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I:\SEGECON\2. Atas SRP\Atas UDESC\PE 0658.2024 SRP SGPE 7444.2024 - Manutenção Rede e Cabeamento - VIG. 08.08.25\"/>
    </mc:Choice>
  </mc:AlternateContent>
  <xr:revisionPtr revIDLastSave="0" documentId="13_ncr:1_{E7F729EF-D59F-4313-BB57-52FEB092EEC0}" xr6:coauthVersionLast="47" xr6:coauthVersionMax="47" xr10:uidLastSave="{00000000-0000-0000-0000-000000000000}"/>
  <bookViews>
    <workbookView xWindow="-110" yWindow="-110" windowWidth="19420" windowHeight="10420" tabRatio="822" activeTab="14" xr2:uid="{00000000-000D-0000-FFFF-FFFF00000000}"/>
  </bookViews>
  <sheets>
    <sheet name="REITORIA" sheetId="113" r:id="rId1"/>
    <sheet name="CEAD" sheetId="130" r:id="rId2"/>
    <sheet name="CEART" sheetId="131" r:id="rId3"/>
    <sheet name="CEFID" sheetId="132" r:id="rId4"/>
    <sheet name="ESAG" sheetId="133" r:id="rId5"/>
    <sheet name="FAED" sheetId="134" r:id="rId6"/>
    <sheet name="CCT" sheetId="135" r:id="rId7"/>
    <sheet name="CAV" sheetId="136" r:id="rId8"/>
    <sheet name="CEO" sheetId="137" r:id="rId9"/>
    <sheet name="CEAVI" sheetId="138" r:id="rId10"/>
    <sheet name="CESFI" sheetId="139" r:id="rId11"/>
    <sheet name="CERES" sheetId="140" r:id="rId12"/>
    <sheet name="CEPLAN" sheetId="141" r:id="rId13"/>
    <sheet name="CESMO" sheetId="142" r:id="rId14"/>
    <sheet name="GESTOR" sheetId="128" r:id="rId15"/>
    <sheet name="(CARONA)" sheetId="143" r:id="rId16"/>
  </sheets>
  <definedNames>
    <definedName name="_xlnm._FilterDatabase" localSheetId="15" hidden="1">'(CARONA)'!$A$3:$AF$355</definedName>
    <definedName name="_xlnm._FilterDatabase" localSheetId="1" hidden="1">CEAD!$A$3:$AI$355</definedName>
    <definedName name="_xlnm._FilterDatabase" localSheetId="0" hidden="1">REITORIA!$A$3:$AI$356</definedName>
    <definedName name="CEPLAN" localSheetId="14">#REF!</definedName>
    <definedName name="CEPLAN">#REF!</definedName>
    <definedName name="diasuteis" localSheetId="14">#REF!</definedName>
    <definedName name="diasuteis">#REF!</definedName>
    <definedName name="Ferias" localSheetId="14">#REF!</definedName>
    <definedName name="Ferias">#REF!</definedName>
    <definedName name="RD" localSheetId="14">OFFSET(#REF!,(MATCH(SMALL(#REF!,ROW()-10),#REF!,0)-1),0)</definedName>
    <definedName name="RD">OFFSET(#REF!,(MATCH(SMALL(#REF!,ROW()-10),#REF!,0)-1),0)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48" i="128" l="1"/>
  <c r="K363" i="143"/>
  <c r="N355" i="143"/>
  <c r="O355" i="143"/>
  <c r="P355" i="143"/>
  <c r="Q355" i="143"/>
  <c r="R355" i="143"/>
  <c r="S355" i="143"/>
  <c r="T355" i="143"/>
  <c r="U355" i="143"/>
  <c r="V355" i="143"/>
  <c r="W355" i="143"/>
  <c r="X355" i="143"/>
  <c r="Y355" i="143"/>
  <c r="Z355" i="143"/>
  <c r="AA355" i="143"/>
  <c r="AB355" i="143"/>
  <c r="AC355" i="143"/>
  <c r="AD355" i="143"/>
  <c r="AE355" i="143"/>
  <c r="AF355" i="143"/>
  <c r="M355" i="143"/>
  <c r="K362" i="143"/>
  <c r="H361" i="143"/>
  <c r="H360" i="143"/>
  <c r="H359" i="143"/>
  <c r="R355" i="135"/>
  <c r="J355" i="135"/>
  <c r="T355" i="137"/>
  <c r="J300" i="137"/>
  <c r="L365" i="143" l="1"/>
  <c r="R355" i="142"/>
  <c r="J355" i="142"/>
  <c r="T355" i="142"/>
  <c r="R355" i="132" l="1"/>
  <c r="J355" i="132"/>
  <c r="T355" i="132"/>
  <c r="X355" i="132"/>
  <c r="W355" i="132"/>
  <c r="V355" i="132"/>
  <c r="U355" i="132"/>
  <c r="U355" i="137" l="1"/>
  <c r="V355" i="137"/>
  <c r="W355" i="137"/>
  <c r="X355" i="137"/>
  <c r="Y355" i="137"/>
  <c r="Z355" i="137"/>
  <c r="AA355" i="137"/>
  <c r="AB355" i="137"/>
  <c r="AC355" i="137"/>
  <c r="AD355" i="137"/>
  <c r="AE355" i="137"/>
  <c r="AF355" i="137"/>
  <c r="AG355" i="137"/>
  <c r="AH355" i="137"/>
  <c r="AI355" i="137"/>
  <c r="J355" i="137" l="1"/>
  <c r="R355" i="139"/>
  <c r="J355" i="139"/>
  <c r="AA355" i="140"/>
  <c r="AB355" i="140"/>
  <c r="AC355" i="140"/>
  <c r="AD355" i="140"/>
  <c r="AE355" i="140"/>
  <c r="AF355" i="140"/>
  <c r="AG355" i="140"/>
  <c r="AH355" i="140"/>
  <c r="AI355" i="140"/>
  <c r="U355" i="140"/>
  <c r="V355" i="140"/>
  <c r="W355" i="140"/>
  <c r="X355" i="140"/>
  <c r="Y355" i="140"/>
  <c r="Z355" i="140"/>
  <c r="T355" i="140"/>
  <c r="J355" i="140"/>
  <c r="G354" i="143" l="1"/>
  <c r="H354" i="143" s="1"/>
  <c r="G353" i="143"/>
  <c r="L353" i="143" s="1"/>
  <c r="G352" i="143"/>
  <c r="L352" i="143" s="1"/>
  <c r="G351" i="143"/>
  <c r="H351" i="143" s="1"/>
  <c r="G350" i="143"/>
  <c r="H350" i="143" s="1"/>
  <c r="G349" i="143"/>
  <c r="L349" i="143" s="1"/>
  <c r="G348" i="143"/>
  <c r="L348" i="143" s="1"/>
  <c r="G347" i="143"/>
  <c r="L347" i="143" s="1"/>
  <c r="G346" i="143"/>
  <c r="H346" i="143" s="1"/>
  <c r="G345" i="143"/>
  <c r="L345" i="143" s="1"/>
  <c r="G344" i="143"/>
  <c r="L344" i="143" s="1"/>
  <c r="G343" i="143"/>
  <c r="L343" i="143" s="1"/>
  <c r="G342" i="143"/>
  <c r="H342" i="143" s="1"/>
  <c r="G341" i="143"/>
  <c r="H341" i="143" s="1"/>
  <c r="G340" i="143"/>
  <c r="L340" i="143" s="1"/>
  <c r="G339" i="143"/>
  <c r="L339" i="143" s="1"/>
  <c r="G338" i="143"/>
  <c r="H338" i="143" s="1"/>
  <c r="G337" i="143"/>
  <c r="H337" i="143" s="1"/>
  <c r="G336" i="143"/>
  <c r="L336" i="143" s="1"/>
  <c r="G335" i="143"/>
  <c r="H335" i="143" s="1"/>
  <c r="G334" i="143"/>
  <c r="H334" i="143" s="1"/>
  <c r="G333" i="143"/>
  <c r="L333" i="143" s="1"/>
  <c r="G332" i="143"/>
  <c r="L332" i="143" s="1"/>
  <c r="G331" i="143"/>
  <c r="L331" i="143" s="1"/>
  <c r="G330" i="143"/>
  <c r="H330" i="143" s="1"/>
  <c r="G329" i="143"/>
  <c r="H329" i="143" s="1"/>
  <c r="G328" i="143"/>
  <c r="L328" i="143" s="1"/>
  <c r="G327" i="143"/>
  <c r="L327" i="143" s="1"/>
  <c r="G326" i="143"/>
  <c r="H326" i="143" s="1"/>
  <c r="G325" i="143"/>
  <c r="L325" i="143" s="1"/>
  <c r="G324" i="143"/>
  <c r="L324" i="143" s="1"/>
  <c r="G323" i="143"/>
  <c r="L323" i="143" s="1"/>
  <c r="G322" i="143"/>
  <c r="H322" i="143" s="1"/>
  <c r="G321" i="143"/>
  <c r="H321" i="143" s="1"/>
  <c r="G320" i="143"/>
  <c r="H320" i="143" s="1"/>
  <c r="G319" i="143"/>
  <c r="H319" i="143" s="1"/>
  <c r="G318" i="143"/>
  <c r="H318" i="143" s="1"/>
  <c r="G317" i="143"/>
  <c r="L317" i="143" s="1"/>
  <c r="G316" i="143"/>
  <c r="L316" i="143" s="1"/>
  <c r="G315" i="143"/>
  <c r="L315" i="143" s="1"/>
  <c r="G314" i="143"/>
  <c r="H314" i="143" s="1"/>
  <c r="G313" i="143"/>
  <c r="L313" i="143" s="1"/>
  <c r="G312" i="143"/>
  <c r="L312" i="143" s="1"/>
  <c r="G311" i="143"/>
  <c r="L311" i="143" s="1"/>
  <c r="G310" i="143"/>
  <c r="H310" i="143" s="1"/>
  <c r="G309" i="143"/>
  <c r="L309" i="143" s="1"/>
  <c r="G308" i="143"/>
  <c r="L308" i="143" s="1"/>
  <c r="G307" i="143"/>
  <c r="L307" i="143" s="1"/>
  <c r="G306" i="143"/>
  <c r="H306" i="143" s="1"/>
  <c r="G305" i="143"/>
  <c r="H305" i="143" s="1"/>
  <c r="G304" i="143"/>
  <c r="H304" i="143" s="1"/>
  <c r="G303" i="143"/>
  <c r="L303" i="143" s="1"/>
  <c r="G302" i="143"/>
  <c r="H302" i="143" s="1"/>
  <c r="G301" i="143"/>
  <c r="L301" i="143" s="1"/>
  <c r="G300" i="143"/>
  <c r="L300" i="143" s="1"/>
  <c r="G299" i="143"/>
  <c r="L299" i="143" s="1"/>
  <c r="G298" i="143"/>
  <c r="H298" i="143" s="1"/>
  <c r="G297" i="143"/>
  <c r="H297" i="143" s="1"/>
  <c r="G296" i="143"/>
  <c r="H296" i="143" s="1"/>
  <c r="G295" i="143"/>
  <c r="L295" i="143" s="1"/>
  <c r="G294" i="143"/>
  <c r="H294" i="143" s="1"/>
  <c r="G293" i="143"/>
  <c r="L293" i="143" s="1"/>
  <c r="G292" i="143"/>
  <c r="L292" i="143" s="1"/>
  <c r="G291" i="143"/>
  <c r="L291" i="143" s="1"/>
  <c r="G290" i="143"/>
  <c r="H290" i="143" s="1"/>
  <c r="G289" i="143"/>
  <c r="L289" i="143" s="1"/>
  <c r="G288" i="143"/>
  <c r="H288" i="143" s="1"/>
  <c r="G287" i="143"/>
  <c r="L287" i="143" s="1"/>
  <c r="G286" i="143"/>
  <c r="H286" i="143" s="1"/>
  <c r="G285" i="143"/>
  <c r="L285" i="143" s="1"/>
  <c r="G284" i="143"/>
  <c r="L284" i="143" s="1"/>
  <c r="G283" i="143"/>
  <c r="L283" i="143" s="1"/>
  <c r="G282" i="143"/>
  <c r="H282" i="143" s="1"/>
  <c r="G281" i="143"/>
  <c r="H281" i="143" s="1"/>
  <c r="G280" i="143"/>
  <c r="H280" i="143" s="1"/>
  <c r="G279" i="143"/>
  <c r="L279" i="143" s="1"/>
  <c r="G278" i="143"/>
  <c r="H278" i="143" s="1"/>
  <c r="G277" i="143"/>
  <c r="L277" i="143" s="1"/>
  <c r="G276" i="143"/>
  <c r="L276" i="143" s="1"/>
  <c r="G275" i="143"/>
  <c r="L275" i="143" s="1"/>
  <c r="G274" i="143"/>
  <c r="H274" i="143" s="1"/>
  <c r="G273" i="143"/>
  <c r="H273" i="143" s="1"/>
  <c r="G272" i="143"/>
  <c r="H272" i="143" s="1"/>
  <c r="G271" i="143"/>
  <c r="H271" i="143" s="1"/>
  <c r="G270" i="143"/>
  <c r="H270" i="143" s="1"/>
  <c r="G269" i="143"/>
  <c r="H269" i="143" s="1"/>
  <c r="G268" i="143"/>
  <c r="L268" i="143" s="1"/>
  <c r="G267" i="143"/>
  <c r="L267" i="143" s="1"/>
  <c r="G266" i="143"/>
  <c r="H266" i="143" s="1"/>
  <c r="G265" i="143"/>
  <c r="L265" i="143" s="1"/>
  <c r="G264" i="143"/>
  <c r="H264" i="143" s="1"/>
  <c r="G263" i="143"/>
  <c r="H263" i="143" s="1"/>
  <c r="G262" i="143"/>
  <c r="H262" i="143" s="1"/>
  <c r="G261" i="143"/>
  <c r="L261" i="143" s="1"/>
  <c r="G260" i="143"/>
  <c r="L260" i="143" s="1"/>
  <c r="G259" i="143"/>
  <c r="H259" i="143" s="1"/>
  <c r="G258" i="143"/>
  <c r="L258" i="143" s="1"/>
  <c r="G257" i="143"/>
  <c r="L257" i="143" s="1"/>
  <c r="G256" i="143"/>
  <c r="H256" i="143" s="1"/>
  <c r="G255" i="143"/>
  <c r="H255" i="143" s="1"/>
  <c r="G254" i="143"/>
  <c r="H254" i="143" s="1"/>
  <c r="G253" i="143"/>
  <c r="L253" i="143" s="1"/>
  <c r="G252" i="143"/>
  <c r="L252" i="143" s="1"/>
  <c r="G251" i="143"/>
  <c r="L251" i="143" s="1"/>
  <c r="G250" i="143"/>
  <c r="L250" i="143" s="1"/>
  <c r="G249" i="143"/>
  <c r="H249" i="143" s="1"/>
  <c r="G248" i="143"/>
  <c r="H248" i="143" s="1"/>
  <c r="G247" i="143"/>
  <c r="L247" i="143" s="1"/>
  <c r="G246" i="143"/>
  <c r="H246" i="143" s="1"/>
  <c r="G245" i="143"/>
  <c r="H245" i="143" s="1"/>
  <c r="G244" i="143"/>
  <c r="L244" i="143" s="1"/>
  <c r="G243" i="143"/>
  <c r="L243" i="143" s="1"/>
  <c r="G242" i="143"/>
  <c r="L242" i="143" s="1"/>
  <c r="G241" i="143"/>
  <c r="L241" i="143" s="1"/>
  <c r="G240" i="143"/>
  <c r="H240" i="143" s="1"/>
  <c r="G239" i="143"/>
  <c r="L239" i="143" s="1"/>
  <c r="G238" i="143"/>
  <c r="H238" i="143" s="1"/>
  <c r="G237" i="143"/>
  <c r="L237" i="143" s="1"/>
  <c r="G236" i="143"/>
  <c r="L236" i="143" s="1"/>
  <c r="G235" i="143"/>
  <c r="L235" i="143" s="1"/>
  <c r="G234" i="143"/>
  <c r="H234" i="143" s="1"/>
  <c r="G233" i="143"/>
  <c r="L233" i="143" s="1"/>
  <c r="G232" i="143"/>
  <c r="H232" i="143" s="1"/>
  <c r="G231" i="143"/>
  <c r="L231" i="143" s="1"/>
  <c r="G230" i="143"/>
  <c r="H230" i="143" s="1"/>
  <c r="G229" i="143"/>
  <c r="L229" i="143" s="1"/>
  <c r="G228" i="143"/>
  <c r="L228" i="143" s="1"/>
  <c r="G227" i="143"/>
  <c r="L227" i="143" s="1"/>
  <c r="G226" i="143"/>
  <c r="H226" i="143" s="1"/>
  <c r="G225" i="143"/>
  <c r="H225" i="143" s="1"/>
  <c r="G224" i="143"/>
  <c r="H224" i="143" s="1"/>
  <c r="G223" i="143"/>
  <c r="H223" i="143" s="1"/>
  <c r="G222" i="143"/>
  <c r="H222" i="143" s="1"/>
  <c r="G221" i="143"/>
  <c r="L221" i="143" s="1"/>
  <c r="G220" i="143"/>
  <c r="L220" i="143" s="1"/>
  <c r="G219" i="143"/>
  <c r="H219" i="143" s="1"/>
  <c r="G218" i="143"/>
  <c r="H218" i="143" s="1"/>
  <c r="G217" i="143"/>
  <c r="H217" i="143" s="1"/>
  <c r="G216" i="143"/>
  <c r="H216" i="143" s="1"/>
  <c r="G215" i="143"/>
  <c r="H215" i="143" s="1"/>
  <c r="G214" i="143"/>
  <c r="L214" i="143" s="1"/>
  <c r="G213" i="143"/>
  <c r="L213" i="143" s="1"/>
  <c r="G212" i="143"/>
  <c r="L212" i="143" s="1"/>
  <c r="G211" i="143"/>
  <c r="L211" i="143" s="1"/>
  <c r="G210" i="143"/>
  <c r="L210" i="143" s="1"/>
  <c r="G209" i="143"/>
  <c r="H209" i="143" s="1"/>
  <c r="G208" i="143"/>
  <c r="H208" i="143" s="1"/>
  <c r="G207" i="143"/>
  <c r="H207" i="143" s="1"/>
  <c r="G206" i="143"/>
  <c r="H206" i="143" s="1"/>
  <c r="G205" i="143"/>
  <c r="L205" i="143" s="1"/>
  <c r="G204" i="143"/>
  <c r="L204" i="143" s="1"/>
  <c r="G203" i="143"/>
  <c r="L203" i="143" s="1"/>
  <c r="G202" i="143"/>
  <c r="L202" i="143" s="1"/>
  <c r="G201" i="143"/>
  <c r="H201" i="143" s="1"/>
  <c r="G200" i="143"/>
  <c r="H200" i="143" s="1"/>
  <c r="G199" i="143"/>
  <c r="H199" i="143" s="1"/>
  <c r="G198" i="143"/>
  <c r="L198" i="143" s="1"/>
  <c r="G197" i="143"/>
  <c r="L197" i="143" s="1"/>
  <c r="G196" i="143"/>
  <c r="L196" i="143" s="1"/>
  <c r="G195" i="143"/>
  <c r="L195" i="143" s="1"/>
  <c r="G194" i="143"/>
  <c r="L194" i="143" s="1"/>
  <c r="G193" i="143"/>
  <c r="H193" i="143" s="1"/>
  <c r="G192" i="143"/>
  <c r="H192" i="143" s="1"/>
  <c r="G191" i="143"/>
  <c r="H191" i="143" s="1"/>
  <c r="G190" i="143"/>
  <c r="L190" i="143" s="1"/>
  <c r="G189" i="143"/>
  <c r="L189" i="143" s="1"/>
  <c r="G188" i="143"/>
  <c r="H188" i="143" s="1"/>
  <c r="G187" i="143"/>
  <c r="L187" i="143" s="1"/>
  <c r="G186" i="143"/>
  <c r="L186" i="143" s="1"/>
  <c r="G185" i="143"/>
  <c r="H185" i="143" s="1"/>
  <c r="G184" i="143"/>
  <c r="H184" i="143" s="1"/>
  <c r="G183" i="143"/>
  <c r="H183" i="143" s="1"/>
  <c r="G182" i="143"/>
  <c r="L182" i="143" s="1"/>
  <c r="G181" i="143"/>
  <c r="L181" i="143" s="1"/>
  <c r="G180" i="143"/>
  <c r="H180" i="143" s="1"/>
  <c r="G179" i="143"/>
  <c r="L179" i="143" s="1"/>
  <c r="G178" i="143"/>
  <c r="L178" i="143" s="1"/>
  <c r="G177" i="143"/>
  <c r="H177" i="143" s="1"/>
  <c r="G176" i="143"/>
  <c r="H176" i="143" s="1"/>
  <c r="G175" i="143"/>
  <c r="H175" i="143" s="1"/>
  <c r="G174" i="143"/>
  <c r="L174" i="143" s="1"/>
  <c r="G173" i="143"/>
  <c r="L173" i="143" s="1"/>
  <c r="G172" i="143"/>
  <c r="L172" i="143" s="1"/>
  <c r="G171" i="143"/>
  <c r="L171" i="143" s="1"/>
  <c r="G170" i="143"/>
  <c r="L170" i="143" s="1"/>
  <c r="G169" i="143"/>
  <c r="H169" i="143" s="1"/>
  <c r="G168" i="143"/>
  <c r="H168" i="143" s="1"/>
  <c r="G167" i="143"/>
  <c r="H167" i="143" s="1"/>
  <c r="G166" i="143"/>
  <c r="L166" i="143" s="1"/>
  <c r="G165" i="143"/>
  <c r="L165" i="143" s="1"/>
  <c r="G164" i="143"/>
  <c r="L164" i="143" s="1"/>
  <c r="G163" i="143"/>
  <c r="L163" i="143" s="1"/>
  <c r="G162" i="143"/>
  <c r="H162" i="143" s="1"/>
  <c r="G161" i="143"/>
  <c r="H161" i="143" s="1"/>
  <c r="G160" i="143"/>
  <c r="H160" i="143" s="1"/>
  <c r="G159" i="143"/>
  <c r="H159" i="143" s="1"/>
  <c r="G158" i="143"/>
  <c r="L158" i="143" s="1"/>
  <c r="G157" i="143"/>
  <c r="L157" i="143" s="1"/>
  <c r="G156" i="143"/>
  <c r="L156" i="143" s="1"/>
  <c r="G155" i="143"/>
  <c r="L155" i="143" s="1"/>
  <c r="G154" i="143"/>
  <c r="L154" i="143" s="1"/>
  <c r="G153" i="143"/>
  <c r="H153" i="143" s="1"/>
  <c r="G152" i="143"/>
  <c r="H152" i="143" s="1"/>
  <c r="G151" i="143"/>
  <c r="H151" i="143" s="1"/>
  <c r="G150" i="143"/>
  <c r="L150" i="143" s="1"/>
  <c r="G149" i="143"/>
  <c r="L149" i="143" s="1"/>
  <c r="G148" i="143"/>
  <c r="L148" i="143" s="1"/>
  <c r="G147" i="143"/>
  <c r="L147" i="143" s="1"/>
  <c r="G146" i="143"/>
  <c r="L146" i="143" s="1"/>
  <c r="G145" i="143"/>
  <c r="L145" i="143" s="1"/>
  <c r="G144" i="143"/>
  <c r="H144" i="143" s="1"/>
  <c r="G143" i="143"/>
  <c r="H143" i="143" s="1"/>
  <c r="G142" i="143"/>
  <c r="L142" i="143" s="1"/>
  <c r="G141" i="143"/>
  <c r="L141" i="143" s="1"/>
  <c r="G140" i="143"/>
  <c r="L140" i="143" s="1"/>
  <c r="G139" i="143"/>
  <c r="H139" i="143" s="1"/>
  <c r="G138" i="143"/>
  <c r="H138" i="143" s="1"/>
  <c r="G137" i="143"/>
  <c r="H137" i="143" s="1"/>
  <c r="G136" i="143"/>
  <c r="H136" i="143" s="1"/>
  <c r="G135" i="143"/>
  <c r="H135" i="143" s="1"/>
  <c r="G134" i="143"/>
  <c r="L134" i="143" s="1"/>
  <c r="G133" i="143"/>
  <c r="L133" i="143" s="1"/>
  <c r="G132" i="143"/>
  <c r="L132" i="143" s="1"/>
  <c r="G131" i="143"/>
  <c r="H131" i="143" s="1"/>
  <c r="G130" i="143"/>
  <c r="H130" i="143" s="1"/>
  <c r="G129" i="143"/>
  <c r="H129" i="143" s="1"/>
  <c r="G128" i="143"/>
  <c r="H128" i="143" s="1"/>
  <c r="G127" i="143"/>
  <c r="H127" i="143" s="1"/>
  <c r="G126" i="143"/>
  <c r="L126" i="143" s="1"/>
  <c r="G125" i="143"/>
  <c r="L125" i="143" s="1"/>
  <c r="G124" i="143"/>
  <c r="L124" i="143" s="1"/>
  <c r="G123" i="143"/>
  <c r="H123" i="143" s="1"/>
  <c r="G122" i="143"/>
  <c r="H122" i="143" s="1"/>
  <c r="G121" i="143"/>
  <c r="L121" i="143" s="1"/>
  <c r="G120" i="143"/>
  <c r="L120" i="143" s="1"/>
  <c r="G119" i="143"/>
  <c r="H119" i="143" s="1"/>
  <c r="G118" i="143"/>
  <c r="L118" i="143" s="1"/>
  <c r="G117" i="143"/>
  <c r="L117" i="143" s="1"/>
  <c r="G116" i="143"/>
  <c r="H116" i="143" s="1"/>
  <c r="G115" i="143"/>
  <c r="H115" i="143" s="1"/>
  <c r="G114" i="143"/>
  <c r="H114" i="143" s="1"/>
  <c r="G113" i="143"/>
  <c r="L113" i="143" s="1"/>
  <c r="G112" i="143"/>
  <c r="L112" i="143" s="1"/>
  <c r="G111" i="143"/>
  <c r="H111" i="143" s="1"/>
  <c r="G110" i="143"/>
  <c r="L110" i="143" s="1"/>
  <c r="G109" i="143"/>
  <c r="L109" i="143" s="1"/>
  <c r="G108" i="143"/>
  <c r="H108" i="143" s="1"/>
  <c r="G107" i="143"/>
  <c r="H107" i="143" s="1"/>
  <c r="G106" i="143"/>
  <c r="H106" i="143" s="1"/>
  <c r="G105" i="143"/>
  <c r="L105" i="143" s="1"/>
  <c r="G104" i="143"/>
  <c r="H104" i="143" s="1"/>
  <c r="G103" i="143"/>
  <c r="H103" i="143" s="1"/>
  <c r="G102" i="143"/>
  <c r="L102" i="143" s="1"/>
  <c r="G101" i="143"/>
  <c r="L101" i="143" s="1"/>
  <c r="G100" i="143"/>
  <c r="H100" i="143" s="1"/>
  <c r="G99" i="143"/>
  <c r="H99" i="143" s="1"/>
  <c r="G98" i="143"/>
  <c r="H98" i="143" s="1"/>
  <c r="G97" i="143"/>
  <c r="L97" i="143" s="1"/>
  <c r="G96" i="143"/>
  <c r="H96" i="143" s="1"/>
  <c r="G95" i="143"/>
  <c r="H95" i="143" s="1"/>
  <c r="G94" i="143"/>
  <c r="L94" i="143" s="1"/>
  <c r="G93" i="143"/>
  <c r="H93" i="143" s="1"/>
  <c r="G92" i="143"/>
  <c r="H92" i="143" s="1"/>
  <c r="G91" i="143"/>
  <c r="H91" i="143" s="1"/>
  <c r="G90" i="143"/>
  <c r="H90" i="143" s="1"/>
  <c r="G89" i="143"/>
  <c r="L89" i="143" s="1"/>
  <c r="G88" i="143"/>
  <c r="L88" i="143" s="1"/>
  <c r="G87" i="143"/>
  <c r="H87" i="143" s="1"/>
  <c r="G86" i="143"/>
  <c r="L86" i="143" s="1"/>
  <c r="G85" i="143"/>
  <c r="L85" i="143" s="1"/>
  <c r="G84" i="143"/>
  <c r="L84" i="143" s="1"/>
  <c r="G83" i="143"/>
  <c r="H83" i="143" s="1"/>
  <c r="G82" i="143"/>
  <c r="H82" i="143" s="1"/>
  <c r="G81" i="143"/>
  <c r="H81" i="143" s="1"/>
  <c r="G80" i="143"/>
  <c r="L80" i="143" s="1"/>
  <c r="G79" i="143"/>
  <c r="H79" i="143" s="1"/>
  <c r="G78" i="143"/>
  <c r="L78" i="143" s="1"/>
  <c r="G77" i="143"/>
  <c r="H77" i="143" s="1"/>
  <c r="G76" i="143"/>
  <c r="L76" i="143" s="1"/>
  <c r="G75" i="143"/>
  <c r="H75" i="143" s="1"/>
  <c r="G74" i="143"/>
  <c r="H74" i="143" s="1"/>
  <c r="G73" i="143"/>
  <c r="L73" i="143" s="1"/>
  <c r="G72" i="143"/>
  <c r="L72" i="143" s="1"/>
  <c r="G71" i="143"/>
  <c r="H71" i="143" s="1"/>
  <c r="G70" i="143"/>
  <c r="L70" i="143" s="1"/>
  <c r="G69" i="143"/>
  <c r="H69" i="143" s="1"/>
  <c r="G68" i="143"/>
  <c r="L68" i="143" s="1"/>
  <c r="G67" i="143"/>
  <c r="H67" i="143" s="1"/>
  <c r="G66" i="143"/>
  <c r="H66" i="143" s="1"/>
  <c r="G65" i="143"/>
  <c r="H65" i="143" s="1"/>
  <c r="G64" i="143"/>
  <c r="L64" i="143" s="1"/>
  <c r="G63" i="143"/>
  <c r="L63" i="143" s="1"/>
  <c r="G62" i="143"/>
  <c r="L62" i="143" s="1"/>
  <c r="G61" i="143"/>
  <c r="L61" i="143" s="1"/>
  <c r="G60" i="143"/>
  <c r="L60" i="143" s="1"/>
  <c r="G59" i="143"/>
  <c r="L59" i="143" s="1"/>
  <c r="G58" i="143"/>
  <c r="L58" i="143" s="1"/>
  <c r="G57" i="143"/>
  <c r="H57" i="143" s="1"/>
  <c r="G56" i="143"/>
  <c r="L56" i="143" s="1"/>
  <c r="G55" i="143"/>
  <c r="L55" i="143" s="1"/>
  <c r="G54" i="143"/>
  <c r="L54" i="143" s="1"/>
  <c r="G53" i="143"/>
  <c r="L53" i="143" s="1"/>
  <c r="G52" i="143"/>
  <c r="L52" i="143" s="1"/>
  <c r="G51" i="143"/>
  <c r="L51" i="143" s="1"/>
  <c r="G50" i="143"/>
  <c r="L50" i="143" s="1"/>
  <c r="G49" i="143"/>
  <c r="H49" i="143" s="1"/>
  <c r="G48" i="143"/>
  <c r="H48" i="143" s="1"/>
  <c r="G47" i="143"/>
  <c r="L47" i="143" s="1"/>
  <c r="G46" i="143"/>
  <c r="L46" i="143" s="1"/>
  <c r="G45" i="143"/>
  <c r="L45" i="143" s="1"/>
  <c r="G44" i="143"/>
  <c r="H44" i="143" s="1"/>
  <c r="G43" i="143"/>
  <c r="L43" i="143" s="1"/>
  <c r="G42" i="143"/>
  <c r="L42" i="143" s="1"/>
  <c r="G41" i="143"/>
  <c r="H41" i="143" s="1"/>
  <c r="G40" i="143"/>
  <c r="H40" i="143" s="1"/>
  <c r="G39" i="143"/>
  <c r="L39" i="143" s="1"/>
  <c r="G38" i="143"/>
  <c r="L38" i="143" s="1"/>
  <c r="G37" i="143"/>
  <c r="L37" i="143" s="1"/>
  <c r="G36" i="143"/>
  <c r="H36" i="143" s="1"/>
  <c r="G35" i="143"/>
  <c r="L35" i="143" s="1"/>
  <c r="G34" i="143"/>
  <c r="L34" i="143" s="1"/>
  <c r="G33" i="143"/>
  <c r="H33" i="143" s="1"/>
  <c r="G32" i="143"/>
  <c r="L32" i="143" s="1"/>
  <c r="G31" i="143"/>
  <c r="L31" i="143" s="1"/>
  <c r="G30" i="143"/>
  <c r="L30" i="143" s="1"/>
  <c r="G29" i="143"/>
  <c r="L29" i="143" s="1"/>
  <c r="G28" i="143"/>
  <c r="H28" i="143" s="1"/>
  <c r="G27" i="143"/>
  <c r="L27" i="143" s="1"/>
  <c r="G26" i="143"/>
  <c r="L26" i="143" s="1"/>
  <c r="G25" i="143"/>
  <c r="H25" i="143" s="1"/>
  <c r="G24" i="143"/>
  <c r="H24" i="143" s="1"/>
  <c r="G23" i="143"/>
  <c r="L23" i="143" s="1"/>
  <c r="G22" i="143"/>
  <c r="L22" i="143" s="1"/>
  <c r="G21" i="143"/>
  <c r="L21" i="143" s="1"/>
  <c r="G20" i="143"/>
  <c r="L20" i="143" s="1"/>
  <c r="G19" i="143"/>
  <c r="L19" i="143" s="1"/>
  <c r="G18" i="143"/>
  <c r="H18" i="143" s="1"/>
  <c r="G17" i="143"/>
  <c r="H17" i="143" s="1"/>
  <c r="G16" i="143"/>
  <c r="L16" i="143" s="1"/>
  <c r="G15" i="143"/>
  <c r="L15" i="143" s="1"/>
  <c r="G14" i="143"/>
  <c r="L14" i="143" s="1"/>
  <c r="G13" i="143"/>
  <c r="L13" i="143" s="1"/>
  <c r="G12" i="143"/>
  <c r="L12" i="143" s="1"/>
  <c r="G11" i="143"/>
  <c r="L11" i="143" s="1"/>
  <c r="G10" i="143"/>
  <c r="H10" i="143" s="1"/>
  <c r="G9" i="143"/>
  <c r="H9" i="143" s="1"/>
  <c r="G8" i="143"/>
  <c r="H8" i="143" s="1"/>
  <c r="G7" i="143"/>
  <c r="L7" i="143" s="1"/>
  <c r="G6" i="143"/>
  <c r="H6" i="143" s="1"/>
  <c r="G5" i="143"/>
  <c r="L5" i="143" s="1"/>
  <c r="G4" i="143"/>
  <c r="L4" i="143" s="1"/>
  <c r="H328" i="143" l="1"/>
  <c r="H196" i="143"/>
  <c r="H260" i="143"/>
  <c r="H124" i="143"/>
  <c r="H352" i="143"/>
  <c r="H316" i="143"/>
  <c r="H252" i="143"/>
  <c r="H348" i="143"/>
  <c r="H308" i="143"/>
  <c r="H244" i="143"/>
  <c r="H300" i="143"/>
  <c r="H236" i="143"/>
  <c r="H172" i="143"/>
  <c r="H20" i="143"/>
  <c r="H340" i="143"/>
  <c r="H292" i="143"/>
  <c r="H228" i="143"/>
  <c r="H164" i="143"/>
  <c r="H84" i="143"/>
  <c r="H12" i="143"/>
  <c r="H333" i="143"/>
  <c r="H284" i="143"/>
  <c r="H220" i="143"/>
  <c r="H156" i="143"/>
  <c r="H76" i="143"/>
  <c r="H332" i="143"/>
  <c r="H276" i="143"/>
  <c r="H212" i="143"/>
  <c r="H148" i="143"/>
  <c r="H60" i="143"/>
  <c r="H268" i="143"/>
  <c r="H204" i="143"/>
  <c r="H132" i="143"/>
  <c r="H52" i="143"/>
  <c r="H324" i="143"/>
  <c r="H140" i="143"/>
  <c r="H68" i="143"/>
  <c r="H4" i="143"/>
  <c r="H347" i="143"/>
  <c r="H339" i="143"/>
  <c r="H331" i="143"/>
  <c r="H323" i="143"/>
  <c r="H315" i="143"/>
  <c r="H307" i="143"/>
  <c r="H299" i="143"/>
  <c r="H291" i="143"/>
  <c r="H283" i="143"/>
  <c r="H275" i="143"/>
  <c r="H267" i="143"/>
  <c r="H251" i="143"/>
  <c r="H243" i="143"/>
  <c r="H235" i="143"/>
  <c r="H227" i="143"/>
  <c r="H211" i="143"/>
  <c r="H203" i="143"/>
  <c r="H195" i="143"/>
  <c r="H187" i="143"/>
  <c r="H179" i="143"/>
  <c r="H171" i="143"/>
  <c r="H163" i="143"/>
  <c r="H155" i="143"/>
  <c r="H147" i="143"/>
  <c r="H59" i="143"/>
  <c r="H51" i="143"/>
  <c r="H43" i="143"/>
  <c r="H35" i="143"/>
  <c r="H27" i="143"/>
  <c r="H19" i="143"/>
  <c r="H11" i="143"/>
  <c r="H258" i="143"/>
  <c r="H250" i="143"/>
  <c r="H242" i="143"/>
  <c r="H210" i="143"/>
  <c r="H202" i="143"/>
  <c r="H194" i="143"/>
  <c r="H186" i="143"/>
  <c r="H178" i="143"/>
  <c r="H170" i="143"/>
  <c r="H154" i="143"/>
  <c r="H146" i="143"/>
  <c r="H58" i="143"/>
  <c r="H50" i="143"/>
  <c r="H42" i="143"/>
  <c r="H34" i="143"/>
  <c r="H26" i="143"/>
  <c r="H353" i="143"/>
  <c r="H345" i="143"/>
  <c r="H313" i="143"/>
  <c r="H289" i="143"/>
  <c r="H265" i="143"/>
  <c r="H257" i="143"/>
  <c r="H241" i="143"/>
  <c r="H233" i="143"/>
  <c r="H145" i="143"/>
  <c r="H121" i="143"/>
  <c r="H113" i="143"/>
  <c r="H105" i="143"/>
  <c r="H97" i="143"/>
  <c r="H89" i="143"/>
  <c r="H73" i="143"/>
  <c r="H344" i="143"/>
  <c r="H336" i="143"/>
  <c r="H312" i="143"/>
  <c r="H120" i="143"/>
  <c r="H112" i="143"/>
  <c r="H88" i="143"/>
  <c r="H80" i="143"/>
  <c r="H72" i="143"/>
  <c r="H64" i="143"/>
  <c r="H56" i="143"/>
  <c r="H32" i="143"/>
  <c r="H16" i="143"/>
  <c r="H343" i="143"/>
  <c r="H327" i="143"/>
  <c r="H311" i="143"/>
  <c r="H303" i="143"/>
  <c r="H295" i="143"/>
  <c r="H287" i="143"/>
  <c r="H279" i="143"/>
  <c r="H247" i="143"/>
  <c r="H239" i="143"/>
  <c r="H231" i="143"/>
  <c r="H63" i="143"/>
  <c r="H55" i="143"/>
  <c r="H47" i="143"/>
  <c r="H39" i="143"/>
  <c r="H31" i="143"/>
  <c r="H23" i="143"/>
  <c r="H15" i="143"/>
  <c r="H7" i="143"/>
  <c r="H214" i="143"/>
  <c r="H198" i="143"/>
  <c r="H190" i="143"/>
  <c r="H182" i="143"/>
  <c r="H174" i="143"/>
  <c r="H166" i="143"/>
  <c r="H158" i="143"/>
  <c r="H150" i="143"/>
  <c r="H142" i="143"/>
  <c r="H134" i="143"/>
  <c r="H126" i="143"/>
  <c r="H118" i="143"/>
  <c r="H110" i="143"/>
  <c r="H102" i="143"/>
  <c r="H94" i="143"/>
  <c r="H86" i="143"/>
  <c r="H78" i="143"/>
  <c r="H70" i="143"/>
  <c r="H62" i="143"/>
  <c r="H54" i="143"/>
  <c r="H46" i="143"/>
  <c r="H38" i="143"/>
  <c r="H30" i="143"/>
  <c r="H22" i="143"/>
  <c r="H14" i="143"/>
  <c r="H349" i="143"/>
  <c r="H325" i="143"/>
  <c r="H317" i="143"/>
  <c r="H309" i="143"/>
  <c r="H301" i="143"/>
  <c r="H293" i="143"/>
  <c r="H285" i="143"/>
  <c r="H277" i="143"/>
  <c r="H261" i="143"/>
  <c r="H253" i="143"/>
  <c r="H237" i="143"/>
  <c r="H229" i="143"/>
  <c r="H221" i="143"/>
  <c r="H213" i="143"/>
  <c r="H205" i="143"/>
  <c r="H197" i="143"/>
  <c r="H189" i="143"/>
  <c r="H181" i="143"/>
  <c r="H173" i="143"/>
  <c r="H165" i="143"/>
  <c r="H157" i="143"/>
  <c r="H149" i="143"/>
  <c r="H141" i="143"/>
  <c r="H133" i="143"/>
  <c r="H125" i="143"/>
  <c r="H117" i="143"/>
  <c r="H109" i="143"/>
  <c r="H101" i="143"/>
  <c r="H85" i="143"/>
  <c r="H61" i="143"/>
  <c r="H53" i="143"/>
  <c r="H45" i="143"/>
  <c r="H37" i="143"/>
  <c r="H29" i="143"/>
  <c r="H21" i="143"/>
  <c r="H13" i="143"/>
  <c r="H5" i="143"/>
  <c r="L341" i="143"/>
  <c r="L269" i="143"/>
  <c r="L188" i="143"/>
  <c r="L67" i="143"/>
  <c r="L24" i="143"/>
  <c r="L93" i="143"/>
  <c r="L108" i="143"/>
  <c r="L223" i="143"/>
  <c r="L351" i="143"/>
  <c r="L176" i="143"/>
  <c r="L28" i="143"/>
  <c r="L10" i="143"/>
  <c r="L81" i="143"/>
  <c r="L116" i="143"/>
  <c r="L136" i="143"/>
  <c r="L263" i="143"/>
  <c r="L36" i="143"/>
  <c r="L40" i="143"/>
  <c r="L49" i="143"/>
  <c r="L77" i="143"/>
  <c r="L100" i="143"/>
  <c r="L107" i="143"/>
  <c r="L115" i="143"/>
  <c r="L152" i="143"/>
  <c r="L169" i="143"/>
  <c r="L180" i="143"/>
  <c r="L218" i="143"/>
  <c r="L245" i="143"/>
  <c r="L249" i="143"/>
  <c r="L18" i="143"/>
  <c r="L44" i="143"/>
  <c r="L48" i="143"/>
  <c r="L65" i="143"/>
  <c r="L69" i="143"/>
  <c r="L92" i="143"/>
  <c r="L99" i="143"/>
  <c r="L162" i="143"/>
  <c r="L168" i="143"/>
  <c r="L217" i="143"/>
  <c r="L219" i="143"/>
  <c r="L255" i="143"/>
  <c r="L259" i="143"/>
  <c r="L273" i="143"/>
  <c r="L8" i="143"/>
  <c r="L57" i="143"/>
  <c r="L91" i="143"/>
  <c r="L129" i="143"/>
  <c r="L139" i="143"/>
  <c r="L161" i="143"/>
  <c r="L209" i="143"/>
  <c r="L216" i="143"/>
  <c r="L225" i="143"/>
  <c r="L337" i="143"/>
  <c r="L75" i="143"/>
  <c r="L83" i="143"/>
  <c r="L201" i="143"/>
  <c r="L208" i="143"/>
  <c r="L335" i="143"/>
  <c r="L6" i="143"/>
  <c r="L128" i="143"/>
  <c r="L144" i="143"/>
  <c r="L160" i="143"/>
  <c r="L193" i="143"/>
  <c r="L200" i="143"/>
  <c r="L271" i="143"/>
  <c r="L33" i="143"/>
  <c r="L104" i="143"/>
  <c r="L185" i="143"/>
  <c r="L192" i="143"/>
  <c r="L320" i="143"/>
  <c r="L41" i="143"/>
  <c r="L96" i="143"/>
  <c r="L123" i="143"/>
  <c r="L131" i="143"/>
  <c r="L137" i="143"/>
  <c r="L153" i="143"/>
  <c r="L177" i="143"/>
  <c r="L184" i="143"/>
  <c r="L206" i="143"/>
  <c r="L319" i="143"/>
  <c r="L207" i="143"/>
  <c r="L215" i="143"/>
  <c r="L9" i="143"/>
  <c r="L17" i="143"/>
  <c r="L25" i="143"/>
  <c r="L79" i="143"/>
  <c r="L87" i="143"/>
  <c r="L199" i="143"/>
  <c r="L294" i="143"/>
  <c r="L310" i="143"/>
  <c r="L74" i="143"/>
  <c r="L95" i="143"/>
  <c r="L103" i="143"/>
  <c r="L191" i="143"/>
  <c r="L82" i="143"/>
  <c r="L90" i="143"/>
  <c r="L111" i="143"/>
  <c r="L119" i="143"/>
  <c r="L127" i="143"/>
  <c r="L159" i="143"/>
  <c r="L183" i="143"/>
  <c r="L98" i="143"/>
  <c r="L106" i="143"/>
  <c r="L122" i="143"/>
  <c r="L143" i="143"/>
  <c r="L175" i="143"/>
  <c r="L114" i="143"/>
  <c r="L167" i="143"/>
  <c r="L66" i="143"/>
  <c r="L71" i="143"/>
  <c r="L135" i="143"/>
  <c r="L151" i="143"/>
  <c r="L246" i="143"/>
  <c r="L270" i="143"/>
  <c r="L130" i="143"/>
  <c r="L138" i="143"/>
  <c r="L334" i="143"/>
  <c r="L226" i="143"/>
  <c r="L230" i="143"/>
  <c r="L234" i="143"/>
  <c r="L238" i="143"/>
  <c r="L262" i="143"/>
  <c r="L222" i="143"/>
  <c r="L318" i="143"/>
  <c r="L350" i="143"/>
  <c r="L254" i="143"/>
  <c r="L278" i="143"/>
  <c r="L286" i="143"/>
  <c r="L302" i="143"/>
  <c r="L326" i="143"/>
  <c r="L342" i="143"/>
  <c r="L224" i="143"/>
  <c r="L232" i="143"/>
  <c r="L240" i="143"/>
  <c r="L248" i="143"/>
  <c r="L256" i="143"/>
  <c r="L264" i="143"/>
  <c r="L272" i="143"/>
  <c r="L280" i="143"/>
  <c r="L288" i="143"/>
  <c r="L296" i="143"/>
  <c r="L304" i="143"/>
  <c r="L281" i="143"/>
  <c r="L297" i="143"/>
  <c r="L305" i="143"/>
  <c r="L321" i="143"/>
  <c r="L329" i="143"/>
  <c r="L266" i="143"/>
  <c r="L274" i="143"/>
  <c r="L282" i="143"/>
  <c r="L290" i="143"/>
  <c r="L298" i="143"/>
  <c r="L306" i="143"/>
  <c r="L314" i="143"/>
  <c r="L322" i="143"/>
  <c r="L330" i="143"/>
  <c r="L338" i="143"/>
  <c r="L346" i="143"/>
  <c r="L354" i="143"/>
  <c r="L355" i="143" l="1"/>
  <c r="J16" i="130"/>
  <c r="J11" i="130"/>
  <c r="J355" i="113"/>
  <c r="J356" i="142"/>
  <c r="J355" i="141"/>
  <c r="J356" i="140"/>
  <c r="J356" i="139"/>
  <c r="J355" i="138"/>
  <c r="J356" i="137"/>
  <c r="J355" i="136"/>
  <c r="J356" i="135"/>
  <c r="J355" i="134"/>
  <c r="J355" i="133"/>
  <c r="J356" i="132"/>
  <c r="J16" i="132"/>
  <c r="J37" i="132"/>
  <c r="J37" i="131"/>
  <c r="J35" i="131"/>
  <c r="J355" i="131" s="1"/>
  <c r="J47" i="130"/>
  <c r="J355" i="130"/>
  <c r="L5" i="128"/>
  <c r="I5" i="143" s="1"/>
  <c r="J5" i="143" s="1"/>
  <c r="L6" i="128"/>
  <c r="I6" i="143" s="1"/>
  <c r="J6" i="143" s="1"/>
  <c r="L7" i="128"/>
  <c r="I7" i="143" s="1"/>
  <c r="J7" i="143" s="1"/>
  <c r="L8" i="128"/>
  <c r="I8" i="143" s="1"/>
  <c r="J8" i="143" s="1"/>
  <c r="L9" i="128"/>
  <c r="I9" i="143" s="1"/>
  <c r="J9" i="143" s="1"/>
  <c r="L10" i="128"/>
  <c r="I10" i="143" s="1"/>
  <c r="J10" i="143" s="1"/>
  <c r="L11" i="128"/>
  <c r="I11" i="143" s="1"/>
  <c r="J11" i="143" s="1"/>
  <c r="L12" i="128"/>
  <c r="I12" i="143" s="1"/>
  <c r="J12" i="143" s="1"/>
  <c r="L13" i="128"/>
  <c r="I13" i="143" s="1"/>
  <c r="J13" i="143" s="1"/>
  <c r="L14" i="128"/>
  <c r="I14" i="143" s="1"/>
  <c r="J14" i="143" s="1"/>
  <c r="L15" i="128"/>
  <c r="I15" i="143" s="1"/>
  <c r="J15" i="143" s="1"/>
  <c r="L16" i="128"/>
  <c r="I16" i="143" s="1"/>
  <c r="J16" i="143" s="1"/>
  <c r="L17" i="128"/>
  <c r="I17" i="143" s="1"/>
  <c r="J17" i="143" s="1"/>
  <c r="L18" i="128"/>
  <c r="I18" i="143" s="1"/>
  <c r="J18" i="143" s="1"/>
  <c r="L19" i="128"/>
  <c r="I19" i="143" s="1"/>
  <c r="J19" i="143" s="1"/>
  <c r="L20" i="128"/>
  <c r="I20" i="143" s="1"/>
  <c r="J20" i="143" s="1"/>
  <c r="L21" i="128"/>
  <c r="I21" i="143" s="1"/>
  <c r="J21" i="143" s="1"/>
  <c r="L22" i="128"/>
  <c r="I22" i="143" s="1"/>
  <c r="J22" i="143" s="1"/>
  <c r="L23" i="128"/>
  <c r="I23" i="143" s="1"/>
  <c r="J23" i="143" s="1"/>
  <c r="L24" i="128"/>
  <c r="I24" i="143" s="1"/>
  <c r="J24" i="143" s="1"/>
  <c r="L25" i="128"/>
  <c r="I25" i="143" s="1"/>
  <c r="J25" i="143" s="1"/>
  <c r="L26" i="128"/>
  <c r="I26" i="143" s="1"/>
  <c r="J26" i="143" s="1"/>
  <c r="L27" i="128"/>
  <c r="I27" i="143" s="1"/>
  <c r="J27" i="143" s="1"/>
  <c r="L28" i="128"/>
  <c r="I28" i="143" s="1"/>
  <c r="J28" i="143" s="1"/>
  <c r="L29" i="128"/>
  <c r="I29" i="143" s="1"/>
  <c r="J29" i="143" s="1"/>
  <c r="L30" i="128"/>
  <c r="I30" i="143" s="1"/>
  <c r="J30" i="143" s="1"/>
  <c r="L31" i="128"/>
  <c r="I31" i="143" s="1"/>
  <c r="J31" i="143" s="1"/>
  <c r="L32" i="128"/>
  <c r="I32" i="143" s="1"/>
  <c r="J32" i="143" s="1"/>
  <c r="L33" i="128"/>
  <c r="I33" i="143" s="1"/>
  <c r="J33" i="143" s="1"/>
  <c r="L34" i="128"/>
  <c r="I34" i="143" s="1"/>
  <c r="J34" i="143" s="1"/>
  <c r="L35" i="128"/>
  <c r="I35" i="143" s="1"/>
  <c r="J35" i="143" s="1"/>
  <c r="L36" i="128"/>
  <c r="I36" i="143" s="1"/>
  <c r="J36" i="143" s="1"/>
  <c r="L37" i="128"/>
  <c r="I37" i="143" s="1"/>
  <c r="J37" i="143" s="1"/>
  <c r="L38" i="128"/>
  <c r="I38" i="143" s="1"/>
  <c r="J38" i="143" s="1"/>
  <c r="L39" i="128"/>
  <c r="I39" i="143" s="1"/>
  <c r="J39" i="143" s="1"/>
  <c r="L40" i="128"/>
  <c r="I40" i="143" s="1"/>
  <c r="J40" i="143" s="1"/>
  <c r="L41" i="128"/>
  <c r="I41" i="143" s="1"/>
  <c r="J41" i="143" s="1"/>
  <c r="L42" i="128"/>
  <c r="I42" i="143" s="1"/>
  <c r="J42" i="143" s="1"/>
  <c r="L43" i="128"/>
  <c r="I43" i="143" s="1"/>
  <c r="J43" i="143" s="1"/>
  <c r="L44" i="128"/>
  <c r="I44" i="143" s="1"/>
  <c r="J44" i="143" s="1"/>
  <c r="L45" i="128"/>
  <c r="I45" i="143" s="1"/>
  <c r="J45" i="143" s="1"/>
  <c r="L46" i="128"/>
  <c r="I46" i="143" s="1"/>
  <c r="J46" i="143" s="1"/>
  <c r="L47" i="128"/>
  <c r="I47" i="143" s="1"/>
  <c r="J47" i="143" s="1"/>
  <c r="L48" i="128"/>
  <c r="I48" i="143" s="1"/>
  <c r="J48" i="143" s="1"/>
  <c r="L49" i="128"/>
  <c r="I49" i="143" s="1"/>
  <c r="J49" i="143" s="1"/>
  <c r="L50" i="128"/>
  <c r="I50" i="143" s="1"/>
  <c r="J50" i="143" s="1"/>
  <c r="L51" i="128"/>
  <c r="I51" i="143" s="1"/>
  <c r="J51" i="143" s="1"/>
  <c r="L52" i="128"/>
  <c r="I52" i="143" s="1"/>
  <c r="J52" i="143" s="1"/>
  <c r="L53" i="128"/>
  <c r="I53" i="143" s="1"/>
  <c r="J53" i="143" s="1"/>
  <c r="L54" i="128"/>
  <c r="I54" i="143" s="1"/>
  <c r="J54" i="143" s="1"/>
  <c r="L55" i="128"/>
  <c r="I55" i="143" s="1"/>
  <c r="J55" i="143" s="1"/>
  <c r="L56" i="128"/>
  <c r="I56" i="143" s="1"/>
  <c r="J56" i="143" s="1"/>
  <c r="L57" i="128"/>
  <c r="I57" i="143" s="1"/>
  <c r="J57" i="143" s="1"/>
  <c r="L58" i="128"/>
  <c r="I58" i="143" s="1"/>
  <c r="J58" i="143" s="1"/>
  <c r="L59" i="128"/>
  <c r="I59" i="143" s="1"/>
  <c r="J59" i="143" s="1"/>
  <c r="L60" i="128"/>
  <c r="I60" i="143" s="1"/>
  <c r="J60" i="143" s="1"/>
  <c r="L61" i="128"/>
  <c r="I61" i="143" s="1"/>
  <c r="J61" i="143" s="1"/>
  <c r="L62" i="128"/>
  <c r="I62" i="143" s="1"/>
  <c r="J62" i="143" s="1"/>
  <c r="L63" i="128"/>
  <c r="I63" i="143" s="1"/>
  <c r="J63" i="143" s="1"/>
  <c r="L64" i="128"/>
  <c r="I64" i="143" s="1"/>
  <c r="J64" i="143" s="1"/>
  <c r="L65" i="128"/>
  <c r="I65" i="143" s="1"/>
  <c r="J65" i="143" s="1"/>
  <c r="L66" i="128"/>
  <c r="I66" i="143" s="1"/>
  <c r="J66" i="143" s="1"/>
  <c r="L67" i="128"/>
  <c r="I67" i="143" s="1"/>
  <c r="J67" i="143" s="1"/>
  <c r="L68" i="128"/>
  <c r="I68" i="143" s="1"/>
  <c r="J68" i="143" s="1"/>
  <c r="L69" i="128"/>
  <c r="I69" i="143" s="1"/>
  <c r="J69" i="143" s="1"/>
  <c r="L70" i="128"/>
  <c r="I70" i="143" s="1"/>
  <c r="J70" i="143" s="1"/>
  <c r="L71" i="128"/>
  <c r="I71" i="143" s="1"/>
  <c r="J71" i="143" s="1"/>
  <c r="L72" i="128"/>
  <c r="I72" i="143" s="1"/>
  <c r="J72" i="143" s="1"/>
  <c r="L73" i="128"/>
  <c r="I73" i="143" s="1"/>
  <c r="J73" i="143" s="1"/>
  <c r="L74" i="128"/>
  <c r="I74" i="143" s="1"/>
  <c r="J74" i="143" s="1"/>
  <c r="L75" i="128"/>
  <c r="I75" i="143" s="1"/>
  <c r="J75" i="143" s="1"/>
  <c r="L76" i="128"/>
  <c r="I76" i="143" s="1"/>
  <c r="J76" i="143" s="1"/>
  <c r="L77" i="128"/>
  <c r="I77" i="143" s="1"/>
  <c r="J77" i="143" s="1"/>
  <c r="L78" i="128"/>
  <c r="I78" i="143" s="1"/>
  <c r="J78" i="143" s="1"/>
  <c r="L79" i="128"/>
  <c r="I79" i="143" s="1"/>
  <c r="J79" i="143" s="1"/>
  <c r="L80" i="128"/>
  <c r="I80" i="143" s="1"/>
  <c r="J80" i="143" s="1"/>
  <c r="L81" i="128"/>
  <c r="I81" i="143" s="1"/>
  <c r="J81" i="143" s="1"/>
  <c r="L82" i="128"/>
  <c r="I82" i="143" s="1"/>
  <c r="J82" i="143" s="1"/>
  <c r="L83" i="128"/>
  <c r="I83" i="143" s="1"/>
  <c r="J83" i="143" s="1"/>
  <c r="L84" i="128"/>
  <c r="I84" i="143" s="1"/>
  <c r="J84" i="143" s="1"/>
  <c r="L85" i="128"/>
  <c r="I85" i="143" s="1"/>
  <c r="J85" i="143" s="1"/>
  <c r="L86" i="128"/>
  <c r="I86" i="143" s="1"/>
  <c r="J86" i="143" s="1"/>
  <c r="L87" i="128"/>
  <c r="I87" i="143" s="1"/>
  <c r="J87" i="143" s="1"/>
  <c r="L88" i="128"/>
  <c r="I88" i="143" s="1"/>
  <c r="J88" i="143" s="1"/>
  <c r="L89" i="128"/>
  <c r="I89" i="143" s="1"/>
  <c r="J89" i="143" s="1"/>
  <c r="L90" i="128"/>
  <c r="I90" i="143" s="1"/>
  <c r="J90" i="143" s="1"/>
  <c r="L91" i="128"/>
  <c r="I91" i="143" s="1"/>
  <c r="J91" i="143" s="1"/>
  <c r="L92" i="128"/>
  <c r="I92" i="143" s="1"/>
  <c r="J92" i="143" s="1"/>
  <c r="L93" i="128"/>
  <c r="I93" i="143" s="1"/>
  <c r="J93" i="143" s="1"/>
  <c r="L94" i="128"/>
  <c r="I94" i="143" s="1"/>
  <c r="J94" i="143" s="1"/>
  <c r="L95" i="128"/>
  <c r="I95" i="143" s="1"/>
  <c r="J95" i="143" s="1"/>
  <c r="L96" i="128"/>
  <c r="I96" i="143" s="1"/>
  <c r="J96" i="143" s="1"/>
  <c r="L97" i="128"/>
  <c r="I97" i="143" s="1"/>
  <c r="J97" i="143" s="1"/>
  <c r="L98" i="128"/>
  <c r="I98" i="143" s="1"/>
  <c r="J98" i="143" s="1"/>
  <c r="L99" i="128"/>
  <c r="I99" i="143" s="1"/>
  <c r="J99" i="143" s="1"/>
  <c r="L100" i="128"/>
  <c r="I100" i="143" s="1"/>
  <c r="J100" i="143" s="1"/>
  <c r="L101" i="128"/>
  <c r="I101" i="143" s="1"/>
  <c r="J101" i="143" s="1"/>
  <c r="L102" i="128"/>
  <c r="I102" i="143" s="1"/>
  <c r="J102" i="143" s="1"/>
  <c r="L103" i="128"/>
  <c r="I103" i="143" s="1"/>
  <c r="J103" i="143" s="1"/>
  <c r="L104" i="128"/>
  <c r="I104" i="143" s="1"/>
  <c r="J104" i="143" s="1"/>
  <c r="L105" i="128"/>
  <c r="I105" i="143" s="1"/>
  <c r="J105" i="143" s="1"/>
  <c r="L106" i="128"/>
  <c r="I106" i="143" s="1"/>
  <c r="J106" i="143" s="1"/>
  <c r="L107" i="128"/>
  <c r="I107" i="143" s="1"/>
  <c r="J107" i="143" s="1"/>
  <c r="L108" i="128"/>
  <c r="I108" i="143" s="1"/>
  <c r="J108" i="143" s="1"/>
  <c r="L109" i="128"/>
  <c r="I109" i="143" s="1"/>
  <c r="J109" i="143" s="1"/>
  <c r="L110" i="128"/>
  <c r="I110" i="143" s="1"/>
  <c r="J110" i="143" s="1"/>
  <c r="L111" i="128"/>
  <c r="I111" i="143" s="1"/>
  <c r="J111" i="143" s="1"/>
  <c r="L112" i="128"/>
  <c r="I112" i="143" s="1"/>
  <c r="J112" i="143" s="1"/>
  <c r="L113" i="128"/>
  <c r="I113" i="143" s="1"/>
  <c r="J113" i="143" s="1"/>
  <c r="L114" i="128"/>
  <c r="I114" i="143" s="1"/>
  <c r="J114" i="143" s="1"/>
  <c r="L115" i="128"/>
  <c r="I115" i="143" s="1"/>
  <c r="J115" i="143" s="1"/>
  <c r="L116" i="128"/>
  <c r="I116" i="143" s="1"/>
  <c r="J116" i="143" s="1"/>
  <c r="L117" i="128"/>
  <c r="I117" i="143" s="1"/>
  <c r="J117" i="143" s="1"/>
  <c r="L118" i="128"/>
  <c r="I118" i="143" s="1"/>
  <c r="J118" i="143" s="1"/>
  <c r="L119" i="128"/>
  <c r="I119" i="143" s="1"/>
  <c r="J119" i="143" s="1"/>
  <c r="L120" i="128"/>
  <c r="I120" i="143" s="1"/>
  <c r="J120" i="143" s="1"/>
  <c r="L121" i="128"/>
  <c r="I121" i="143" s="1"/>
  <c r="J121" i="143" s="1"/>
  <c r="L122" i="128"/>
  <c r="I122" i="143" s="1"/>
  <c r="J122" i="143" s="1"/>
  <c r="L123" i="128"/>
  <c r="I123" i="143" s="1"/>
  <c r="J123" i="143" s="1"/>
  <c r="L124" i="128"/>
  <c r="I124" i="143" s="1"/>
  <c r="J124" i="143" s="1"/>
  <c r="L125" i="128"/>
  <c r="I125" i="143" s="1"/>
  <c r="J125" i="143" s="1"/>
  <c r="L126" i="128"/>
  <c r="I126" i="143" s="1"/>
  <c r="J126" i="143" s="1"/>
  <c r="L127" i="128"/>
  <c r="I127" i="143" s="1"/>
  <c r="J127" i="143" s="1"/>
  <c r="L128" i="128"/>
  <c r="I128" i="143" s="1"/>
  <c r="J128" i="143" s="1"/>
  <c r="L129" i="128"/>
  <c r="I129" i="143" s="1"/>
  <c r="J129" i="143" s="1"/>
  <c r="L130" i="128"/>
  <c r="I130" i="143" s="1"/>
  <c r="J130" i="143" s="1"/>
  <c r="L131" i="128"/>
  <c r="I131" i="143" s="1"/>
  <c r="J131" i="143" s="1"/>
  <c r="L132" i="128"/>
  <c r="I132" i="143" s="1"/>
  <c r="J132" i="143" s="1"/>
  <c r="L133" i="128"/>
  <c r="I133" i="143" s="1"/>
  <c r="J133" i="143" s="1"/>
  <c r="L134" i="128"/>
  <c r="I134" i="143" s="1"/>
  <c r="J134" i="143" s="1"/>
  <c r="L135" i="128"/>
  <c r="I135" i="143" s="1"/>
  <c r="J135" i="143" s="1"/>
  <c r="L136" i="128"/>
  <c r="I136" i="143" s="1"/>
  <c r="J136" i="143" s="1"/>
  <c r="L137" i="128"/>
  <c r="I137" i="143" s="1"/>
  <c r="J137" i="143" s="1"/>
  <c r="L138" i="128"/>
  <c r="I138" i="143" s="1"/>
  <c r="J138" i="143" s="1"/>
  <c r="L139" i="128"/>
  <c r="I139" i="143" s="1"/>
  <c r="J139" i="143" s="1"/>
  <c r="L140" i="128"/>
  <c r="I140" i="143" s="1"/>
  <c r="J140" i="143" s="1"/>
  <c r="L141" i="128"/>
  <c r="I141" i="143" s="1"/>
  <c r="J141" i="143" s="1"/>
  <c r="L142" i="128"/>
  <c r="I142" i="143" s="1"/>
  <c r="J142" i="143" s="1"/>
  <c r="L143" i="128"/>
  <c r="I143" i="143" s="1"/>
  <c r="J143" i="143" s="1"/>
  <c r="L144" i="128"/>
  <c r="I144" i="143" s="1"/>
  <c r="J144" i="143" s="1"/>
  <c r="L145" i="128"/>
  <c r="I145" i="143" s="1"/>
  <c r="J145" i="143" s="1"/>
  <c r="L146" i="128"/>
  <c r="I146" i="143" s="1"/>
  <c r="J146" i="143" s="1"/>
  <c r="L147" i="128"/>
  <c r="I147" i="143" s="1"/>
  <c r="J147" i="143" s="1"/>
  <c r="L148" i="128"/>
  <c r="I148" i="143" s="1"/>
  <c r="J148" i="143" s="1"/>
  <c r="L149" i="128"/>
  <c r="I149" i="143" s="1"/>
  <c r="J149" i="143" s="1"/>
  <c r="L150" i="128"/>
  <c r="I150" i="143" s="1"/>
  <c r="J150" i="143" s="1"/>
  <c r="L151" i="128"/>
  <c r="I151" i="143" s="1"/>
  <c r="J151" i="143" s="1"/>
  <c r="L152" i="128"/>
  <c r="I152" i="143" s="1"/>
  <c r="J152" i="143" s="1"/>
  <c r="L153" i="128"/>
  <c r="I153" i="143" s="1"/>
  <c r="J153" i="143" s="1"/>
  <c r="L154" i="128"/>
  <c r="I154" i="143" s="1"/>
  <c r="J154" i="143" s="1"/>
  <c r="L155" i="128"/>
  <c r="I155" i="143" s="1"/>
  <c r="J155" i="143" s="1"/>
  <c r="L156" i="128"/>
  <c r="I156" i="143" s="1"/>
  <c r="J156" i="143" s="1"/>
  <c r="L157" i="128"/>
  <c r="I157" i="143" s="1"/>
  <c r="J157" i="143" s="1"/>
  <c r="L158" i="128"/>
  <c r="I158" i="143" s="1"/>
  <c r="J158" i="143" s="1"/>
  <c r="L159" i="128"/>
  <c r="I159" i="143" s="1"/>
  <c r="J159" i="143" s="1"/>
  <c r="L160" i="128"/>
  <c r="I160" i="143" s="1"/>
  <c r="J160" i="143" s="1"/>
  <c r="L161" i="128"/>
  <c r="I161" i="143" s="1"/>
  <c r="J161" i="143" s="1"/>
  <c r="L162" i="128"/>
  <c r="I162" i="143" s="1"/>
  <c r="J162" i="143" s="1"/>
  <c r="L163" i="128"/>
  <c r="I163" i="143" s="1"/>
  <c r="J163" i="143" s="1"/>
  <c r="L164" i="128"/>
  <c r="I164" i="143" s="1"/>
  <c r="J164" i="143" s="1"/>
  <c r="L165" i="128"/>
  <c r="I165" i="143" s="1"/>
  <c r="J165" i="143" s="1"/>
  <c r="L166" i="128"/>
  <c r="I166" i="143" s="1"/>
  <c r="J166" i="143" s="1"/>
  <c r="L167" i="128"/>
  <c r="I167" i="143" s="1"/>
  <c r="J167" i="143" s="1"/>
  <c r="L168" i="128"/>
  <c r="I168" i="143" s="1"/>
  <c r="J168" i="143" s="1"/>
  <c r="L169" i="128"/>
  <c r="I169" i="143" s="1"/>
  <c r="J169" i="143" s="1"/>
  <c r="L170" i="128"/>
  <c r="I170" i="143" s="1"/>
  <c r="J170" i="143" s="1"/>
  <c r="L171" i="128"/>
  <c r="I171" i="143" s="1"/>
  <c r="J171" i="143" s="1"/>
  <c r="L172" i="128"/>
  <c r="I172" i="143" s="1"/>
  <c r="J172" i="143" s="1"/>
  <c r="L173" i="128"/>
  <c r="I173" i="143" s="1"/>
  <c r="J173" i="143" s="1"/>
  <c r="L174" i="128"/>
  <c r="I174" i="143" s="1"/>
  <c r="J174" i="143" s="1"/>
  <c r="L175" i="128"/>
  <c r="I175" i="143" s="1"/>
  <c r="J175" i="143" s="1"/>
  <c r="L176" i="128"/>
  <c r="I176" i="143" s="1"/>
  <c r="J176" i="143" s="1"/>
  <c r="L177" i="128"/>
  <c r="I177" i="143" s="1"/>
  <c r="J177" i="143" s="1"/>
  <c r="L178" i="128"/>
  <c r="I178" i="143" s="1"/>
  <c r="J178" i="143" s="1"/>
  <c r="L179" i="128"/>
  <c r="I179" i="143" s="1"/>
  <c r="J179" i="143" s="1"/>
  <c r="L180" i="128"/>
  <c r="I180" i="143" s="1"/>
  <c r="J180" i="143" s="1"/>
  <c r="L181" i="128"/>
  <c r="I181" i="143" s="1"/>
  <c r="J181" i="143" s="1"/>
  <c r="L182" i="128"/>
  <c r="I182" i="143" s="1"/>
  <c r="J182" i="143" s="1"/>
  <c r="L183" i="128"/>
  <c r="I183" i="143" s="1"/>
  <c r="J183" i="143" s="1"/>
  <c r="L184" i="128"/>
  <c r="I184" i="143" s="1"/>
  <c r="J184" i="143" s="1"/>
  <c r="L185" i="128"/>
  <c r="I185" i="143" s="1"/>
  <c r="J185" i="143" s="1"/>
  <c r="L186" i="128"/>
  <c r="I186" i="143" s="1"/>
  <c r="J186" i="143" s="1"/>
  <c r="L187" i="128"/>
  <c r="I187" i="143" s="1"/>
  <c r="J187" i="143" s="1"/>
  <c r="L188" i="128"/>
  <c r="I188" i="143" s="1"/>
  <c r="J188" i="143" s="1"/>
  <c r="L189" i="128"/>
  <c r="I189" i="143" s="1"/>
  <c r="J189" i="143" s="1"/>
  <c r="L190" i="128"/>
  <c r="I190" i="143" s="1"/>
  <c r="J190" i="143" s="1"/>
  <c r="L191" i="128"/>
  <c r="I191" i="143" s="1"/>
  <c r="J191" i="143" s="1"/>
  <c r="L192" i="128"/>
  <c r="I192" i="143" s="1"/>
  <c r="J192" i="143" s="1"/>
  <c r="L193" i="128"/>
  <c r="I193" i="143" s="1"/>
  <c r="J193" i="143" s="1"/>
  <c r="L194" i="128"/>
  <c r="I194" i="143" s="1"/>
  <c r="J194" i="143" s="1"/>
  <c r="L195" i="128"/>
  <c r="I195" i="143" s="1"/>
  <c r="J195" i="143" s="1"/>
  <c r="L196" i="128"/>
  <c r="I196" i="143" s="1"/>
  <c r="J196" i="143" s="1"/>
  <c r="L197" i="128"/>
  <c r="I197" i="143" s="1"/>
  <c r="J197" i="143" s="1"/>
  <c r="L198" i="128"/>
  <c r="I198" i="143" s="1"/>
  <c r="J198" i="143" s="1"/>
  <c r="L199" i="128"/>
  <c r="I199" i="143" s="1"/>
  <c r="J199" i="143" s="1"/>
  <c r="L200" i="128"/>
  <c r="I200" i="143" s="1"/>
  <c r="J200" i="143" s="1"/>
  <c r="L201" i="128"/>
  <c r="I201" i="143" s="1"/>
  <c r="J201" i="143" s="1"/>
  <c r="L202" i="128"/>
  <c r="I202" i="143" s="1"/>
  <c r="J202" i="143" s="1"/>
  <c r="L203" i="128"/>
  <c r="I203" i="143" s="1"/>
  <c r="J203" i="143" s="1"/>
  <c r="L204" i="128"/>
  <c r="I204" i="143" s="1"/>
  <c r="J204" i="143" s="1"/>
  <c r="L205" i="128"/>
  <c r="I205" i="143" s="1"/>
  <c r="J205" i="143" s="1"/>
  <c r="L206" i="128"/>
  <c r="I206" i="143" s="1"/>
  <c r="J206" i="143" s="1"/>
  <c r="L207" i="128"/>
  <c r="I207" i="143" s="1"/>
  <c r="J207" i="143" s="1"/>
  <c r="L208" i="128"/>
  <c r="I208" i="143" s="1"/>
  <c r="J208" i="143" s="1"/>
  <c r="L209" i="128"/>
  <c r="I209" i="143" s="1"/>
  <c r="J209" i="143" s="1"/>
  <c r="L210" i="128"/>
  <c r="I210" i="143" s="1"/>
  <c r="J210" i="143" s="1"/>
  <c r="L211" i="128"/>
  <c r="I211" i="143" s="1"/>
  <c r="J211" i="143" s="1"/>
  <c r="L212" i="128"/>
  <c r="I212" i="143" s="1"/>
  <c r="J212" i="143" s="1"/>
  <c r="L213" i="128"/>
  <c r="I213" i="143" s="1"/>
  <c r="J213" i="143" s="1"/>
  <c r="L214" i="128"/>
  <c r="I214" i="143" s="1"/>
  <c r="J214" i="143" s="1"/>
  <c r="L215" i="128"/>
  <c r="I215" i="143" s="1"/>
  <c r="J215" i="143" s="1"/>
  <c r="L216" i="128"/>
  <c r="I216" i="143" s="1"/>
  <c r="J216" i="143" s="1"/>
  <c r="L217" i="128"/>
  <c r="I217" i="143" s="1"/>
  <c r="J217" i="143" s="1"/>
  <c r="L218" i="128"/>
  <c r="I218" i="143" s="1"/>
  <c r="J218" i="143" s="1"/>
  <c r="L219" i="128"/>
  <c r="I219" i="143" s="1"/>
  <c r="J219" i="143" s="1"/>
  <c r="L220" i="128"/>
  <c r="I220" i="143" s="1"/>
  <c r="J220" i="143" s="1"/>
  <c r="L221" i="128"/>
  <c r="I221" i="143" s="1"/>
  <c r="J221" i="143" s="1"/>
  <c r="L222" i="128"/>
  <c r="I222" i="143" s="1"/>
  <c r="J222" i="143" s="1"/>
  <c r="L223" i="128"/>
  <c r="I223" i="143" s="1"/>
  <c r="J223" i="143" s="1"/>
  <c r="L224" i="128"/>
  <c r="I224" i="143" s="1"/>
  <c r="J224" i="143" s="1"/>
  <c r="L225" i="128"/>
  <c r="I225" i="143" s="1"/>
  <c r="J225" i="143" s="1"/>
  <c r="L226" i="128"/>
  <c r="I226" i="143" s="1"/>
  <c r="J226" i="143" s="1"/>
  <c r="L227" i="128"/>
  <c r="I227" i="143" s="1"/>
  <c r="J227" i="143" s="1"/>
  <c r="L228" i="128"/>
  <c r="I228" i="143" s="1"/>
  <c r="J228" i="143" s="1"/>
  <c r="L229" i="128"/>
  <c r="I229" i="143" s="1"/>
  <c r="J229" i="143" s="1"/>
  <c r="L230" i="128"/>
  <c r="I230" i="143" s="1"/>
  <c r="J230" i="143" s="1"/>
  <c r="L231" i="128"/>
  <c r="I231" i="143" s="1"/>
  <c r="J231" i="143" s="1"/>
  <c r="L232" i="128"/>
  <c r="I232" i="143" s="1"/>
  <c r="J232" i="143" s="1"/>
  <c r="L233" i="128"/>
  <c r="I233" i="143" s="1"/>
  <c r="J233" i="143" s="1"/>
  <c r="L234" i="128"/>
  <c r="I234" i="143" s="1"/>
  <c r="J234" i="143" s="1"/>
  <c r="L235" i="128"/>
  <c r="I235" i="143" s="1"/>
  <c r="J235" i="143" s="1"/>
  <c r="L236" i="128"/>
  <c r="I236" i="143" s="1"/>
  <c r="J236" i="143" s="1"/>
  <c r="L237" i="128"/>
  <c r="I237" i="143" s="1"/>
  <c r="J237" i="143" s="1"/>
  <c r="L238" i="128"/>
  <c r="I238" i="143" s="1"/>
  <c r="J238" i="143" s="1"/>
  <c r="L239" i="128"/>
  <c r="I239" i="143" s="1"/>
  <c r="J239" i="143" s="1"/>
  <c r="L240" i="128"/>
  <c r="I240" i="143" s="1"/>
  <c r="J240" i="143" s="1"/>
  <c r="L241" i="128"/>
  <c r="I241" i="143" s="1"/>
  <c r="J241" i="143" s="1"/>
  <c r="L242" i="128"/>
  <c r="I242" i="143" s="1"/>
  <c r="J242" i="143" s="1"/>
  <c r="L243" i="128"/>
  <c r="I243" i="143" s="1"/>
  <c r="J243" i="143" s="1"/>
  <c r="L244" i="128"/>
  <c r="I244" i="143" s="1"/>
  <c r="J244" i="143" s="1"/>
  <c r="L245" i="128"/>
  <c r="I245" i="143" s="1"/>
  <c r="J245" i="143" s="1"/>
  <c r="L246" i="128"/>
  <c r="I246" i="143" s="1"/>
  <c r="J246" i="143" s="1"/>
  <c r="L247" i="128"/>
  <c r="I247" i="143" s="1"/>
  <c r="J247" i="143" s="1"/>
  <c r="L248" i="128"/>
  <c r="I248" i="143" s="1"/>
  <c r="J248" i="143" s="1"/>
  <c r="L249" i="128"/>
  <c r="I249" i="143" s="1"/>
  <c r="J249" i="143" s="1"/>
  <c r="L250" i="128"/>
  <c r="I250" i="143" s="1"/>
  <c r="J250" i="143" s="1"/>
  <c r="L251" i="128"/>
  <c r="I251" i="143" s="1"/>
  <c r="J251" i="143" s="1"/>
  <c r="L252" i="128"/>
  <c r="I252" i="143" s="1"/>
  <c r="J252" i="143" s="1"/>
  <c r="L253" i="128"/>
  <c r="I253" i="143" s="1"/>
  <c r="J253" i="143" s="1"/>
  <c r="L254" i="128"/>
  <c r="I254" i="143" s="1"/>
  <c r="J254" i="143" s="1"/>
  <c r="L255" i="128"/>
  <c r="I255" i="143" s="1"/>
  <c r="J255" i="143" s="1"/>
  <c r="L256" i="128"/>
  <c r="I256" i="143" s="1"/>
  <c r="J256" i="143" s="1"/>
  <c r="L257" i="128"/>
  <c r="I257" i="143" s="1"/>
  <c r="J257" i="143" s="1"/>
  <c r="L258" i="128"/>
  <c r="I258" i="143" s="1"/>
  <c r="J258" i="143" s="1"/>
  <c r="L259" i="128"/>
  <c r="I259" i="143" s="1"/>
  <c r="J259" i="143" s="1"/>
  <c r="L260" i="128"/>
  <c r="I260" i="143" s="1"/>
  <c r="J260" i="143" s="1"/>
  <c r="L261" i="128"/>
  <c r="I261" i="143" s="1"/>
  <c r="J261" i="143" s="1"/>
  <c r="L262" i="128"/>
  <c r="I262" i="143" s="1"/>
  <c r="J262" i="143" s="1"/>
  <c r="L263" i="128"/>
  <c r="I263" i="143" s="1"/>
  <c r="J263" i="143" s="1"/>
  <c r="L264" i="128"/>
  <c r="I264" i="143" s="1"/>
  <c r="J264" i="143" s="1"/>
  <c r="L265" i="128"/>
  <c r="I265" i="143" s="1"/>
  <c r="J265" i="143" s="1"/>
  <c r="L266" i="128"/>
  <c r="I266" i="143" s="1"/>
  <c r="J266" i="143" s="1"/>
  <c r="L267" i="128"/>
  <c r="I267" i="143" s="1"/>
  <c r="J267" i="143" s="1"/>
  <c r="L268" i="128"/>
  <c r="I268" i="143" s="1"/>
  <c r="J268" i="143" s="1"/>
  <c r="L269" i="128"/>
  <c r="I269" i="143" s="1"/>
  <c r="J269" i="143" s="1"/>
  <c r="L270" i="128"/>
  <c r="I270" i="143" s="1"/>
  <c r="J270" i="143" s="1"/>
  <c r="L271" i="128"/>
  <c r="I271" i="143" s="1"/>
  <c r="J271" i="143" s="1"/>
  <c r="L272" i="128"/>
  <c r="I272" i="143" s="1"/>
  <c r="J272" i="143" s="1"/>
  <c r="L273" i="128"/>
  <c r="I273" i="143" s="1"/>
  <c r="J273" i="143" s="1"/>
  <c r="L274" i="128"/>
  <c r="I274" i="143" s="1"/>
  <c r="J274" i="143" s="1"/>
  <c r="L275" i="128"/>
  <c r="I275" i="143" s="1"/>
  <c r="J275" i="143" s="1"/>
  <c r="L276" i="128"/>
  <c r="I276" i="143" s="1"/>
  <c r="J276" i="143" s="1"/>
  <c r="L277" i="128"/>
  <c r="I277" i="143" s="1"/>
  <c r="J277" i="143" s="1"/>
  <c r="L278" i="128"/>
  <c r="I278" i="143" s="1"/>
  <c r="J278" i="143" s="1"/>
  <c r="L279" i="128"/>
  <c r="I279" i="143" s="1"/>
  <c r="J279" i="143" s="1"/>
  <c r="L280" i="128"/>
  <c r="I280" i="143" s="1"/>
  <c r="J280" i="143" s="1"/>
  <c r="L281" i="128"/>
  <c r="I281" i="143" s="1"/>
  <c r="J281" i="143" s="1"/>
  <c r="L282" i="128"/>
  <c r="I282" i="143" s="1"/>
  <c r="J282" i="143" s="1"/>
  <c r="L283" i="128"/>
  <c r="I283" i="143" s="1"/>
  <c r="J283" i="143" s="1"/>
  <c r="L284" i="128"/>
  <c r="I284" i="143" s="1"/>
  <c r="J284" i="143" s="1"/>
  <c r="L285" i="128"/>
  <c r="I285" i="143" s="1"/>
  <c r="J285" i="143" s="1"/>
  <c r="L286" i="128"/>
  <c r="I286" i="143" s="1"/>
  <c r="J286" i="143" s="1"/>
  <c r="L287" i="128"/>
  <c r="I287" i="143" s="1"/>
  <c r="J287" i="143" s="1"/>
  <c r="L288" i="128"/>
  <c r="I288" i="143" s="1"/>
  <c r="J288" i="143" s="1"/>
  <c r="L289" i="128"/>
  <c r="I289" i="143" s="1"/>
  <c r="J289" i="143" s="1"/>
  <c r="L290" i="128"/>
  <c r="I290" i="143" s="1"/>
  <c r="J290" i="143" s="1"/>
  <c r="L291" i="128"/>
  <c r="I291" i="143" s="1"/>
  <c r="J291" i="143" s="1"/>
  <c r="L292" i="128"/>
  <c r="I292" i="143" s="1"/>
  <c r="J292" i="143" s="1"/>
  <c r="L293" i="128"/>
  <c r="I293" i="143" s="1"/>
  <c r="J293" i="143" s="1"/>
  <c r="L294" i="128"/>
  <c r="I294" i="143" s="1"/>
  <c r="J294" i="143" s="1"/>
  <c r="L295" i="128"/>
  <c r="I295" i="143" s="1"/>
  <c r="J295" i="143" s="1"/>
  <c r="L296" i="128"/>
  <c r="I296" i="143" s="1"/>
  <c r="J296" i="143" s="1"/>
  <c r="L297" i="128"/>
  <c r="I297" i="143" s="1"/>
  <c r="J297" i="143" s="1"/>
  <c r="L298" i="128"/>
  <c r="I298" i="143" s="1"/>
  <c r="J298" i="143" s="1"/>
  <c r="L299" i="128"/>
  <c r="I299" i="143" s="1"/>
  <c r="J299" i="143" s="1"/>
  <c r="L300" i="128"/>
  <c r="I300" i="143" s="1"/>
  <c r="J300" i="143" s="1"/>
  <c r="L301" i="128"/>
  <c r="I301" i="143" s="1"/>
  <c r="J301" i="143" s="1"/>
  <c r="L302" i="128"/>
  <c r="I302" i="143" s="1"/>
  <c r="J302" i="143" s="1"/>
  <c r="L303" i="128"/>
  <c r="I303" i="143" s="1"/>
  <c r="J303" i="143" s="1"/>
  <c r="L304" i="128"/>
  <c r="I304" i="143" s="1"/>
  <c r="J304" i="143" s="1"/>
  <c r="L305" i="128"/>
  <c r="I305" i="143" s="1"/>
  <c r="J305" i="143" s="1"/>
  <c r="L306" i="128"/>
  <c r="I306" i="143" s="1"/>
  <c r="J306" i="143" s="1"/>
  <c r="L307" i="128"/>
  <c r="I307" i="143" s="1"/>
  <c r="J307" i="143" s="1"/>
  <c r="L308" i="128"/>
  <c r="I308" i="143" s="1"/>
  <c r="J308" i="143" s="1"/>
  <c r="L309" i="128"/>
  <c r="I309" i="143" s="1"/>
  <c r="J309" i="143" s="1"/>
  <c r="L310" i="128"/>
  <c r="I310" i="143" s="1"/>
  <c r="J310" i="143" s="1"/>
  <c r="L311" i="128"/>
  <c r="I311" i="143" s="1"/>
  <c r="J311" i="143" s="1"/>
  <c r="L312" i="128"/>
  <c r="I312" i="143" s="1"/>
  <c r="J312" i="143" s="1"/>
  <c r="L313" i="128"/>
  <c r="I313" i="143" s="1"/>
  <c r="J313" i="143" s="1"/>
  <c r="L314" i="128"/>
  <c r="I314" i="143" s="1"/>
  <c r="J314" i="143" s="1"/>
  <c r="L315" i="128"/>
  <c r="I315" i="143" s="1"/>
  <c r="J315" i="143" s="1"/>
  <c r="L316" i="128"/>
  <c r="I316" i="143" s="1"/>
  <c r="J316" i="143" s="1"/>
  <c r="L317" i="128"/>
  <c r="I317" i="143" s="1"/>
  <c r="J317" i="143" s="1"/>
  <c r="L318" i="128"/>
  <c r="I318" i="143" s="1"/>
  <c r="J318" i="143" s="1"/>
  <c r="L319" i="128"/>
  <c r="I319" i="143" s="1"/>
  <c r="J319" i="143" s="1"/>
  <c r="L320" i="128"/>
  <c r="I320" i="143" s="1"/>
  <c r="J320" i="143" s="1"/>
  <c r="L321" i="128"/>
  <c r="I321" i="143" s="1"/>
  <c r="J321" i="143" s="1"/>
  <c r="L322" i="128"/>
  <c r="I322" i="143" s="1"/>
  <c r="J322" i="143" s="1"/>
  <c r="L323" i="128"/>
  <c r="I323" i="143" s="1"/>
  <c r="J323" i="143" s="1"/>
  <c r="L324" i="128"/>
  <c r="I324" i="143" s="1"/>
  <c r="J324" i="143" s="1"/>
  <c r="L325" i="128"/>
  <c r="I325" i="143" s="1"/>
  <c r="J325" i="143" s="1"/>
  <c r="L326" i="128"/>
  <c r="I326" i="143" s="1"/>
  <c r="J326" i="143" s="1"/>
  <c r="L327" i="128"/>
  <c r="I327" i="143" s="1"/>
  <c r="J327" i="143" s="1"/>
  <c r="L328" i="128"/>
  <c r="I328" i="143" s="1"/>
  <c r="J328" i="143" s="1"/>
  <c r="L329" i="128"/>
  <c r="I329" i="143" s="1"/>
  <c r="J329" i="143" s="1"/>
  <c r="L330" i="128"/>
  <c r="I330" i="143" s="1"/>
  <c r="J330" i="143" s="1"/>
  <c r="L331" i="128"/>
  <c r="I331" i="143" s="1"/>
  <c r="J331" i="143" s="1"/>
  <c r="L332" i="128"/>
  <c r="I332" i="143" s="1"/>
  <c r="J332" i="143" s="1"/>
  <c r="L333" i="128"/>
  <c r="I333" i="143" s="1"/>
  <c r="J333" i="143" s="1"/>
  <c r="L334" i="128"/>
  <c r="I334" i="143" s="1"/>
  <c r="J334" i="143" s="1"/>
  <c r="L335" i="128"/>
  <c r="I335" i="143" s="1"/>
  <c r="J335" i="143" s="1"/>
  <c r="L336" i="128"/>
  <c r="I336" i="143" s="1"/>
  <c r="J336" i="143" s="1"/>
  <c r="L337" i="128"/>
  <c r="I337" i="143" s="1"/>
  <c r="J337" i="143" s="1"/>
  <c r="L338" i="128"/>
  <c r="I338" i="143" s="1"/>
  <c r="J338" i="143" s="1"/>
  <c r="L339" i="128"/>
  <c r="I339" i="143" s="1"/>
  <c r="J339" i="143" s="1"/>
  <c r="L340" i="128"/>
  <c r="I340" i="143" s="1"/>
  <c r="J340" i="143" s="1"/>
  <c r="L341" i="128"/>
  <c r="I341" i="143" s="1"/>
  <c r="J341" i="143" s="1"/>
  <c r="L342" i="128"/>
  <c r="I342" i="143" s="1"/>
  <c r="J342" i="143" s="1"/>
  <c r="L343" i="128"/>
  <c r="I343" i="143" s="1"/>
  <c r="J343" i="143" s="1"/>
  <c r="L344" i="128"/>
  <c r="I344" i="143" s="1"/>
  <c r="J344" i="143" s="1"/>
  <c r="L345" i="128"/>
  <c r="I345" i="143" s="1"/>
  <c r="J345" i="143" s="1"/>
  <c r="L346" i="128"/>
  <c r="I346" i="143" s="1"/>
  <c r="J346" i="143" s="1"/>
  <c r="L347" i="128"/>
  <c r="I347" i="143" s="1"/>
  <c r="J347" i="143" s="1"/>
  <c r="L348" i="128"/>
  <c r="I348" i="143" s="1"/>
  <c r="J348" i="143" s="1"/>
  <c r="L349" i="128"/>
  <c r="I349" i="143" s="1"/>
  <c r="J349" i="143" s="1"/>
  <c r="L350" i="128"/>
  <c r="I350" i="143" s="1"/>
  <c r="J350" i="143" s="1"/>
  <c r="L351" i="128"/>
  <c r="I351" i="143" s="1"/>
  <c r="J351" i="143" s="1"/>
  <c r="L352" i="128"/>
  <c r="I352" i="143" s="1"/>
  <c r="J352" i="143" s="1"/>
  <c r="L353" i="128"/>
  <c r="I353" i="143" s="1"/>
  <c r="J353" i="143" s="1"/>
  <c r="L354" i="128"/>
  <c r="I354" i="143" s="1"/>
  <c r="J354" i="143" s="1"/>
  <c r="L4" i="128"/>
  <c r="I4" i="143" s="1"/>
  <c r="J4" i="143" s="1"/>
  <c r="R354" i="142" l="1"/>
  <c r="N354" i="142"/>
  <c r="L354" i="142"/>
  <c r="K354" i="142"/>
  <c r="R353" i="142"/>
  <c r="N353" i="142"/>
  <c r="L353" i="142"/>
  <c r="K353" i="142"/>
  <c r="R352" i="142"/>
  <c r="N352" i="142"/>
  <c r="L352" i="142"/>
  <c r="K352" i="142"/>
  <c r="R351" i="142"/>
  <c r="N351" i="142"/>
  <c r="L351" i="142"/>
  <c r="K351" i="142"/>
  <c r="R350" i="142"/>
  <c r="N350" i="142"/>
  <c r="L350" i="142"/>
  <c r="K350" i="142"/>
  <c r="R349" i="142"/>
  <c r="N349" i="142"/>
  <c r="L349" i="142"/>
  <c r="K349" i="142"/>
  <c r="R348" i="142"/>
  <c r="N348" i="142"/>
  <c r="L348" i="142"/>
  <c r="K348" i="142"/>
  <c r="R347" i="142"/>
  <c r="N347" i="142"/>
  <c r="L347" i="142"/>
  <c r="K347" i="142"/>
  <c r="R346" i="142"/>
  <c r="N346" i="142"/>
  <c r="L346" i="142"/>
  <c r="K346" i="142"/>
  <c r="R345" i="142"/>
  <c r="N345" i="142"/>
  <c r="L345" i="142"/>
  <c r="K345" i="142"/>
  <c r="R344" i="142"/>
  <c r="N344" i="142"/>
  <c r="L344" i="142"/>
  <c r="K344" i="142"/>
  <c r="R343" i="142"/>
  <c r="N343" i="142"/>
  <c r="L343" i="142"/>
  <c r="K343" i="142"/>
  <c r="R342" i="142"/>
  <c r="N342" i="142"/>
  <c r="L342" i="142"/>
  <c r="K342" i="142"/>
  <c r="R341" i="142"/>
  <c r="N341" i="142"/>
  <c r="L341" i="142"/>
  <c r="K341" i="142"/>
  <c r="R340" i="142"/>
  <c r="N340" i="142"/>
  <c r="L340" i="142"/>
  <c r="K340" i="142"/>
  <c r="R339" i="142"/>
  <c r="N339" i="142"/>
  <c r="L339" i="142"/>
  <c r="K339" i="142"/>
  <c r="R338" i="142"/>
  <c r="N338" i="142"/>
  <c r="L338" i="142"/>
  <c r="K338" i="142"/>
  <c r="R337" i="142"/>
  <c r="N337" i="142"/>
  <c r="L337" i="142"/>
  <c r="K337" i="142"/>
  <c r="R336" i="142"/>
  <c r="N336" i="142"/>
  <c r="L336" i="142"/>
  <c r="K336" i="142"/>
  <c r="R335" i="142"/>
  <c r="N335" i="142"/>
  <c r="L335" i="142"/>
  <c r="K335" i="142"/>
  <c r="R334" i="142"/>
  <c r="N334" i="142"/>
  <c r="L334" i="142"/>
  <c r="K334" i="142"/>
  <c r="R333" i="142"/>
  <c r="N333" i="142"/>
  <c r="L333" i="142"/>
  <c r="K333" i="142"/>
  <c r="R332" i="142"/>
  <c r="N332" i="142"/>
  <c r="L332" i="142"/>
  <c r="K332" i="142"/>
  <c r="R331" i="142"/>
  <c r="N331" i="142"/>
  <c r="L331" i="142"/>
  <c r="K331" i="142"/>
  <c r="R330" i="142"/>
  <c r="N330" i="142"/>
  <c r="L330" i="142"/>
  <c r="K330" i="142"/>
  <c r="R329" i="142"/>
  <c r="N329" i="142"/>
  <c r="L329" i="142"/>
  <c r="K329" i="142"/>
  <c r="R328" i="142"/>
  <c r="N328" i="142"/>
  <c r="L328" i="142"/>
  <c r="K328" i="142"/>
  <c r="R327" i="142"/>
  <c r="N327" i="142"/>
  <c r="L327" i="142"/>
  <c r="K327" i="142"/>
  <c r="R326" i="142"/>
  <c r="N326" i="142"/>
  <c r="L326" i="142"/>
  <c r="K326" i="142"/>
  <c r="R325" i="142"/>
  <c r="N325" i="142"/>
  <c r="L325" i="142"/>
  <c r="K325" i="142"/>
  <c r="R324" i="142"/>
  <c r="N324" i="142"/>
  <c r="L324" i="142"/>
  <c r="K324" i="142"/>
  <c r="R323" i="142"/>
  <c r="N323" i="142"/>
  <c r="L323" i="142"/>
  <c r="K323" i="142"/>
  <c r="R322" i="142"/>
  <c r="N322" i="142"/>
  <c r="L322" i="142"/>
  <c r="K322" i="142"/>
  <c r="R321" i="142"/>
  <c r="N321" i="142"/>
  <c r="L321" i="142"/>
  <c r="K321" i="142"/>
  <c r="R320" i="142"/>
  <c r="N320" i="142"/>
  <c r="L320" i="142"/>
  <c r="K320" i="142"/>
  <c r="R319" i="142"/>
  <c r="N319" i="142"/>
  <c r="L319" i="142"/>
  <c r="K319" i="142"/>
  <c r="R318" i="142"/>
  <c r="N318" i="142"/>
  <c r="L318" i="142"/>
  <c r="K318" i="142"/>
  <c r="R317" i="142"/>
  <c r="N317" i="142"/>
  <c r="L317" i="142"/>
  <c r="K317" i="142"/>
  <c r="R316" i="142"/>
  <c r="N316" i="142"/>
  <c r="L316" i="142"/>
  <c r="K316" i="142"/>
  <c r="R315" i="142"/>
  <c r="N315" i="142"/>
  <c r="L315" i="142"/>
  <c r="K315" i="142"/>
  <c r="R314" i="142"/>
  <c r="N314" i="142"/>
  <c r="L314" i="142"/>
  <c r="K314" i="142"/>
  <c r="R313" i="142"/>
  <c r="N313" i="142"/>
  <c r="L313" i="142"/>
  <c r="K313" i="142"/>
  <c r="R312" i="142"/>
  <c r="N312" i="142"/>
  <c r="L312" i="142"/>
  <c r="K312" i="142"/>
  <c r="R311" i="142"/>
  <c r="N311" i="142"/>
  <c r="L311" i="142"/>
  <c r="K311" i="142"/>
  <c r="R310" i="142"/>
  <c r="N310" i="142"/>
  <c r="L310" i="142"/>
  <c r="K310" i="142"/>
  <c r="R309" i="142"/>
  <c r="N309" i="142"/>
  <c r="L309" i="142"/>
  <c r="K309" i="142"/>
  <c r="R308" i="142"/>
  <c r="N308" i="142"/>
  <c r="L308" i="142"/>
  <c r="K308" i="142"/>
  <c r="R307" i="142"/>
  <c r="N307" i="142"/>
  <c r="L307" i="142"/>
  <c r="K307" i="142"/>
  <c r="R306" i="142"/>
  <c r="N306" i="142"/>
  <c r="L306" i="142"/>
  <c r="K306" i="142"/>
  <c r="R305" i="142"/>
  <c r="N305" i="142"/>
  <c r="L305" i="142"/>
  <c r="K305" i="142"/>
  <c r="R304" i="142"/>
  <c r="N304" i="142"/>
  <c r="L304" i="142"/>
  <c r="K304" i="142"/>
  <c r="R303" i="142"/>
  <c r="N303" i="142"/>
  <c r="L303" i="142"/>
  <c r="K303" i="142"/>
  <c r="R302" i="142"/>
  <c r="N302" i="142"/>
  <c r="L302" i="142"/>
  <c r="K302" i="142"/>
  <c r="R301" i="142"/>
  <c r="N301" i="142"/>
  <c r="L301" i="142"/>
  <c r="K301" i="142"/>
  <c r="R300" i="142"/>
  <c r="N300" i="142"/>
  <c r="L300" i="142"/>
  <c r="K300" i="142"/>
  <c r="R299" i="142"/>
  <c r="N299" i="142"/>
  <c r="L299" i="142"/>
  <c r="K299" i="142"/>
  <c r="R298" i="142"/>
  <c r="N298" i="142"/>
  <c r="L298" i="142"/>
  <c r="K298" i="142"/>
  <c r="R297" i="142"/>
  <c r="N297" i="142"/>
  <c r="L297" i="142"/>
  <c r="K297" i="142"/>
  <c r="R296" i="142"/>
  <c r="N296" i="142"/>
  <c r="L296" i="142"/>
  <c r="K296" i="142"/>
  <c r="R295" i="142"/>
  <c r="N295" i="142"/>
  <c r="L295" i="142"/>
  <c r="K295" i="142"/>
  <c r="R294" i="142"/>
  <c r="N294" i="142"/>
  <c r="L294" i="142"/>
  <c r="K294" i="142"/>
  <c r="R293" i="142"/>
  <c r="N293" i="142"/>
  <c r="L293" i="142"/>
  <c r="K293" i="142"/>
  <c r="R292" i="142"/>
  <c r="N292" i="142"/>
  <c r="L292" i="142"/>
  <c r="K292" i="142"/>
  <c r="R291" i="142"/>
  <c r="N291" i="142"/>
  <c r="L291" i="142"/>
  <c r="K291" i="142"/>
  <c r="R290" i="142"/>
  <c r="N290" i="142"/>
  <c r="L290" i="142"/>
  <c r="K290" i="142"/>
  <c r="R289" i="142"/>
  <c r="N289" i="142"/>
  <c r="L289" i="142"/>
  <c r="K289" i="142"/>
  <c r="R288" i="142"/>
  <c r="N288" i="142"/>
  <c r="L288" i="142"/>
  <c r="K288" i="142"/>
  <c r="R287" i="142"/>
  <c r="N287" i="142"/>
  <c r="L287" i="142"/>
  <c r="K287" i="142"/>
  <c r="R286" i="142"/>
  <c r="N286" i="142"/>
  <c r="L286" i="142"/>
  <c r="K286" i="142"/>
  <c r="R285" i="142"/>
  <c r="N285" i="142"/>
  <c r="L285" i="142"/>
  <c r="K285" i="142"/>
  <c r="R284" i="142"/>
  <c r="N284" i="142"/>
  <c r="L284" i="142"/>
  <c r="K284" i="142"/>
  <c r="R283" i="142"/>
  <c r="N283" i="142"/>
  <c r="L283" i="142"/>
  <c r="K283" i="142"/>
  <c r="R282" i="142"/>
  <c r="N282" i="142"/>
  <c r="L282" i="142"/>
  <c r="K282" i="142"/>
  <c r="R281" i="142"/>
  <c r="N281" i="142"/>
  <c r="L281" i="142"/>
  <c r="K281" i="142"/>
  <c r="R280" i="142"/>
  <c r="N280" i="142"/>
  <c r="L280" i="142"/>
  <c r="K280" i="142"/>
  <c r="R279" i="142"/>
  <c r="N279" i="142"/>
  <c r="L279" i="142"/>
  <c r="K279" i="142"/>
  <c r="R278" i="142"/>
  <c r="N278" i="142"/>
  <c r="L278" i="142"/>
  <c r="K278" i="142"/>
  <c r="R277" i="142"/>
  <c r="N277" i="142"/>
  <c r="L277" i="142"/>
  <c r="K277" i="142"/>
  <c r="R276" i="142"/>
  <c r="N276" i="142"/>
  <c r="L276" i="142"/>
  <c r="K276" i="142"/>
  <c r="R275" i="142"/>
  <c r="N275" i="142"/>
  <c r="L275" i="142"/>
  <c r="K275" i="142"/>
  <c r="R274" i="142"/>
  <c r="N274" i="142"/>
  <c r="L274" i="142"/>
  <c r="K274" i="142"/>
  <c r="R273" i="142"/>
  <c r="N273" i="142"/>
  <c r="L273" i="142"/>
  <c r="K273" i="142"/>
  <c r="R272" i="142"/>
  <c r="N272" i="142"/>
  <c r="L272" i="142"/>
  <c r="K272" i="142"/>
  <c r="R271" i="142"/>
  <c r="N271" i="142"/>
  <c r="L271" i="142"/>
  <c r="K271" i="142"/>
  <c r="R270" i="142"/>
  <c r="N270" i="142"/>
  <c r="L270" i="142"/>
  <c r="K270" i="142"/>
  <c r="R269" i="142"/>
  <c r="N269" i="142"/>
  <c r="L269" i="142"/>
  <c r="K269" i="142"/>
  <c r="R268" i="142"/>
  <c r="N268" i="142"/>
  <c r="L268" i="142"/>
  <c r="K268" i="142"/>
  <c r="R267" i="142"/>
  <c r="N267" i="142"/>
  <c r="L267" i="142"/>
  <c r="K267" i="142"/>
  <c r="R266" i="142"/>
  <c r="N266" i="142"/>
  <c r="L266" i="142"/>
  <c r="K266" i="142"/>
  <c r="R265" i="142"/>
  <c r="N265" i="142"/>
  <c r="L265" i="142"/>
  <c r="K265" i="142"/>
  <c r="R264" i="142"/>
  <c r="N264" i="142"/>
  <c r="L264" i="142"/>
  <c r="K264" i="142"/>
  <c r="R263" i="142"/>
  <c r="N263" i="142"/>
  <c r="L263" i="142"/>
  <c r="K263" i="142"/>
  <c r="R262" i="142"/>
  <c r="N262" i="142"/>
  <c r="L262" i="142"/>
  <c r="K262" i="142"/>
  <c r="R261" i="142"/>
  <c r="N261" i="142"/>
  <c r="L261" i="142"/>
  <c r="K261" i="142"/>
  <c r="R260" i="142"/>
  <c r="N260" i="142"/>
  <c r="L260" i="142"/>
  <c r="K260" i="142"/>
  <c r="R259" i="142"/>
  <c r="N259" i="142"/>
  <c r="L259" i="142"/>
  <c r="K259" i="142"/>
  <c r="R258" i="142"/>
  <c r="N258" i="142"/>
  <c r="L258" i="142"/>
  <c r="K258" i="142"/>
  <c r="R257" i="142"/>
  <c r="N257" i="142"/>
  <c r="L257" i="142"/>
  <c r="K257" i="142"/>
  <c r="R256" i="142"/>
  <c r="N256" i="142"/>
  <c r="L256" i="142"/>
  <c r="K256" i="142"/>
  <c r="R255" i="142"/>
  <c r="N255" i="142"/>
  <c r="L255" i="142"/>
  <c r="K255" i="142"/>
  <c r="R254" i="142"/>
  <c r="N254" i="142"/>
  <c r="L254" i="142"/>
  <c r="K254" i="142"/>
  <c r="R253" i="142"/>
  <c r="N253" i="142"/>
  <c r="L253" i="142"/>
  <c r="K253" i="142"/>
  <c r="R252" i="142"/>
  <c r="N252" i="142"/>
  <c r="L252" i="142"/>
  <c r="K252" i="142"/>
  <c r="R251" i="142"/>
  <c r="N251" i="142"/>
  <c r="L251" i="142"/>
  <c r="K251" i="142"/>
  <c r="R250" i="142"/>
  <c r="N250" i="142"/>
  <c r="L250" i="142"/>
  <c r="K250" i="142"/>
  <c r="R249" i="142"/>
  <c r="N249" i="142"/>
  <c r="L249" i="142"/>
  <c r="K249" i="142"/>
  <c r="R248" i="142"/>
  <c r="N248" i="142"/>
  <c r="L248" i="142"/>
  <c r="K248" i="142"/>
  <c r="R247" i="142"/>
  <c r="N247" i="142"/>
  <c r="L247" i="142"/>
  <c r="K247" i="142"/>
  <c r="R246" i="142"/>
  <c r="N246" i="142"/>
  <c r="L246" i="142"/>
  <c r="K246" i="142"/>
  <c r="R245" i="142"/>
  <c r="N245" i="142"/>
  <c r="L245" i="142"/>
  <c r="K245" i="142"/>
  <c r="R244" i="142"/>
  <c r="N244" i="142"/>
  <c r="L244" i="142"/>
  <c r="K244" i="142"/>
  <c r="R243" i="142"/>
  <c r="N243" i="142"/>
  <c r="L243" i="142"/>
  <c r="K243" i="142"/>
  <c r="R242" i="142"/>
  <c r="N242" i="142"/>
  <c r="L242" i="142"/>
  <c r="K242" i="142"/>
  <c r="R241" i="142"/>
  <c r="N241" i="142"/>
  <c r="L241" i="142"/>
  <c r="K241" i="142"/>
  <c r="R240" i="142"/>
  <c r="N240" i="142"/>
  <c r="L240" i="142"/>
  <c r="K240" i="142"/>
  <c r="R239" i="142"/>
  <c r="N239" i="142"/>
  <c r="L239" i="142"/>
  <c r="K239" i="142"/>
  <c r="R238" i="142"/>
  <c r="N238" i="142"/>
  <c r="L238" i="142"/>
  <c r="K238" i="142"/>
  <c r="R237" i="142"/>
  <c r="N237" i="142"/>
  <c r="L237" i="142"/>
  <c r="K237" i="142"/>
  <c r="R236" i="142"/>
  <c r="N236" i="142"/>
  <c r="L236" i="142"/>
  <c r="K236" i="142"/>
  <c r="R235" i="142"/>
  <c r="N235" i="142"/>
  <c r="L235" i="142"/>
  <c r="K235" i="142"/>
  <c r="R234" i="142"/>
  <c r="N234" i="142"/>
  <c r="L234" i="142"/>
  <c r="K234" i="142"/>
  <c r="R233" i="142"/>
  <c r="N233" i="142"/>
  <c r="L233" i="142"/>
  <c r="K233" i="142"/>
  <c r="R232" i="142"/>
  <c r="N232" i="142"/>
  <c r="L232" i="142"/>
  <c r="K232" i="142"/>
  <c r="R231" i="142"/>
  <c r="N231" i="142"/>
  <c r="L231" i="142"/>
  <c r="K231" i="142"/>
  <c r="R230" i="142"/>
  <c r="N230" i="142"/>
  <c r="L230" i="142"/>
  <c r="K230" i="142"/>
  <c r="R229" i="142"/>
  <c r="N229" i="142"/>
  <c r="L229" i="142"/>
  <c r="K229" i="142"/>
  <c r="R228" i="142"/>
  <c r="N228" i="142"/>
  <c r="L228" i="142"/>
  <c r="K228" i="142"/>
  <c r="R227" i="142"/>
  <c r="N227" i="142"/>
  <c r="L227" i="142"/>
  <c r="K227" i="142"/>
  <c r="R226" i="142"/>
  <c r="N226" i="142"/>
  <c r="L226" i="142"/>
  <c r="K226" i="142"/>
  <c r="R225" i="142"/>
  <c r="N225" i="142"/>
  <c r="L225" i="142"/>
  <c r="K225" i="142"/>
  <c r="R224" i="142"/>
  <c r="N224" i="142"/>
  <c r="L224" i="142"/>
  <c r="K224" i="142"/>
  <c r="R223" i="142"/>
  <c r="N223" i="142"/>
  <c r="L223" i="142"/>
  <c r="K223" i="142"/>
  <c r="R222" i="142"/>
  <c r="N222" i="142"/>
  <c r="L222" i="142"/>
  <c r="K222" i="142"/>
  <c r="R221" i="142"/>
  <c r="N221" i="142"/>
  <c r="L221" i="142"/>
  <c r="K221" i="142"/>
  <c r="R220" i="142"/>
  <c r="N220" i="142"/>
  <c r="L220" i="142"/>
  <c r="K220" i="142"/>
  <c r="R219" i="142"/>
  <c r="N219" i="142"/>
  <c r="L219" i="142"/>
  <c r="K219" i="142"/>
  <c r="R218" i="142"/>
  <c r="N218" i="142"/>
  <c r="L218" i="142"/>
  <c r="K218" i="142"/>
  <c r="R217" i="142"/>
  <c r="N217" i="142"/>
  <c r="L217" i="142"/>
  <c r="K217" i="142"/>
  <c r="R216" i="142"/>
  <c r="N216" i="142"/>
  <c r="L216" i="142"/>
  <c r="K216" i="142"/>
  <c r="R215" i="142"/>
  <c r="N215" i="142"/>
  <c r="L215" i="142"/>
  <c r="K215" i="142"/>
  <c r="R214" i="142"/>
  <c r="N214" i="142"/>
  <c r="L214" i="142"/>
  <c r="K214" i="142"/>
  <c r="R213" i="142"/>
  <c r="N213" i="142"/>
  <c r="L213" i="142"/>
  <c r="K213" i="142"/>
  <c r="R212" i="142"/>
  <c r="N212" i="142"/>
  <c r="L212" i="142"/>
  <c r="K212" i="142"/>
  <c r="R211" i="142"/>
  <c r="N211" i="142"/>
  <c r="L211" i="142"/>
  <c r="K211" i="142"/>
  <c r="R210" i="142"/>
  <c r="N210" i="142"/>
  <c r="L210" i="142"/>
  <c r="K210" i="142"/>
  <c r="R209" i="142"/>
  <c r="N209" i="142"/>
  <c r="L209" i="142"/>
  <c r="K209" i="142"/>
  <c r="R208" i="142"/>
  <c r="N208" i="142"/>
  <c r="L208" i="142"/>
  <c r="K208" i="142"/>
  <c r="R207" i="142"/>
  <c r="N207" i="142"/>
  <c r="L207" i="142"/>
  <c r="K207" i="142"/>
  <c r="R206" i="142"/>
  <c r="N206" i="142"/>
  <c r="L206" i="142"/>
  <c r="K206" i="142"/>
  <c r="R205" i="142"/>
  <c r="N205" i="142"/>
  <c r="L205" i="142"/>
  <c r="K205" i="142"/>
  <c r="R204" i="142"/>
  <c r="N204" i="142"/>
  <c r="L204" i="142"/>
  <c r="K204" i="142"/>
  <c r="R203" i="142"/>
  <c r="N203" i="142"/>
  <c r="L203" i="142"/>
  <c r="K203" i="142"/>
  <c r="R202" i="142"/>
  <c r="N202" i="142"/>
  <c r="L202" i="142"/>
  <c r="K202" i="142"/>
  <c r="R201" i="142"/>
  <c r="N201" i="142"/>
  <c r="L201" i="142"/>
  <c r="K201" i="142"/>
  <c r="R200" i="142"/>
  <c r="N200" i="142"/>
  <c r="L200" i="142"/>
  <c r="K200" i="142"/>
  <c r="R199" i="142"/>
  <c r="N199" i="142"/>
  <c r="L199" i="142"/>
  <c r="K199" i="142"/>
  <c r="R198" i="142"/>
  <c r="N198" i="142"/>
  <c r="L198" i="142"/>
  <c r="K198" i="142"/>
  <c r="R197" i="142"/>
  <c r="N197" i="142"/>
  <c r="L197" i="142"/>
  <c r="K197" i="142"/>
  <c r="R196" i="142"/>
  <c r="N196" i="142"/>
  <c r="L196" i="142"/>
  <c r="K196" i="142"/>
  <c r="R195" i="142"/>
  <c r="N195" i="142"/>
  <c r="L195" i="142"/>
  <c r="K195" i="142"/>
  <c r="R194" i="142"/>
  <c r="N194" i="142"/>
  <c r="L194" i="142"/>
  <c r="K194" i="142"/>
  <c r="R193" i="142"/>
  <c r="N193" i="142"/>
  <c r="L193" i="142"/>
  <c r="K193" i="142"/>
  <c r="R192" i="142"/>
  <c r="N192" i="142"/>
  <c r="L192" i="142"/>
  <c r="K192" i="142"/>
  <c r="R191" i="142"/>
  <c r="N191" i="142"/>
  <c r="L191" i="142"/>
  <c r="K191" i="142"/>
  <c r="R190" i="142"/>
  <c r="N190" i="142"/>
  <c r="L190" i="142"/>
  <c r="K190" i="142"/>
  <c r="R189" i="142"/>
  <c r="N189" i="142"/>
  <c r="L189" i="142"/>
  <c r="K189" i="142"/>
  <c r="R188" i="142"/>
  <c r="N188" i="142"/>
  <c r="L188" i="142"/>
  <c r="K188" i="142"/>
  <c r="R187" i="142"/>
  <c r="N187" i="142"/>
  <c r="L187" i="142"/>
  <c r="K187" i="142"/>
  <c r="R186" i="142"/>
  <c r="N186" i="142"/>
  <c r="L186" i="142"/>
  <c r="K186" i="142"/>
  <c r="R185" i="142"/>
  <c r="N185" i="142"/>
  <c r="L185" i="142"/>
  <c r="K185" i="142"/>
  <c r="R184" i="142"/>
  <c r="N184" i="142"/>
  <c r="L184" i="142"/>
  <c r="K184" i="142"/>
  <c r="R183" i="142"/>
  <c r="N183" i="142"/>
  <c r="L183" i="142"/>
  <c r="K183" i="142"/>
  <c r="R182" i="142"/>
  <c r="N182" i="142"/>
  <c r="L182" i="142"/>
  <c r="K182" i="142"/>
  <c r="R181" i="142"/>
  <c r="N181" i="142"/>
  <c r="L181" i="142"/>
  <c r="K181" i="142"/>
  <c r="R180" i="142"/>
  <c r="N180" i="142"/>
  <c r="L180" i="142"/>
  <c r="K180" i="142"/>
  <c r="R179" i="142"/>
  <c r="N179" i="142"/>
  <c r="L179" i="142"/>
  <c r="K179" i="142"/>
  <c r="R178" i="142"/>
  <c r="N178" i="142"/>
  <c r="L178" i="142"/>
  <c r="K178" i="142"/>
  <c r="R177" i="142"/>
  <c r="N177" i="142"/>
  <c r="L177" i="142"/>
  <c r="K177" i="142"/>
  <c r="R176" i="142"/>
  <c r="N176" i="142"/>
  <c r="L176" i="142"/>
  <c r="K176" i="142"/>
  <c r="R175" i="142"/>
  <c r="N175" i="142"/>
  <c r="L175" i="142"/>
  <c r="K175" i="142"/>
  <c r="R174" i="142"/>
  <c r="N174" i="142"/>
  <c r="L174" i="142"/>
  <c r="K174" i="142"/>
  <c r="R173" i="142"/>
  <c r="N173" i="142"/>
  <c r="L173" i="142"/>
  <c r="K173" i="142"/>
  <c r="R172" i="142"/>
  <c r="N172" i="142"/>
  <c r="L172" i="142"/>
  <c r="K172" i="142"/>
  <c r="R171" i="142"/>
  <c r="N171" i="142"/>
  <c r="L171" i="142"/>
  <c r="K171" i="142"/>
  <c r="R170" i="142"/>
  <c r="N170" i="142"/>
  <c r="L170" i="142"/>
  <c r="K170" i="142"/>
  <c r="R169" i="142"/>
  <c r="N169" i="142"/>
  <c r="L169" i="142"/>
  <c r="K169" i="142"/>
  <c r="R168" i="142"/>
  <c r="N168" i="142"/>
  <c r="L168" i="142"/>
  <c r="K168" i="142"/>
  <c r="R167" i="142"/>
  <c r="N167" i="142"/>
  <c r="L167" i="142"/>
  <c r="K167" i="142"/>
  <c r="R166" i="142"/>
  <c r="N166" i="142"/>
  <c r="L166" i="142"/>
  <c r="K166" i="142"/>
  <c r="R165" i="142"/>
  <c r="N165" i="142"/>
  <c r="L165" i="142"/>
  <c r="K165" i="142"/>
  <c r="R164" i="142"/>
  <c r="N164" i="142"/>
  <c r="L164" i="142"/>
  <c r="K164" i="142"/>
  <c r="R163" i="142"/>
  <c r="N163" i="142"/>
  <c r="L163" i="142"/>
  <c r="K163" i="142"/>
  <c r="R162" i="142"/>
  <c r="N162" i="142"/>
  <c r="L162" i="142"/>
  <c r="K162" i="142"/>
  <c r="R161" i="142"/>
  <c r="N161" i="142"/>
  <c r="L161" i="142"/>
  <c r="K161" i="142"/>
  <c r="R160" i="142"/>
  <c r="N160" i="142"/>
  <c r="L160" i="142"/>
  <c r="K160" i="142"/>
  <c r="R159" i="142"/>
  <c r="N159" i="142"/>
  <c r="L159" i="142"/>
  <c r="K159" i="142"/>
  <c r="R158" i="142"/>
  <c r="N158" i="142"/>
  <c r="L158" i="142"/>
  <c r="K158" i="142"/>
  <c r="R157" i="142"/>
  <c r="N157" i="142"/>
  <c r="L157" i="142"/>
  <c r="K157" i="142"/>
  <c r="R156" i="142"/>
  <c r="N156" i="142"/>
  <c r="L156" i="142"/>
  <c r="K156" i="142"/>
  <c r="R155" i="142"/>
  <c r="N155" i="142"/>
  <c r="L155" i="142"/>
  <c r="K155" i="142"/>
  <c r="R154" i="142"/>
  <c r="N154" i="142"/>
  <c r="L154" i="142"/>
  <c r="K154" i="142"/>
  <c r="R153" i="142"/>
  <c r="N153" i="142"/>
  <c r="L153" i="142"/>
  <c r="K153" i="142"/>
  <c r="R152" i="142"/>
  <c r="N152" i="142"/>
  <c r="L152" i="142"/>
  <c r="K152" i="142"/>
  <c r="R151" i="142"/>
  <c r="N151" i="142"/>
  <c r="L151" i="142"/>
  <c r="K151" i="142"/>
  <c r="R150" i="142"/>
  <c r="N150" i="142"/>
  <c r="L150" i="142"/>
  <c r="K150" i="142"/>
  <c r="R149" i="142"/>
  <c r="N149" i="142"/>
  <c r="L149" i="142"/>
  <c r="K149" i="142"/>
  <c r="R148" i="142"/>
  <c r="N148" i="142"/>
  <c r="L148" i="142"/>
  <c r="K148" i="142"/>
  <c r="R147" i="142"/>
  <c r="N147" i="142"/>
  <c r="L147" i="142"/>
  <c r="K147" i="142"/>
  <c r="R146" i="142"/>
  <c r="N146" i="142"/>
  <c r="L146" i="142"/>
  <c r="K146" i="142"/>
  <c r="R145" i="142"/>
  <c r="N145" i="142"/>
  <c r="L145" i="142"/>
  <c r="K145" i="142"/>
  <c r="R144" i="142"/>
  <c r="N144" i="142"/>
  <c r="L144" i="142"/>
  <c r="K144" i="142"/>
  <c r="R143" i="142"/>
  <c r="N143" i="142"/>
  <c r="L143" i="142"/>
  <c r="K143" i="142"/>
  <c r="R142" i="142"/>
  <c r="N142" i="142"/>
  <c r="L142" i="142"/>
  <c r="K142" i="142"/>
  <c r="R141" i="142"/>
  <c r="N141" i="142"/>
  <c r="L141" i="142"/>
  <c r="K141" i="142"/>
  <c r="R140" i="142"/>
  <c r="N140" i="142"/>
  <c r="L140" i="142"/>
  <c r="K140" i="142"/>
  <c r="R139" i="142"/>
  <c r="N139" i="142"/>
  <c r="L139" i="142"/>
  <c r="K139" i="142"/>
  <c r="R138" i="142"/>
  <c r="N138" i="142"/>
  <c r="L138" i="142"/>
  <c r="K138" i="142"/>
  <c r="R137" i="142"/>
  <c r="N137" i="142"/>
  <c r="L137" i="142"/>
  <c r="K137" i="142"/>
  <c r="R136" i="142"/>
  <c r="N136" i="142"/>
  <c r="L136" i="142"/>
  <c r="K136" i="142"/>
  <c r="R135" i="142"/>
  <c r="N135" i="142"/>
  <c r="L135" i="142"/>
  <c r="K135" i="142"/>
  <c r="R134" i="142"/>
  <c r="N134" i="142"/>
  <c r="L134" i="142"/>
  <c r="K134" i="142"/>
  <c r="R133" i="142"/>
  <c r="N133" i="142"/>
  <c r="L133" i="142"/>
  <c r="K133" i="142"/>
  <c r="R132" i="142"/>
  <c r="N132" i="142"/>
  <c r="L132" i="142"/>
  <c r="K132" i="142"/>
  <c r="R131" i="142"/>
  <c r="N131" i="142"/>
  <c r="L131" i="142"/>
  <c r="K131" i="142"/>
  <c r="R130" i="142"/>
  <c r="N130" i="142"/>
  <c r="L130" i="142"/>
  <c r="K130" i="142"/>
  <c r="R129" i="142"/>
  <c r="N129" i="142"/>
  <c r="L129" i="142"/>
  <c r="K129" i="142"/>
  <c r="R128" i="142"/>
  <c r="N128" i="142"/>
  <c r="L128" i="142"/>
  <c r="K128" i="142"/>
  <c r="R127" i="142"/>
  <c r="N127" i="142"/>
  <c r="L127" i="142"/>
  <c r="K127" i="142"/>
  <c r="R126" i="142"/>
  <c r="N126" i="142"/>
  <c r="L126" i="142"/>
  <c r="K126" i="142"/>
  <c r="R125" i="142"/>
  <c r="N125" i="142"/>
  <c r="L125" i="142"/>
  <c r="K125" i="142"/>
  <c r="R124" i="142"/>
  <c r="N124" i="142"/>
  <c r="L124" i="142"/>
  <c r="K124" i="142"/>
  <c r="R123" i="142"/>
  <c r="N123" i="142"/>
  <c r="L123" i="142"/>
  <c r="K123" i="142"/>
  <c r="R122" i="142"/>
  <c r="N122" i="142"/>
  <c r="L122" i="142"/>
  <c r="K122" i="142"/>
  <c r="R121" i="142"/>
  <c r="N121" i="142"/>
  <c r="L121" i="142"/>
  <c r="K121" i="142"/>
  <c r="R120" i="142"/>
  <c r="N120" i="142"/>
  <c r="L120" i="142"/>
  <c r="K120" i="142"/>
  <c r="R119" i="142"/>
  <c r="N119" i="142"/>
  <c r="L119" i="142"/>
  <c r="K119" i="142"/>
  <c r="R118" i="142"/>
  <c r="N118" i="142"/>
  <c r="L118" i="142"/>
  <c r="K118" i="142"/>
  <c r="R117" i="142"/>
  <c r="N117" i="142"/>
  <c r="L117" i="142"/>
  <c r="K117" i="142"/>
  <c r="R116" i="142"/>
  <c r="N116" i="142"/>
  <c r="L116" i="142"/>
  <c r="K116" i="142"/>
  <c r="R115" i="142"/>
  <c r="N115" i="142"/>
  <c r="L115" i="142"/>
  <c r="K115" i="142"/>
  <c r="R114" i="142"/>
  <c r="N114" i="142"/>
  <c r="L114" i="142"/>
  <c r="K114" i="142"/>
  <c r="R113" i="142"/>
  <c r="N113" i="142"/>
  <c r="L113" i="142"/>
  <c r="K113" i="142"/>
  <c r="R112" i="142"/>
  <c r="N112" i="142"/>
  <c r="L112" i="142"/>
  <c r="K112" i="142"/>
  <c r="R111" i="142"/>
  <c r="N111" i="142"/>
  <c r="L111" i="142"/>
  <c r="K111" i="142"/>
  <c r="R110" i="142"/>
  <c r="N110" i="142"/>
  <c r="L110" i="142"/>
  <c r="K110" i="142"/>
  <c r="R109" i="142"/>
  <c r="N109" i="142"/>
  <c r="L109" i="142"/>
  <c r="K109" i="142"/>
  <c r="R108" i="142"/>
  <c r="N108" i="142"/>
  <c r="L108" i="142"/>
  <c r="K108" i="142"/>
  <c r="R107" i="142"/>
  <c r="N107" i="142"/>
  <c r="L107" i="142"/>
  <c r="K107" i="142"/>
  <c r="R106" i="142"/>
  <c r="N106" i="142"/>
  <c r="L106" i="142"/>
  <c r="K106" i="142"/>
  <c r="R105" i="142"/>
  <c r="N105" i="142"/>
  <c r="L105" i="142"/>
  <c r="K105" i="142"/>
  <c r="R104" i="142"/>
  <c r="N104" i="142"/>
  <c r="L104" i="142"/>
  <c r="K104" i="142"/>
  <c r="R103" i="142"/>
  <c r="N103" i="142"/>
  <c r="L103" i="142"/>
  <c r="K103" i="142"/>
  <c r="R102" i="142"/>
  <c r="N102" i="142"/>
  <c r="L102" i="142"/>
  <c r="K102" i="142"/>
  <c r="R101" i="142"/>
  <c r="N101" i="142"/>
  <c r="L101" i="142"/>
  <c r="K101" i="142"/>
  <c r="R100" i="142"/>
  <c r="N100" i="142"/>
  <c r="L100" i="142"/>
  <c r="K100" i="142"/>
  <c r="R99" i="142"/>
  <c r="N99" i="142"/>
  <c r="L99" i="142"/>
  <c r="K99" i="142"/>
  <c r="R98" i="142"/>
  <c r="N98" i="142"/>
  <c r="L98" i="142"/>
  <c r="K98" i="142"/>
  <c r="R97" i="142"/>
  <c r="N97" i="142"/>
  <c r="L97" i="142"/>
  <c r="K97" i="142"/>
  <c r="R96" i="142"/>
  <c r="N96" i="142"/>
  <c r="L96" i="142"/>
  <c r="K96" i="142"/>
  <c r="R95" i="142"/>
  <c r="N95" i="142"/>
  <c r="L95" i="142"/>
  <c r="K95" i="142"/>
  <c r="R94" i="142"/>
  <c r="N94" i="142"/>
  <c r="L94" i="142"/>
  <c r="K94" i="142"/>
  <c r="R93" i="142"/>
  <c r="N93" i="142"/>
  <c r="L93" i="142"/>
  <c r="K93" i="142"/>
  <c r="R92" i="142"/>
  <c r="N92" i="142"/>
  <c r="L92" i="142"/>
  <c r="K92" i="142"/>
  <c r="R91" i="142"/>
  <c r="N91" i="142"/>
  <c r="L91" i="142"/>
  <c r="K91" i="142"/>
  <c r="R90" i="142"/>
  <c r="N90" i="142"/>
  <c r="L90" i="142"/>
  <c r="K90" i="142"/>
  <c r="R89" i="142"/>
  <c r="N89" i="142"/>
  <c r="L89" i="142"/>
  <c r="K89" i="142"/>
  <c r="R88" i="142"/>
  <c r="N88" i="142"/>
  <c r="L88" i="142"/>
  <c r="K88" i="142"/>
  <c r="R87" i="142"/>
  <c r="N87" i="142"/>
  <c r="L87" i="142"/>
  <c r="K87" i="142"/>
  <c r="R86" i="142"/>
  <c r="N86" i="142"/>
  <c r="L86" i="142"/>
  <c r="K86" i="142"/>
  <c r="R85" i="142"/>
  <c r="N85" i="142"/>
  <c r="L85" i="142"/>
  <c r="K85" i="142"/>
  <c r="R84" i="142"/>
  <c r="N84" i="142"/>
  <c r="L84" i="142"/>
  <c r="K84" i="142"/>
  <c r="R83" i="142"/>
  <c r="N83" i="142"/>
  <c r="L83" i="142"/>
  <c r="K83" i="142"/>
  <c r="R82" i="142"/>
  <c r="N82" i="142"/>
  <c r="L82" i="142"/>
  <c r="K82" i="142"/>
  <c r="R81" i="142"/>
  <c r="N81" i="142"/>
  <c r="L81" i="142"/>
  <c r="K81" i="142"/>
  <c r="R80" i="142"/>
  <c r="N80" i="142"/>
  <c r="L80" i="142"/>
  <c r="K80" i="142"/>
  <c r="R79" i="142"/>
  <c r="N79" i="142"/>
  <c r="L79" i="142"/>
  <c r="K79" i="142"/>
  <c r="R78" i="142"/>
  <c r="N78" i="142"/>
  <c r="L78" i="142"/>
  <c r="K78" i="142"/>
  <c r="R77" i="142"/>
  <c r="N77" i="142"/>
  <c r="L77" i="142"/>
  <c r="K77" i="142"/>
  <c r="R76" i="142"/>
  <c r="N76" i="142"/>
  <c r="L76" i="142"/>
  <c r="K76" i="142"/>
  <c r="R75" i="142"/>
  <c r="N75" i="142"/>
  <c r="L75" i="142"/>
  <c r="K75" i="142"/>
  <c r="R74" i="142"/>
  <c r="N74" i="142"/>
  <c r="L74" i="142"/>
  <c r="K74" i="142"/>
  <c r="R73" i="142"/>
  <c r="N73" i="142"/>
  <c r="L73" i="142"/>
  <c r="K73" i="142"/>
  <c r="R72" i="142"/>
  <c r="N72" i="142"/>
  <c r="L72" i="142"/>
  <c r="K72" i="142"/>
  <c r="R71" i="142"/>
  <c r="N71" i="142"/>
  <c r="L71" i="142"/>
  <c r="K71" i="142"/>
  <c r="R70" i="142"/>
  <c r="N70" i="142"/>
  <c r="L70" i="142"/>
  <c r="K70" i="142"/>
  <c r="R69" i="142"/>
  <c r="N69" i="142"/>
  <c r="L69" i="142"/>
  <c r="K69" i="142"/>
  <c r="R68" i="142"/>
  <c r="N68" i="142"/>
  <c r="L68" i="142"/>
  <c r="K68" i="142"/>
  <c r="R67" i="142"/>
  <c r="N67" i="142"/>
  <c r="L67" i="142"/>
  <c r="K67" i="142"/>
  <c r="R66" i="142"/>
  <c r="N66" i="142"/>
  <c r="L66" i="142"/>
  <c r="K66" i="142"/>
  <c r="R65" i="142"/>
  <c r="N65" i="142"/>
  <c r="L65" i="142"/>
  <c r="K65" i="142"/>
  <c r="R64" i="142"/>
  <c r="N64" i="142"/>
  <c r="L64" i="142"/>
  <c r="K64" i="142"/>
  <c r="R63" i="142"/>
  <c r="N63" i="142"/>
  <c r="L63" i="142"/>
  <c r="K63" i="142"/>
  <c r="R62" i="142"/>
  <c r="N62" i="142"/>
  <c r="L62" i="142"/>
  <c r="K62" i="142"/>
  <c r="R61" i="142"/>
  <c r="N61" i="142"/>
  <c r="L61" i="142"/>
  <c r="K61" i="142"/>
  <c r="R60" i="142"/>
  <c r="N60" i="142"/>
  <c r="L60" i="142"/>
  <c r="K60" i="142"/>
  <c r="R59" i="142"/>
  <c r="N59" i="142"/>
  <c r="L59" i="142"/>
  <c r="K59" i="142"/>
  <c r="R58" i="142"/>
  <c r="N58" i="142"/>
  <c r="L58" i="142"/>
  <c r="K58" i="142"/>
  <c r="R57" i="142"/>
  <c r="N57" i="142"/>
  <c r="L57" i="142"/>
  <c r="K57" i="142"/>
  <c r="R56" i="142"/>
  <c r="N56" i="142"/>
  <c r="L56" i="142"/>
  <c r="K56" i="142"/>
  <c r="R55" i="142"/>
  <c r="N55" i="142"/>
  <c r="L55" i="142"/>
  <c r="K55" i="142"/>
  <c r="R54" i="142"/>
  <c r="N54" i="142"/>
  <c r="L54" i="142"/>
  <c r="K54" i="142"/>
  <c r="R53" i="142"/>
  <c r="N53" i="142"/>
  <c r="L53" i="142"/>
  <c r="K53" i="142"/>
  <c r="R52" i="142"/>
  <c r="N52" i="142"/>
  <c r="L52" i="142"/>
  <c r="K52" i="142"/>
  <c r="R51" i="142"/>
  <c r="N51" i="142"/>
  <c r="L51" i="142"/>
  <c r="K51" i="142"/>
  <c r="R50" i="142"/>
  <c r="N50" i="142"/>
  <c r="L50" i="142"/>
  <c r="K50" i="142"/>
  <c r="R49" i="142"/>
  <c r="N49" i="142"/>
  <c r="L49" i="142"/>
  <c r="K49" i="142"/>
  <c r="R48" i="142"/>
  <c r="N48" i="142"/>
  <c r="L48" i="142"/>
  <c r="K48" i="142"/>
  <c r="R47" i="142"/>
  <c r="N47" i="142"/>
  <c r="L47" i="142"/>
  <c r="K47" i="142"/>
  <c r="R46" i="142"/>
  <c r="N46" i="142"/>
  <c r="L46" i="142"/>
  <c r="K46" i="142"/>
  <c r="R45" i="142"/>
  <c r="N45" i="142"/>
  <c r="L45" i="142"/>
  <c r="K45" i="142"/>
  <c r="R44" i="142"/>
  <c r="N44" i="142"/>
  <c r="L44" i="142"/>
  <c r="K44" i="142"/>
  <c r="R43" i="142"/>
  <c r="N43" i="142"/>
  <c r="L43" i="142"/>
  <c r="K43" i="142"/>
  <c r="R42" i="142"/>
  <c r="N42" i="142"/>
  <c r="L42" i="142"/>
  <c r="K42" i="142"/>
  <c r="R41" i="142"/>
  <c r="N41" i="142"/>
  <c r="L41" i="142"/>
  <c r="K41" i="142"/>
  <c r="R40" i="142"/>
  <c r="N40" i="142"/>
  <c r="L40" i="142"/>
  <c r="K40" i="142"/>
  <c r="R39" i="142"/>
  <c r="N39" i="142"/>
  <c r="L39" i="142"/>
  <c r="K39" i="142"/>
  <c r="R38" i="142"/>
  <c r="N38" i="142"/>
  <c r="L38" i="142"/>
  <c r="K38" i="142"/>
  <c r="R37" i="142"/>
  <c r="N37" i="142"/>
  <c r="L37" i="142"/>
  <c r="K37" i="142"/>
  <c r="R36" i="142"/>
  <c r="N36" i="142"/>
  <c r="L36" i="142"/>
  <c r="K36" i="142"/>
  <c r="R35" i="142"/>
  <c r="N35" i="142"/>
  <c r="L35" i="142"/>
  <c r="K35" i="142"/>
  <c r="R34" i="142"/>
  <c r="N34" i="142"/>
  <c r="L34" i="142"/>
  <c r="K34" i="142"/>
  <c r="R33" i="142"/>
  <c r="N33" i="142"/>
  <c r="L33" i="142"/>
  <c r="K33" i="142"/>
  <c r="R32" i="142"/>
  <c r="N32" i="142"/>
  <c r="L32" i="142"/>
  <c r="K32" i="142"/>
  <c r="R31" i="142"/>
  <c r="N31" i="142"/>
  <c r="L31" i="142"/>
  <c r="K31" i="142"/>
  <c r="R30" i="142"/>
  <c r="N30" i="142"/>
  <c r="L30" i="142"/>
  <c r="K30" i="142"/>
  <c r="R29" i="142"/>
  <c r="N29" i="142"/>
  <c r="L29" i="142"/>
  <c r="K29" i="142"/>
  <c r="R28" i="142"/>
  <c r="N28" i="142"/>
  <c r="L28" i="142"/>
  <c r="K28" i="142"/>
  <c r="R27" i="142"/>
  <c r="N27" i="142"/>
  <c r="L27" i="142"/>
  <c r="K27" i="142"/>
  <c r="R26" i="142"/>
  <c r="N26" i="142"/>
  <c r="L26" i="142"/>
  <c r="K26" i="142"/>
  <c r="R25" i="142"/>
  <c r="N25" i="142"/>
  <c r="L25" i="142"/>
  <c r="K25" i="142"/>
  <c r="R24" i="142"/>
  <c r="N24" i="142"/>
  <c r="L24" i="142"/>
  <c r="K24" i="142"/>
  <c r="R23" i="142"/>
  <c r="N23" i="142"/>
  <c r="L23" i="142"/>
  <c r="K23" i="142"/>
  <c r="R22" i="142"/>
  <c r="N22" i="142"/>
  <c r="L22" i="142"/>
  <c r="K22" i="142"/>
  <c r="R21" i="142"/>
  <c r="N21" i="142"/>
  <c r="L21" i="142"/>
  <c r="K21" i="142"/>
  <c r="R20" i="142"/>
  <c r="N20" i="142"/>
  <c r="L20" i="142"/>
  <c r="K20" i="142"/>
  <c r="R19" i="142"/>
  <c r="N19" i="142"/>
  <c r="L19" i="142"/>
  <c r="K19" i="142"/>
  <c r="R18" i="142"/>
  <c r="N18" i="142"/>
  <c r="L18" i="142"/>
  <c r="K18" i="142"/>
  <c r="R17" i="142"/>
  <c r="N17" i="142"/>
  <c r="L17" i="142"/>
  <c r="K17" i="142"/>
  <c r="R16" i="142"/>
  <c r="N16" i="142"/>
  <c r="L16" i="142"/>
  <c r="K16" i="142"/>
  <c r="R15" i="142"/>
  <c r="N15" i="142"/>
  <c r="L15" i="142"/>
  <c r="K15" i="142"/>
  <c r="R14" i="142"/>
  <c r="N14" i="142"/>
  <c r="L14" i="142"/>
  <c r="K14" i="142"/>
  <c r="R13" i="142"/>
  <c r="N13" i="142"/>
  <c r="L13" i="142"/>
  <c r="K13" i="142"/>
  <c r="R12" i="142"/>
  <c r="N12" i="142"/>
  <c r="L12" i="142"/>
  <c r="K12" i="142"/>
  <c r="R11" i="142"/>
  <c r="N11" i="142"/>
  <c r="L11" i="142"/>
  <c r="K11" i="142"/>
  <c r="R10" i="142"/>
  <c r="N10" i="142"/>
  <c r="L10" i="142"/>
  <c r="K10" i="142"/>
  <c r="R9" i="142"/>
  <c r="N9" i="142"/>
  <c r="L9" i="142"/>
  <c r="K9" i="142"/>
  <c r="R8" i="142"/>
  <c r="N8" i="142"/>
  <c r="L8" i="142"/>
  <c r="K8" i="142"/>
  <c r="R7" i="142"/>
  <c r="N7" i="142"/>
  <c r="L7" i="142"/>
  <c r="K7" i="142"/>
  <c r="R6" i="142"/>
  <c r="N6" i="142"/>
  <c r="L6" i="142"/>
  <c r="K6" i="142"/>
  <c r="R5" i="142"/>
  <c r="N5" i="142"/>
  <c r="L5" i="142"/>
  <c r="K5" i="142"/>
  <c r="R4" i="142"/>
  <c r="N4" i="142"/>
  <c r="L4" i="142"/>
  <c r="L356" i="142" s="1"/>
  <c r="K4" i="142"/>
  <c r="R354" i="141"/>
  <c r="N354" i="141"/>
  <c r="L354" i="141"/>
  <c r="K354" i="141"/>
  <c r="R353" i="141"/>
  <c r="N353" i="141"/>
  <c r="L353" i="141"/>
  <c r="K353" i="141"/>
  <c r="R352" i="141"/>
  <c r="N352" i="141"/>
  <c r="L352" i="141"/>
  <c r="K352" i="141"/>
  <c r="R351" i="141"/>
  <c r="N351" i="141"/>
  <c r="L351" i="141"/>
  <c r="K351" i="141"/>
  <c r="R350" i="141"/>
  <c r="N350" i="141"/>
  <c r="L350" i="141"/>
  <c r="K350" i="141"/>
  <c r="R349" i="141"/>
  <c r="N349" i="141"/>
  <c r="L349" i="141"/>
  <c r="K349" i="141"/>
  <c r="R348" i="141"/>
  <c r="N348" i="141"/>
  <c r="L348" i="141"/>
  <c r="K348" i="141"/>
  <c r="R347" i="141"/>
  <c r="N347" i="141"/>
  <c r="L347" i="141"/>
  <c r="K347" i="141"/>
  <c r="R346" i="141"/>
  <c r="N346" i="141"/>
  <c r="L346" i="141"/>
  <c r="K346" i="141"/>
  <c r="R345" i="141"/>
  <c r="N345" i="141"/>
  <c r="L345" i="141"/>
  <c r="K345" i="141"/>
  <c r="R344" i="141"/>
  <c r="N344" i="141"/>
  <c r="L344" i="141"/>
  <c r="K344" i="141"/>
  <c r="R343" i="141"/>
  <c r="N343" i="141"/>
  <c r="L343" i="141"/>
  <c r="K343" i="141"/>
  <c r="R342" i="141"/>
  <c r="N342" i="141"/>
  <c r="L342" i="141"/>
  <c r="K342" i="141"/>
  <c r="R341" i="141"/>
  <c r="N341" i="141"/>
  <c r="L341" i="141"/>
  <c r="K341" i="141"/>
  <c r="R340" i="141"/>
  <c r="N340" i="141"/>
  <c r="L340" i="141"/>
  <c r="K340" i="141"/>
  <c r="R339" i="141"/>
  <c r="N339" i="141"/>
  <c r="L339" i="141"/>
  <c r="K339" i="141"/>
  <c r="R338" i="141"/>
  <c r="N338" i="141"/>
  <c r="L338" i="141"/>
  <c r="K338" i="141"/>
  <c r="R337" i="141"/>
  <c r="N337" i="141"/>
  <c r="L337" i="141"/>
  <c r="K337" i="141"/>
  <c r="R336" i="141"/>
  <c r="N336" i="141"/>
  <c r="L336" i="141"/>
  <c r="K336" i="141"/>
  <c r="R335" i="141"/>
  <c r="N335" i="141"/>
  <c r="L335" i="141"/>
  <c r="K335" i="141"/>
  <c r="R334" i="141"/>
  <c r="N334" i="141"/>
  <c r="L334" i="141"/>
  <c r="K334" i="141"/>
  <c r="R333" i="141"/>
  <c r="N333" i="141"/>
  <c r="L333" i="141"/>
  <c r="K333" i="141"/>
  <c r="R332" i="141"/>
  <c r="N332" i="141"/>
  <c r="L332" i="141"/>
  <c r="K332" i="141"/>
  <c r="R331" i="141"/>
  <c r="N331" i="141"/>
  <c r="L331" i="141"/>
  <c r="K331" i="141"/>
  <c r="R330" i="141"/>
  <c r="N330" i="141"/>
  <c r="L330" i="141"/>
  <c r="K330" i="141"/>
  <c r="R329" i="141"/>
  <c r="N329" i="141"/>
  <c r="L329" i="141"/>
  <c r="K329" i="141"/>
  <c r="R328" i="141"/>
  <c r="N328" i="141"/>
  <c r="L328" i="141"/>
  <c r="K328" i="141"/>
  <c r="R327" i="141"/>
  <c r="N327" i="141"/>
  <c r="L327" i="141"/>
  <c r="K327" i="141"/>
  <c r="R326" i="141"/>
  <c r="N326" i="141"/>
  <c r="L326" i="141"/>
  <c r="K326" i="141"/>
  <c r="R325" i="141"/>
  <c r="N325" i="141"/>
  <c r="L325" i="141"/>
  <c r="K325" i="141"/>
  <c r="R324" i="141"/>
  <c r="N324" i="141"/>
  <c r="L324" i="141"/>
  <c r="K324" i="141"/>
  <c r="R323" i="141"/>
  <c r="N323" i="141"/>
  <c r="L323" i="141"/>
  <c r="K323" i="141"/>
  <c r="R322" i="141"/>
  <c r="N322" i="141"/>
  <c r="L322" i="141"/>
  <c r="K322" i="141"/>
  <c r="R321" i="141"/>
  <c r="N321" i="141"/>
  <c r="L321" i="141"/>
  <c r="K321" i="141"/>
  <c r="R320" i="141"/>
  <c r="N320" i="141"/>
  <c r="L320" i="141"/>
  <c r="K320" i="141"/>
  <c r="R319" i="141"/>
  <c r="N319" i="141"/>
  <c r="L319" i="141"/>
  <c r="K319" i="141"/>
  <c r="R318" i="141"/>
  <c r="N318" i="141"/>
  <c r="L318" i="141"/>
  <c r="K318" i="141"/>
  <c r="R317" i="141"/>
  <c r="N317" i="141"/>
  <c r="L317" i="141"/>
  <c r="K317" i="141"/>
  <c r="R316" i="141"/>
  <c r="N316" i="141"/>
  <c r="L316" i="141"/>
  <c r="K316" i="141"/>
  <c r="R315" i="141"/>
  <c r="N315" i="141"/>
  <c r="L315" i="141"/>
  <c r="K315" i="141"/>
  <c r="R314" i="141"/>
  <c r="N314" i="141"/>
  <c r="L314" i="141"/>
  <c r="K314" i="141"/>
  <c r="R313" i="141"/>
  <c r="N313" i="141"/>
  <c r="L313" i="141"/>
  <c r="K313" i="141"/>
  <c r="R312" i="141"/>
  <c r="N312" i="141"/>
  <c r="L312" i="141"/>
  <c r="K312" i="141"/>
  <c r="R311" i="141"/>
  <c r="N311" i="141"/>
  <c r="L311" i="141"/>
  <c r="K311" i="141"/>
  <c r="R310" i="141"/>
  <c r="N310" i="141"/>
  <c r="L310" i="141"/>
  <c r="K310" i="141"/>
  <c r="R309" i="141"/>
  <c r="N309" i="141"/>
  <c r="L309" i="141"/>
  <c r="K309" i="141"/>
  <c r="R308" i="141"/>
  <c r="N308" i="141"/>
  <c r="L308" i="141"/>
  <c r="K308" i="141"/>
  <c r="R307" i="141"/>
  <c r="N307" i="141"/>
  <c r="L307" i="141"/>
  <c r="K307" i="141"/>
  <c r="R306" i="141"/>
  <c r="N306" i="141"/>
  <c r="L306" i="141"/>
  <c r="K306" i="141"/>
  <c r="R305" i="141"/>
  <c r="N305" i="141"/>
  <c r="L305" i="141"/>
  <c r="K305" i="141"/>
  <c r="R304" i="141"/>
  <c r="N304" i="141"/>
  <c r="L304" i="141"/>
  <c r="K304" i="141"/>
  <c r="R303" i="141"/>
  <c r="N303" i="141"/>
  <c r="L303" i="141"/>
  <c r="K303" i="141"/>
  <c r="R302" i="141"/>
  <c r="N302" i="141"/>
  <c r="L302" i="141"/>
  <c r="K302" i="141"/>
  <c r="R301" i="141"/>
  <c r="N301" i="141"/>
  <c r="L301" i="141"/>
  <c r="K301" i="141"/>
  <c r="R300" i="141"/>
  <c r="N300" i="141"/>
  <c r="L300" i="141"/>
  <c r="K300" i="141"/>
  <c r="R299" i="141"/>
  <c r="N299" i="141"/>
  <c r="L299" i="141"/>
  <c r="K299" i="141"/>
  <c r="R298" i="141"/>
  <c r="N298" i="141"/>
  <c r="L298" i="141"/>
  <c r="K298" i="141"/>
  <c r="R297" i="141"/>
  <c r="N297" i="141"/>
  <c r="L297" i="141"/>
  <c r="K297" i="141"/>
  <c r="R296" i="141"/>
  <c r="N296" i="141"/>
  <c r="L296" i="141"/>
  <c r="K296" i="141"/>
  <c r="R295" i="141"/>
  <c r="N295" i="141"/>
  <c r="L295" i="141"/>
  <c r="K295" i="141"/>
  <c r="R294" i="141"/>
  <c r="N294" i="141"/>
  <c r="L294" i="141"/>
  <c r="K294" i="141"/>
  <c r="R293" i="141"/>
  <c r="N293" i="141"/>
  <c r="L293" i="141"/>
  <c r="K293" i="141"/>
  <c r="R292" i="141"/>
  <c r="N292" i="141"/>
  <c r="L292" i="141"/>
  <c r="K292" i="141"/>
  <c r="R291" i="141"/>
  <c r="N291" i="141"/>
  <c r="L291" i="141"/>
  <c r="K291" i="141"/>
  <c r="R290" i="141"/>
  <c r="N290" i="141"/>
  <c r="L290" i="141"/>
  <c r="K290" i="141"/>
  <c r="R289" i="141"/>
  <c r="N289" i="141"/>
  <c r="L289" i="141"/>
  <c r="K289" i="141"/>
  <c r="R288" i="141"/>
  <c r="N288" i="141"/>
  <c r="L288" i="141"/>
  <c r="K288" i="141"/>
  <c r="R287" i="141"/>
  <c r="N287" i="141"/>
  <c r="L287" i="141"/>
  <c r="K287" i="141"/>
  <c r="R286" i="141"/>
  <c r="N286" i="141"/>
  <c r="L286" i="141"/>
  <c r="K286" i="141"/>
  <c r="R285" i="141"/>
  <c r="N285" i="141"/>
  <c r="L285" i="141"/>
  <c r="K285" i="141"/>
  <c r="R284" i="141"/>
  <c r="N284" i="141"/>
  <c r="L284" i="141"/>
  <c r="K284" i="141"/>
  <c r="R283" i="141"/>
  <c r="N283" i="141"/>
  <c r="L283" i="141"/>
  <c r="K283" i="141"/>
  <c r="R282" i="141"/>
  <c r="N282" i="141"/>
  <c r="L282" i="141"/>
  <c r="K282" i="141"/>
  <c r="R281" i="141"/>
  <c r="N281" i="141"/>
  <c r="L281" i="141"/>
  <c r="K281" i="141"/>
  <c r="R280" i="141"/>
  <c r="N280" i="141"/>
  <c r="L280" i="141"/>
  <c r="K280" i="141"/>
  <c r="R279" i="141"/>
  <c r="N279" i="141"/>
  <c r="L279" i="141"/>
  <c r="K279" i="141"/>
  <c r="R278" i="141"/>
  <c r="N278" i="141"/>
  <c r="L278" i="141"/>
  <c r="K278" i="141"/>
  <c r="R277" i="141"/>
  <c r="N277" i="141"/>
  <c r="L277" i="141"/>
  <c r="K277" i="141"/>
  <c r="R276" i="141"/>
  <c r="N276" i="141"/>
  <c r="L276" i="141"/>
  <c r="K276" i="141"/>
  <c r="R275" i="141"/>
  <c r="N275" i="141"/>
  <c r="L275" i="141"/>
  <c r="K275" i="141"/>
  <c r="R274" i="141"/>
  <c r="N274" i="141"/>
  <c r="L274" i="141"/>
  <c r="K274" i="141"/>
  <c r="R273" i="141"/>
  <c r="N273" i="141"/>
  <c r="L273" i="141"/>
  <c r="K273" i="141"/>
  <c r="R272" i="141"/>
  <c r="N272" i="141"/>
  <c r="L272" i="141"/>
  <c r="K272" i="141"/>
  <c r="R271" i="141"/>
  <c r="N271" i="141"/>
  <c r="L271" i="141"/>
  <c r="K271" i="141"/>
  <c r="R270" i="141"/>
  <c r="N270" i="141"/>
  <c r="L270" i="141"/>
  <c r="K270" i="141"/>
  <c r="R269" i="141"/>
  <c r="N269" i="141"/>
  <c r="L269" i="141"/>
  <c r="K269" i="141"/>
  <c r="R268" i="141"/>
  <c r="N268" i="141"/>
  <c r="L268" i="141"/>
  <c r="K268" i="141"/>
  <c r="R267" i="141"/>
  <c r="N267" i="141"/>
  <c r="L267" i="141"/>
  <c r="K267" i="141"/>
  <c r="R266" i="141"/>
  <c r="N266" i="141"/>
  <c r="L266" i="141"/>
  <c r="K266" i="141"/>
  <c r="R265" i="141"/>
  <c r="N265" i="141"/>
  <c r="L265" i="141"/>
  <c r="K265" i="141"/>
  <c r="R264" i="141"/>
  <c r="N264" i="141"/>
  <c r="L264" i="141"/>
  <c r="K264" i="141"/>
  <c r="R263" i="141"/>
  <c r="N263" i="141"/>
  <c r="L263" i="141"/>
  <c r="K263" i="141"/>
  <c r="R262" i="141"/>
  <c r="N262" i="141"/>
  <c r="L262" i="141"/>
  <c r="K262" i="141"/>
  <c r="R261" i="141"/>
  <c r="N261" i="141"/>
  <c r="L261" i="141"/>
  <c r="K261" i="141"/>
  <c r="R260" i="141"/>
  <c r="N260" i="141"/>
  <c r="L260" i="141"/>
  <c r="K260" i="141"/>
  <c r="R259" i="141"/>
  <c r="N259" i="141"/>
  <c r="L259" i="141"/>
  <c r="K259" i="141"/>
  <c r="R258" i="141"/>
  <c r="N258" i="141"/>
  <c r="L258" i="141"/>
  <c r="K258" i="141"/>
  <c r="R257" i="141"/>
  <c r="N257" i="141"/>
  <c r="L257" i="141"/>
  <c r="K257" i="141"/>
  <c r="R256" i="141"/>
  <c r="N256" i="141"/>
  <c r="L256" i="141"/>
  <c r="K256" i="141"/>
  <c r="R255" i="141"/>
  <c r="N255" i="141"/>
  <c r="L255" i="141"/>
  <c r="K255" i="141"/>
  <c r="R254" i="141"/>
  <c r="N254" i="141"/>
  <c r="L254" i="141"/>
  <c r="K254" i="141"/>
  <c r="R253" i="141"/>
  <c r="N253" i="141"/>
  <c r="L253" i="141"/>
  <c r="K253" i="141"/>
  <c r="R252" i="141"/>
  <c r="N252" i="141"/>
  <c r="L252" i="141"/>
  <c r="K252" i="141"/>
  <c r="R251" i="141"/>
  <c r="N251" i="141"/>
  <c r="L251" i="141"/>
  <c r="K251" i="141"/>
  <c r="R250" i="141"/>
  <c r="N250" i="141"/>
  <c r="L250" i="141"/>
  <c r="K250" i="141"/>
  <c r="R249" i="141"/>
  <c r="N249" i="141"/>
  <c r="L249" i="141"/>
  <c r="K249" i="141"/>
  <c r="R248" i="141"/>
  <c r="N248" i="141"/>
  <c r="L248" i="141"/>
  <c r="K248" i="141"/>
  <c r="R247" i="141"/>
  <c r="N247" i="141"/>
  <c r="L247" i="141"/>
  <c r="K247" i="141"/>
  <c r="R246" i="141"/>
  <c r="N246" i="141"/>
  <c r="L246" i="141"/>
  <c r="K246" i="141"/>
  <c r="R245" i="141"/>
  <c r="N245" i="141"/>
  <c r="L245" i="141"/>
  <c r="K245" i="141"/>
  <c r="R244" i="141"/>
  <c r="N244" i="141"/>
  <c r="L244" i="141"/>
  <c r="K244" i="141"/>
  <c r="R243" i="141"/>
  <c r="N243" i="141"/>
  <c r="L243" i="141"/>
  <c r="K243" i="141"/>
  <c r="R242" i="141"/>
  <c r="N242" i="141"/>
  <c r="L242" i="141"/>
  <c r="K242" i="141"/>
  <c r="R241" i="141"/>
  <c r="N241" i="141"/>
  <c r="L241" i="141"/>
  <c r="K241" i="141"/>
  <c r="R240" i="141"/>
  <c r="N240" i="141"/>
  <c r="L240" i="141"/>
  <c r="K240" i="141"/>
  <c r="R239" i="141"/>
  <c r="N239" i="141"/>
  <c r="L239" i="141"/>
  <c r="K239" i="141"/>
  <c r="R238" i="141"/>
  <c r="N238" i="141"/>
  <c r="L238" i="141"/>
  <c r="K238" i="141"/>
  <c r="R237" i="141"/>
  <c r="N237" i="141"/>
  <c r="L237" i="141"/>
  <c r="K237" i="141"/>
  <c r="R236" i="141"/>
  <c r="N236" i="141"/>
  <c r="L236" i="141"/>
  <c r="K236" i="141"/>
  <c r="R235" i="141"/>
  <c r="N235" i="141"/>
  <c r="L235" i="141"/>
  <c r="K235" i="141"/>
  <c r="R234" i="141"/>
  <c r="N234" i="141"/>
  <c r="L234" i="141"/>
  <c r="K234" i="141"/>
  <c r="R233" i="141"/>
  <c r="N233" i="141"/>
  <c r="L233" i="141"/>
  <c r="K233" i="141"/>
  <c r="R232" i="141"/>
  <c r="N232" i="141"/>
  <c r="L232" i="141"/>
  <c r="K232" i="141"/>
  <c r="R231" i="141"/>
  <c r="N231" i="141"/>
  <c r="L231" i="141"/>
  <c r="K231" i="141"/>
  <c r="R230" i="141"/>
  <c r="N230" i="141"/>
  <c r="L230" i="141"/>
  <c r="K230" i="141"/>
  <c r="R229" i="141"/>
  <c r="N229" i="141"/>
  <c r="L229" i="141"/>
  <c r="K229" i="141"/>
  <c r="R228" i="141"/>
  <c r="N228" i="141"/>
  <c r="L228" i="141"/>
  <c r="K228" i="141"/>
  <c r="R227" i="141"/>
  <c r="N227" i="141"/>
  <c r="L227" i="141"/>
  <c r="K227" i="141"/>
  <c r="R226" i="141"/>
  <c r="N226" i="141"/>
  <c r="L226" i="141"/>
  <c r="K226" i="141"/>
  <c r="R225" i="141"/>
  <c r="N225" i="141"/>
  <c r="L225" i="141"/>
  <c r="K225" i="141"/>
  <c r="R224" i="141"/>
  <c r="N224" i="141"/>
  <c r="L224" i="141"/>
  <c r="K224" i="141"/>
  <c r="R223" i="141"/>
  <c r="N223" i="141"/>
  <c r="L223" i="141"/>
  <c r="K223" i="141"/>
  <c r="R222" i="141"/>
  <c r="N222" i="141"/>
  <c r="L222" i="141"/>
  <c r="K222" i="141"/>
  <c r="R221" i="141"/>
  <c r="N221" i="141"/>
  <c r="L221" i="141"/>
  <c r="K221" i="141"/>
  <c r="R220" i="141"/>
  <c r="N220" i="141"/>
  <c r="L220" i="141"/>
  <c r="K220" i="141"/>
  <c r="R219" i="141"/>
  <c r="N219" i="141"/>
  <c r="L219" i="141"/>
  <c r="K219" i="141"/>
  <c r="R218" i="141"/>
  <c r="N218" i="141"/>
  <c r="L218" i="141"/>
  <c r="K218" i="141"/>
  <c r="R217" i="141"/>
  <c r="N217" i="141"/>
  <c r="L217" i="141"/>
  <c r="K217" i="141"/>
  <c r="R216" i="141"/>
  <c r="N216" i="141"/>
  <c r="L216" i="141"/>
  <c r="K216" i="141"/>
  <c r="R215" i="141"/>
  <c r="N215" i="141"/>
  <c r="L215" i="141"/>
  <c r="K215" i="141"/>
  <c r="R214" i="141"/>
  <c r="N214" i="141"/>
  <c r="L214" i="141"/>
  <c r="K214" i="141"/>
  <c r="R213" i="141"/>
  <c r="N213" i="141"/>
  <c r="L213" i="141"/>
  <c r="K213" i="141"/>
  <c r="R212" i="141"/>
  <c r="N212" i="141"/>
  <c r="L212" i="141"/>
  <c r="K212" i="141"/>
  <c r="R211" i="141"/>
  <c r="N211" i="141"/>
  <c r="L211" i="141"/>
  <c r="K211" i="141"/>
  <c r="R210" i="141"/>
  <c r="N210" i="141"/>
  <c r="L210" i="141"/>
  <c r="K210" i="141"/>
  <c r="R209" i="141"/>
  <c r="N209" i="141"/>
  <c r="L209" i="141"/>
  <c r="K209" i="141"/>
  <c r="R208" i="141"/>
  <c r="N208" i="141"/>
  <c r="L208" i="141"/>
  <c r="K208" i="141"/>
  <c r="R207" i="141"/>
  <c r="N207" i="141"/>
  <c r="L207" i="141"/>
  <c r="K207" i="141"/>
  <c r="R206" i="141"/>
  <c r="N206" i="141"/>
  <c r="L206" i="141"/>
  <c r="K206" i="141"/>
  <c r="R205" i="141"/>
  <c r="N205" i="141"/>
  <c r="L205" i="141"/>
  <c r="K205" i="141"/>
  <c r="R204" i="141"/>
  <c r="N204" i="141"/>
  <c r="L204" i="141"/>
  <c r="K204" i="141"/>
  <c r="R203" i="141"/>
  <c r="N203" i="141"/>
  <c r="L203" i="141"/>
  <c r="K203" i="141"/>
  <c r="R202" i="141"/>
  <c r="N202" i="141"/>
  <c r="L202" i="141"/>
  <c r="K202" i="141"/>
  <c r="R201" i="141"/>
  <c r="N201" i="141"/>
  <c r="L201" i="141"/>
  <c r="K201" i="141"/>
  <c r="R200" i="141"/>
  <c r="N200" i="141"/>
  <c r="L200" i="141"/>
  <c r="K200" i="141"/>
  <c r="R199" i="141"/>
  <c r="N199" i="141"/>
  <c r="L199" i="141"/>
  <c r="K199" i="141"/>
  <c r="R198" i="141"/>
  <c r="N198" i="141"/>
  <c r="L198" i="141"/>
  <c r="K198" i="141"/>
  <c r="R197" i="141"/>
  <c r="N197" i="141"/>
  <c r="L197" i="141"/>
  <c r="K197" i="141"/>
  <c r="R196" i="141"/>
  <c r="N196" i="141"/>
  <c r="L196" i="141"/>
  <c r="K196" i="141"/>
  <c r="R195" i="141"/>
  <c r="N195" i="141"/>
  <c r="L195" i="141"/>
  <c r="K195" i="141"/>
  <c r="R194" i="141"/>
  <c r="N194" i="141"/>
  <c r="L194" i="141"/>
  <c r="K194" i="141"/>
  <c r="R193" i="141"/>
  <c r="N193" i="141"/>
  <c r="L193" i="141"/>
  <c r="K193" i="141"/>
  <c r="R192" i="141"/>
  <c r="N192" i="141"/>
  <c r="L192" i="141"/>
  <c r="K192" i="141"/>
  <c r="R191" i="141"/>
  <c r="N191" i="141"/>
  <c r="L191" i="141"/>
  <c r="K191" i="141"/>
  <c r="R190" i="141"/>
  <c r="N190" i="141"/>
  <c r="L190" i="141"/>
  <c r="K190" i="141"/>
  <c r="R189" i="141"/>
  <c r="N189" i="141"/>
  <c r="L189" i="141"/>
  <c r="K189" i="141"/>
  <c r="R188" i="141"/>
  <c r="N188" i="141"/>
  <c r="L188" i="141"/>
  <c r="K188" i="141"/>
  <c r="R187" i="141"/>
  <c r="N187" i="141"/>
  <c r="L187" i="141"/>
  <c r="K187" i="141"/>
  <c r="R186" i="141"/>
  <c r="N186" i="141"/>
  <c r="L186" i="141"/>
  <c r="K186" i="141"/>
  <c r="R185" i="141"/>
  <c r="N185" i="141"/>
  <c r="L185" i="141"/>
  <c r="K185" i="141"/>
  <c r="R184" i="141"/>
  <c r="N184" i="141"/>
  <c r="L184" i="141"/>
  <c r="K184" i="141"/>
  <c r="R183" i="141"/>
  <c r="N183" i="141"/>
  <c r="L183" i="141"/>
  <c r="K183" i="141"/>
  <c r="R182" i="141"/>
  <c r="N182" i="141"/>
  <c r="L182" i="141"/>
  <c r="K182" i="141"/>
  <c r="R181" i="141"/>
  <c r="N181" i="141"/>
  <c r="L181" i="141"/>
  <c r="K181" i="141"/>
  <c r="R180" i="141"/>
  <c r="N180" i="141"/>
  <c r="L180" i="141"/>
  <c r="K180" i="141"/>
  <c r="R179" i="141"/>
  <c r="N179" i="141"/>
  <c r="L179" i="141"/>
  <c r="K179" i="141"/>
  <c r="R178" i="141"/>
  <c r="N178" i="141"/>
  <c r="L178" i="141"/>
  <c r="K178" i="141"/>
  <c r="R177" i="141"/>
  <c r="N177" i="141"/>
  <c r="L177" i="141"/>
  <c r="K177" i="141"/>
  <c r="R176" i="141"/>
  <c r="N176" i="141"/>
  <c r="L176" i="141"/>
  <c r="K176" i="141"/>
  <c r="R175" i="141"/>
  <c r="N175" i="141"/>
  <c r="L175" i="141"/>
  <c r="K175" i="141"/>
  <c r="R174" i="141"/>
  <c r="N174" i="141"/>
  <c r="L174" i="141"/>
  <c r="K174" i="141"/>
  <c r="R173" i="141"/>
  <c r="N173" i="141"/>
  <c r="L173" i="141"/>
  <c r="K173" i="141"/>
  <c r="R172" i="141"/>
  <c r="N172" i="141"/>
  <c r="L172" i="141"/>
  <c r="K172" i="141"/>
  <c r="R171" i="141"/>
  <c r="N171" i="141"/>
  <c r="L171" i="141"/>
  <c r="K171" i="141"/>
  <c r="R170" i="141"/>
  <c r="N170" i="141"/>
  <c r="L170" i="141"/>
  <c r="K170" i="141"/>
  <c r="R169" i="141"/>
  <c r="N169" i="141"/>
  <c r="L169" i="141"/>
  <c r="K169" i="141"/>
  <c r="R168" i="141"/>
  <c r="N168" i="141"/>
  <c r="L168" i="141"/>
  <c r="K168" i="141"/>
  <c r="R167" i="141"/>
  <c r="N167" i="141"/>
  <c r="L167" i="141"/>
  <c r="K167" i="141"/>
  <c r="R166" i="141"/>
  <c r="N166" i="141"/>
  <c r="L166" i="141"/>
  <c r="K166" i="141"/>
  <c r="R165" i="141"/>
  <c r="N165" i="141"/>
  <c r="L165" i="141"/>
  <c r="K165" i="141"/>
  <c r="R164" i="141"/>
  <c r="N164" i="141"/>
  <c r="L164" i="141"/>
  <c r="K164" i="141"/>
  <c r="R163" i="141"/>
  <c r="N163" i="141"/>
  <c r="L163" i="141"/>
  <c r="K163" i="141"/>
  <c r="R162" i="141"/>
  <c r="N162" i="141"/>
  <c r="L162" i="141"/>
  <c r="K162" i="141"/>
  <c r="R161" i="141"/>
  <c r="N161" i="141"/>
  <c r="L161" i="141"/>
  <c r="K161" i="141"/>
  <c r="R160" i="141"/>
  <c r="N160" i="141"/>
  <c r="L160" i="141"/>
  <c r="K160" i="141"/>
  <c r="R159" i="141"/>
  <c r="N159" i="141"/>
  <c r="L159" i="141"/>
  <c r="K159" i="141"/>
  <c r="R158" i="141"/>
  <c r="N158" i="141"/>
  <c r="L158" i="141"/>
  <c r="K158" i="141"/>
  <c r="R157" i="141"/>
  <c r="N157" i="141"/>
  <c r="L157" i="141"/>
  <c r="K157" i="141"/>
  <c r="R156" i="141"/>
  <c r="N156" i="141"/>
  <c r="L156" i="141"/>
  <c r="K156" i="141"/>
  <c r="R155" i="141"/>
  <c r="N155" i="141"/>
  <c r="L155" i="141"/>
  <c r="K155" i="141"/>
  <c r="R154" i="141"/>
  <c r="N154" i="141"/>
  <c r="L154" i="141"/>
  <c r="K154" i="141"/>
  <c r="R153" i="141"/>
  <c r="N153" i="141"/>
  <c r="L153" i="141"/>
  <c r="K153" i="141"/>
  <c r="R152" i="141"/>
  <c r="N152" i="141"/>
  <c r="L152" i="141"/>
  <c r="K152" i="141"/>
  <c r="R151" i="141"/>
  <c r="N151" i="141"/>
  <c r="L151" i="141"/>
  <c r="K151" i="141"/>
  <c r="R150" i="141"/>
  <c r="N150" i="141"/>
  <c r="L150" i="141"/>
  <c r="K150" i="141"/>
  <c r="R149" i="141"/>
  <c r="N149" i="141"/>
  <c r="L149" i="141"/>
  <c r="K149" i="141"/>
  <c r="R148" i="141"/>
  <c r="N148" i="141"/>
  <c r="L148" i="141"/>
  <c r="K148" i="141"/>
  <c r="R147" i="141"/>
  <c r="N147" i="141"/>
  <c r="L147" i="141"/>
  <c r="K147" i="141"/>
  <c r="R146" i="141"/>
  <c r="N146" i="141"/>
  <c r="L146" i="141"/>
  <c r="K146" i="141"/>
  <c r="R145" i="141"/>
  <c r="N145" i="141"/>
  <c r="L145" i="141"/>
  <c r="K145" i="141"/>
  <c r="R144" i="141"/>
  <c r="N144" i="141"/>
  <c r="L144" i="141"/>
  <c r="K144" i="141"/>
  <c r="R143" i="141"/>
  <c r="N143" i="141"/>
  <c r="L143" i="141"/>
  <c r="K143" i="141"/>
  <c r="R142" i="141"/>
  <c r="N142" i="141"/>
  <c r="L142" i="141"/>
  <c r="K142" i="141"/>
  <c r="R141" i="141"/>
  <c r="N141" i="141"/>
  <c r="L141" i="141"/>
  <c r="K141" i="141"/>
  <c r="R140" i="141"/>
  <c r="N140" i="141"/>
  <c r="L140" i="141"/>
  <c r="K140" i="141"/>
  <c r="R139" i="141"/>
  <c r="N139" i="141"/>
  <c r="L139" i="141"/>
  <c r="K139" i="141"/>
  <c r="R138" i="141"/>
  <c r="N138" i="141"/>
  <c r="L138" i="141"/>
  <c r="K138" i="141"/>
  <c r="R137" i="141"/>
  <c r="N137" i="141"/>
  <c r="L137" i="141"/>
  <c r="K137" i="141"/>
  <c r="R136" i="141"/>
  <c r="N136" i="141"/>
  <c r="L136" i="141"/>
  <c r="K136" i="141"/>
  <c r="R135" i="141"/>
  <c r="N135" i="141"/>
  <c r="L135" i="141"/>
  <c r="K135" i="141"/>
  <c r="R134" i="141"/>
  <c r="N134" i="141"/>
  <c r="L134" i="141"/>
  <c r="K134" i="141"/>
  <c r="R133" i="141"/>
  <c r="N133" i="141"/>
  <c r="L133" i="141"/>
  <c r="K133" i="141"/>
  <c r="R132" i="141"/>
  <c r="N132" i="141"/>
  <c r="L132" i="141"/>
  <c r="K132" i="141"/>
  <c r="R131" i="141"/>
  <c r="N131" i="141"/>
  <c r="L131" i="141"/>
  <c r="K131" i="141"/>
  <c r="R130" i="141"/>
  <c r="N130" i="141"/>
  <c r="L130" i="141"/>
  <c r="K130" i="141"/>
  <c r="R129" i="141"/>
  <c r="N129" i="141"/>
  <c r="L129" i="141"/>
  <c r="K129" i="141"/>
  <c r="R128" i="141"/>
  <c r="N128" i="141"/>
  <c r="L128" i="141"/>
  <c r="K128" i="141"/>
  <c r="R127" i="141"/>
  <c r="N127" i="141"/>
  <c r="L127" i="141"/>
  <c r="K127" i="141"/>
  <c r="R126" i="141"/>
  <c r="N126" i="141"/>
  <c r="L126" i="141"/>
  <c r="K126" i="141"/>
  <c r="R125" i="141"/>
  <c r="N125" i="141"/>
  <c r="L125" i="141"/>
  <c r="K125" i="141"/>
  <c r="R124" i="141"/>
  <c r="N124" i="141"/>
  <c r="L124" i="141"/>
  <c r="K124" i="141"/>
  <c r="R123" i="141"/>
  <c r="N123" i="141"/>
  <c r="L123" i="141"/>
  <c r="K123" i="141"/>
  <c r="R122" i="141"/>
  <c r="N122" i="141"/>
  <c r="L122" i="141"/>
  <c r="K122" i="141"/>
  <c r="R121" i="141"/>
  <c r="N121" i="141"/>
  <c r="L121" i="141"/>
  <c r="K121" i="141"/>
  <c r="R120" i="141"/>
  <c r="N120" i="141"/>
  <c r="L120" i="141"/>
  <c r="K120" i="141"/>
  <c r="R119" i="141"/>
  <c r="N119" i="141"/>
  <c r="L119" i="141"/>
  <c r="K119" i="141"/>
  <c r="R118" i="141"/>
  <c r="N118" i="141"/>
  <c r="L118" i="141"/>
  <c r="K118" i="141"/>
  <c r="R117" i="141"/>
  <c r="N117" i="141"/>
  <c r="L117" i="141"/>
  <c r="K117" i="141"/>
  <c r="R116" i="141"/>
  <c r="N116" i="141"/>
  <c r="L116" i="141"/>
  <c r="K116" i="141"/>
  <c r="R115" i="141"/>
  <c r="N115" i="141"/>
  <c r="L115" i="141"/>
  <c r="K115" i="141"/>
  <c r="R114" i="141"/>
  <c r="N114" i="141"/>
  <c r="L114" i="141"/>
  <c r="K114" i="141"/>
  <c r="R113" i="141"/>
  <c r="N113" i="141"/>
  <c r="L113" i="141"/>
  <c r="K113" i="141"/>
  <c r="R112" i="141"/>
  <c r="N112" i="141"/>
  <c r="L112" i="141"/>
  <c r="K112" i="141"/>
  <c r="R111" i="141"/>
  <c r="N111" i="141"/>
  <c r="L111" i="141"/>
  <c r="K111" i="141"/>
  <c r="R110" i="141"/>
  <c r="N110" i="141"/>
  <c r="L110" i="141"/>
  <c r="K110" i="141"/>
  <c r="R109" i="141"/>
  <c r="N109" i="141"/>
  <c r="L109" i="141"/>
  <c r="K109" i="141"/>
  <c r="R108" i="141"/>
  <c r="N108" i="141"/>
  <c r="L108" i="141"/>
  <c r="K108" i="141"/>
  <c r="R107" i="141"/>
  <c r="N107" i="141"/>
  <c r="L107" i="141"/>
  <c r="K107" i="141"/>
  <c r="R106" i="141"/>
  <c r="N106" i="141"/>
  <c r="L106" i="141"/>
  <c r="K106" i="141"/>
  <c r="R105" i="141"/>
  <c r="N105" i="141"/>
  <c r="L105" i="141"/>
  <c r="K105" i="141"/>
  <c r="R104" i="141"/>
  <c r="N104" i="141"/>
  <c r="L104" i="141"/>
  <c r="K104" i="141"/>
  <c r="R103" i="141"/>
  <c r="N103" i="141"/>
  <c r="L103" i="141"/>
  <c r="K103" i="141"/>
  <c r="R102" i="141"/>
  <c r="N102" i="141"/>
  <c r="L102" i="141"/>
  <c r="K102" i="141"/>
  <c r="R101" i="141"/>
  <c r="N101" i="141"/>
  <c r="L101" i="141"/>
  <c r="K101" i="141"/>
  <c r="R100" i="141"/>
  <c r="N100" i="141"/>
  <c r="L100" i="141"/>
  <c r="K100" i="141"/>
  <c r="R99" i="141"/>
  <c r="N99" i="141"/>
  <c r="L99" i="141"/>
  <c r="K99" i="141"/>
  <c r="R98" i="141"/>
  <c r="N98" i="141"/>
  <c r="L98" i="141"/>
  <c r="K98" i="141"/>
  <c r="R97" i="141"/>
  <c r="N97" i="141"/>
  <c r="L97" i="141"/>
  <c r="K97" i="141"/>
  <c r="R96" i="141"/>
  <c r="N96" i="141"/>
  <c r="L96" i="141"/>
  <c r="K96" i="141"/>
  <c r="R95" i="141"/>
  <c r="N95" i="141"/>
  <c r="L95" i="141"/>
  <c r="K95" i="141"/>
  <c r="R94" i="141"/>
  <c r="N94" i="141"/>
  <c r="L94" i="141"/>
  <c r="K94" i="141"/>
  <c r="R93" i="141"/>
  <c r="N93" i="141"/>
  <c r="L93" i="141"/>
  <c r="K93" i="141"/>
  <c r="R92" i="141"/>
  <c r="N92" i="141"/>
  <c r="L92" i="141"/>
  <c r="K92" i="141"/>
  <c r="R91" i="141"/>
  <c r="N91" i="141"/>
  <c r="L91" i="141"/>
  <c r="K91" i="141"/>
  <c r="R90" i="141"/>
  <c r="N90" i="141"/>
  <c r="L90" i="141"/>
  <c r="K90" i="141"/>
  <c r="R89" i="141"/>
  <c r="N89" i="141"/>
  <c r="L89" i="141"/>
  <c r="K89" i="141"/>
  <c r="R88" i="141"/>
  <c r="N88" i="141"/>
  <c r="L88" i="141"/>
  <c r="K88" i="141"/>
  <c r="R87" i="141"/>
  <c r="N87" i="141"/>
  <c r="L87" i="141"/>
  <c r="K87" i="141"/>
  <c r="R86" i="141"/>
  <c r="N86" i="141"/>
  <c r="L86" i="141"/>
  <c r="K86" i="141"/>
  <c r="R85" i="141"/>
  <c r="N85" i="141"/>
  <c r="L85" i="141"/>
  <c r="K85" i="141"/>
  <c r="R84" i="141"/>
  <c r="N84" i="141"/>
  <c r="L84" i="141"/>
  <c r="K84" i="141"/>
  <c r="R83" i="141"/>
  <c r="N83" i="141"/>
  <c r="L83" i="141"/>
  <c r="K83" i="141"/>
  <c r="R82" i="141"/>
  <c r="N82" i="141"/>
  <c r="L82" i="141"/>
  <c r="K82" i="141"/>
  <c r="R81" i="141"/>
  <c r="N81" i="141"/>
  <c r="L81" i="141"/>
  <c r="K81" i="141"/>
  <c r="R80" i="141"/>
  <c r="N80" i="141"/>
  <c r="L80" i="141"/>
  <c r="K80" i="141"/>
  <c r="R79" i="141"/>
  <c r="N79" i="141"/>
  <c r="L79" i="141"/>
  <c r="K79" i="141"/>
  <c r="R78" i="141"/>
  <c r="N78" i="141"/>
  <c r="L78" i="141"/>
  <c r="K78" i="141"/>
  <c r="R77" i="141"/>
  <c r="N77" i="141"/>
  <c r="L77" i="141"/>
  <c r="K77" i="141"/>
  <c r="R76" i="141"/>
  <c r="N76" i="141"/>
  <c r="L76" i="141"/>
  <c r="K76" i="141"/>
  <c r="R75" i="141"/>
  <c r="N75" i="141"/>
  <c r="L75" i="141"/>
  <c r="K75" i="141"/>
  <c r="R74" i="141"/>
  <c r="N74" i="141"/>
  <c r="L74" i="141"/>
  <c r="K74" i="141"/>
  <c r="R73" i="141"/>
  <c r="N73" i="141"/>
  <c r="L73" i="141"/>
  <c r="K73" i="141"/>
  <c r="R72" i="141"/>
  <c r="N72" i="141"/>
  <c r="L72" i="141"/>
  <c r="K72" i="141"/>
  <c r="R71" i="141"/>
  <c r="N71" i="141"/>
  <c r="L71" i="141"/>
  <c r="K71" i="141"/>
  <c r="R70" i="141"/>
  <c r="N70" i="141"/>
  <c r="L70" i="141"/>
  <c r="K70" i="141"/>
  <c r="R69" i="141"/>
  <c r="N69" i="141"/>
  <c r="L69" i="141"/>
  <c r="K69" i="141"/>
  <c r="R68" i="141"/>
  <c r="N68" i="141"/>
  <c r="L68" i="141"/>
  <c r="K68" i="141"/>
  <c r="R67" i="141"/>
  <c r="N67" i="141"/>
  <c r="L67" i="141"/>
  <c r="K67" i="141"/>
  <c r="R66" i="141"/>
  <c r="N66" i="141"/>
  <c r="L66" i="141"/>
  <c r="K66" i="141"/>
  <c r="R65" i="141"/>
  <c r="N65" i="141"/>
  <c r="L65" i="141"/>
  <c r="K65" i="141"/>
  <c r="R64" i="141"/>
  <c r="N64" i="141"/>
  <c r="L64" i="141"/>
  <c r="K64" i="141"/>
  <c r="R63" i="141"/>
  <c r="N63" i="141"/>
  <c r="L63" i="141"/>
  <c r="K63" i="141"/>
  <c r="R62" i="141"/>
  <c r="N62" i="141"/>
  <c r="L62" i="141"/>
  <c r="K62" i="141"/>
  <c r="R61" i="141"/>
  <c r="N61" i="141"/>
  <c r="L61" i="141"/>
  <c r="K61" i="141"/>
  <c r="R60" i="141"/>
  <c r="N60" i="141"/>
  <c r="L60" i="141"/>
  <c r="K60" i="141"/>
  <c r="R59" i="141"/>
  <c r="N59" i="141"/>
  <c r="L59" i="141"/>
  <c r="K59" i="141"/>
  <c r="R58" i="141"/>
  <c r="N58" i="141"/>
  <c r="L58" i="141"/>
  <c r="K58" i="141"/>
  <c r="R57" i="141"/>
  <c r="N57" i="141"/>
  <c r="L57" i="141"/>
  <c r="K57" i="141"/>
  <c r="R56" i="141"/>
  <c r="N56" i="141"/>
  <c r="L56" i="141"/>
  <c r="K56" i="141"/>
  <c r="R55" i="141"/>
  <c r="N55" i="141"/>
  <c r="L55" i="141"/>
  <c r="K55" i="141"/>
  <c r="R54" i="141"/>
  <c r="N54" i="141"/>
  <c r="L54" i="141"/>
  <c r="K54" i="141"/>
  <c r="R53" i="141"/>
  <c r="N53" i="141"/>
  <c r="L53" i="141"/>
  <c r="K53" i="141"/>
  <c r="R52" i="141"/>
  <c r="N52" i="141"/>
  <c r="L52" i="141"/>
  <c r="K52" i="141"/>
  <c r="R51" i="141"/>
  <c r="N51" i="141"/>
  <c r="L51" i="141"/>
  <c r="K51" i="141"/>
  <c r="R50" i="141"/>
  <c r="N50" i="141"/>
  <c r="L50" i="141"/>
  <c r="K50" i="141"/>
  <c r="R49" i="141"/>
  <c r="N49" i="141"/>
  <c r="L49" i="141"/>
  <c r="K49" i="141"/>
  <c r="R48" i="141"/>
  <c r="N48" i="141"/>
  <c r="L48" i="141"/>
  <c r="K48" i="141"/>
  <c r="R47" i="141"/>
  <c r="N47" i="141"/>
  <c r="L47" i="141"/>
  <c r="K47" i="141"/>
  <c r="R46" i="141"/>
  <c r="N46" i="141"/>
  <c r="L46" i="141"/>
  <c r="K46" i="141"/>
  <c r="R45" i="141"/>
  <c r="N45" i="141"/>
  <c r="L45" i="141"/>
  <c r="K45" i="141"/>
  <c r="R44" i="141"/>
  <c r="N44" i="141"/>
  <c r="L44" i="141"/>
  <c r="K44" i="141"/>
  <c r="R43" i="141"/>
  <c r="N43" i="141"/>
  <c r="L43" i="141"/>
  <c r="K43" i="141"/>
  <c r="R42" i="141"/>
  <c r="N42" i="141"/>
  <c r="L42" i="141"/>
  <c r="K42" i="141"/>
  <c r="R41" i="141"/>
  <c r="N41" i="141"/>
  <c r="L41" i="141"/>
  <c r="K41" i="141"/>
  <c r="R40" i="141"/>
  <c r="N40" i="141"/>
  <c r="L40" i="141"/>
  <c r="K40" i="141"/>
  <c r="R39" i="141"/>
  <c r="N39" i="141"/>
  <c r="L39" i="141"/>
  <c r="K39" i="141"/>
  <c r="R38" i="141"/>
  <c r="N38" i="141"/>
  <c r="L38" i="141"/>
  <c r="K38" i="141"/>
  <c r="R37" i="141"/>
  <c r="N37" i="141"/>
  <c r="L37" i="141"/>
  <c r="K37" i="141"/>
  <c r="R36" i="141"/>
  <c r="N36" i="141"/>
  <c r="L36" i="141"/>
  <c r="K36" i="141"/>
  <c r="R35" i="141"/>
  <c r="N35" i="141"/>
  <c r="L35" i="141"/>
  <c r="K35" i="141"/>
  <c r="R34" i="141"/>
  <c r="N34" i="141"/>
  <c r="L34" i="141"/>
  <c r="K34" i="141"/>
  <c r="R33" i="141"/>
  <c r="N33" i="141"/>
  <c r="L33" i="141"/>
  <c r="K33" i="141"/>
  <c r="R32" i="141"/>
  <c r="N32" i="141"/>
  <c r="L32" i="141"/>
  <c r="K32" i="141"/>
  <c r="R31" i="141"/>
  <c r="N31" i="141"/>
  <c r="L31" i="141"/>
  <c r="K31" i="141"/>
  <c r="R30" i="141"/>
  <c r="N30" i="141"/>
  <c r="L30" i="141"/>
  <c r="K30" i="141"/>
  <c r="R29" i="141"/>
  <c r="N29" i="141"/>
  <c r="L29" i="141"/>
  <c r="K29" i="141"/>
  <c r="R28" i="141"/>
  <c r="N28" i="141"/>
  <c r="L28" i="141"/>
  <c r="K28" i="141"/>
  <c r="R27" i="141"/>
  <c r="N27" i="141"/>
  <c r="L27" i="141"/>
  <c r="K27" i="141"/>
  <c r="R26" i="141"/>
  <c r="N26" i="141"/>
  <c r="L26" i="141"/>
  <c r="K26" i="141"/>
  <c r="R25" i="141"/>
  <c r="N25" i="141"/>
  <c r="L25" i="141"/>
  <c r="K25" i="141"/>
  <c r="R24" i="141"/>
  <c r="N24" i="141"/>
  <c r="L24" i="141"/>
  <c r="K24" i="141"/>
  <c r="R23" i="141"/>
  <c r="N23" i="141"/>
  <c r="L23" i="141"/>
  <c r="K23" i="141"/>
  <c r="R22" i="141"/>
  <c r="N22" i="141"/>
  <c r="L22" i="141"/>
  <c r="K22" i="141"/>
  <c r="R21" i="141"/>
  <c r="N21" i="141"/>
  <c r="L21" i="141"/>
  <c r="K21" i="141"/>
  <c r="R20" i="141"/>
  <c r="N20" i="141"/>
  <c r="L20" i="141"/>
  <c r="K20" i="141"/>
  <c r="R19" i="141"/>
  <c r="N19" i="141"/>
  <c r="L19" i="141"/>
  <c r="K19" i="141"/>
  <c r="R18" i="141"/>
  <c r="N18" i="141"/>
  <c r="L18" i="141"/>
  <c r="K18" i="141"/>
  <c r="R17" i="141"/>
  <c r="N17" i="141"/>
  <c r="L17" i="141"/>
  <c r="K17" i="141"/>
  <c r="R16" i="141"/>
  <c r="N16" i="141"/>
  <c r="L16" i="141"/>
  <c r="K16" i="141"/>
  <c r="R15" i="141"/>
  <c r="N15" i="141"/>
  <c r="L15" i="141"/>
  <c r="K15" i="141"/>
  <c r="R14" i="141"/>
  <c r="N14" i="141"/>
  <c r="L14" i="141"/>
  <c r="K14" i="141"/>
  <c r="R13" i="141"/>
  <c r="N13" i="141"/>
  <c r="L13" i="141"/>
  <c r="K13" i="141"/>
  <c r="R12" i="141"/>
  <c r="N12" i="141"/>
  <c r="L12" i="141"/>
  <c r="K12" i="141"/>
  <c r="R11" i="141"/>
  <c r="N11" i="141"/>
  <c r="L11" i="141"/>
  <c r="K11" i="141"/>
  <c r="R10" i="141"/>
  <c r="N10" i="141"/>
  <c r="L10" i="141"/>
  <c r="K10" i="141"/>
  <c r="R9" i="141"/>
  <c r="N9" i="141"/>
  <c r="L9" i="141"/>
  <c r="K9" i="141"/>
  <c r="R8" i="141"/>
  <c r="N8" i="141"/>
  <c r="L8" i="141"/>
  <c r="K8" i="141"/>
  <c r="R7" i="141"/>
  <c r="N7" i="141"/>
  <c r="L7" i="141"/>
  <c r="K7" i="141"/>
  <c r="R6" i="141"/>
  <c r="N6" i="141"/>
  <c r="L6" i="141"/>
  <c r="K6" i="141"/>
  <c r="R5" i="141"/>
  <c r="N5" i="141"/>
  <c r="L5" i="141"/>
  <c r="K5" i="141"/>
  <c r="R4" i="141"/>
  <c r="N4" i="141"/>
  <c r="L4" i="141"/>
  <c r="L355" i="141" s="1"/>
  <c r="K4" i="141"/>
  <c r="K355" i="141" s="1"/>
  <c r="R354" i="140"/>
  <c r="N354" i="140"/>
  <c r="L354" i="140"/>
  <c r="K354" i="140"/>
  <c r="R353" i="140"/>
  <c r="N353" i="140"/>
  <c r="L353" i="140"/>
  <c r="K353" i="140"/>
  <c r="R352" i="140"/>
  <c r="N352" i="140"/>
  <c r="L352" i="140"/>
  <c r="K352" i="140"/>
  <c r="R351" i="140"/>
  <c r="N351" i="140"/>
  <c r="L351" i="140"/>
  <c r="K351" i="140"/>
  <c r="R350" i="140"/>
  <c r="N350" i="140"/>
  <c r="L350" i="140"/>
  <c r="K350" i="140"/>
  <c r="R349" i="140"/>
  <c r="N349" i="140"/>
  <c r="L349" i="140"/>
  <c r="K349" i="140"/>
  <c r="R348" i="140"/>
  <c r="N348" i="140"/>
  <c r="L348" i="140"/>
  <c r="K348" i="140"/>
  <c r="R347" i="140"/>
  <c r="N347" i="140"/>
  <c r="L347" i="140"/>
  <c r="K347" i="140"/>
  <c r="R346" i="140"/>
  <c r="N346" i="140"/>
  <c r="L346" i="140"/>
  <c r="K346" i="140"/>
  <c r="R345" i="140"/>
  <c r="N345" i="140"/>
  <c r="L345" i="140"/>
  <c r="K345" i="140"/>
  <c r="R344" i="140"/>
  <c r="N344" i="140"/>
  <c r="L344" i="140"/>
  <c r="K344" i="140"/>
  <c r="R343" i="140"/>
  <c r="N343" i="140"/>
  <c r="L343" i="140"/>
  <c r="K343" i="140"/>
  <c r="R342" i="140"/>
  <c r="N342" i="140"/>
  <c r="L342" i="140"/>
  <c r="K342" i="140"/>
  <c r="R341" i="140"/>
  <c r="N341" i="140"/>
  <c r="L341" i="140"/>
  <c r="K341" i="140"/>
  <c r="R340" i="140"/>
  <c r="N340" i="140"/>
  <c r="L340" i="140"/>
  <c r="K340" i="140"/>
  <c r="R339" i="140"/>
  <c r="N339" i="140"/>
  <c r="L339" i="140"/>
  <c r="K339" i="140"/>
  <c r="R338" i="140"/>
  <c r="N338" i="140"/>
  <c r="L338" i="140"/>
  <c r="K338" i="140"/>
  <c r="R337" i="140"/>
  <c r="N337" i="140"/>
  <c r="L337" i="140"/>
  <c r="K337" i="140"/>
  <c r="R336" i="140"/>
  <c r="N336" i="140"/>
  <c r="L336" i="140"/>
  <c r="K336" i="140"/>
  <c r="R335" i="140"/>
  <c r="N335" i="140"/>
  <c r="L335" i="140"/>
  <c r="K335" i="140"/>
  <c r="R334" i="140"/>
  <c r="N334" i="140"/>
  <c r="L334" i="140"/>
  <c r="K334" i="140"/>
  <c r="R333" i="140"/>
  <c r="N333" i="140"/>
  <c r="L333" i="140"/>
  <c r="K333" i="140"/>
  <c r="R332" i="140"/>
  <c r="N332" i="140"/>
  <c r="L332" i="140"/>
  <c r="K332" i="140"/>
  <c r="R331" i="140"/>
  <c r="N331" i="140"/>
  <c r="L331" i="140"/>
  <c r="K331" i="140"/>
  <c r="R330" i="140"/>
  <c r="N330" i="140"/>
  <c r="L330" i="140"/>
  <c r="K330" i="140"/>
  <c r="R329" i="140"/>
  <c r="N329" i="140"/>
  <c r="L329" i="140"/>
  <c r="K329" i="140"/>
  <c r="R328" i="140"/>
  <c r="N328" i="140"/>
  <c r="L328" i="140"/>
  <c r="K328" i="140"/>
  <c r="R327" i="140"/>
  <c r="N327" i="140"/>
  <c r="L327" i="140"/>
  <c r="K327" i="140"/>
  <c r="R326" i="140"/>
  <c r="N326" i="140"/>
  <c r="L326" i="140"/>
  <c r="K326" i="140"/>
  <c r="R325" i="140"/>
  <c r="N325" i="140"/>
  <c r="L325" i="140"/>
  <c r="K325" i="140"/>
  <c r="R324" i="140"/>
  <c r="N324" i="140"/>
  <c r="L324" i="140"/>
  <c r="K324" i="140"/>
  <c r="R323" i="140"/>
  <c r="N323" i="140"/>
  <c r="L323" i="140"/>
  <c r="K323" i="140"/>
  <c r="R322" i="140"/>
  <c r="N322" i="140"/>
  <c r="L322" i="140"/>
  <c r="K322" i="140"/>
  <c r="R321" i="140"/>
  <c r="N321" i="140"/>
  <c r="L321" i="140"/>
  <c r="K321" i="140"/>
  <c r="R320" i="140"/>
  <c r="N320" i="140"/>
  <c r="L320" i="140"/>
  <c r="K320" i="140"/>
  <c r="R319" i="140"/>
  <c r="N319" i="140"/>
  <c r="L319" i="140"/>
  <c r="K319" i="140"/>
  <c r="R318" i="140"/>
  <c r="N318" i="140"/>
  <c r="L318" i="140"/>
  <c r="K318" i="140"/>
  <c r="R317" i="140"/>
  <c r="N317" i="140"/>
  <c r="L317" i="140"/>
  <c r="K317" i="140"/>
  <c r="R316" i="140"/>
  <c r="N316" i="140"/>
  <c r="L316" i="140"/>
  <c r="K316" i="140"/>
  <c r="R315" i="140"/>
  <c r="N315" i="140"/>
  <c r="L315" i="140"/>
  <c r="K315" i="140"/>
  <c r="R314" i="140"/>
  <c r="N314" i="140"/>
  <c r="L314" i="140"/>
  <c r="K314" i="140"/>
  <c r="R313" i="140"/>
  <c r="N313" i="140"/>
  <c r="L313" i="140"/>
  <c r="K313" i="140"/>
  <c r="R312" i="140"/>
  <c r="N312" i="140"/>
  <c r="L312" i="140"/>
  <c r="K312" i="140"/>
  <c r="R311" i="140"/>
  <c r="N311" i="140"/>
  <c r="L311" i="140"/>
  <c r="K311" i="140"/>
  <c r="R310" i="140"/>
  <c r="N310" i="140"/>
  <c r="L310" i="140"/>
  <c r="K310" i="140"/>
  <c r="R309" i="140"/>
  <c r="N309" i="140"/>
  <c r="L309" i="140"/>
  <c r="K309" i="140"/>
  <c r="R308" i="140"/>
  <c r="N308" i="140"/>
  <c r="L308" i="140"/>
  <c r="K308" i="140"/>
  <c r="R307" i="140"/>
  <c r="N307" i="140"/>
  <c r="L307" i="140"/>
  <c r="K307" i="140"/>
  <c r="R306" i="140"/>
  <c r="N306" i="140"/>
  <c r="L306" i="140"/>
  <c r="K306" i="140"/>
  <c r="R305" i="140"/>
  <c r="N305" i="140"/>
  <c r="L305" i="140"/>
  <c r="K305" i="140"/>
  <c r="R304" i="140"/>
  <c r="N304" i="140"/>
  <c r="L304" i="140"/>
  <c r="K304" i="140"/>
  <c r="R303" i="140"/>
  <c r="N303" i="140"/>
  <c r="L303" i="140"/>
  <c r="K303" i="140"/>
  <c r="R302" i="140"/>
  <c r="N302" i="140"/>
  <c r="L302" i="140"/>
  <c r="K302" i="140"/>
  <c r="R301" i="140"/>
  <c r="N301" i="140"/>
  <c r="L301" i="140"/>
  <c r="K301" i="140"/>
  <c r="R300" i="140"/>
  <c r="N300" i="140"/>
  <c r="L300" i="140"/>
  <c r="K300" i="140"/>
  <c r="R299" i="140"/>
  <c r="N299" i="140"/>
  <c r="L299" i="140"/>
  <c r="K299" i="140"/>
  <c r="R298" i="140"/>
  <c r="N298" i="140"/>
  <c r="L298" i="140"/>
  <c r="K298" i="140"/>
  <c r="R297" i="140"/>
  <c r="N297" i="140"/>
  <c r="L297" i="140"/>
  <c r="K297" i="140"/>
  <c r="R296" i="140"/>
  <c r="N296" i="140"/>
  <c r="L296" i="140"/>
  <c r="K296" i="140"/>
  <c r="R295" i="140"/>
  <c r="N295" i="140"/>
  <c r="L295" i="140"/>
  <c r="K295" i="140"/>
  <c r="R294" i="140"/>
  <c r="N294" i="140"/>
  <c r="L294" i="140"/>
  <c r="K294" i="140"/>
  <c r="R293" i="140"/>
  <c r="N293" i="140"/>
  <c r="L293" i="140"/>
  <c r="K293" i="140"/>
  <c r="R292" i="140"/>
  <c r="N292" i="140"/>
  <c r="L292" i="140"/>
  <c r="K292" i="140"/>
  <c r="R291" i="140"/>
  <c r="N291" i="140"/>
  <c r="L291" i="140"/>
  <c r="K291" i="140"/>
  <c r="R290" i="140"/>
  <c r="N290" i="140"/>
  <c r="L290" i="140"/>
  <c r="K290" i="140"/>
  <c r="R289" i="140"/>
  <c r="N289" i="140"/>
  <c r="L289" i="140"/>
  <c r="K289" i="140"/>
  <c r="R288" i="140"/>
  <c r="N288" i="140"/>
  <c r="L288" i="140"/>
  <c r="K288" i="140"/>
  <c r="R287" i="140"/>
  <c r="N287" i="140"/>
  <c r="L287" i="140"/>
  <c r="K287" i="140"/>
  <c r="R286" i="140"/>
  <c r="N286" i="140"/>
  <c r="L286" i="140"/>
  <c r="K286" i="140"/>
  <c r="R285" i="140"/>
  <c r="N285" i="140"/>
  <c r="L285" i="140"/>
  <c r="K285" i="140"/>
  <c r="R284" i="140"/>
  <c r="N284" i="140"/>
  <c r="L284" i="140"/>
  <c r="K284" i="140"/>
  <c r="R283" i="140"/>
  <c r="N283" i="140"/>
  <c r="L283" i="140"/>
  <c r="K283" i="140"/>
  <c r="R282" i="140"/>
  <c r="N282" i="140"/>
  <c r="L282" i="140"/>
  <c r="K282" i="140"/>
  <c r="R281" i="140"/>
  <c r="N281" i="140"/>
  <c r="L281" i="140"/>
  <c r="K281" i="140"/>
  <c r="R280" i="140"/>
  <c r="N280" i="140"/>
  <c r="L280" i="140"/>
  <c r="K280" i="140"/>
  <c r="R279" i="140"/>
  <c r="N279" i="140"/>
  <c r="L279" i="140"/>
  <c r="K279" i="140"/>
  <c r="R278" i="140"/>
  <c r="N278" i="140"/>
  <c r="L278" i="140"/>
  <c r="K278" i="140"/>
  <c r="R277" i="140"/>
  <c r="N277" i="140"/>
  <c r="L277" i="140"/>
  <c r="K277" i="140"/>
  <c r="R276" i="140"/>
  <c r="N276" i="140"/>
  <c r="L276" i="140"/>
  <c r="K276" i="140"/>
  <c r="R275" i="140"/>
  <c r="N275" i="140"/>
  <c r="L275" i="140"/>
  <c r="K275" i="140"/>
  <c r="R274" i="140"/>
  <c r="N274" i="140"/>
  <c r="L274" i="140"/>
  <c r="K274" i="140"/>
  <c r="R273" i="140"/>
  <c r="N273" i="140"/>
  <c r="L273" i="140"/>
  <c r="K273" i="140"/>
  <c r="R272" i="140"/>
  <c r="N272" i="140"/>
  <c r="L272" i="140"/>
  <c r="K272" i="140"/>
  <c r="R271" i="140"/>
  <c r="N271" i="140"/>
  <c r="L271" i="140"/>
  <c r="K271" i="140"/>
  <c r="R270" i="140"/>
  <c r="N270" i="140"/>
  <c r="L270" i="140"/>
  <c r="K270" i="140"/>
  <c r="R269" i="140"/>
  <c r="N269" i="140"/>
  <c r="L269" i="140"/>
  <c r="K269" i="140"/>
  <c r="R268" i="140"/>
  <c r="N268" i="140"/>
  <c r="L268" i="140"/>
  <c r="K268" i="140"/>
  <c r="R267" i="140"/>
  <c r="N267" i="140"/>
  <c r="L267" i="140"/>
  <c r="K267" i="140"/>
  <c r="R266" i="140"/>
  <c r="N266" i="140"/>
  <c r="L266" i="140"/>
  <c r="K266" i="140"/>
  <c r="R265" i="140"/>
  <c r="N265" i="140"/>
  <c r="L265" i="140"/>
  <c r="K265" i="140"/>
  <c r="R264" i="140"/>
  <c r="N264" i="140"/>
  <c r="L264" i="140"/>
  <c r="K264" i="140"/>
  <c r="R263" i="140"/>
  <c r="N263" i="140"/>
  <c r="L263" i="140"/>
  <c r="K263" i="140"/>
  <c r="R262" i="140"/>
  <c r="N262" i="140"/>
  <c r="L262" i="140"/>
  <c r="K262" i="140"/>
  <c r="R261" i="140"/>
  <c r="N261" i="140"/>
  <c r="L261" i="140"/>
  <c r="K261" i="140"/>
  <c r="R260" i="140"/>
  <c r="N260" i="140"/>
  <c r="L260" i="140"/>
  <c r="K260" i="140"/>
  <c r="R259" i="140"/>
  <c r="N259" i="140"/>
  <c r="L259" i="140"/>
  <c r="K259" i="140"/>
  <c r="R258" i="140"/>
  <c r="N258" i="140"/>
  <c r="L258" i="140"/>
  <c r="K258" i="140"/>
  <c r="R257" i="140"/>
  <c r="N257" i="140"/>
  <c r="L257" i="140"/>
  <c r="K257" i="140"/>
  <c r="R256" i="140"/>
  <c r="N256" i="140"/>
  <c r="L256" i="140"/>
  <c r="K256" i="140"/>
  <c r="R255" i="140"/>
  <c r="N255" i="140"/>
  <c r="L255" i="140"/>
  <c r="K255" i="140"/>
  <c r="R254" i="140"/>
  <c r="N254" i="140"/>
  <c r="L254" i="140"/>
  <c r="K254" i="140"/>
  <c r="R253" i="140"/>
  <c r="N253" i="140"/>
  <c r="L253" i="140"/>
  <c r="K253" i="140"/>
  <c r="R252" i="140"/>
  <c r="N252" i="140"/>
  <c r="L252" i="140"/>
  <c r="K252" i="140"/>
  <c r="R251" i="140"/>
  <c r="N251" i="140"/>
  <c r="L251" i="140"/>
  <c r="K251" i="140"/>
  <c r="R250" i="140"/>
  <c r="N250" i="140"/>
  <c r="L250" i="140"/>
  <c r="K250" i="140"/>
  <c r="R249" i="140"/>
  <c r="N249" i="140"/>
  <c r="L249" i="140"/>
  <c r="K249" i="140"/>
  <c r="R248" i="140"/>
  <c r="N248" i="140"/>
  <c r="L248" i="140"/>
  <c r="K248" i="140"/>
  <c r="R247" i="140"/>
  <c r="N247" i="140"/>
  <c r="L247" i="140"/>
  <c r="K247" i="140"/>
  <c r="R246" i="140"/>
  <c r="N246" i="140"/>
  <c r="L246" i="140"/>
  <c r="K246" i="140"/>
  <c r="R245" i="140"/>
  <c r="N245" i="140"/>
  <c r="L245" i="140"/>
  <c r="K245" i="140"/>
  <c r="R244" i="140"/>
  <c r="N244" i="140"/>
  <c r="L244" i="140"/>
  <c r="K244" i="140"/>
  <c r="R243" i="140"/>
  <c r="N243" i="140"/>
  <c r="L243" i="140"/>
  <c r="K243" i="140"/>
  <c r="R242" i="140"/>
  <c r="N242" i="140"/>
  <c r="L242" i="140"/>
  <c r="K242" i="140"/>
  <c r="R241" i="140"/>
  <c r="N241" i="140"/>
  <c r="L241" i="140"/>
  <c r="K241" i="140"/>
  <c r="R240" i="140"/>
  <c r="N240" i="140"/>
  <c r="L240" i="140"/>
  <c r="K240" i="140"/>
  <c r="R239" i="140"/>
  <c r="N239" i="140"/>
  <c r="L239" i="140"/>
  <c r="K239" i="140"/>
  <c r="R238" i="140"/>
  <c r="N238" i="140"/>
  <c r="L238" i="140"/>
  <c r="K238" i="140"/>
  <c r="R237" i="140"/>
  <c r="N237" i="140"/>
  <c r="L237" i="140"/>
  <c r="K237" i="140"/>
  <c r="R236" i="140"/>
  <c r="N236" i="140"/>
  <c r="L236" i="140"/>
  <c r="K236" i="140"/>
  <c r="R235" i="140"/>
  <c r="N235" i="140"/>
  <c r="L235" i="140"/>
  <c r="K235" i="140"/>
  <c r="R234" i="140"/>
  <c r="N234" i="140"/>
  <c r="L234" i="140"/>
  <c r="K234" i="140"/>
  <c r="R233" i="140"/>
  <c r="N233" i="140"/>
  <c r="L233" i="140"/>
  <c r="K233" i="140"/>
  <c r="R232" i="140"/>
  <c r="N232" i="140"/>
  <c r="L232" i="140"/>
  <c r="K232" i="140"/>
  <c r="R231" i="140"/>
  <c r="N231" i="140"/>
  <c r="L231" i="140"/>
  <c r="K231" i="140"/>
  <c r="R230" i="140"/>
  <c r="N230" i="140"/>
  <c r="L230" i="140"/>
  <c r="K230" i="140"/>
  <c r="R229" i="140"/>
  <c r="N229" i="140"/>
  <c r="L229" i="140"/>
  <c r="K229" i="140"/>
  <c r="R228" i="140"/>
  <c r="N228" i="140"/>
  <c r="L228" i="140"/>
  <c r="K228" i="140"/>
  <c r="R227" i="140"/>
  <c r="N227" i="140"/>
  <c r="L227" i="140"/>
  <c r="K227" i="140"/>
  <c r="R226" i="140"/>
  <c r="N226" i="140"/>
  <c r="L226" i="140"/>
  <c r="K226" i="140"/>
  <c r="R225" i="140"/>
  <c r="N225" i="140"/>
  <c r="L225" i="140"/>
  <c r="K225" i="140"/>
  <c r="R224" i="140"/>
  <c r="N224" i="140"/>
  <c r="L224" i="140"/>
  <c r="K224" i="140"/>
  <c r="R223" i="140"/>
  <c r="N223" i="140"/>
  <c r="L223" i="140"/>
  <c r="K223" i="140"/>
  <c r="R222" i="140"/>
  <c r="N222" i="140"/>
  <c r="L222" i="140"/>
  <c r="K222" i="140"/>
  <c r="R221" i="140"/>
  <c r="N221" i="140"/>
  <c r="L221" i="140"/>
  <c r="K221" i="140"/>
  <c r="R220" i="140"/>
  <c r="N220" i="140"/>
  <c r="L220" i="140"/>
  <c r="K220" i="140"/>
  <c r="R219" i="140"/>
  <c r="N219" i="140"/>
  <c r="L219" i="140"/>
  <c r="K219" i="140"/>
  <c r="R218" i="140"/>
  <c r="N218" i="140"/>
  <c r="L218" i="140"/>
  <c r="K218" i="140"/>
  <c r="R217" i="140"/>
  <c r="N217" i="140"/>
  <c r="L217" i="140"/>
  <c r="K217" i="140"/>
  <c r="R216" i="140"/>
  <c r="N216" i="140"/>
  <c r="L216" i="140"/>
  <c r="K216" i="140"/>
  <c r="R215" i="140"/>
  <c r="N215" i="140"/>
  <c r="L215" i="140"/>
  <c r="K215" i="140"/>
  <c r="R214" i="140"/>
  <c r="N214" i="140"/>
  <c r="L214" i="140"/>
  <c r="K214" i="140"/>
  <c r="R213" i="140"/>
  <c r="N213" i="140"/>
  <c r="L213" i="140"/>
  <c r="K213" i="140"/>
  <c r="R212" i="140"/>
  <c r="N212" i="140"/>
  <c r="L212" i="140"/>
  <c r="K212" i="140"/>
  <c r="R211" i="140"/>
  <c r="N211" i="140"/>
  <c r="L211" i="140"/>
  <c r="K211" i="140"/>
  <c r="R210" i="140"/>
  <c r="N210" i="140"/>
  <c r="L210" i="140"/>
  <c r="K210" i="140"/>
  <c r="R209" i="140"/>
  <c r="N209" i="140"/>
  <c r="L209" i="140"/>
  <c r="K209" i="140"/>
  <c r="R208" i="140"/>
  <c r="N208" i="140"/>
  <c r="L208" i="140"/>
  <c r="K208" i="140"/>
  <c r="R207" i="140"/>
  <c r="N207" i="140"/>
  <c r="L207" i="140"/>
  <c r="K207" i="140"/>
  <c r="R206" i="140"/>
  <c r="N206" i="140"/>
  <c r="L206" i="140"/>
  <c r="K206" i="140"/>
  <c r="R205" i="140"/>
  <c r="N205" i="140"/>
  <c r="L205" i="140"/>
  <c r="K205" i="140"/>
  <c r="R204" i="140"/>
  <c r="N204" i="140"/>
  <c r="L204" i="140"/>
  <c r="K204" i="140"/>
  <c r="R203" i="140"/>
  <c r="N203" i="140"/>
  <c r="L203" i="140"/>
  <c r="K203" i="140"/>
  <c r="R202" i="140"/>
  <c r="N202" i="140"/>
  <c r="L202" i="140"/>
  <c r="K202" i="140"/>
  <c r="R201" i="140"/>
  <c r="N201" i="140"/>
  <c r="L201" i="140"/>
  <c r="K201" i="140"/>
  <c r="R200" i="140"/>
  <c r="N200" i="140"/>
  <c r="L200" i="140"/>
  <c r="K200" i="140"/>
  <c r="R199" i="140"/>
  <c r="N199" i="140"/>
  <c r="L199" i="140"/>
  <c r="K199" i="140"/>
  <c r="R198" i="140"/>
  <c r="N198" i="140"/>
  <c r="L198" i="140"/>
  <c r="K198" i="140"/>
  <c r="R197" i="140"/>
  <c r="N197" i="140"/>
  <c r="L197" i="140"/>
  <c r="K197" i="140"/>
  <c r="R196" i="140"/>
  <c r="N196" i="140"/>
  <c r="L196" i="140"/>
  <c r="K196" i="140"/>
  <c r="R195" i="140"/>
  <c r="N195" i="140"/>
  <c r="L195" i="140"/>
  <c r="K195" i="140"/>
  <c r="R194" i="140"/>
  <c r="N194" i="140"/>
  <c r="L194" i="140"/>
  <c r="K194" i="140"/>
  <c r="R193" i="140"/>
  <c r="N193" i="140"/>
  <c r="L193" i="140"/>
  <c r="K193" i="140"/>
  <c r="R192" i="140"/>
  <c r="N192" i="140"/>
  <c r="L192" i="140"/>
  <c r="K192" i="140"/>
  <c r="R191" i="140"/>
  <c r="N191" i="140"/>
  <c r="L191" i="140"/>
  <c r="K191" i="140"/>
  <c r="R190" i="140"/>
  <c r="N190" i="140"/>
  <c r="L190" i="140"/>
  <c r="K190" i="140"/>
  <c r="R189" i="140"/>
  <c r="N189" i="140"/>
  <c r="L189" i="140"/>
  <c r="K189" i="140"/>
  <c r="R188" i="140"/>
  <c r="N188" i="140"/>
  <c r="L188" i="140"/>
  <c r="K188" i="140"/>
  <c r="R187" i="140"/>
  <c r="N187" i="140"/>
  <c r="L187" i="140"/>
  <c r="K187" i="140"/>
  <c r="R186" i="140"/>
  <c r="N186" i="140"/>
  <c r="L186" i="140"/>
  <c r="K186" i="140"/>
  <c r="R185" i="140"/>
  <c r="N185" i="140"/>
  <c r="L185" i="140"/>
  <c r="K185" i="140"/>
  <c r="R184" i="140"/>
  <c r="N184" i="140"/>
  <c r="L184" i="140"/>
  <c r="K184" i="140"/>
  <c r="R183" i="140"/>
  <c r="N183" i="140"/>
  <c r="L183" i="140"/>
  <c r="K183" i="140"/>
  <c r="R182" i="140"/>
  <c r="N182" i="140"/>
  <c r="L182" i="140"/>
  <c r="K182" i="140"/>
  <c r="R181" i="140"/>
  <c r="N181" i="140"/>
  <c r="L181" i="140"/>
  <c r="K181" i="140"/>
  <c r="R180" i="140"/>
  <c r="N180" i="140"/>
  <c r="L180" i="140"/>
  <c r="K180" i="140"/>
  <c r="R179" i="140"/>
  <c r="N179" i="140"/>
  <c r="L179" i="140"/>
  <c r="K179" i="140"/>
  <c r="R178" i="140"/>
  <c r="N178" i="140"/>
  <c r="L178" i="140"/>
  <c r="K178" i="140"/>
  <c r="R177" i="140"/>
  <c r="N177" i="140"/>
  <c r="L177" i="140"/>
  <c r="K177" i="140"/>
  <c r="R176" i="140"/>
  <c r="N176" i="140"/>
  <c r="L176" i="140"/>
  <c r="K176" i="140"/>
  <c r="R175" i="140"/>
  <c r="N175" i="140"/>
  <c r="L175" i="140"/>
  <c r="K175" i="140"/>
  <c r="R174" i="140"/>
  <c r="N174" i="140"/>
  <c r="L174" i="140"/>
  <c r="K174" i="140"/>
  <c r="R173" i="140"/>
  <c r="N173" i="140"/>
  <c r="L173" i="140"/>
  <c r="K173" i="140"/>
  <c r="R172" i="140"/>
  <c r="N172" i="140"/>
  <c r="L172" i="140"/>
  <c r="K172" i="140"/>
  <c r="R171" i="140"/>
  <c r="N171" i="140"/>
  <c r="L171" i="140"/>
  <c r="K171" i="140"/>
  <c r="R170" i="140"/>
  <c r="N170" i="140"/>
  <c r="L170" i="140"/>
  <c r="K170" i="140"/>
  <c r="R169" i="140"/>
  <c r="N169" i="140"/>
  <c r="L169" i="140"/>
  <c r="K169" i="140"/>
  <c r="R168" i="140"/>
  <c r="N168" i="140"/>
  <c r="L168" i="140"/>
  <c r="K168" i="140"/>
  <c r="R167" i="140"/>
  <c r="N167" i="140"/>
  <c r="L167" i="140"/>
  <c r="K167" i="140"/>
  <c r="R166" i="140"/>
  <c r="N166" i="140"/>
  <c r="L166" i="140"/>
  <c r="K166" i="140"/>
  <c r="R165" i="140"/>
  <c r="N165" i="140"/>
  <c r="L165" i="140"/>
  <c r="K165" i="140"/>
  <c r="R164" i="140"/>
  <c r="N164" i="140"/>
  <c r="L164" i="140"/>
  <c r="K164" i="140"/>
  <c r="R163" i="140"/>
  <c r="N163" i="140"/>
  <c r="L163" i="140"/>
  <c r="K163" i="140"/>
  <c r="R162" i="140"/>
  <c r="N162" i="140"/>
  <c r="L162" i="140"/>
  <c r="K162" i="140"/>
  <c r="R161" i="140"/>
  <c r="N161" i="140"/>
  <c r="L161" i="140"/>
  <c r="K161" i="140"/>
  <c r="R160" i="140"/>
  <c r="N160" i="140"/>
  <c r="L160" i="140"/>
  <c r="K160" i="140"/>
  <c r="R159" i="140"/>
  <c r="N159" i="140"/>
  <c r="L159" i="140"/>
  <c r="K159" i="140"/>
  <c r="R158" i="140"/>
  <c r="N158" i="140"/>
  <c r="L158" i="140"/>
  <c r="K158" i="140"/>
  <c r="R157" i="140"/>
  <c r="N157" i="140"/>
  <c r="L157" i="140"/>
  <c r="K157" i="140"/>
  <c r="R156" i="140"/>
  <c r="N156" i="140"/>
  <c r="L156" i="140"/>
  <c r="K156" i="140"/>
  <c r="R155" i="140"/>
  <c r="N155" i="140"/>
  <c r="L155" i="140"/>
  <c r="K155" i="140"/>
  <c r="R154" i="140"/>
  <c r="N154" i="140"/>
  <c r="L154" i="140"/>
  <c r="K154" i="140"/>
  <c r="R153" i="140"/>
  <c r="N153" i="140"/>
  <c r="L153" i="140"/>
  <c r="K153" i="140"/>
  <c r="R152" i="140"/>
  <c r="N152" i="140"/>
  <c r="L152" i="140"/>
  <c r="K152" i="140"/>
  <c r="R151" i="140"/>
  <c r="N151" i="140"/>
  <c r="L151" i="140"/>
  <c r="K151" i="140"/>
  <c r="R150" i="140"/>
  <c r="N150" i="140"/>
  <c r="L150" i="140"/>
  <c r="K150" i="140"/>
  <c r="R149" i="140"/>
  <c r="N149" i="140"/>
  <c r="L149" i="140"/>
  <c r="K149" i="140"/>
  <c r="R148" i="140"/>
  <c r="N148" i="140"/>
  <c r="L148" i="140"/>
  <c r="K148" i="140"/>
  <c r="R147" i="140"/>
  <c r="N147" i="140"/>
  <c r="L147" i="140"/>
  <c r="K147" i="140"/>
  <c r="R146" i="140"/>
  <c r="N146" i="140"/>
  <c r="L146" i="140"/>
  <c r="K146" i="140"/>
  <c r="R145" i="140"/>
  <c r="N145" i="140"/>
  <c r="L145" i="140"/>
  <c r="K145" i="140"/>
  <c r="R144" i="140"/>
  <c r="N144" i="140"/>
  <c r="L144" i="140"/>
  <c r="K144" i="140"/>
  <c r="R143" i="140"/>
  <c r="N143" i="140"/>
  <c r="L143" i="140"/>
  <c r="K143" i="140"/>
  <c r="R142" i="140"/>
  <c r="N142" i="140"/>
  <c r="L142" i="140"/>
  <c r="K142" i="140"/>
  <c r="R141" i="140"/>
  <c r="N141" i="140"/>
  <c r="L141" i="140"/>
  <c r="K141" i="140"/>
  <c r="R140" i="140"/>
  <c r="N140" i="140"/>
  <c r="L140" i="140"/>
  <c r="K140" i="140"/>
  <c r="R139" i="140"/>
  <c r="N139" i="140"/>
  <c r="L139" i="140"/>
  <c r="K139" i="140"/>
  <c r="R138" i="140"/>
  <c r="N138" i="140"/>
  <c r="L138" i="140"/>
  <c r="K138" i="140"/>
  <c r="R137" i="140"/>
  <c r="N137" i="140"/>
  <c r="L137" i="140"/>
  <c r="K137" i="140"/>
  <c r="R136" i="140"/>
  <c r="N136" i="140"/>
  <c r="L136" i="140"/>
  <c r="K136" i="140"/>
  <c r="R135" i="140"/>
  <c r="N135" i="140"/>
  <c r="L135" i="140"/>
  <c r="K135" i="140"/>
  <c r="R134" i="140"/>
  <c r="N134" i="140"/>
  <c r="L134" i="140"/>
  <c r="K134" i="140"/>
  <c r="R133" i="140"/>
  <c r="N133" i="140"/>
  <c r="L133" i="140"/>
  <c r="K133" i="140"/>
  <c r="R132" i="140"/>
  <c r="N132" i="140"/>
  <c r="L132" i="140"/>
  <c r="K132" i="140"/>
  <c r="R131" i="140"/>
  <c r="N131" i="140"/>
  <c r="L131" i="140"/>
  <c r="K131" i="140"/>
  <c r="R130" i="140"/>
  <c r="N130" i="140"/>
  <c r="L130" i="140"/>
  <c r="K130" i="140"/>
  <c r="R129" i="140"/>
  <c r="N129" i="140"/>
  <c r="L129" i="140"/>
  <c r="K129" i="140"/>
  <c r="R128" i="140"/>
  <c r="N128" i="140"/>
  <c r="L128" i="140"/>
  <c r="K128" i="140"/>
  <c r="R127" i="140"/>
  <c r="N127" i="140"/>
  <c r="L127" i="140"/>
  <c r="K127" i="140"/>
  <c r="R126" i="140"/>
  <c r="N126" i="140"/>
  <c r="L126" i="140"/>
  <c r="K126" i="140"/>
  <c r="R125" i="140"/>
  <c r="N125" i="140"/>
  <c r="L125" i="140"/>
  <c r="K125" i="140"/>
  <c r="R124" i="140"/>
  <c r="N124" i="140"/>
  <c r="L124" i="140"/>
  <c r="K124" i="140"/>
  <c r="R123" i="140"/>
  <c r="N123" i="140"/>
  <c r="L123" i="140"/>
  <c r="K123" i="140"/>
  <c r="R122" i="140"/>
  <c r="N122" i="140"/>
  <c r="L122" i="140"/>
  <c r="K122" i="140"/>
  <c r="R121" i="140"/>
  <c r="N121" i="140"/>
  <c r="L121" i="140"/>
  <c r="K121" i="140"/>
  <c r="R120" i="140"/>
  <c r="N120" i="140"/>
  <c r="L120" i="140"/>
  <c r="K120" i="140"/>
  <c r="R119" i="140"/>
  <c r="N119" i="140"/>
  <c r="L119" i="140"/>
  <c r="K119" i="140"/>
  <c r="R118" i="140"/>
  <c r="N118" i="140"/>
  <c r="L118" i="140"/>
  <c r="K118" i="140"/>
  <c r="R117" i="140"/>
  <c r="N117" i="140"/>
  <c r="L117" i="140"/>
  <c r="K117" i="140"/>
  <c r="R116" i="140"/>
  <c r="N116" i="140"/>
  <c r="L116" i="140"/>
  <c r="K116" i="140"/>
  <c r="R115" i="140"/>
  <c r="N115" i="140"/>
  <c r="L115" i="140"/>
  <c r="K115" i="140"/>
  <c r="R114" i="140"/>
  <c r="N114" i="140"/>
  <c r="L114" i="140"/>
  <c r="K114" i="140"/>
  <c r="R113" i="140"/>
  <c r="N113" i="140"/>
  <c r="L113" i="140"/>
  <c r="K113" i="140"/>
  <c r="R112" i="140"/>
  <c r="N112" i="140"/>
  <c r="L112" i="140"/>
  <c r="K112" i="140"/>
  <c r="R111" i="140"/>
  <c r="N111" i="140"/>
  <c r="L111" i="140"/>
  <c r="K111" i="140"/>
  <c r="R110" i="140"/>
  <c r="N110" i="140"/>
  <c r="L110" i="140"/>
  <c r="K110" i="140"/>
  <c r="R109" i="140"/>
  <c r="N109" i="140"/>
  <c r="L109" i="140"/>
  <c r="K109" i="140"/>
  <c r="R108" i="140"/>
  <c r="N108" i="140"/>
  <c r="L108" i="140"/>
  <c r="K108" i="140"/>
  <c r="R107" i="140"/>
  <c r="N107" i="140"/>
  <c r="L107" i="140"/>
  <c r="K107" i="140"/>
  <c r="R106" i="140"/>
  <c r="N106" i="140"/>
  <c r="L106" i="140"/>
  <c r="K106" i="140"/>
  <c r="R105" i="140"/>
  <c r="N105" i="140"/>
  <c r="L105" i="140"/>
  <c r="K105" i="140"/>
  <c r="R104" i="140"/>
  <c r="N104" i="140"/>
  <c r="L104" i="140"/>
  <c r="K104" i="140"/>
  <c r="R103" i="140"/>
  <c r="N103" i="140"/>
  <c r="L103" i="140"/>
  <c r="K103" i="140"/>
  <c r="R102" i="140"/>
  <c r="N102" i="140"/>
  <c r="L102" i="140"/>
  <c r="K102" i="140"/>
  <c r="R101" i="140"/>
  <c r="N101" i="140"/>
  <c r="L101" i="140"/>
  <c r="K101" i="140"/>
  <c r="R100" i="140"/>
  <c r="N100" i="140"/>
  <c r="L100" i="140"/>
  <c r="K100" i="140"/>
  <c r="R99" i="140"/>
  <c r="N99" i="140"/>
  <c r="L99" i="140"/>
  <c r="K99" i="140"/>
  <c r="R98" i="140"/>
  <c r="N98" i="140"/>
  <c r="L98" i="140"/>
  <c r="K98" i="140"/>
  <c r="R97" i="140"/>
  <c r="N97" i="140"/>
  <c r="L97" i="140"/>
  <c r="K97" i="140"/>
  <c r="R96" i="140"/>
  <c r="N96" i="140"/>
  <c r="L96" i="140"/>
  <c r="K96" i="140"/>
  <c r="R95" i="140"/>
  <c r="N95" i="140"/>
  <c r="L95" i="140"/>
  <c r="K95" i="140"/>
  <c r="R94" i="140"/>
  <c r="N94" i="140"/>
  <c r="L94" i="140"/>
  <c r="K94" i="140"/>
  <c r="R93" i="140"/>
  <c r="N93" i="140"/>
  <c r="L93" i="140"/>
  <c r="K93" i="140"/>
  <c r="R92" i="140"/>
  <c r="N92" i="140"/>
  <c r="L92" i="140"/>
  <c r="K92" i="140"/>
  <c r="R91" i="140"/>
  <c r="N91" i="140"/>
  <c r="L91" i="140"/>
  <c r="K91" i="140"/>
  <c r="R90" i="140"/>
  <c r="N90" i="140"/>
  <c r="L90" i="140"/>
  <c r="K90" i="140"/>
  <c r="R89" i="140"/>
  <c r="N89" i="140"/>
  <c r="L89" i="140"/>
  <c r="K89" i="140"/>
  <c r="R88" i="140"/>
  <c r="N88" i="140"/>
  <c r="L88" i="140"/>
  <c r="K88" i="140"/>
  <c r="R87" i="140"/>
  <c r="N87" i="140"/>
  <c r="L87" i="140"/>
  <c r="K87" i="140"/>
  <c r="R86" i="140"/>
  <c r="N86" i="140"/>
  <c r="L86" i="140"/>
  <c r="K86" i="140"/>
  <c r="R85" i="140"/>
  <c r="N85" i="140"/>
  <c r="L85" i="140"/>
  <c r="K85" i="140"/>
  <c r="R84" i="140"/>
  <c r="N84" i="140"/>
  <c r="L84" i="140"/>
  <c r="K84" i="140"/>
  <c r="R83" i="140"/>
  <c r="N83" i="140"/>
  <c r="L83" i="140"/>
  <c r="K83" i="140"/>
  <c r="R82" i="140"/>
  <c r="N82" i="140"/>
  <c r="L82" i="140"/>
  <c r="K82" i="140"/>
  <c r="R81" i="140"/>
  <c r="N81" i="140"/>
  <c r="L81" i="140"/>
  <c r="K81" i="140"/>
  <c r="R80" i="140"/>
  <c r="N80" i="140"/>
  <c r="L80" i="140"/>
  <c r="K80" i="140"/>
  <c r="R79" i="140"/>
  <c r="N79" i="140"/>
  <c r="L79" i="140"/>
  <c r="K79" i="140"/>
  <c r="R78" i="140"/>
  <c r="N78" i="140"/>
  <c r="L78" i="140"/>
  <c r="K78" i="140"/>
  <c r="R77" i="140"/>
  <c r="N77" i="140"/>
  <c r="L77" i="140"/>
  <c r="K77" i="140"/>
  <c r="R76" i="140"/>
  <c r="N76" i="140"/>
  <c r="L76" i="140"/>
  <c r="K76" i="140"/>
  <c r="R75" i="140"/>
  <c r="N75" i="140"/>
  <c r="L75" i="140"/>
  <c r="K75" i="140"/>
  <c r="R74" i="140"/>
  <c r="N74" i="140"/>
  <c r="L74" i="140"/>
  <c r="K74" i="140"/>
  <c r="R73" i="140"/>
  <c r="N73" i="140"/>
  <c r="L73" i="140"/>
  <c r="K73" i="140"/>
  <c r="R72" i="140"/>
  <c r="N72" i="140"/>
  <c r="L72" i="140"/>
  <c r="K72" i="140"/>
  <c r="R71" i="140"/>
  <c r="N71" i="140"/>
  <c r="L71" i="140"/>
  <c r="K71" i="140"/>
  <c r="R70" i="140"/>
  <c r="N70" i="140"/>
  <c r="L70" i="140"/>
  <c r="K70" i="140"/>
  <c r="R69" i="140"/>
  <c r="N69" i="140"/>
  <c r="L69" i="140"/>
  <c r="K69" i="140"/>
  <c r="R68" i="140"/>
  <c r="N68" i="140"/>
  <c r="L68" i="140"/>
  <c r="K68" i="140"/>
  <c r="R67" i="140"/>
  <c r="N67" i="140"/>
  <c r="L67" i="140"/>
  <c r="K67" i="140"/>
  <c r="R66" i="140"/>
  <c r="N66" i="140"/>
  <c r="L66" i="140"/>
  <c r="K66" i="140"/>
  <c r="R65" i="140"/>
  <c r="N65" i="140"/>
  <c r="L65" i="140"/>
  <c r="K65" i="140"/>
  <c r="R64" i="140"/>
  <c r="N64" i="140"/>
  <c r="L64" i="140"/>
  <c r="K64" i="140"/>
  <c r="R63" i="140"/>
  <c r="N63" i="140"/>
  <c r="L63" i="140"/>
  <c r="K63" i="140"/>
  <c r="R62" i="140"/>
  <c r="N62" i="140"/>
  <c r="L62" i="140"/>
  <c r="K62" i="140"/>
  <c r="R61" i="140"/>
  <c r="N61" i="140"/>
  <c r="L61" i="140"/>
  <c r="K61" i="140"/>
  <c r="R60" i="140"/>
  <c r="N60" i="140"/>
  <c r="L60" i="140"/>
  <c r="K60" i="140"/>
  <c r="R59" i="140"/>
  <c r="N59" i="140"/>
  <c r="L59" i="140"/>
  <c r="K59" i="140"/>
  <c r="R58" i="140"/>
  <c r="N58" i="140"/>
  <c r="L58" i="140"/>
  <c r="K58" i="140"/>
  <c r="R57" i="140"/>
  <c r="N57" i="140"/>
  <c r="L57" i="140"/>
  <c r="K57" i="140"/>
  <c r="R56" i="140"/>
  <c r="N56" i="140"/>
  <c r="L56" i="140"/>
  <c r="K56" i="140"/>
  <c r="R55" i="140"/>
  <c r="N55" i="140"/>
  <c r="L55" i="140"/>
  <c r="K55" i="140"/>
  <c r="R54" i="140"/>
  <c r="N54" i="140"/>
  <c r="L54" i="140"/>
  <c r="K54" i="140"/>
  <c r="R53" i="140"/>
  <c r="N53" i="140"/>
  <c r="L53" i="140"/>
  <c r="K53" i="140"/>
  <c r="R52" i="140"/>
  <c r="N52" i="140"/>
  <c r="L52" i="140"/>
  <c r="K52" i="140"/>
  <c r="R51" i="140"/>
  <c r="N51" i="140"/>
  <c r="L51" i="140"/>
  <c r="K51" i="140"/>
  <c r="R50" i="140"/>
  <c r="N50" i="140"/>
  <c r="L50" i="140"/>
  <c r="K50" i="140"/>
  <c r="R49" i="140"/>
  <c r="N49" i="140"/>
  <c r="L49" i="140"/>
  <c r="K49" i="140"/>
  <c r="R48" i="140"/>
  <c r="N48" i="140"/>
  <c r="L48" i="140"/>
  <c r="K48" i="140"/>
  <c r="R47" i="140"/>
  <c r="N47" i="140"/>
  <c r="L47" i="140"/>
  <c r="K47" i="140"/>
  <c r="R46" i="140"/>
  <c r="N46" i="140"/>
  <c r="L46" i="140"/>
  <c r="K46" i="140"/>
  <c r="R45" i="140"/>
  <c r="N45" i="140"/>
  <c r="L45" i="140"/>
  <c r="K45" i="140"/>
  <c r="R44" i="140"/>
  <c r="N44" i="140"/>
  <c r="L44" i="140"/>
  <c r="K44" i="140"/>
  <c r="R43" i="140"/>
  <c r="N43" i="140"/>
  <c r="L43" i="140"/>
  <c r="K43" i="140"/>
  <c r="R42" i="140"/>
  <c r="N42" i="140"/>
  <c r="L42" i="140"/>
  <c r="K42" i="140"/>
  <c r="R41" i="140"/>
  <c r="N41" i="140"/>
  <c r="L41" i="140"/>
  <c r="K41" i="140"/>
  <c r="R40" i="140"/>
  <c r="N40" i="140"/>
  <c r="L40" i="140"/>
  <c r="K40" i="140"/>
  <c r="R39" i="140"/>
  <c r="N39" i="140"/>
  <c r="L39" i="140"/>
  <c r="K39" i="140"/>
  <c r="R38" i="140"/>
  <c r="N38" i="140"/>
  <c r="L38" i="140"/>
  <c r="K38" i="140"/>
  <c r="R37" i="140"/>
  <c r="N37" i="140"/>
  <c r="L37" i="140"/>
  <c r="K37" i="140"/>
  <c r="R36" i="140"/>
  <c r="N36" i="140"/>
  <c r="L36" i="140"/>
  <c r="K36" i="140"/>
  <c r="R35" i="140"/>
  <c r="N35" i="140"/>
  <c r="L35" i="140"/>
  <c r="K35" i="140"/>
  <c r="R34" i="140"/>
  <c r="N34" i="140"/>
  <c r="L34" i="140"/>
  <c r="K34" i="140"/>
  <c r="R33" i="140"/>
  <c r="N33" i="140"/>
  <c r="L33" i="140"/>
  <c r="K33" i="140"/>
  <c r="R32" i="140"/>
  <c r="N32" i="140"/>
  <c r="L32" i="140"/>
  <c r="K32" i="140"/>
  <c r="R31" i="140"/>
  <c r="N31" i="140"/>
  <c r="L31" i="140"/>
  <c r="K31" i="140"/>
  <c r="R30" i="140"/>
  <c r="N30" i="140"/>
  <c r="L30" i="140"/>
  <c r="K30" i="140"/>
  <c r="R29" i="140"/>
  <c r="N29" i="140"/>
  <c r="L29" i="140"/>
  <c r="K29" i="140"/>
  <c r="R28" i="140"/>
  <c r="N28" i="140"/>
  <c r="L28" i="140"/>
  <c r="K28" i="140"/>
  <c r="R27" i="140"/>
  <c r="N27" i="140"/>
  <c r="L27" i="140"/>
  <c r="K27" i="140"/>
  <c r="R26" i="140"/>
  <c r="N26" i="140"/>
  <c r="L26" i="140"/>
  <c r="K26" i="140"/>
  <c r="R25" i="140"/>
  <c r="N25" i="140"/>
  <c r="L25" i="140"/>
  <c r="K25" i="140"/>
  <c r="R24" i="140"/>
  <c r="N24" i="140"/>
  <c r="L24" i="140"/>
  <c r="K24" i="140"/>
  <c r="R23" i="140"/>
  <c r="N23" i="140"/>
  <c r="L23" i="140"/>
  <c r="K23" i="140"/>
  <c r="R22" i="140"/>
  <c r="N22" i="140"/>
  <c r="L22" i="140"/>
  <c r="K22" i="140"/>
  <c r="R21" i="140"/>
  <c r="N21" i="140"/>
  <c r="L21" i="140"/>
  <c r="K21" i="140"/>
  <c r="R20" i="140"/>
  <c r="N20" i="140"/>
  <c r="L20" i="140"/>
  <c r="K20" i="140"/>
  <c r="R19" i="140"/>
  <c r="N19" i="140"/>
  <c r="L19" i="140"/>
  <c r="K19" i="140"/>
  <c r="R18" i="140"/>
  <c r="N18" i="140"/>
  <c r="L18" i="140"/>
  <c r="K18" i="140"/>
  <c r="R17" i="140"/>
  <c r="N17" i="140"/>
  <c r="L17" i="140"/>
  <c r="K17" i="140"/>
  <c r="R16" i="140"/>
  <c r="N16" i="140"/>
  <c r="L16" i="140"/>
  <c r="K16" i="140"/>
  <c r="R15" i="140"/>
  <c r="N15" i="140"/>
  <c r="L15" i="140"/>
  <c r="K15" i="140"/>
  <c r="R14" i="140"/>
  <c r="N14" i="140"/>
  <c r="L14" i="140"/>
  <c r="K14" i="140"/>
  <c r="R13" i="140"/>
  <c r="N13" i="140"/>
  <c r="L13" i="140"/>
  <c r="K13" i="140"/>
  <c r="R12" i="140"/>
  <c r="N12" i="140"/>
  <c r="L12" i="140"/>
  <c r="K12" i="140"/>
  <c r="R11" i="140"/>
  <c r="N11" i="140"/>
  <c r="L11" i="140"/>
  <c r="K11" i="140"/>
  <c r="R10" i="140"/>
  <c r="N10" i="140"/>
  <c r="L10" i="140"/>
  <c r="K10" i="140"/>
  <c r="R9" i="140"/>
  <c r="N9" i="140"/>
  <c r="L9" i="140"/>
  <c r="K9" i="140"/>
  <c r="R8" i="140"/>
  <c r="N8" i="140"/>
  <c r="L8" i="140"/>
  <c r="K8" i="140"/>
  <c r="R7" i="140"/>
  <c r="N7" i="140"/>
  <c r="L7" i="140"/>
  <c r="K7" i="140"/>
  <c r="R6" i="140"/>
  <c r="N6" i="140"/>
  <c r="L6" i="140"/>
  <c r="K6" i="140"/>
  <c r="R5" i="140"/>
  <c r="N5" i="140"/>
  <c r="L5" i="140"/>
  <c r="K5" i="140"/>
  <c r="R4" i="140"/>
  <c r="N4" i="140"/>
  <c r="L4" i="140"/>
  <c r="K4" i="140"/>
  <c r="R354" i="139"/>
  <c r="N354" i="139"/>
  <c r="L354" i="139"/>
  <c r="K354" i="139"/>
  <c r="R353" i="139"/>
  <c r="N353" i="139"/>
  <c r="L353" i="139"/>
  <c r="K353" i="139"/>
  <c r="R352" i="139"/>
  <c r="N352" i="139"/>
  <c r="L352" i="139"/>
  <c r="K352" i="139"/>
  <c r="R351" i="139"/>
  <c r="N351" i="139"/>
  <c r="L351" i="139"/>
  <c r="K351" i="139"/>
  <c r="R350" i="139"/>
  <c r="N350" i="139"/>
  <c r="L350" i="139"/>
  <c r="K350" i="139"/>
  <c r="R349" i="139"/>
  <c r="N349" i="139"/>
  <c r="L349" i="139"/>
  <c r="K349" i="139"/>
  <c r="R348" i="139"/>
  <c r="N348" i="139"/>
  <c r="L348" i="139"/>
  <c r="K348" i="139"/>
  <c r="R347" i="139"/>
  <c r="N347" i="139"/>
  <c r="L347" i="139"/>
  <c r="K347" i="139"/>
  <c r="R346" i="139"/>
  <c r="N346" i="139"/>
  <c r="L346" i="139"/>
  <c r="K346" i="139"/>
  <c r="R345" i="139"/>
  <c r="N345" i="139"/>
  <c r="L345" i="139"/>
  <c r="K345" i="139"/>
  <c r="R344" i="139"/>
  <c r="N344" i="139"/>
  <c r="L344" i="139"/>
  <c r="K344" i="139"/>
  <c r="R343" i="139"/>
  <c r="N343" i="139"/>
  <c r="L343" i="139"/>
  <c r="K343" i="139"/>
  <c r="R342" i="139"/>
  <c r="N342" i="139"/>
  <c r="L342" i="139"/>
  <c r="K342" i="139"/>
  <c r="R341" i="139"/>
  <c r="N341" i="139"/>
  <c r="L341" i="139"/>
  <c r="K341" i="139"/>
  <c r="R340" i="139"/>
  <c r="N340" i="139"/>
  <c r="L340" i="139"/>
  <c r="K340" i="139"/>
  <c r="R339" i="139"/>
  <c r="N339" i="139"/>
  <c r="L339" i="139"/>
  <c r="K339" i="139"/>
  <c r="R338" i="139"/>
  <c r="N338" i="139"/>
  <c r="L338" i="139"/>
  <c r="K338" i="139"/>
  <c r="R337" i="139"/>
  <c r="N337" i="139"/>
  <c r="L337" i="139"/>
  <c r="K337" i="139"/>
  <c r="R336" i="139"/>
  <c r="N336" i="139"/>
  <c r="L336" i="139"/>
  <c r="K336" i="139"/>
  <c r="R335" i="139"/>
  <c r="N335" i="139"/>
  <c r="L335" i="139"/>
  <c r="K335" i="139"/>
  <c r="R334" i="139"/>
  <c r="N334" i="139"/>
  <c r="L334" i="139"/>
  <c r="K334" i="139"/>
  <c r="R333" i="139"/>
  <c r="N333" i="139"/>
  <c r="L333" i="139"/>
  <c r="K333" i="139"/>
  <c r="R332" i="139"/>
  <c r="N332" i="139"/>
  <c r="L332" i="139"/>
  <c r="K332" i="139"/>
  <c r="R331" i="139"/>
  <c r="N331" i="139"/>
  <c r="L331" i="139"/>
  <c r="K331" i="139"/>
  <c r="R330" i="139"/>
  <c r="N330" i="139"/>
  <c r="L330" i="139"/>
  <c r="K330" i="139"/>
  <c r="R329" i="139"/>
  <c r="N329" i="139"/>
  <c r="L329" i="139"/>
  <c r="K329" i="139"/>
  <c r="R328" i="139"/>
  <c r="N328" i="139"/>
  <c r="L328" i="139"/>
  <c r="K328" i="139"/>
  <c r="R327" i="139"/>
  <c r="N327" i="139"/>
  <c r="L327" i="139"/>
  <c r="K327" i="139"/>
  <c r="R326" i="139"/>
  <c r="N326" i="139"/>
  <c r="L326" i="139"/>
  <c r="K326" i="139"/>
  <c r="R325" i="139"/>
  <c r="N325" i="139"/>
  <c r="L325" i="139"/>
  <c r="K325" i="139"/>
  <c r="R324" i="139"/>
  <c r="N324" i="139"/>
  <c r="L324" i="139"/>
  <c r="K324" i="139"/>
  <c r="R323" i="139"/>
  <c r="N323" i="139"/>
  <c r="L323" i="139"/>
  <c r="K323" i="139"/>
  <c r="R322" i="139"/>
  <c r="N322" i="139"/>
  <c r="L322" i="139"/>
  <c r="K322" i="139"/>
  <c r="R321" i="139"/>
  <c r="N321" i="139"/>
  <c r="L321" i="139"/>
  <c r="K321" i="139"/>
  <c r="R320" i="139"/>
  <c r="N320" i="139"/>
  <c r="L320" i="139"/>
  <c r="K320" i="139"/>
  <c r="R319" i="139"/>
  <c r="N319" i="139"/>
  <c r="L319" i="139"/>
  <c r="K319" i="139"/>
  <c r="R318" i="139"/>
  <c r="N318" i="139"/>
  <c r="L318" i="139"/>
  <c r="K318" i="139"/>
  <c r="R317" i="139"/>
  <c r="N317" i="139"/>
  <c r="L317" i="139"/>
  <c r="K317" i="139"/>
  <c r="R316" i="139"/>
  <c r="N316" i="139"/>
  <c r="L316" i="139"/>
  <c r="K316" i="139"/>
  <c r="R315" i="139"/>
  <c r="N315" i="139"/>
  <c r="L315" i="139"/>
  <c r="K315" i="139"/>
  <c r="R314" i="139"/>
  <c r="N314" i="139"/>
  <c r="L314" i="139"/>
  <c r="K314" i="139"/>
  <c r="R313" i="139"/>
  <c r="N313" i="139"/>
  <c r="L313" i="139"/>
  <c r="K313" i="139"/>
  <c r="R312" i="139"/>
  <c r="N312" i="139"/>
  <c r="L312" i="139"/>
  <c r="K312" i="139"/>
  <c r="R311" i="139"/>
  <c r="N311" i="139"/>
  <c r="L311" i="139"/>
  <c r="K311" i="139"/>
  <c r="R310" i="139"/>
  <c r="N310" i="139"/>
  <c r="L310" i="139"/>
  <c r="K310" i="139"/>
  <c r="R309" i="139"/>
  <c r="N309" i="139"/>
  <c r="L309" i="139"/>
  <c r="K309" i="139"/>
  <c r="R308" i="139"/>
  <c r="N308" i="139"/>
  <c r="L308" i="139"/>
  <c r="K308" i="139"/>
  <c r="R307" i="139"/>
  <c r="N307" i="139"/>
  <c r="L307" i="139"/>
  <c r="K307" i="139"/>
  <c r="R306" i="139"/>
  <c r="N306" i="139"/>
  <c r="L306" i="139"/>
  <c r="K306" i="139"/>
  <c r="R305" i="139"/>
  <c r="N305" i="139"/>
  <c r="L305" i="139"/>
  <c r="K305" i="139"/>
  <c r="R304" i="139"/>
  <c r="N304" i="139"/>
  <c r="L304" i="139"/>
  <c r="K304" i="139"/>
  <c r="R303" i="139"/>
  <c r="N303" i="139"/>
  <c r="L303" i="139"/>
  <c r="K303" i="139"/>
  <c r="R302" i="139"/>
  <c r="N302" i="139"/>
  <c r="L302" i="139"/>
  <c r="K302" i="139"/>
  <c r="R301" i="139"/>
  <c r="N301" i="139"/>
  <c r="L301" i="139"/>
  <c r="K301" i="139"/>
  <c r="R300" i="139"/>
  <c r="N300" i="139"/>
  <c r="L300" i="139"/>
  <c r="K300" i="139"/>
  <c r="R299" i="139"/>
  <c r="N299" i="139"/>
  <c r="L299" i="139"/>
  <c r="K299" i="139"/>
  <c r="R298" i="139"/>
  <c r="N298" i="139"/>
  <c r="L298" i="139"/>
  <c r="K298" i="139"/>
  <c r="R297" i="139"/>
  <c r="N297" i="139"/>
  <c r="L297" i="139"/>
  <c r="K297" i="139"/>
  <c r="R296" i="139"/>
  <c r="N296" i="139"/>
  <c r="L296" i="139"/>
  <c r="K296" i="139"/>
  <c r="R295" i="139"/>
  <c r="N295" i="139"/>
  <c r="L295" i="139"/>
  <c r="K295" i="139"/>
  <c r="R294" i="139"/>
  <c r="N294" i="139"/>
  <c r="L294" i="139"/>
  <c r="K294" i="139"/>
  <c r="R293" i="139"/>
  <c r="N293" i="139"/>
  <c r="L293" i="139"/>
  <c r="K293" i="139"/>
  <c r="R292" i="139"/>
  <c r="N292" i="139"/>
  <c r="L292" i="139"/>
  <c r="K292" i="139"/>
  <c r="R291" i="139"/>
  <c r="N291" i="139"/>
  <c r="L291" i="139"/>
  <c r="K291" i="139"/>
  <c r="R290" i="139"/>
  <c r="N290" i="139"/>
  <c r="L290" i="139"/>
  <c r="K290" i="139"/>
  <c r="R289" i="139"/>
  <c r="N289" i="139"/>
  <c r="L289" i="139"/>
  <c r="K289" i="139"/>
  <c r="R288" i="139"/>
  <c r="N288" i="139"/>
  <c r="L288" i="139"/>
  <c r="K288" i="139"/>
  <c r="R287" i="139"/>
  <c r="N287" i="139"/>
  <c r="L287" i="139"/>
  <c r="K287" i="139"/>
  <c r="R286" i="139"/>
  <c r="N286" i="139"/>
  <c r="L286" i="139"/>
  <c r="K286" i="139"/>
  <c r="R285" i="139"/>
  <c r="N285" i="139"/>
  <c r="L285" i="139"/>
  <c r="K285" i="139"/>
  <c r="R284" i="139"/>
  <c r="N284" i="139"/>
  <c r="L284" i="139"/>
  <c r="K284" i="139"/>
  <c r="R283" i="139"/>
  <c r="N283" i="139"/>
  <c r="L283" i="139"/>
  <c r="K283" i="139"/>
  <c r="R282" i="139"/>
  <c r="N282" i="139"/>
  <c r="L282" i="139"/>
  <c r="K282" i="139"/>
  <c r="R281" i="139"/>
  <c r="N281" i="139"/>
  <c r="L281" i="139"/>
  <c r="K281" i="139"/>
  <c r="R280" i="139"/>
  <c r="N280" i="139"/>
  <c r="L280" i="139"/>
  <c r="K280" i="139"/>
  <c r="R279" i="139"/>
  <c r="N279" i="139"/>
  <c r="L279" i="139"/>
  <c r="K279" i="139"/>
  <c r="R278" i="139"/>
  <c r="N278" i="139"/>
  <c r="L278" i="139"/>
  <c r="K278" i="139"/>
  <c r="R277" i="139"/>
  <c r="N277" i="139"/>
  <c r="L277" i="139"/>
  <c r="K277" i="139"/>
  <c r="R276" i="139"/>
  <c r="N276" i="139"/>
  <c r="L276" i="139"/>
  <c r="K276" i="139"/>
  <c r="R275" i="139"/>
  <c r="N275" i="139"/>
  <c r="L275" i="139"/>
  <c r="K275" i="139"/>
  <c r="R274" i="139"/>
  <c r="N274" i="139"/>
  <c r="L274" i="139"/>
  <c r="K274" i="139"/>
  <c r="R273" i="139"/>
  <c r="N273" i="139"/>
  <c r="L273" i="139"/>
  <c r="K273" i="139"/>
  <c r="R272" i="139"/>
  <c r="N272" i="139"/>
  <c r="L272" i="139"/>
  <c r="K272" i="139"/>
  <c r="R271" i="139"/>
  <c r="N271" i="139"/>
  <c r="L271" i="139"/>
  <c r="K271" i="139"/>
  <c r="R270" i="139"/>
  <c r="N270" i="139"/>
  <c r="L270" i="139"/>
  <c r="K270" i="139"/>
  <c r="R269" i="139"/>
  <c r="N269" i="139"/>
  <c r="L269" i="139"/>
  <c r="K269" i="139"/>
  <c r="R268" i="139"/>
  <c r="N268" i="139"/>
  <c r="L268" i="139"/>
  <c r="K268" i="139"/>
  <c r="R267" i="139"/>
  <c r="N267" i="139"/>
  <c r="L267" i="139"/>
  <c r="K267" i="139"/>
  <c r="R266" i="139"/>
  <c r="N266" i="139"/>
  <c r="L266" i="139"/>
  <c r="K266" i="139"/>
  <c r="R265" i="139"/>
  <c r="N265" i="139"/>
  <c r="L265" i="139"/>
  <c r="K265" i="139"/>
  <c r="R264" i="139"/>
  <c r="N264" i="139"/>
  <c r="L264" i="139"/>
  <c r="K264" i="139"/>
  <c r="R263" i="139"/>
  <c r="N263" i="139"/>
  <c r="L263" i="139"/>
  <c r="K263" i="139"/>
  <c r="R262" i="139"/>
  <c r="N262" i="139"/>
  <c r="L262" i="139"/>
  <c r="K262" i="139"/>
  <c r="R261" i="139"/>
  <c r="N261" i="139"/>
  <c r="L261" i="139"/>
  <c r="K261" i="139"/>
  <c r="R260" i="139"/>
  <c r="N260" i="139"/>
  <c r="L260" i="139"/>
  <c r="K260" i="139"/>
  <c r="R259" i="139"/>
  <c r="N259" i="139"/>
  <c r="L259" i="139"/>
  <c r="K259" i="139"/>
  <c r="R258" i="139"/>
  <c r="N258" i="139"/>
  <c r="L258" i="139"/>
  <c r="K258" i="139"/>
  <c r="R257" i="139"/>
  <c r="N257" i="139"/>
  <c r="L257" i="139"/>
  <c r="K257" i="139"/>
  <c r="R256" i="139"/>
  <c r="N256" i="139"/>
  <c r="L256" i="139"/>
  <c r="K256" i="139"/>
  <c r="R255" i="139"/>
  <c r="N255" i="139"/>
  <c r="L255" i="139"/>
  <c r="K255" i="139"/>
  <c r="R254" i="139"/>
  <c r="N254" i="139"/>
  <c r="L254" i="139"/>
  <c r="K254" i="139"/>
  <c r="R253" i="139"/>
  <c r="N253" i="139"/>
  <c r="L253" i="139"/>
  <c r="K253" i="139"/>
  <c r="R252" i="139"/>
  <c r="N252" i="139"/>
  <c r="L252" i="139"/>
  <c r="K252" i="139"/>
  <c r="R251" i="139"/>
  <c r="N251" i="139"/>
  <c r="L251" i="139"/>
  <c r="K251" i="139"/>
  <c r="R250" i="139"/>
  <c r="N250" i="139"/>
  <c r="L250" i="139"/>
  <c r="K250" i="139"/>
  <c r="R249" i="139"/>
  <c r="N249" i="139"/>
  <c r="L249" i="139"/>
  <c r="K249" i="139"/>
  <c r="R248" i="139"/>
  <c r="N248" i="139"/>
  <c r="L248" i="139"/>
  <c r="K248" i="139"/>
  <c r="R247" i="139"/>
  <c r="N247" i="139"/>
  <c r="L247" i="139"/>
  <c r="K247" i="139"/>
  <c r="R246" i="139"/>
  <c r="N246" i="139"/>
  <c r="L246" i="139"/>
  <c r="K246" i="139"/>
  <c r="R245" i="139"/>
  <c r="N245" i="139"/>
  <c r="L245" i="139"/>
  <c r="K245" i="139"/>
  <c r="R244" i="139"/>
  <c r="N244" i="139"/>
  <c r="L244" i="139"/>
  <c r="K244" i="139"/>
  <c r="R243" i="139"/>
  <c r="N243" i="139"/>
  <c r="L243" i="139"/>
  <c r="K243" i="139"/>
  <c r="R242" i="139"/>
  <c r="N242" i="139"/>
  <c r="L242" i="139"/>
  <c r="K242" i="139"/>
  <c r="R241" i="139"/>
  <c r="N241" i="139"/>
  <c r="L241" i="139"/>
  <c r="K241" i="139"/>
  <c r="R240" i="139"/>
  <c r="N240" i="139"/>
  <c r="L240" i="139"/>
  <c r="K240" i="139"/>
  <c r="R239" i="139"/>
  <c r="N239" i="139"/>
  <c r="L239" i="139"/>
  <c r="K239" i="139"/>
  <c r="R238" i="139"/>
  <c r="N238" i="139"/>
  <c r="L238" i="139"/>
  <c r="K238" i="139"/>
  <c r="R237" i="139"/>
  <c r="N237" i="139"/>
  <c r="L237" i="139"/>
  <c r="K237" i="139"/>
  <c r="R236" i="139"/>
  <c r="N236" i="139"/>
  <c r="L236" i="139"/>
  <c r="K236" i="139"/>
  <c r="R235" i="139"/>
  <c r="N235" i="139"/>
  <c r="L235" i="139"/>
  <c r="K235" i="139"/>
  <c r="R234" i="139"/>
  <c r="N234" i="139"/>
  <c r="L234" i="139"/>
  <c r="K234" i="139"/>
  <c r="R233" i="139"/>
  <c r="N233" i="139"/>
  <c r="L233" i="139"/>
  <c r="K233" i="139"/>
  <c r="R232" i="139"/>
  <c r="N232" i="139"/>
  <c r="L232" i="139"/>
  <c r="K232" i="139"/>
  <c r="R231" i="139"/>
  <c r="N231" i="139"/>
  <c r="L231" i="139"/>
  <c r="K231" i="139"/>
  <c r="R230" i="139"/>
  <c r="N230" i="139"/>
  <c r="L230" i="139"/>
  <c r="K230" i="139"/>
  <c r="R229" i="139"/>
  <c r="N229" i="139"/>
  <c r="L229" i="139"/>
  <c r="K229" i="139"/>
  <c r="R228" i="139"/>
  <c r="N228" i="139"/>
  <c r="L228" i="139"/>
  <c r="K228" i="139"/>
  <c r="R227" i="139"/>
  <c r="N227" i="139"/>
  <c r="L227" i="139"/>
  <c r="K227" i="139"/>
  <c r="R226" i="139"/>
  <c r="N226" i="139"/>
  <c r="L226" i="139"/>
  <c r="K226" i="139"/>
  <c r="R225" i="139"/>
  <c r="N225" i="139"/>
  <c r="L225" i="139"/>
  <c r="K225" i="139"/>
  <c r="R224" i="139"/>
  <c r="N224" i="139"/>
  <c r="L224" i="139"/>
  <c r="K224" i="139"/>
  <c r="R223" i="139"/>
  <c r="N223" i="139"/>
  <c r="L223" i="139"/>
  <c r="K223" i="139"/>
  <c r="R222" i="139"/>
  <c r="N222" i="139"/>
  <c r="L222" i="139"/>
  <c r="K222" i="139"/>
  <c r="R221" i="139"/>
  <c r="N221" i="139"/>
  <c r="L221" i="139"/>
  <c r="K221" i="139"/>
  <c r="R220" i="139"/>
  <c r="N220" i="139"/>
  <c r="L220" i="139"/>
  <c r="K220" i="139"/>
  <c r="R219" i="139"/>
  <c r="N219" i="139"/>
  <c r="L219" i="139"/>
  <c r="K219" i="139"/>
  <c r="R218" i="139"/>
  <c r="N218" i="139"/>
  <c r="L218" i="139"/>
  <c r="K218" i="139"/>
  <c r="R217" i="139"/>
  <c r="N217" i="139"/>
  <c r="L217" i="139"/>
  <c r="K217" i="139"/>
  <c r="R216" i="139"/>
  <c r="N216" i="139"/>
  <c r="L216" i="139"/>
  <c r="K216" i="139"/>
  <c r="R215" i="139"/>
  <c r="N215" i="139"/>
  <c r="L215" i="139"/>
  <c r="K215" i="139"/>
  <c r="R214" i="139"/>
  <c r="N214" i="139"/>
  <c r="L214" i="139"/>
  <c r="K214" i="139"/>
  <c r="R213" i="139"/>
  <c r="N213" i="139"/>
  <c r="L213" i="139"/>
  <c r="K213" i="139"/>
  <c r="R212" i="139"/>
  <c r="N212" i="139"/>
  <c r="L212" i="139"/>
  <c r="K212" i="139"/>
  <c r="R211" i="139"/>
  <c r="N211" i="139"/>
  <c r="L211" i="139"/>
  <c r="K211" i="139"/>
  <c r="R210" i="139"/>
  <c r="N210" i="139"/>
  <c r="L210" i="139"/>
  <c r="K210" i="139"/>
  <c r="R209" i="139"/>
  <c r="N209" i="139"/>
  <c r="L209" i="139"/>
  <c r="K209" i="139"/>
  <c r="R208" i="139"/>
  <c r="N208" i="139"/>
  <c r="L208" i="139"/>
  <c r="K208" i="139"/>
  <c r="R207" i="139"/>
  <c r="N207" i="139"/>
  <c r="L207" i="139"/>
  <c r="K207" i="139"/>
  <c r="R206" i="139"/>
  <c r="N206" i="139"/>
  <c r="L206" i="139"/>
  <c r="K206" i="139"/>
  <c r="R205" i="139"/>
  <c r="N205" i="139"/>
  <c r="L205" i="139"/>
  <c r="K205" i="139"/>
  <c r="R204" i="139"/>
  <c r="N204" i="139"/>
  <c r="L204" i="139"/>
  <c r="K204" i="139"/>
  <c r="R203" i="139"/>
  <c r="N203" i="139"/>
  <c r="L203" i="139"/>
  <c r="K203" i="139"/>
  <c r="R202" i="139"/>
  <c r="N202" i="139"/>
  <c r="L202" i="139"/>
  <c r="K202" i="139"/>
  <c r="R201" i="139"/>
  <c r="N201" i="139"/>
  <c r="L201" i="139"/>
  <c r="K201" i="139"/>
  <c r="R200" i="139"/>
  <c r="N200" i="139"/>
  <c r="L200" i="139"/>
  <c r="K200" i="139"/>
  <c r="R199" i="139"/>
  <c r="N199" i="139"/>
  <c r="L199" i="139"/>
  <c r="K199" i="139"/>
  <c r="R198" i="139"/>
  <c r="N198" i="139"/>
  <c r="L198" i="139"/>
  <c r="K198" i="139"/>
  <c r="R197" i="139"/>
  <c r="N197" i="139"/>
  <c r="L197" i="139"/>
  <c r="K197" i="139"/>
  <c r="R196" i="139"/>
  <c r="N196" i="139"/>
  <c r="L196" i="139"/>
  <c r="K196" i="139"/>
  <c r="R195" i="139"/>
  <c r="N195" i="139"/>
  <c r="L195" i="139"/>
  <c r="K195" i="139"/>
  <c r="R194" i="139"/>
  <c r="N194" i="139"/>
  <c r="L194" i="139"/>
  <c r="K194" i="139"/>
  <c r="R193" i="139"/>
  <c r="N193" i="139"/>
  <c r="L193" i="139"/>
  <c r="K193" i="139"/>
  <c r="R192" i="139"/>
  <c r="N192" i="139"/>
  <c r="L192" i="139"/>
  <c r="K192" i="139"/>
  <c r="R191" i="139"/>
  <c r="N191" i="139"/>
  <c r="L191" i="139"/>
  <c r="K191" i="139"/>
  <c r="R190" i="139"/>
  <c r="N190" i="139"/>
  <c r="L190" i="139"/>
  <c r="K190" i="139"/>
  <c r="R189" i="139"/>
  <c r="N189" i="139"/>
  <c r="L189" i="139"/>
  <c r="K189" i="139"/>
  <c r="R188" i="139"/>
  <c r="N188" i="139"/>
  <c r="L188" i="139"/>
  <c r="K188" i="139"/>
  <c r="R187" i="139"/>
  <c r="N187" i="139"/>
  <c r="L187" i="139"/>
  <c r="K187" i="139"/>
  <c r="R186" i="139"/>
  <c r="N186" i="139"/>
  <c r="L186" i="139"/>
  <c r="K186" i="139"/>
  <c r="R185" i="139"/>
  <c r="N185" i="139"/>
  <c r="L185" i="139"/>
  <c r="K185" i="139"/>
  <c r="R184" i="139"/>
  <c r="N184" i="139"/>
  <c r="L184" i="139"/>
  <c r="K184" i="139"/>
  <c r="R183" i="139"/>
  <c r="N183" i="139"/>
  <c r="L183" i="139"/>
  <c r="K183" i="139"/>
  <c r="R182" i="139"/>
  <c r="N182" i="139"/>
  <c r="L182" i="139"/>
  <c r="K182" i="139"/>
  <c r="R181" i="139"/>
  <c r="N181" i="139"/>
  <c r="L181" i="139"/>
  <c r="K181" i="139"/>
  <c r="R180" i="139"/>
  <c r="N180" i="139"/>
  <c r="L180" i="139"/>
  <c r="K180" i="139"/>
  <c r="R179" i="139"/>
  <c r="N179" i="139"/>
  <c r="L179" i="139"/>
  <c r="K179" i="139"/>
  <c r="R178" i="139"/>
  <c r="N178" i="139"/>
  <c r="L178" i="139"/>
  <c r="K178" i="139"/>
  <c r="R177" i="139"/>
  <c r="N177" i="139"/>
  <c r="L177" i="139"/>
  <c r="K177" i="139"/>
  <c r="R176" i="139"/>
  <c r="N176" i="139"/>
  <c r="L176" i="139"/>
  <c r="K176" i="139"/>
  <c r="R175" i="139"/>
  <c r="N175" i="139"/>
  <c r="L175" i="139"/>
  <c r="K175" i="139"/>
  <c r="R174" i="139"/>
  <c r="N174" i="139"/>
  <c r="L174" i="139"/>
  <c r="K174" i="139"/>
  <c r="R173" i="139"/>
  <c r="N173" i="139"/>
  <c r="L173" i="139"/>
  <c r="K173" i="139"/>
  <c r="R172" i="139"/>
  <c r="N172" i="139"/>
  <c r="L172" i="139"/>
  <c r="K172" i="139"/>
  <c r="R171" i="139"/>
  <c r="N171" i="139"/>
  <c r="L171" i="139"/>
  <c r="K171" i="139"/>
  <c r="R170" i="139"/>
  <c r="N170" i="139"/>
  <c r="L170" i="139"/>
  <c r="K170" i="139"/>
  <c r="R169" i="139"/>
  <c r="N169" i="139"/>
  <c r="L169" i="139"/>
  <c r="K169" i="139"/>
  <c r="R168" i="139"/>
  <c r="N168" i="139"/>
  <c r="L168" i="139"/>
  <c r="K168" i="139"/>
  <c r="R167" i="139"/>
  <c r="N167" i="139"/>
  <c r="L167" i="139"/>
  <c r="K167" i="139"/>
  <c r="R166" i="139"/>
  <c r="N166" i="139"/>
  <c r="L166" i="139"/>
  <c r="K166" i="139"/>
  <c r="R165" i="139"/>
  <c r="N165" i="139"/>
  <c r="L165" i="139"/>
  <c r="K165" i="139"/>
  <c r="R164" i="139"/>
  <c r="N164" i="139"/>
  <c r="L164" i="139"/>
  <c r="K164" i="139"/>
  <c r="R163" i="139"/>
  <c r="N163" i="139"/>
  <c r="L163" i="139"/>
  <c r="K163" i="139"/>
  <c r="R162" i="139"/>
  <c r="N162" i="139"/>
  <c r="L162" i="139"/>
  <c r="K162" i="139"/>
  <c r="R161" i="139"/>
  <c r="N161" i="139"/>
  <c r="L161" i="139"/>
  <c r="K161" i="139"/>
  <c r="R160" i="139"/>
  <c r="N160" i="139"/>
  <c r="L160" i="139"/>
  <c r="K160" i="139"/>
  <c r="R159" i="139"/>
  <c r="N159" i="139"/>
  <c r="L159" i="139"/>
  <c r="K159" i="139"/>
  <c r="R158" i="139"/>
  <c r="N158" i="139"/>
  <c r="L158" i="139"/>
  <c r="K158" i="139"/>
  <c r="R157" i="139"/>
  <c r="N157" i="139"/>
  <c r="L157" i="139"/>
  <c r="K157" i="139"/>
  <c r="R156" i="139"/>
  <c r="N156" i="139"/>
  <c r="L156" i="139"/>
  <c r="K156" i="139"/>
  <c r="R155" i="139"/>
  <c r="N155" i="139"/>
  <c r="L155" i="139"/>
  <c r="K155" i="139"/>
  <c r="R154" i="139"/>
  <c r="N154" i="139"/>
  <c r="L154" i="139"/>
  <c r="K154" i="139"/>
  <c r="R153" i="139"/>
  <c r="N153" i="139"/>
  <c r="L153" i="139"/>
  <c r="K153" i="139"/>
  <c r="R152" i="139"/>
  <c r="N152" i="139"/>
  <c r="L152" i="139"/>
  <c r="K152" i="139"/>
  <c r="R151" i="139"/>
  <c r="N151" i="139"/>
  <c r="L151" i="139"/>
  <c r="K151" i="139"/>
  <c r="R150" i="139"/>
  <c r="N150" i="139"/>
  <c r="L150" i="139"/>
  <c r="K150" i="139"/>
  <c r="R149" i="139"/>
  <c r="N149" i="139"/>
  <c r="L149" i="139"/>
  <c r="K149" i="139"/>
  <c r="R148" i="139"/>
  <c r="N148" i="139"/>
  <c r="L148" i="139"/>
  <c r="K148" i="139"/>
  <c r="R147" i="139"/>
  <c r="N147" i="139"/>
  <c r="L147" i="139"/>
  <c r="K147" i="139"/>
  <c r="R146" i="139"/>
  <c r="N146" i="139"/>
  <c r="L146" i="139"/>
  <c r="K146" i="139"/>
  <c r="R145" i="139"/>
  <c r="N145" i="139"/>
  <c r="L145" i="139"/>
  <c r="K145" i="139"/>
  <c r="R144" i="139"/>
  <c r="N144" i="139"/>
  <c r="L144" i="139"/>
  <c r="K144" i="139"/>
  <c r="R143" i="139"/>
  <c r="N143" i="139"/>
  <c r="L143" i="139"/>
  <c r="K143" i="139"/>
  <c r="R142" i="139"/>
  <c r="N142" i="139"/>
  <c r="L142" i="139"/>
  <c r="K142" i="139"/>
  <c r="R141" i="139"/>
  <c r="N141" i="139"/>
  <c r="L141" i="139"/>
  <c r="K141" i="139"/>
  <c r="R140" i="139"/>
  <c r="N140" i="139"/>
  <c r="L140" i="139"/>
  <c r="K140" i="139"/>
  <c r="R139" i="139"/>
  <c r="N139" i="139"/>
  <c r="L139" i="139"/>
  <c r="K139" i="139"/>
  <c r="R138" i="139"/>
  <c r="N138" i="139"/>
  <c r="L138" i="139"/>
  <c r="K138" i="139"/>
  <c r="R137" i="139"/>
  <c r="N137" i="139"/>
  <c r="L137" i="139"/>
  <c r="K137" i="139"/>
  <c r="R136" i="139"/>
  <c r="N136" i="139"/>
  <c r="L136" i="139"/>
  <c r="K136" i="139"/>
  <c r="R135" i="139"/>
  <c r="N135" i="139"/>
  <c r="L135" i="139"/>
  <c r="K135" i="139"/>
  <c r="R134" i="139"/>
  <c r="N134" i="139"/>
  <c r="L134" i="139"/>
  <c r="K134" i="139"/>
  <c r="R133" i="139"/>
  <c r="N133" i="139"/>
  <c r="L133" i="139"/>
  <c r="K133" i="139"/>
  <c r="R132" i="139"/>
  <c r="N132" i="139"/>
  <c r="L132" i="139"/>
  <c r="K132" i="139"/>
  <c r="R131" i="139"/>
  <c r="N131" i="139"/>
  <c r="L131" i="139"/>
  <c r="K131" i="139"/>
  <c r="R130" i="139"/>
  <c r="N130" i="139"/>
  <c r="L130" i="139"/>
  <c r="K130" i="139"/>
  <c r="R129" i="139"/>
  <c r="N129" i="139"/>
  <c r="L129" i="139"/>
  <c r="K129" i="139"/>
  <c r="R128" i="139"/>
  <c r="N128" i="139"/>
  <c r="L128" i="139"/>
  <c r="K128" i="139"/>
  <c r="R127" i="139"/>
  <c r="N127" i="139"/>
  <c r="L127" i="139"/>
  <c r="K127" i="139"/>
  <c r="R126" i="139"/>
  <c r="N126" i="139"/>
  <c r="L126" i="139"/>
  <c r="K126" i="139"/>
  <c r="R125" i="139"/>
  <c r="N125" i="139"/>
  <c r="L125" i="139"/>
  <c r="K125" i="139"/>
  <c r="R124" i="139"/>
  <c r="N124" i="139"/>
  <c r="L124" i="139"/>
  <c r="K124" i="139"/>
  <c r="R123" i="139"/>
  <c r="N123" i="139"/>
  <c r="L123" i="139"/>
  <c r="K123" i="139"/>
  <c r="R122" i="139"/>
  <c r="N122" i="139"/>
  <c r="L122" i="139"/>
  <c r="K122" i="139"/>
  <c r="R121" i="139"/>
  <c r="N121" i="139"/>
  <c r="L121" i="139"/>
  <c r="K121" i="139"/>
  <c r="R120" i="139"/>
  <c r="N120" i="139"/>
  <c r="L120" i="139"/>
  <c r="K120" i="139"/>
  <c r="R119" i="139"/>
  <c r="N119" i="139"/>
  <c r="L119" i="139"/>
  <c r="K119" i="139"/>
  <c r="R118" i="139"/>
  <c r="N118" i="139"/>
  <c r="L118" i="139"/>
  <c r="K118" i="139"/>
  <c r="R117" i="139"/>
  <c r="N117" i="139"/>
  <c r="L117" i="139"/>
  <c r="K117" i="139"/>
  <c r="R116" i="139"/>
  <c r="N116" i="139"/>
  <c r="L116" i="139"/>
  <c r="K116" i="139"/>
  <c r="R115" i="139"/>
  <c r="N115" i="139"/>
  <c r="L115" i="139"/>
  <c r="K115" i="139"/>
  <c r="R114" i="139"/>
  <c r="N114" i="139"/>
  <c r="L114" i="139"/>
  <c r="K114" i="139"/>
  <c r="R113" i="139"/>
  <c r="N113" i="139"/>
  <c r="L113" i="139"/>
  <c r="K113" i="139"/>
  <c r="R112" i="139"/>
  <c r="N112" i="139"/>
  <c r="L112" i="139"/>
  <c r="K112" i="139"/>
  <c r="R111" i="139"/>
  <c r="N111" i="139"/>
  <c r="L111" i="139"/>
  <c r="K111" i="139"/>
  <c r="R110" i="139"/>
  <c r="N110" i="139"/>
  <c r="L110" i="139"/>
  <c r="K110" i="139"/>
  <c r="R109" i="139"/>
  <c r="N109" i="139"/>
  <c r="L109" i="139"/>
  <c r="K109" i="139"/>
  <c r="R108" i="139"/>
  <c r="N108" i="139"/>
  <c r="L108" i="139"/>
  <c r="K108" i="139"/>
  <c r="R107" i="139"/>
  <c r="N107" i="139"/>
  <c r="L107" i="139"/>
  <c r="K107" i="139"/>
  <c r="R106" i="139"/>
  <c r="N106" i="139"/>
  <c r="L106" i="139"/>
  <c r="K106" i="139"/>
  <c r="R105" i="139"/>
  <c r="N105" i="139"/>
  <c r="L105" i="139"/>
  <c r="K105" i="139"/>
  <c r="R104" i="139"/>
  <c r="N104" i="139"/>
  <c r="L104" i="139"/>
  <c r="K104" i="139"/>
  <c r="R103" i="139"/>
  <c r="N103" i="139"/>
  <c r="L103" i="139"/>
  <c r="K103" i="139"/>
  <c r="R102" i="139"/>
  <c r="N102" i="139"/>
  <c r="L102" i="139"/>
  <c r="K102" i="139"/>
  <c r="R101" i="139"/>
  <c r="N101" i="139"/>
  <c r="L101" i="139"/>
  <c r="K101" i="139"/>
  <c r="R100" i="139"/>
  <c r="N100" i="139"/>
  <c r="L100" i="139"/>
  <c r="K100" i="139"/>
  <c r="R99" i="139"/>
  <c r="N99" i="139"/>
  <c r="L99" i="139"/>
  <c r="K99" i="139"/>
  <c r="R98" i="139"/>
  <c r="N98" i="139"/>
  <c r="L98" i="139"/>
  <c r="K98" i="139"/>
  <c r="R97" i="139"/>
  <c r="N97" i="139"/>
  <c r="L97" i="139"/>
  <c r="K97" i="139"/>
  <c r="R96" i="139"/>
  <c r="N96" i="139"/>
  <c r="L96" i="139"/>
  <c r="K96" i="139"/>
  <c r="R95" i="139"/>
  <c r="N95" i="139"/>
  <c r="L95" i="139"/>
  <c r="K95" i="139"/>
  <c r="R94" i="139"/>
  <c r="N94" i="139"/>
  <c r="L94" i="139"/>
  <c r="K94" i="139"/>
  <c r="R93" i="139"/>
  <c r="N93" i="139"/>
  <c r="L93" i="139"/>
  <c r="K93" i="139"/>
  <c r="R92" i="139"/>
  <c r="N92" i="139"/>
  <c r="L92" i="139"/>
  <c r="K92" i="139"/>
  <c r="R91" i="139"/>
  <c r="N91" i="139"/>
  <c r="L91" i="139"/>
  <c r="K91" i="139"/>
  <c r="R90" i="139"/>
  <c r="N90" i="139"/>
  <c r="L90" i="139"/>
  <c r="K90" i="139"/>
  <c r="R89" i="139"/>
  <c r="N89" i="139"/>
  <c r="L89" i="139"/>
  <c r="K89" i="139"/>
  <c r="R88" i="139"/>
  <c r="N88" i="139"/>
  <c r="L88" i="139"/>
  <c r="K88" i="139"/>
  <c r="R87" i="139"/>
  <c r="N87" i="139"/>
  <c r="L87" i="139"/>
  <c r="K87" i="139"/>
  <c r="R86" i="139"/>
  <c r="N86" i="139"/>
  <c r="L86" i="139"/>
  <c r="K86" i="139"/>
  <c r="R85" i="139"/>
  <c r="N85" i="139"/>
  <c r="L85" i="139"/>
  <c r="K85" i="139"/>
  <c r="R84" i="139"/>
  <c r="N84" i="139"/>
  <c r="L84" i="139"/>
  <c r="K84" i="139"/>
  <c r="R83" i="139"/>
  <c r="N83" i="139"/>
  <c r="L83" i="139"/>
  <c r="K83" i="139"/>
  <c r="R82" i="139"/>
  <c r="N82" i="139"/>
  <c r="L82" i="139"/>
  <c r="K82" i="139"/>
  <c r="R81" i="139"/>
  <c r="N81" i="139"/>
  <c r="L81" i="139"/>
  <c r="K81" i="139"/>
  <c r="R80" i="139"/>
  <c r="N80" i="139"/>
  <c r="L80" i="139"/>
  <c r="K80" i="139"/>
  <c r="R79" i="139"/>
  <c r="N79" i="139"/>
  <c r="L79" i="139"/>
  <c r="K79" i="139"/>
  <c r="R78" i="139"/>
  <c r="N78" i="139"/>
  <c r="L78" i="139"/>
  <c r="K78" i="139"/>
  <c r="R77" i="139"/>
  <c r="N77" i="139"/>
  <c r="L77" i="139"/>
  <c r="K77" i="139"/>
  <c r="R76" i="139"/>
  <c r="N76" i="139"/>
  <c r="L76" i="139"/>
  <c r="K76" i="139"/>
  <c r="R75" i="139"/>
  <c r="N75" i="139"/>
  <c r="L75" i="139"/>
  <c r="K75" i="139"/>
  <c r="R74" i="139"/>
  <c r="N74" i="139"/>
  <c r="L74" i="139"/>
  <c r="K74" i="139"/>
  <c r="R73" i="139"/>
  <c r="N73" i="139"/>
  <c r="L73" i="139"/>
  <c r="K73" i="139"/>
  <c r="R72" i="139"/>
  <c r="N72" i="139"/>
  <c r="L72" i="139"/>
  <c r="K72" i="139"/>
  <c r="R71" i="139"/>
  <c r="N71" i="139"/>
  <c r="L71" i="139"/>
  <c r="K71" i="139"/>
  <c r="R70" i="139"/>
  <c r="N70" i="139"/>
  <c r="L70" i="139"/>
  <c r="K70" i="139"/>
  <c r="R69" i="139"/>
  <c r="N69" i="139"/>
  <c r="L69" i="139"/>
  <c r="K69" i="139"/>
  <c r="R68" i="139"/>
  <c r="N68" i="139"/>
  <c r="L68" i="139"/>
  <c r="K68" i="139"/>
  <c r="R67" i="139"/>
  <c r="N67" i="139"/>
  <c r="L67" i="139"/>
  <c r="K67" i="139"/>
  <c r="R66" i="139"/>
  <c r="N66" i="139"/>
  <c r="L66" i="139"/>
  <c r="K66" i="139"/>
  <c r="R65" i="139"/>
  <c r="N65" i="139"/>
  <c r="L65" i="139"/>
  <c r="K65" i="139"/>
  <c r="R64" i="139"/>
  <c r="N64" i="139"/>
  <c r="L64" i="139"/>
  <c r="K64" i="139"/>
  <c r="R63" i="139"/>
  <c r="N63" i="139"/>
  <c r="L63" i="139"/>
  <c r="K63" i="139"/>
  <c r="R62" i="139"/>
  <c r="N62" i="139"/>
  <c r="L62" i="139"/>
  <c r="K62" i="139"/>
  <c r="R61" i="139"/>
  <c r="N61" i="139"/>
  <c r="L61" i="139"/>
  <c r="K61" i="139"/>
  <c r="R60" i="139"/>
  <c r="N60" i="139"/>
  <c r="L60" i="139"/>
  <c r="K60" i="139"/>
  <c r="R59" i="139"/>
  <c r="N59" i="139"/>
  <c r="L59" i="139"/>
  <c r="K59" i="139"/>
  <c r="R58" i="139"/>
  <c r="N58" i="139"/>
  <c r="L58" i="139"/>
  <c r="K58" i="139"/>
  <c r="R57" i="139"/>
  <c r="N57" i="139"/>
  <c r="L57" i="139"/>
  <c r="K57" i="139"/>
  <c r="R56" i="139"/>
  <c r="N56" i="139"/>
  <c r="L56" i="139"/>
  <c r="K56" i="139"/>
  <c r="R55" i="139"/>
  <c r="N55" i="139"/>
  <c r="L55" i="139"/>
  <c r="K55" i="139"/>
  <c r="R54" i="139"/>
  <c r="N54" i="139"/>
  <c r="L54" i="139"/>
  <c r="K54" i="139"/>
  <c r="R53" i="139"/>
  <c r="N53" i="139"/>
  <c r="L53" i="139"/>
  <c r="K53" i="139"/>
  <c r="R52" i="139"/>
  <c r="N52" i="139"/>
  <c r="L52" i="139"/>
  <c r="K52" i="139"/>
  <c r="R51" i="139"/>
  <c r="N51" i="139"/>
  <c r="L51" i="139"/>
  <c r="K51" i="139"/>
  <c r="R50" i="139"/>
  <c r="N50" i="139"/>
  <c r="L50" i="139"/>
  <c r="K50" i="139"/>
  <c r="R49" i="139"/>
  <c r="N49" i="139"/>
  <c r="L49" i="139"/>
  <c r="K49" i="139"/>
  <c r="R48" i="139"/>
  <c r="N48" i="139"/>
  <c r="L48" i="139"/>
  <c r="K48" i="139"/>
  <c r="R47" i="139"/>
  <c r="N47" i="139"/>
  <c r="L47" i="139"/>
  <c r="K47" i="139"/>
  <c r="R46" i="139"/>
  <c r="N46" i="139"/>
  <c r="L46" i="139"/>
  <c r="K46" i="139"/>
  <c r="R45" i="139"/>
  <c r="N45" i="139"/>
  <c r="L45" i="139"/>
  <c r="K45" i="139"/>
  <c r="R44" i="139"/>
  <c r="N44" i="139"/>
  <c r="L44" i="139"/>
  <c r="K44" i="139"/>
  <c r="R43" i="139"/>
  <c r="N43" i="139"/>
  <c r="L43" i="139"/>
  <c r="K43" i="139"/>
  <c r="R42" i="139"/>
  <c r="N42" i="139"/>
  <c r="L42" i="139"/>
  <c r="K42" i="139"/>
  <c r="R41" i="139"/>
  <c r="N41" i="139"/>
  <c r="L41" i="139"/>
  <c r="K41" i="139"/>
  <c r="R40" i="139"/>
  <c r="N40" i="139"/>
  <c r="L40" i="139"/>
  <c r="K40" i="139"/>
  <c r="R39" i="139"/>
  <c r="N39" i="139"/>
  <c r="L39" i="139"/>
  <c r="K39" i="139"/>
  <c r="R38" i="139"/>
  <c r="N38" i="139"/>
  <c r="L38" i="139"/>
  <c r="K38" i="139"/>
  <c r="R37" i="139"/>
  <c r="N37" i="139"/>
  <c r="L37" i="139"/>
  <c r="K37" i="139"/>
  <c r="R36" i="139"/>
  <c r="N36" i="139"/>
  <c r="L36" i="139"/>
  <c r="K36" i="139"/>
  <c r="R35" i="139"/>
  <c r="N35" i="139"/>
  <c r="L35" i="139"/>
  <c r="K35" i="139"/>
  <c r="R34" i="139"/>
  <c r="N34" i="139"/>
  <c r="L34" i="139"/>
  <c r="K34" i="139"/>
  <c r="R33" i="139"/>
  <c r="N33" i="139"/>
  <c r="L33" i="139"/>
  <c r="K33" i="139"/>
  <c r="R32" i="139"/>
  <c r="N32" i="139"/>
  <c r="L32" i="139"/>
  <c r="K32" i="139"/>
  <c r="R31" i="139"/>
  <c r="N31" i="139"/>
  <c r="L31" i="139"/>
  <c r="K31" i="139"/>
  <c r="R30" i="139"/>
  <c r="N30" i="139"/>
  <c r="L30" i="139"/>
  <c r="K30" i="139"/>
  <c r="R29" i="139"/>
  <c r="N29" i="139"/>
  <c r="L29" i="139"/>
  <c r="K29" i="139"/>
  <c r="R28" i="139"/>
  <c r="N28" i="139"/>
  <c r="L28" i="139"/>
  <c r="K28" i="139"/>
  <c r="R27" i="139"/>
  <c r="N27" i="139"/>
  <c r="L27" i="139"/>
  <c r="K27" i="139"/>
  <c r="R26" i="139"/>
  <c r="N26" i="139"/>
  <c r="L26" i="139"/>
  <c r="K26" i="139"/>
  <c r="R25" i="139"/>
  <c r="N25" i="139"/>
  <c r="L25" i="139"/>
  <c r="K25" i="139"/>
  <c r="R24" i="139"/>
  <c r="N24" i="139"/>
  <c r="L24" i="139"/>
  <c r="K24" i="139"/>
  <c r="R23" i="139"/>
  <c r="N23" i="139"/>
  <c r="L23" i="139"/>
  <c r="K23" i="139"/>
  <c r="R22" i="139"/>
  <c r="N22" i="139"/>
  <c r="L22" i="139"/>
  <c r="K22" i="139"/>
  <c r="R21" i="139"/>
  <c r="N21" i="139"/>
  <c r="L21" i="139"/>
  <c r="K21" i="139"/>
  <c r="R20" i="139"/>
  <c r="N20" i="139"/>
  <c r="L20" i="139"/>
  <c r="K20" i="139"/>
  <c r="R19" i="139"/>
  <c r="N19" i="139"/>
  <c r="L19" i="139"/>
  <c r="K19" i="139"/>
  <c r="R18" i="139"/>
  <c r="N18" i="139"/>
  <c r="L18" i="139"/>
  <c r="K18" i="139"/>
  <c r="R17" i="139"/>
  <c r="N17" i="139"/>
  <c r="L17" i="139"/>
  <c r="K17" i="139"/>
  <c r="R16" i="139"/>
  <c r="N16" i="139"/>
  <c r="L16" i="139"/>
  <c r="K16" i="139"/>
  <c r="R15" i="139"/>
  <c r="N15" i="139"/>
  <c r="L15" i="139"/>
  <c r="K15" i="139"/>
  <c r="R14" i="139"/>
  <c r="N14" i="139"/>
  <c r="L14" i="139"/>
  <c r="K14" i="139"/>
  <c r="R13" i="139"/>
  <c r="N13" i="139"/>
  <c r="L13" i="139"/>
  <c r="K13" i="139"/>
  <c r="R12" i="139"/>
  <c r="N12" i="139"/>
  <c r="L12" i="139"/>
  <c r="K12" i="139"/>
  <c r="R11" i="139"/>
  <c r="N11" i="139"/>
  <c r="L11" i="139"/>
  <c r="K11" i="139"/>
  <c r="R10" i="139"/>
  <c r="N10" i="139"/>
  <c r="L10" i="139"/>
  <c r="K10" i="139"/>
  <c r="R9" i="139"/>
  <c r="N9" i="139"/>
  <c r="L9" i="139"/>
  <c r="K9" i="139"/>
  <c r="R8" i="139"/>
  <c r="N8" i="139"/>
  <c r="L8" i="139"/>
  <c r="K8" i="139"/>
  <c r="R7" i="139"/>
  <c r="N7" i="139"/>
  <c r="L7" i="139"/>
  <c r="K7" i="139"/>
  <c r="R6" i="139"/>
  <c r="N6" i="139"/>
  <c r="L6" i="139"/>
  <c r="K6" i="139"/>
  <c r="R5" i="139"/>
  <c r="N5" i="139"/>
  <c r="L5" i="139"/>
  <c r="K5" i="139"/>
  <c r="R4" i="139"/>
  <c r="N4" i="139"/>
  <c r="L4" i="139"/>
  <c r="L356" i="139" s="1"/>
  <c r="K4" i="139"/>
  <c r="K356" i="139" s="1"/>
  <c r="R354" i="138"/>
  <c r="N354" i="138"/>
  <c r="L354" i="138"/>
  <c r="K354" i="138"/>
  <c r="R353" i="138"/>
  <c r="N353" i="138"/>
  <c r="L353" i="138"/>
  <c r="K353" i="138"/>
  <c r="R352" i="138"/>
  <c r="N352" i="138"/>
  <c r="L352" i="138"/>
  <c r="K352" i="138"/>
  <c r="R351" i="138"/>
  <c r="N351" i="138"/>
  <c r="L351" i="138"/>
  <c r="K351" i="138"/>
  <c r="R350" i="138"/>
  <c r="N350" i="138"/>
  <c r="L350" i="138"/>
  <c r="K350" i="138"/>
  <c r="R349" i="138"/>
  <c r="N349" i="138"/>
  <c r="L349" i="138"/>
  <c r="K349" i="138"/>
  <c r="R348" i="138"/>
  <c r="N348" i="138"/>
  <c r="L348" i="138"/>
  <c r="K348" i="138"/>
  <c r="R347" i="138"/>
  <c r="N347" i="138"/>
  <c r="L347" i="138"/>
  <c r="K347" i="138"/>
  <c r="R346" i="138"/>
  <c r="N346" i="138"/>
  <c r="L346" i="138"/>
  <c r="K346" i="138"/>
  <c r="R345" i="138"/>
  <c r="N345" i="138"/>
  <c r="L345" i="138"/>
  <c r="K345" i="138"/>
  <c r="R344" i="138"/>
  <c r="N344" i="138"/>
  <c r="L344" i="138"/>
  <c r="K344" i="138"/>
  <c r="R343" i="138"/>
  <c r="N343" i="138"/>
  <c r="L343" i="138"/>
  <c r="K343" i="138"/>
  <c r="R342" i="138"/>
  <c r="N342" i="138"/>
  <c r="L342" i="138"/>
  <c r="K342" i="138"/>
  <c r="R341" i="138"/>
  <c r="N341" i="138"/>
  <c r="L341" i="138"/>
  <c r="K341" i="138"/>
  <c r="R340" i="138"/>
  <c r="N340" i="138"/>
  <c r="L340" i="138"/>
  <c r="K340" i="138"/>
  <c r="R339" i="138"/>
  <c r="N339" i="138"/>
  <c r="L339" i="138"/>
  <c r="K339" i="138"/>
  <c r="R338" i="138"/>
  <c r="N338" i="138"/>
  <c r="L338" i="138"/>
  <c r="K338" i="138"/>
  <c r="R337" i="138"/>
  <c r="N337" i="138"/>
  <c r="L337" i="138"/>
  <c r="K337" i="138"/>
  <c r="R336" i="138"/>
  <c r="N336" i="138"/>
  <c r="L336" i="138"/>
  <c r="K336" i="138"/>
  <c r="R335" i="138"/>
  <c r="N335" i="138"/>
  <c r="L335" i="138"/>
  <c r="K335" i="138"/>
  <c r="R334" i="138"/>
  <c r="N334" i="138"/>
  <c r="L334" i="138"/>
  <c r="K334" i="138"/>
  <c r="R333" i="138"/>
  <c r="N333" i="138"/>
  <c r="L333" i="138"/>
  <c r="K333" i="138"/>
  <c r="R332" i="138"/>
  <c r="N332" i="138"/>
  <c r="L332" i="138"/>
  <c r="K332" i="138"/>
  <c r="R331" i="138"/>
  <c r="N331" i="138"/>
  <c r="L331" i="138"/>
  <c r="K331" i="138"/>
  <c r="R330" i="138"/>
  <c r="N330" i="138"/>
  <c r="L330" i="138"/>
  <c r="K330" i="138"/>
  <c r="R329" i="138"/>
  <c r="N329" i="138"/>
  <c r="L329" i="138"/>
  <c r="K329" i="138"/>
  <c r="R328" i="138"/>
  <c r="N328" i="138"/>
  <c r="L328" i="138"/>
  <c r="K328" i="138"/>
  <c r="R327" i="138"/>
  <c r="N327" i="138"/>
  <c r="L327" i="138"/>
  <c r="K327" i="138"/>
  <c r="R326" i="138"/>
  <c r="N326" i="138"/>
  <c r="L326" i="138"/>
  <c r="K326" i="138"/>
  <c r="R325" i="138"/>
  <c r="N325" i="138"/>
  <c r="L325" i="138"/>
  <c r="K325" i="138"/>
  <c r="R324" i="138"/>
  <c r="N324" i="138"/>
  <c r="L324" i="138"/>
  <c r="K324" i="138"/>
  <c r="R323" i="138"/>
  <c r="N323" i="138"/>
  <c r="L323" i="138"/>
  <c r="K323" i="138"/>
  <c r="R322" i="138"/>
  <c r="N322" i="138"/>
  <c r="L322" i="138"/>
  <c r="K322" i="138"/>
  <c r="R321" i="138"/>
  <c r="N321" i="138"/>
  <c r="L321" i="138"/>
  <c r="K321" i="138"/>
  <c r="R320" i="138"/>
  <c r="N320" i="138"/>
  <c r="L320" i="138"/>
  <c r="K320" i="138"/>
  <c r="R319" i="138"/>
  <c r="N319" i="138"/>
  <c r="L319" i="138"/>
  <c r="K319" i="138"/>
  <c r="R318" i="138"/>
  <c r="N318" i="138"/>
  <c r="L318" i="138"/>
  <c r="K318" i="138"/>
  <c r="R317" i="138"/>
  <c r="N317" i="138"/>
  <c r="L317" i="138"/>
  <c r="K317" i="138"/>
  <c r="R316" i="138"/>
  <c r="N316" i="138"/>
  <c r="L316" i="138"/>
  <c r="K316" i="138"/>
  <c r="R315" i="138"/>
  <c r="N315" i="138"/>
  <c r="L315" i="138"/>
  <c r="K315" i="138"/>
  <c r="R314" i="138"/>
  <c r="N314" i="138"/>
  <c r="L314" i="138"/>
  <c r="K314" i="138"/>
  <c r="R313" i="138"/>
  <c r="N313" i="138"/>
  <c r="L313" i="138"/>
  <c r="K313" i="138"/>
  <c r="R312" i="138"/>
  <c r="N312" i="138"/>
  <c r="L312" i="138"/>
  <c r="K312" i="138"/>
  <c r="R311" i="138"/>
  <c r="N311" i="138"/>
  <c r="L311" i="138"/>
  <c r="K311" i="138"/>
  <c r="R310" i="138"/>
  <c r="N310" i="138"/>
  <c r="L310" i="138"/>
  <c r="K310" i="138"/>
  <c r="R309" i="138"/>
  <c r="N309" i="138"/>
  <c r="L309" i="138"/>
  <c r="K309" i="138"/>
  <c r="R308" i="138"/>
  <c r="N308" i="138"/>
  <c r="L308" i="138"/>
  <c r="K308" i="138"/>
  <c r="R307" i="138"/>
  <c r="N307" i="138"/>
  <c r="L307" i="138"/>
  <c r="K307" i="138"/>
  <c r="R306" i="138"/>
  <c r="N306" i="138"/>
  <c r="L306" i="138"/>
  <c r="K306" i="138"/>
  <c r="R305" i="138"/>
  <c r="N305" i="138"/>
  <c r="L305" i="138"/>
  <c r="K305" i="138"/>
  <c r="R304" i="138"/>
  <c r="N304" i="138"/>
  <c r="L304" i="138"/>
  <c r="K304" i="138"/>
  <c r="R303" i="138"/>
  <c r="N303" i="138"/>
  <c r="L303" i="138"/>
  <c r="K303" i="138"/>
  <c r="R302" i="138"/>
  <c r="N302" i="138"/>
  <c r="L302" i="138"/>
  <c r="K302" i="138"/>
  <c r="R301" i="138"/>
  <c r="N301" i="138"/>
  <c r="L301" i="138"/>
  <c r="K301" i="138"/>
  <c r="R300" i="138"/>
  <c r="N300" i="138"/>
  <c r="L300" i="138"/>
  <c r="K300" i="138"/>
  <c r="R299" i="138"/>
  <c r="N299" i="138"/>
  <c r="L299" i="138"/>
  <c r="K299" i="138"/>
  <c r="R298" i="138"/>
  <c r="N298" i="138"/>
  <c r="L298" i="138"/>
  <c r="K298" i="138"/>
  <c r="R297" i="138"/>
  <c r="N297" i="138"/>
  <c r="L297" i="138"/>
  <c r="K297" i="138"/>
  <c r="R296" i="138"/>
  <c r="N296" i="138"/>
  <c r="L296" i="138"/>
  <c r="K296" i="138"/>
  <c r="R295" i="138"/>
  <c r="N295" i="138"/>
  <c r="L295" i="138"/>
  <c r="K295" i="138"/>
  <c r="R294" i="138"/>
  <c r="N294" i="138"/>
  <c r="L294" i="138"/>
  <c r="K294" i="138"/>
  <c r="R293" i="138"/>
  <c r="N293" i="138"/>
  <c r="L293" i="138"/>
  <c r="K293" i="138"/>
  <c r="R292" i="138"/>
  <c r="N292" i="138"/>
  <c r="L292" i="138"/>
  <c r="K292" i="138"/>
  <c r="R291" i="138"/>
  <c r="N291" i="138"/>
  <c r="L291" i="138"/>
  <c r="K291" i="138"/>
  <c r="R290" i="138"/>
  <c r="N290" i="138"/>
  <c r="L290" i="138"/>
  <c r="K290" i="138"/>
  <c r="R289" i="138"/>
  <c r="N289" i="138"/>
  <c r="L289" i="138"/>
  <c r="K289" i="138"/>
  <c r="R288" i="138"/>
  <c r="N288" i="138"/>
  <c r="L288" i="138"/>
  <c r="K288" i="138"/>
  <c r="R287" i="138"/>
  <c r="N287" i="138"/>
  <c r="L287" i="138"/>
  <c r="K287" i="138"/>
  <c r="R286" i="138"/>
  <c r="N286" i="138"/>
  <c r="L286" i="138"/>
  <c r="K286" i="138"/>
  <c r="R285" i="138"/>
  <c r="N285" i="138"/>
  <c r="L285" i="138"/>
  <c r="K285" i="138"/>
  <c r="R284" i="138"/>
  <c r="N284" i="138"/>
  <c r="L284" i="138"/>
  <c r="K284" i="138"/>
  <c r="R283" i="138"/>
  <c r="N283" i="138"/>
  <c r="L283" i="138"/>
  <c r="K283" i="138"/>
  <c r="R282" i="138"/>
  <c r="N282" i="138"/>
  <c r="L282" i="138"/>
  <c r="K282" i="138"/>
  <c r="R281" i="138"/>
  <c r="N281" i="138"/>
  <c r="L281" i="138"/>
  <c r="K281" i="138"/>
  <c r="R280" i="138"/>
  <c r="N280" i="138"/>
  <c r="L280" i="138"/>
  <c r="K280" i="138"/>
  <c r="R279" i="138"/>
  <c r="N279" i="138"/>
  <c r="L279" i="138"/>
  <c r="K279" i="138"/>
  <c r="R278" i="138"/>
  <c r="N278" i="138"/>
  <c r="L278" i="138"/>
  <c r="K278" i="138"/>
  <c r="R277" i="138"/>
  <c r="N277" i="138"/>
  <c r="L277" i="138"/>
  <c r="K277" i="138"/>
  <c r="R276" i="138"/>
  <c r="N276" i="138"/>
  <c r="L276" i="138"/>
  <c r="K276" i="138"/>
  <c r="R275" i="138"/>
  <c r="N275" i="138"/>
  <c r="L275" i="138"/>
  <c r="K275" i="138"/>
  <c r="R274" i="138"/>
  <c r="N274" i="138"/>
  <c r="L274" i="138"/>
  <c r="K274" i="138"/>
  <c r="R273" i="138"/>
  <c r="N273" i="138"/>
  <c r="L273" i="138"/>
  <c r="K273" i="138"/>
  <c r="R272" i="138"/>
  <c r="N272" i="138"/>
  <c r="L272" i="138"/>
  <c r="K272" i="138"/>
  <c r="R271" i="138"/>
  <c r="N271" i="138"/>
  <c r="L271" i="138"/>
  <c r="K271" i="138"/>
  <c r="R270" i="138"/>
  <c r="N270" i="138"/>
  <c r="L270" i="138"/>
  <c r="K270" i="138"/>
  <c r="R269" i="138"/>
  <c r="N269" i="138"/>
  <c r="L269" i="138"/>
  <c r="K269" i="138"/>
  <c r="R268" i="138"/>
  <c r="N268" i="138"/>
  <c r="L268" i="138"/>
  <c r="K268" i="138"/>
  <c r="R267" i="138"/>
  <c r="N267" i="138"/>
  <c r="L267" i="138"/>
  <c r="K267" i="138"/>
  <c r="R266" i="138"/>
  <c r="N266" i="138"/>
  <c r="L266" i="138"/>
  <c r="K266" i="138"/>
  <c r="R265" i="138"/>
  <c r="N265" i="138"/>
  <c r="L265" i="138"/>
  <c r="K265" i="138"/>
  <c r="R264" i="138"/>
  <c r="N264" i="138"/>
  <c r="L264" i="138"/>
  <c r="K264" i="138"/>
  <c r="R263" i="138"/>
  <c r="N263" i="138"/>
  <c r="L263" i="138"/>
  <c r="K263" i="138"/>
  <c r="R262" i="138"/>
  <c r="N262" i="138"/>
  <c r="L262" i="138"/>
  <c r="K262" i="138"/>
  <c r="R261" i="138"/>
  <c r="N261" i="138"/>
  <c r="L261" i="138"/>
  <c r="K261" i="138"/>
  <c r="R260" i="138"/>
  <c r="N260" i="138"/>
  <c r="L260" i="138"/>
  <c r="K260" i="138"/>
  <c r="R259" i="138"/>
  <c r="N259" i="138"/>
  <c r="L259" i="138"/>
  <c r="K259" i="138"/>
  <c r="R258" i="138"/>
  <c r="N258" i="138"/>
  <c r="L258" i="138"/>
  <c r="K258" i="138"/>
  <c r="R257" i="138"/>
  <c r="N257" i="138"/>
  <c r="L257" i="138"/>
  <c r="K257" i="138"/>
  <c r="R256" i="138"/>
  <c r="N256" i="138"/>
  <c r="L256" i="138"/>
  <c r="K256" i="138"/>
  <c r="R255" i="138"/>
  <c r="N255" i="138"/>
  <c r="L255" i="138"/>
  <c r="K255" i="138"/>
  <c r="R254" i="138"/>
  <c r="N254" i="138"/>
  <c r="L254" i="138"/>
  <c r="K254" i="138"/>
  <c r="R253" i="138"/>
  <c r="N253" i="138"/>
  <c r="L253" i="138"/>
  <c r="K253" i="138"/>
  <c r="R252" i="138"/>
  <c r="N252" i="138"/>
  <c r="L252" i="138"/>
  <c r="K252" i="138"/>
  <c r="R251" i="138"/>
  <c r="N251" i="138"/>
  <c r="L251" i="138"/>
  <c r="K251" i="138"/>
  <c r="R250" i="138"/>
  <c r="N250" i="138"/>
  <c r="L250" i="138"/>
  <c r="K250" i="138"/>
  <c r="R249" i="138"/>
  <c r="N249" i="138"/>
  <c r="L249" i="138"/>
  <c r="K249" i="138"/>
  <c r="R248" i="138"/>
  <c r="N248" i="138"/>
  <c r="L248" i="138"/>
  <c r="K248" i="138"/>
  <c r="R247" i="138"/>
  <c r="N247" i="138"/>
  <c r="L247" i="138"/>
  <c r="K247" i="138"/>
  <c r="R246" i="138"/>
  <c r="N246" i="138"/>
  <c r="L246" i="138"/>
  <c r="K246" i="138"/>
  <c r="R245" i="138"/>
  <c r="N245" i="138"/>
  <c r="L245" i="138"/>
  <c r="K245" i="138"/>
  <c r="R244" i="138"/>
  <c r="N244" i="138"/>
  <c r="L244" i="138"/>
  <c r="K244" i="138"/>
  <c r="R243" i="138"/>
  <c r="N243" i="138"/>
  <c r="L243" i="138"/>
  <c r="K243" i="138"/>
  <c r="R242" i="138"/>
  <c r="N242" i="138"/>
  <c r="L242" i="138"/>
  <c r="K242" i="138"/>
  <c r="R241" i="138"/>
  <c r="N241" i="138"/>
  <c r="L241" i="138"/>
  <c r="K241" i="138"/>
  <c r="R240" i="138"/>
  <c r="N240" i="138"/>
  <c r="L240" i="138"/>
  <c r="K240" i="138"/>
  <c r="R239" i="138"/>
  <c r="N239" i="138"/>
  <c r="L239" i="138"/>
  <c r="K239" i="138"/>
  <c r="R238" i="138"/>
  <c r="N238" i="138"/>
  <c r="L238" i="138"/>
  <c r="K238" i="138"/>
  <c r="R237" i="138"/>
  <c r="N237" i="138"/>
  <c r="L237" i="138"/>
  <c r="K237" i="138"/>
  <c r="R236" i="138"/>
  <c r="N236" i="138"/>
  <c r="L236" i="138"/>
  <c r="K236" i="138"/>
  <c r="R235" i="138"/>
  <c r="N235" i="138"/>
  <c r="L235" i="138"/>
  <c r="K235" i="138"/>
  <c r="R234" i="138"/>
  <c r="N234" i="138"/>
  <c r="L234" i="138"/>
  <c r="K234" i="138"/>
  <c r="R233" i="138"/>
  <c r="N233" i="138"/>
  <c r="L233" i="138"/>
  <c r="K233" i="138"/>
  <c r="R232" i="138"/>
  <c r="N232" i="138"/>
  <c r="L232" i="138"/>
  <c r="K232" i="138"/>
  <c r="R231" i="138"/>
  <c r="N231" i="138"/>
  <c r="L231" i="138"/>
  <c r="K231" i="138"/>
  <c r="R230" i="138"/>
  <c r="N230" i="138"/>
  <c r="L230" i="138"/>
  <c r="K230" i="138"/>
  <c r="R229" i="138"/>
  <c r="N229" i="138"/>
  <c r="L229" i="138"/>
  <c r="K229" i="138"/>
  <c r="R228" i="138"/>
  <c r="N228" i="138"/>
  <c r="L228" i="138"/>
  <c r="K228" i="138"/>
  <c r="R227" i="138"/>
  <c r="N227" i="138"/>
  <c r="L227" i="138"/>
  <c r="K227" i="138"/>
  <c r="R226" i="138"/>
  <c r="N226" i="138"/>
  <c r="L226" i="138"/>
  <c r="K226" i="138"/>
  <c r="R225" i="138"/>
  <c r="N225" i="138"/>
  <c r="L225" i="138"/>
  <c r="K225" i="138"/>
  <c r="R224" i="138"/>
  <c r="N224" i="138"/>
  <c r="L224" i="138"/>
  <c r="K224" i="138"/>
  <c r="R223" i="138"/>
  <c r="N223" i="138"/>
  <c r="L223" i="138"/>
  <c r="K223" i="138"/>
  <c r="R222" i="138"/>
  <c r="N222" i="138"/>
  <c r="L222" i="138"/>
  <c r="K222" i="138"/>
  <c r="R221" i="138"/>
  <c r="N221" i="138"/>
  <c r="L221" i="138"/>
  <c r="K221" i="138"/>
  <c r="R220" i="138"/>
  <c r="N220" i="138"/>
  <c r="L220" i="138"/>
  <c r="K220" i="138"/>
  <c r="R219" i="138"/>
  <c r="N219" i="138"/>
  <c r="L219" i="138"/>
  <c r="K219" i="138"/>
  <c r="R218" i="138"/>
  <c r="N218" i="138"/>
  <c r="L218" i="138"/>
  <c r="K218" i="138"/>
  <c r="R217" i="138"/>
  <c r="N217" i="138"/>
  <c r="L217" i="138"/>
  <c r="K217" i="138"/>
  <c r="R216" i="138"/>
  <c r="N216" i="138"/>
  <c r="L216" i="138"/>
  <c r="K216" i="138"/>
  <c r="R215" i="138"/>
  <c r="N215" i="138"/>
  <c r="L215" i="138"/>
  <c r="K215" i="138"/>
  <c r="R214" i="138"/>
  <c r="N214" i="138"/>
  <c r="L214" i="138"/>
  <c r="K214" i="138"/>
  <c r="R213" i="138"/>
  <c r="N213" i="138"/>
  <c r="L213" i="138"/>
  <c r="K213" i="138"/>
  <c r="R212" i="138"/>
  <c r="N212" i="138"/>
  <c r="L212" i="138"/>
  <c r="K212" i="138"/>
  <c r="R211" i="138"/>
  <c r="N211" i="138"/>
  <c r="L211" i="138"/>
  <c r="K211" i="138"/>
  <c r="R210" i="138"/>
  <c r="N210" i="138"/>
  <c r="L210" i="138"/>
  <c r="K210" i="138"/>
  <c r="R209" i="138"/>
  <c r="N209" i="138"/>
  <c r="L209" i="138"/>
  <c r="K209" i="138"/>
  <c r="R208" i="138"/>
  <c r="N208" i="138"/>
  <c r="L208" i="138"/>
  <c r="K208" i="138"/>
  <c r="R207" i="138"/>
  <c r="N207" i="138"/>
  <c r="L207" i="138"/>
  <c r="K207" i="138"/>
  <c r="R206" i="138"/>
  <c r="N206" i="138"/>
  <c r="L206" i="138"/>
  <c r="K206" i="138"/>
  <c r="R205" i="138"/>
  <c r="N205" i="138"/>
  <c r="L205" i="138"/>
  <c r="K205" i="138"/>
  <c r="R204" i="138"/>
  <c r="N204" i="138"/>
  <c r="L204" i="138"/>
  <c r="K204" i="138"/>
  <c r="R203" i="138"/>
  <c r="N203" i="138"/>
  <c r="L203" i="138"/>
  <c r="K203" i="138"/>
  <c r="R202" i="138"/>
  <c r="N202" i="138"/>
  <c r="L202" i="138"/>
  <c r="K202" i="138"/>
  <c r="R201" i="138"/>
  <c r="N201" i="138"/>
  <c r="L201" i="138"/>
  <c r="K201" i="138"/>
  <c r="R200" i="138"/>
  <c r="N200" i="138"/>
  <c r="L200" i="138"/>
  <c r="K200" i="138"/>
  <c r="R199" i="138"/>
  <c r="N199" i="138"/>
  <c r="L199" i="138"/>
  <c r="K199" i="138"/>
  <c r="R198" i="138"/>
  <c r="N198" i="138"/>
  <c r="L198" i="138"/>
  <c r="K198" i="138"/>
  <c r="R197" i="138"/>
  <c r="N197" i="138"/>
  <c r="L197" i="138"/>
  <c r="K197" i="138"/>
  <c r="R196" i="138"/>
  <c r="N196" i="138"/>
  <c r="L196" i="138"/>
  <c r="K196" i="138"/>
  <c r="R195" i="138"/>
  <c r="N195" i="138"/>
  <c r="L195" i="138"/>
  <c r="K195" i="138"/>
  <c r="R194" i="138"/>
  <c r="N194" i="138"/>
  <c r="L194" i="138"/>
  <c r="K194" i="138"/>
  <c r="R193" i="138"/>
  <c r="N193" i="138"/>
  <c r="L193" i="138"/>
  <c r="K193" i="138"/>
  <c r="R192" i="138"/>
  <c r="N192" i="138"/>
  <c r="L192" i="138"/>
  <c r="K192" i="138"/>
  <c r="R191" i="138"/>
  <c r="N191" i="138"/>
  <c r="L191" i="138"/>
  <c r="K191" i="138"/>
  <c r="R190" i="138"/>
  <c r="N190" i="138"/>
  <c r="L190" i="138"/>
  <c r="K190" i="138"/>
  <c r="R189" i="138"/>
  <c r="N189" i="138"/>
  <c r="L189" i="138"/>
  <c r="K189" i="138"/>
  <c r="R188" i="138"/>
  <c r="N188" i="138"/>
  <c r="L188" i="138"/>
  <c r="K188" i="138"/>
  <c r="R187" i="138"/>
  <c r="N187" i="138"/>
  <c r="L187" i="138"/>
  <c r="K187" i="138"/>
  <c r="R186" i="138"/>
  <c r="N186" i="138"/>
  <c r="L186" i="138"/>
  <c r="K186" i="138"/>
  <c r="R185" i="138"/>
  <c r="N185" i="138"/>
  <c r="L185" i="138"/>
  <c r="K185" i="138"/>
  <c r="R184" i="138"/>
  <c r="N184" i="138"/>
  <c r="L184" i="138"/>
  <c r="K184" i="138"/>
  <c r="R183" i="138"/>
  <c r="N183" i="138"/>
  <c r="L183" i="138"/>
  <c r="K183" i="138"/>
  <c r="R182" i="138"/>
  <c r="N182" i="138"/>
  <c r="L182" i="138"/>
  <c r="K182" i="138"/>
  <c r="R181" i="138"/>
  <c r="N181" i="138"/>
  <c r="L181" i="138"/>
  <c r="K181" i="138"/>
  <c r="R180" i="138"/>
  <c r="N180" i="138"/>
  <c r="L180" i="138"/>
  <c r="K180" i="138"/>
  <c r="R179" i="138"/>
  <c r="N179" i="138"/>
  <c r="L179" i="138"/>
  <c r="K179" i="138"/>
  <c r="R178" i="138"/>
  <c r="N178" i="138"/>
  <c r="L178" i="138"/>
  <c r="K178" i="138"/>
  <c r="R177" i="138"/>
  <c r="N177" i="138"/>
  <c r="L177" i="138"/>
  <c r="K177" i="138"/>
  <c r="R176" i="138"/>
  <c r="N176" i="138"/>
  <c r="L176" i="138"/>
  <c r="K176" i="138"/>
  <c r="R175" i="138"/>
  <c r="N175" i="138"/>
  <c r="L175" i="138"/>
  <c r="K175" i="138"/>
  <c r="R174" i="138"/>
  <c r="N174" i="138"/>
  <c r="L174" i="138"/>
  <c r="K174" i="138"/>
  <c r="R173" i="138"/>
  <c r="N173" i="138"/>
  <c r="L173" i="138"/>
  <c r="K173" i="138"/>
  <c r="R172" i="138"/>
  <c r="N172" i="138"/>
  <c r="L172" i="138"/>
  <c r="K172" i="138"/>
  <c r="R171" i="138"/>
  <c r="N171" i="138"/>
  <c r="L171" i="138"/>
  <c r="K171" i="138"/>
  <c r="R170" i="138"/>
  <c r="N170" i="138"/>
  <c r="L170" i="138"/>
  <c r="K170" i="138"/>
  <c r="R169" i="138"/>
  <c r="N169" i="138"/>
  <c r="L169" i="138"/>
  <c r="K169" i="138"/>
  <c r="R168" i="138"/>
  <c r="N168" i="138"/>
  <c r="L168" i="138"/>
  <c r="K168" i="138"/>
  <c r="R167" i="138"/>
  <c r="N167" i="138"/>
  <c r="L167" i="138"/>
  <c r="K167" i="138"/>
  <c r="R166" i="138"/>
  <c r="N166" i="138"/>
  <c r="L166" i="138"/>
  <c r="K166" i="138"/>
  <c r="R165" i="138"/>
  <c r="N165" i="138"/>
  <c r="L165" i="138"/>
  <c r="K165" i="138"/>
  <c r="R164" i="138"/>
  <c r="N164" i="138"/>
  <c r="L164" i="138"/>
  <c r="K164" i="138"/>
  <c r="R163" i="138"/>
  <c r="N163" i="138"/>
  <c r="L163" i="138"/>
  <c r="K163" i="138"/>
  <c r="R162" i="138"/>
  <c r="N162" i="138"/>
  <c r="L162" i="138"/>
  <c r="K162" i="138"/>
  <c r="R161" i="138"/>
  <c r="N161" i="138"/>
  <c r="L161" i="138"/>
  <c r="K161" i="138"/>
  <c r="R160" i="138"/>
  <c r="N160" i="138"/>
  <c r="L160" i="138"/>
  <c r="K160" i="138"/>
  <c r="R159" i="138"/>
  <c r="N159" i="138"/>
  <c r="L159" i="138"/>
  <c r="K159" i="138"/>
  <c r="R158" i="138"/>
  <c r="N158" i="138"/>
  <c r="L158" i="138"/>
  <c r="K158" i="138"/>
  <c r="R157" i="138"/>
  <c r="N157" i="138"/>
  <c r="L157" i="138"/>
  <c r="K157" i="138"/>
  <c r="R156" i="138"/>
  <c r="N156" i="138"/>
  <c r="L156" i="138"/>
  <c r="K156" i="138"/>
  <c r="R155" i="138"/>
  <c r="N155" i="138"/>
  <c r="L155" i="138"/>
  <c r="K155" i="138"/>
  <c r="R154" i="138"/>
  <c r="N154" i="138"/>
  <c r="L154" i="138"/>
  <c r="K154" i="138"/>
  <c r="R153" i="138"/>
  <c r="N153" i="138"/>
  <c r="L153" i="138"/>
  <c r="K153" i="138"/>
  <c r="R152" i="138"/>
  <c r="N152" i="138"/>
  <c r="L152" i="138"/>
  <c r="K152" i="138"/>
  <c r="R151" i="138"/>
  <c r="N151" i="138"/>
  <c r="L151" i="138"/>
  <c r="K151" i="138"/>
  <c r="R150" i="138"/>
  <c r="N150" i="138"/>
  <c r="L150" i="138"/>
  <c r="K150" i="138"/>
  <c r="R149" i="138"/>
  <c r="N149" i="138"/>
  <c r="L149" i="138"/>
  <c r="K149" i="138"/>
  <c r="R148" i="138"/>
  <c r="N148" i="138"/>
  <c r="L148" i="138"/>
  <c r="K148" i="138"/>
  <c r="R147" i="138"/>
  <c r="N147" i="138"/>
  <c r="L147" i="138"/>
  <c r="K147" i="138"/>
  <c r="R146" i="138"/>
  <c r="N146" i="138"/>
  <c r="L146" i="138"/>
  <c r="K146" i="138"/>
  <c r="R145" i="138"/>
  <c r="N145" i="138"/>
  <c r="L145" i="138"/>
  <c r="K145" i="138"/>
  <c r="R144" i="138"/>
  <c r="N144" i="138"/>
  <c r="L144" i="138"/>
  <c r="K144" i="138"/>
  <c r="R143" i="138"/>
  <c r="N143" i="138"/>
  <c r="L143" i="138"/>
  <c r="K143" i="138"/>
  <c r="R142" i="138"/>
  <c r="N142" i="138"/>
  <c r="L142" i="138"/>
  <c r="K142" i="138"/>
  <c r="R141" i="138"/>
  <c r="N141" i="138"/>
  <c r="L141" i="138"/>
  <c r="K141" i="138"/>
  <c r="R140" i="138"/>
  <c r="N140" i="138"/>
  <c r="L140" i="138"/>
  <c r="K140" i="138"/>
  <c r="R139" i="138"/>
  <c r="N139" i="138"/>
  <c r="L139" i="138"/>
  <c r="K139" i="138"/>
  <c r="R138" i="138"/>
  <c r="N138" i="138"/>
  <c r="L138" i="138"/>
  <c r="K138" i="138"/>
  <c r="R137" i="138"/>
  <c r="N137" i="138"/>
  <c r="L137" i="138"/>
  <c r="K137" i="138"/>
  <c r="R136" i="138"/>
  <c r="N136" i="138"/>
  <c r="L136" i="138"/>
  <c r="K136" i="138"/>
  <c r="R135" i="138"/>
  <c r="N135" i="138"/>
  <c r="L135" i="138"/>
  <c r="K135" i="138"/>
  <c r="R134" i="138"/>
  <c r="N134" i="138"/>
  <c r="L134" i="138"/>
  <c r="K134" i="138"/>
  <c r="R133" i="138"/>
  <c r="N133" i="138"/>
  <c r="L133" i="138"/>
  <c r="K133" i="138"/>
  <c r="R132" i="138"/>
  <c r="N132" i="138"/>
  <c r="L132" i="138"/>
  <c r="K132" i="138"/>
  <c r="R131" i="138"/>
  <c r="N131" i="138"/>
  <c r="L131" i="138"/>
  <c r="K131" i="138"/>
  <c r="R130" i="138"/>
  <c r="N130" i="138"/>
  <c r="L130" i="138"/>
  <c r="K130" i="138"/>
  <c r="R129" i="138"/>
  <c r="N129" i="138"/>
  <c r="L129" i="138"/>
  <c r="K129" i="138"/>
  <c r="R128" i="138"/>
  <c r="N128" i="138"/>
  <c r="L128" i="138"/>
  <c r="K128" i="138"/>
  <c r="R127" i="138"/>
  <c r="N127" i="138"/>
  <c r="L127" i="138"/>
  <c r="K127" i="138"/>
  <c r="R126" i="138"/>
  <c r="N126" i="138"/>
  <c r="L126" i="138"/>
  <c r="K126" i="138"/>
  <c r="R125" i="138"/>
  <c r="N125" i="138"/>
  <c r="L125" i="138"/>
  <c r="K125" i="138"/>
  <c r="R124" i="138"/>
  <c r="N124" i="138"/>
  <c r="L124" i="138"/>
  <c r="K124" i="138"/>
  <c r="R123" i="138"/>
  <c r="N123" i="138"/>
  <c r="L123" i="138"/>
  <c r="K123" i="138"/>
  <c r="R122" i="138"/>
  <c r="N122" i="138"/>
  <c r="L122" i="138"/>
  <c r="K122" i="138"/>
  <c r="R121" i="138"/>
  <c r="N121" i="138"/>
  <c r="L121" i="138"/>
  <c r="K121" i="138"/>
  <c r="R120" i="138"/>
  <c r="N120" i="138"/>
  <c r="L120" i="138"/>
  <c r="K120" i="138"/>
  <c r="R119" i="138"/>
  <c r="N119" i="138"/>
  <c r="L119" i="138"/>
  <c r="K119" i="138"/>
  <c r="R118" i="138"/>
  <c r="N118" i="138"/>
  <c r="L118" i="138"/>
  <c r="K118" i="138"/>
  <c r="R117" i="138"/>
  <c r="N117" i="138"/>
  <c r="L117" i="138"/>
  <c r="K117" i="138"/>
  <c r="R116" i="138"/>
  <c r="N116" i="138"/>
  <c r="L116" i="138"/>
  <c r="K116" i="138"/>
  <c r="R115" i="138"/>
  <c r="N115" i="138"/>
  <c r="L115" i="138"/>
  <c r="K115" i="138"/>
  <c r="R114" i="138"/>
  <c r="N114" i="138"/>
  <c r="L114" i="138"/>
  <c r="K114" i="138"/>
  <c r="R113" i="138"/>
  <c r="N113" i="138"/>
  <c r="L113" i="138"/>
  <c r="K113" i="138"/>
  <c r="R112" i="138"/>
  <c r="N112" i="138"/>
  <c r="L112" i="138"/>
  <c r="K112" i="138"/>
  <c r="R111" i="138"/>
  <c r="N111" i="138"/>
  <c r="L111" i="138"/>
  <c r="K111" i="138"/>
  <c r="R110" i="138"/>
  <c r="N110" i="138"/>
  <c r="L110" i="138"/>
  <c r="K110" i="138"/>
  <c r="R109" i="138"/>
  <c r="N109" i="138"/>
  <c r="L109" i="138"/>
  <c r="K109" i="138"/>
  <c r="R108" i="138"/>
  <c r="N108" i="138"/>
  <c r="L108" i="138"/>
  <c r="K108" i="138"/>
  <c r="R107" i="138"/>
  <c r="N107" i="138"/>
  <c r="L107" i="138"/>
  <c r="K107" i="138"/>
  <c r="R106" i="138"/>
  <c r="N106" i="138"/>
  <c r="L106" i="138"/>
  <c r="K106" i="138"/>
  <c r="R105" i="138"/>
  <c r="N105" i="138"/>
  <c r="L105" i="138"/>
  <c r="K105" i="138"/>
  <c r="R104" i="138"/>
  <c r="N104" i="138"/>
  <c r="L104" i="138"/>
  <c r="K104" i="138"/>
  <c r="R103" i="138"/>
  <c r="N103" i="138"/>
  <c r="L103" i="138"/>
  <c r="K103" i="138"/>
  <c r="R102" i="138"/>
  <c r="N102" i="138"/>
  <c r="L102" i="138"/>
  <c r="K102" i="138"/>
  <c r="R101" i="138"/>
  <c r="N101" i="138"/>
  <c r="L101" i="138"/>
  <c r="K101" i="138"/>
  <c r="R100" i="138"/>
  <c r="N100" i="138"/>
  <c r="L100" i="138"/>
  <c r="K100" i="138"/>
  <c r="R99" i="138"/>
  <c r="N99" i="138"/>
  <c r="L99" i="138"/>
  <c r="K99" i="138"/>
  <c r="R98" i="138"/>
  <c r="N98" i="138"/>
  <c r="L98" i="138"/>
  <c r="K98" i="138"/>
  <c r="R97" i="138"/>
  <c r="N97" i="138"/>
  <c r="L97" i="138"/>
  <c r="K97" i="138"/>
  <c r="R96" i="138"/>
  <c r="N96" i="138"/>
  <c r="L96" i="138"/>
  <c r="K96" i="138"/>
  <c r="R95" i="138"/>
  <c r="N95" i="138"/>
  <c r="L95" i="138"/>
  <c r="K95" i="138"/>
  <c r="R94" i="138"/>
  <c r="N94" i="138"/>
  <c r="L94" i="138"/>
  <c r="K94" i="138"/>
  <c r="R93" i="138"/>
  <c r="N93" i="138"/>
  <c r="L93" i="138"/>
  <c r="K93" i="138"/>
  <c r="R92" i="138"/>
  <c r="N92" i="138"/>
  <c r="L92" i="138"/>
  <c r="K92" i="138"/>
  <c r="R91" i="138"/>
  <c r="N91" i="138"/>
  <c r="L91" i="138"/>
  <c r="K91" i="138"/>
  <c r="R90" i="138"/>
  <c r="N90" i="138"/>
  <c r="L90" i="138"/>
  <c r="K90" i="138"/>
  <c r="R89" i="138"/>
  <c r="N89" i="138"/>
  <c r="L89" i="138"/>
  <c r="K89" i="138"/>
  <c r="R88" i="138"/>
  <c r="N88" i="138"/>
  <c r="L88" i="138"/>
  <c r="K88" i="138"/>
  <c r="R87" i="138"/>
  <c r="N87" i="138"/>
  <c r="L87" i="138"/>
  <c r="K87" i="138"/>
  <c r="R86" i="138"/>
  <c r="N86" i="138"/>
  <c r="L86" i="138"/>
  <c r="K86" i="138"/>
  <c r="R85" i="138"/>
  <c r="N85" i="138"/>
  <c r="L85" i="138"/>
  <c r="K85" i="138"/>
  <c r="R84" i="138"/>
  <c r="N84" i="138"/>
  <c r="L84" i="138"/>
  <c r="K84" i="138"/>
  <c r="R83" i="138"/>
  <c r="N83" i="138"/>
  <c r="L83" i="138"/>
  <c r="K83" i="138"/>
  <c r="R82" i="138"/>
  <c r="N82" i="138"/>
  <c r="L82" i="138"/>
  <c r="K82" i="138"/>
  <c r="R81" i="138"/>
  <c r="N81" i="138"/>
  <c r="L81" i="138"/>
  <c r="K81" i="138"/>
  <c r="R80" i="138"/>
  <c r="N80" i="138"/>
  <c r="L80" i="138"/>
  <c r="K80" i="138"/>
  <c r="R79" i="138"/>
  <c r="N79" i="138"/>
  <c r="L79" i="138"/>
  <c r="K79" i="138"/>
  <c r="R78" i="138"/>
  <c r="N78" i="138"/>
  <c r="L78" i="138"/>
  <c r="K78" i="138"/>
  <c r="R77" i="138"/>
  <c r="N77" i="138"/>
  <c r="L77" i="138"/>
  <c r="K77" i="138"/>
  <c r="R76" i="138"/>
  <c r="N76" i="138"/>
  <c r="L76" i="138"/>
  <c r="K76" i="138"/>
  <c r="R75" i="138"/>
  <c r="N75" i="138"/>
  <c r="L75" i="138"/>
  <c r="K75" i="138"/>
  <c r="R74" i="138"/>
  <c r="N74" i="138"/>
  <c r="L74" i="138"/>
  <c r="K74" i="138"/>
  <c r="R73" i="138"/>
  <c r="N73" i="138"/>
  <c r="L73" i="138"/>
  <c r="K73" i="138"/>
  <c r="R72" i="138"/>
  <c r="N72" i="138"/>
  <c r="L72" i="138"/>
  <c r="K72" i="138"/>
  <c r="R71" i="138"/>
  <c r="N71" i="138"/>
  <c r="L71" i="138"/>
  <c r="K71" i="138"/>
  <c r="R70" i="138"/>
  <c r="N70" i="138"/>
  <c r="L70" i="138"/>
  <c r="K70" i="138"/>
  <c r="R69" i="138"/>
  <c r="N69" i="138"/>
  <c r="L69" i="138"/>
  <c r="K69" i="138"/>
  <c r="R68" i="138"/>
  <c r="N68" i="138"/>
  <c r="L68" i="138"/>
  <c r="K68" i="138"/>
  <c r="R67" i="138"/>
  <c r="N67" i="138"/>
  <c r="L67" i="138"/>
  <c r="K67" i="138"/>
  <c r="R66" i="138"/>
  <c r="N66" i="138"/>
  <c r="L66" i="138"/>
  <c r="K66" i="138"/>
  <c r="R65" i="138"/>
  <c r="N65" i="138"/>
  <c r="L65" i="138"/>
  <c r="K65" i="138"/>
  <c r="R64" i="138"/>
  <c r="N64" i="138"/>
  <c r="L64" i="138"/>
  <c r="K64" i="138"/>
  <c r="R63" i="138"/>
  <c r="N63" i="138"/>
  <c r="L63" i="138"/>
  <c r="K63" i="138"/>
  <c r="R62" i="138"/>
  <c r="N62" i="138"/>
  <c r="L62" i="138"/>
  <c r="K62" i="138"/>
  <c r="R61" i="138"/>
  <c r="N61" i="138"/>
  <c r="L61" i="138"/>
  <c r="K61" i="138"/>
  <c r="R60" i="138"/>
  <c r="N60" i="138"/>
  <c r="L60" i="138"/>
  <c r="K60" i="138"/>
  <c r="R59" i="138"/>
  <c r="N59" i="138"/>
  <c r="L59" i="138"/>
  <c r="K59" i="138"/>
  <c r="R58" i="138"/>
  <c r="N58" i="138"/>
  <c r="L58" i="138"/>
  <c r="K58" i="138"/>
  <c r="R57" i="138"/>
  <c r="N57" i="138"/>
  <c r="L57" i="138"/>
  <c r="K57" i="138"/>
  <c r="R56" i="138"/>
  <c r="N56" i="138"/>
  <c r="L56" i="138"/>
  <c r="K56" i="138"/>
  <c r="R55" i="138"/>
  <c r="N55" i="138"/>
  <c r="L55" i="138"/>
  <c r="K55" i="138"/>
  <c r="R54" i="138"/>
  <c r="N54" i="138"/>
  <c r="L54" i="138"/>
  <c r="K54" i="138"/>
  <c r="R53" i="138"/>
  <c r="N53" i="138"/>
  <c r="L53" i="138"/>
  <c r="K53" i="138"/>
  <c r="R52" i="138"/>
  <c r="N52" i="138"/>
  <c r="L52" i="138"/>
  <c r="K52" i="138"/>
  <c r="R51" i="138"/>
  <c r="N51" i="138"/>
  <c r="L51" i="138"/>
  <c r="K51" i="138"/>
  <c r="R50" i="138"/>
  <c r="N50" i="138"/>
  <c r="L50" i="138"/>
  <c r="K50" i="138"/>
  <c r="R49" i="138"/>
  <c r="N49" i="138"/>
  <c r="L49" i="138"/>
  <c r="K49" i="138"/>
  <c r="R48" i="138"/>
  <c r="N48" i="138"/>
  <c r="L48" i="138"/>
  <c r="K48" i="138"/>
  <c r="R47" i="138"/>
  <c r="N47" i="138"/>
  <c r="L47" i="138"/>
  <c r="K47" i="138"/>
  <c r="R46" i="138"/>
  <c r="N46" i="138"/>
  <c r="L46" i="138"/>
  <c r="K46" i="138"/>
  <c r="R45" i="138"/>
  <c r="N45" i="138"/>
  <c r="L45" i="138"/>
  <c r="K45" i="138"/>
  <c r="R44" i="138"/>
  <c r="N44" i="138"/>
  <c r="L44" i="138"/>
  <c r="K44" i="138"/>
  <c r="R43" i="138"/>
  <c r="N43" i="138"/>
  <c r="L43" i="138"/>
  <c r="K43" i="138"/>
  <c r="R42" i="138"/>
  <c r="N42" i="138"/>
  <c r="L42" i="138"/>
  <c r="K42" i="138"/>
  <c r="R41" i="138"/>
  <c r="N41" i="138"/>
  <c r="L41" i="138"/>
  <c r="K41" i="138"/>
  <c r="R40" i="138"/>
  <c r="N40" i="138"/>
  <c r="L40" i="138"/>
  <c r="K40" i="138"/>
  <c r="R39" i="138"/>
  <c r="N39" i="138"/>
  <c r="L39" i="138"/>
  <c r="K39" i="138"/>
  <c r="R38" i="138"/>
  <c r="N38" i="138"/>
  <c r="L38" i="138"/>
  <c r="K38" i="138"/>
  <c r="R37" i="138"/>
  <c r="N37" i="138"/>
  <c r="L37" i="138"/>
  <c r="K37" i="138"/>
  <c r="R36" i="138"/>
  <c r="N36" i="138"/>
  <c r="L36" i="138"/>
  <c r="K36" i="138"/>
  <c r="R35" i="138"/>
  <c r="N35" i="138"/>
  <c r="L35" i="138"/>
  <c r="K35" i="138"/>
  <c r="R34" i="138"/>
  <c r="N34" i="138"/>
  <c r="L34" i="138"/>
  <c r="K34" i="138"/>
  <c r="R33" i="138"/>
  <c r="N33" i="138"/>
  <c r="L33" i="138"/>
  <c r="K33" i="138"/>
  <c r="R32" i="138"/>
  <c r="N32" i="138"/>
  <c r="L32" i="138"/>
  <c r="K32" i="138"/>
  <c r="R31" i="138"/>
  <c r="N31" i="138"/>
  <c r="L31" i="138"/>
  <c r="K31" i="138"/>
  <c r="R30" i="138"/>
  <c r="N30" i="138"/>
  <c r="L30" i="138"/>
  <c r="K30" i="138"/>
  <c r="R29" i="138"/>
  <c r="N29" i="138"/>
  <c r="L29" i="138"/>
  <c r="K29" i="138"/>
  <c r="R28" i="138"/>
  <c r="N28" i="138"/>
  <c r="L28" i="138"/>
  <c r="K28" i="138"/>
  <c r="R27" i="138"/>
  <c r="N27" i="138"/>
  <c r="L27" i="138"/>
  <c r="K27" i="138"/>
  <c r="R26" i="138"/>
  <c r="N26" i="138"/>
  <c r="L26" i="138"/>
  <c r="K26" i="138"/>
  <c r="R25" i="138"/>
  <c r="N25" i="138"/>
  <c r="L25" i="138"/>
  <c r="K25" i="138"/>
  <c r="R24" i="138"/>
  <c r="N24" i="138"/>
  <c r="L24" i="138"/>
  <c r="K24" i="138"/>
  <c r="R23" i="138"/>
  <c r="N23" i="138"/>
  <c r="L23" i="138"/>
  <c r="K23" i="138"/>
  <c r="R22" i="138"/>
  <c r="N22" i="138"/>
  <c r="L22" i="138"/>
  <c r="K22" i="138"/>
  <c r="R21" i="138"/>
  <c r="N21" i="138"/>
  <c r="L21" i="138"/>
  <c r="K21" i="138"/>
  <c r="R20" i="138"/>
  <c r="N20" i="138"/>
  <c r="L20" i="138"/>
  <c r="K20" i="138"/>
  <c r="R19" i="138"/>
  <c r="N19" i="138"/>
  <c r="L19" i="138"/>
  <c r="K19" i="138"/>
  <c r="R18" i="138"/>
  <c r="N18" i="138"/>
  <c r="L18" i="138"/>
  <c r="K18" i="138"/>
  <c r="R17" i="138"/>
  <c r="N17" i="138"/>
  <c r="L17" i="138"/>
  <c r="K17" i="138"/>
  <c r="R16" i="138"/>
  <c r="N16" i="138"/>
  <c r="L16" i="138"/>
  <c r="K16" i="138"/>
  <c r="R15" i="138"/>
  <c r="N15" i="138"/>
  <c r="L15" i="138"/>
  <c r="K15" i="138"/>
  <c r="R14" i="138"/>
  <c r="N14" i="138"/>
  <c r="L14" i="138"/>
  <c r="K14" i="138"/>
  <c r="R13" i="138"/>
  <c r="N13" i="138"/>
  <c r="L13" i="138"/>
  <c r="K13" i="138"/>
  <c r="R12" i="138"/>
  <c r="N12" i="138"/>
  <c r="L12" i="138"/>
  <c r="K12" i="138"/>
  <c r="R11" i="138"/>
  <c r="N11" i="138"/>
  <c r="L11" i="138"/>
  <c r="K11" i="138"/>
  <c r="R10" i="138"/>
  <c r="N10" i="138"/>
  <c r="L10" i="138"/>
  <c r="K10" i="138"/>
  <c r="R9" i="138"/>
  <c r="N9" i="138"/>
  <c r="L9" i="138"/>
  <c r="K9" i="138"/>
  <c r="R8" i="138"/>
  <c r="N8" i="138"/>
  <c r="L8" i="138"/>
  <c r="K8" i="138"/>
  <c r="R7" i="138"/>
  <c r="N7" i="138"/>
  <c r="L7" i="138"/>
  <c r="K7" i="138"/>
  <c r="R6" i="138"/>
  <c r="N6" i="138"/>
  <c r="L6" i="138"/>
  <c r="K6" i="138"/>
  <c r="R5" i="138"/>
  <c r="N5" i="138"/>
  <c r="L5" i="138"/>
  <c r="K5" i="138"/>
  <c r="R4" i="138"/>
  <c r="N4" i="138"/>
  <c r="L4" i="138"/>
  <c r="L355" i="138" s="1"/>
  <c r="K4" i="138"/>
  <c r="K355" i="138" s="1"/>
  <c r="R354" i="137"/>
  <c r="N354" i="137"/>
  <c r="L354" i="137"/>
  <c r="K354" i="137"/>
  <c r="R353" i="137"/>
  <c r="N353" i="137"/>
  <c r="L353" i="137"/>
  <c r="K353" i="137"/>
  <c r="R352" i="137"/>
  <c r="N352" i="137"/>
  <c r="L352" i="137"/>
  <c r="K352" i="137"/>
  <c r="R351" i="137"/>
  <c r="N351" i="137"/>
  <c r="L351" i="137"/>
  <c r="K351" i="137"/>
  <c r="R350" i="137"/>
  <c r="N350" i="137"/>
  <c r="L350" i="137"/>
  <c r="K350" i="137"/>
  <c r="R349" i="137"/>
  <c r="N349" i="137"/>
  <c r="L349" i="137"/>
  <c r="K349" i="137"/>
  <c r="R348" i="137"/>
  <c r="N348" i="137"/>
  <c r="L348" i="137"/>
  <c r="K348" i="137"/>
  <c r="R347" i="137"/>
  <c r="N347" i="137"/>
  <c r="L347" i="137"/>
  <c r="K347" i="137"/>
  <c r="R346" i="137"/>
  <c r="N346" i="137"/>
  <c r="L346" i="137"/>
  <c r="K346" i="137"/>
  <c r="R345" i="137"/>
  <c r="N345" i="137"/>
  <c r="L345" i="137"/>
  <c r="K345" i="137"/>
  <c r="R344" i="137"/>
  <c r="N344" i="137"/>
  <c r="L344" i="137"/>
  <c r="K344" i="137"/>
  <c r="R343" i="137"/>
  <c r="N343" i="137"/>
  <c r="L343" i="137"/>
  <c r="K343" i="137"/>
  <c r="R342" i="137"/>
  <c r="N342" i="137"/>
  <c r="L342" i="137"/>
  <c r="K342" i="137"/>
  <c r="R341" i="137"/>
  <c r="N341" i="137"/>
  <c r="L341" i="137"/>
  <c r="K341" i="137"/>
  <c r="R340" i="137"/>
  <c r="N340" i="137"/>
  <c r="L340" i="137"/>
  <c r="K340" i="137"/>
  <c r="R339" i="137"/>
  <c r="N339" i="137"/>
  <c r="L339" i="137"/>
  <c r="K339" i="137"/>
  <c r="R338" i="137"/>
  <c r="N338" i="137"/>
  <c r="L338" i="137"/>
  <c r="K338" i="137"/>
  <c r="R337" i="137"/>
  <c r="N337" i="137"/>
  <c r="L337" i="137"/>
  <c r="K337" i="137"/>
  <c r="R336" i="137"/>
  <c r="N336" i="137"/>
  <c r="L336" i="137"/>
  <c r="K336" i="137"/>
  <c r="R335" i="137"/>
  <c r="N335" i="137"/>
  <c r="L335" i="137"/>
  <c r="K335" i="137"/>
  <c r="R334" i="137"/>
  <c r="N334" i="137"/>
  <c r="L334" i="137"/>
  <c r="K334" i="137"/>
  <c r="R333" i="137"/>
  <c r="N333" i="137"/>
  <c r="L333" i="137"/>
  <c r="K333" i="137"/>
  <c r="R332" i="137"/>
  <c r="N332" i="137"/>
  <c r="L332" i="137"/>
  <c r="K332" i="137"/>
  <c r="R331" i="137"/>
  <c r="N331" i="137"/>
  <c r="L331" i="137"/>
  <c r="K331" i="137"/>
  <c r="R330" i="137"/>
  <c r="N330" i="137"/>
  <c r="L330" i="137"/>
  <c r="K330" i="137"/>
  <c r="R329" i="137"/>
  <c r="N329" i="137"/>
  <c r="L329" i="137"/>
  <c r="K329" i="137"/>
  <c r="R328" i="137"/>
  <c r="N328" i="137"/>
  <c r="L328" i="137"/>
  <c r="K328" i="137"/>
  <c r="R327" i="137"/>
  <c r="N327" i="137"/>
  <c r="L327" i="137"/>
  <c r="K327" i="137"/>
  <c r="R326" i="137"/>
  <c r="N326" i="137"/>
  <c r="L326" i="137"/>
  <c r="K326" i="137"/>
  <c r="R325" i="137"/>
  <c r="N325" i="137"/>
  <c r="L325" i="137"/>
  <c r="K325" i="137"/>
  <c r="R324" i="137"/>
  <c r="N324" i="137"/>
  <c r="L324" i="137"/>
  <c r="K324" i="137"/>
  <c r="R323" i="137"/>
  <c r="N323" i="137"/>
  <c r="L323" i="137"/>
  <c r="K323" i="137"/>
  <c r="R322" i="137"/>
  <c r="N322" i="137"/>
  <c r="L322" i="137"/>
  <c r="K322" i="137"/>
  <c r="R321" i="137"/>
  <c r="N321" i="137"/>
  <c r="L321" i="137"/>
  <c r="K321" i="137"/>
  <c r="R320" i="137"/>
  <c r="N320" i="137"/>
  <c r="L320" i="137"/>
  <c r="K320" i="137"/>
  <c r="R319" i="137"/>
  <c r="N319" i="137"/>
  <c r="L319" i="137"/>
  <c r="K319" i="137"/>
  <c r="R318" i="137"/>
  <c r="N318" i="137"/>
  <c r="L318" i="137"/>
  <c r="K318" i="137"/>
  <c r="R317" i="137"/>
  <c r="N317" i="137"/>
  <c r="L317" i="137"/>
  <c r="K317" i="137"/>
  <c r="R316" i="137"/>
  <c r="N316" i="137"/>
  <c r="L316" i="137"/>
  <c r="K316" i="137"/>
  <c r="R315" i="137"/>
  <c r="N315" i="137"/>
  <c r="L315" i="137"/>
  <c r="K315" i="137"/>
  <c r="R314" i="137"/>
  <c r="N314" i="137"/>
  <c r="L314" i="137"/>
  <c r="K314" i="137"/>
  <c r="R313" i="137"/>
  <c r="N313" i="137"/>
  <c r="L313" i="137"/>
  <c r="K313" i="137"/>
  <c r="R312" i="137"/>
  <c r="N312" i="137"/>
  <c r="L312" i="137"/>
  <c r="K312" i="137"/>
  <c r="R311" i="137"/>
  <c r="N311" i="137"/>
  <c r="L311" i="137"/>
  <c r="K311" i="137"/>
  <c r="R310" i="137"/>
  <c r="N310" i="137"/>
  <c r="L310" i="137"/>
  <c r="K310" i="137"/>
  <c r="R309" i="137"/>
  <c r="N309" i="137"/>
  <c r="L309" i="137"/>
  <c r="K309" i="137"/>
  <c r="R308" i="137"/>
  <c r="N308" i="137"/>
  <c r="L308" i="137"/>
  <c r="K308" i="137"/>
  <c r="R307" i="137"/>
  <c r="N307" i="137"/>
  <c r="L307" i="137"/>
  <c r="K307" i="137"/>
  <c r="R306" i="137"/>
  <c r="N306" i="137"/>
  <c r="L306" i="137"/>
  <c r="K306" i="137"/>
  <c r="R305" i="137"/>
  <c r="N305" i="137"/>
  <c r="L305" i="137"/>
  <c r="K305" i="137"/>
  <c r="R304" i="137"/>
  <c r="N304" i="137"/>
  <c r="L304" i="137"/>
  <c r="K304" i="137"/>
  <c r="R303" i="137"/>
  <c r="N303" i="137"/>
  <c r="L303" i="137"/>
  <c r="K303" i="137"/>
  <c r="R302" i="137"/>
  <c r="N302" i="137"/>
  <c r="L302" i="137"/>
  <c r="K302" i="137"/>
  <c r="R301" i="137"/>
  <c r="N301" i="137"/>
  <c r="L301" i="137"/>
  <c r="K301" i="137"/>
  <c r="R300" i="137"/>
  <c r="N300" i="137"/>
  <c r="L300" i="137"/>
  <c r="K300" i="137"/>
  <c r="R299" i="137"/>
  <c r="N299" i="137"/>
  <c r="L299" i="137"/>
  <c r="K299" i="137"/>
  <c r="R298" i="137"/>
  <c r="N298" i="137"/>
  <c r="L298" i="137"/>
  <c r="K298" i="137"/>
  <c r="R297" i="137"/>
  <c r="N297" i="137"/>
  <c r="L297" i="137"/>
  <c r="K297" i="137"/>
  <c r="R296" i="137"/>
  <c r="N296" i="137"/>
  <c r="L296" i="137"/>
  <c r="K296" i="137"/>
  <c r="R295" i="137"/>
  <c r="N295" i="137"/>
  <c r="L295" i="137"/>
  <c r="K295" i="137"/>
  <c r="R294" i="137"/>
  <c r="N294" i="137"/>
  <c r="L294" i="137"/>
  <c r="K294" i="137"/>
  <c r="R293" i="137"/>
  <c r="N293" i="137"/>
  <c r="L293" i="137"/>
  <c r="K293" i="137"/>
  <c r="R292" i="137"/>
  <c r="N292" i="137"/>
  <c r="L292" i="137"/>
  <c r="K292" i="137"/>
  <c r="R291" i="137"/>
  <c r="N291" i="137"/>
  <c r="L291" i="137"/>
  <c r="K291" i="137"/>
  <c r="R290" i="137"/>
  <c r="N290" i="137"/>
  <c r="L290" i="137"/>
  <c r="K290" i="137"/>
  <c r="R289" i="137"/>
  <c r="N289" i="137"/>
  <c r="L289" i="137"/>
  <c r="K289" i="137"/>
  <c r="R288" i="137"/>
  <c r="N288" i="137"/>
  <c r="L288" i="137"/>
  <c r="K288" i="137"/>
  <c r="R287" i="137"/>
  <c r="N287" i="137"/>
  <c r="L287" i="137"/>
  <c r="K287" i="137"/>
  <c r="R286" i="137"/>
  <c r="N286" i="137"/>
  <c r="L286" i="137"/>
  <c r="K286" i="137"/>
  <c r="R285" i="137"/>
  <c r="N285" i="137"/>
  <c r="L285" i="137"/>
  <c r="K285" i="137"/>
  <c r="R284" i="137"/>
  <c r="N284" i="137"/>
  <c r="L284" i="137"/>
  <c r="K284" i="137"/>
  <c r="R283" i="137"/>
  <c r="N283" i="137"/>
  <c r="L283" i="137"/>
  <c r="K283" i="137"/>
  <c r="R282" i="137"/>
  <c r="N282" i="137"/>
  <c r="L282" i="137"/>
  <c r="K282" i="137"/>
  <c r="R281" i="137"/>
  <c r="N281" i="137"/>
  <c r="L281" i="137"/>
  <c r="K281" i="137"/>
  <c r="R280" i="137"/>
  <c r="N280" i="137"/>
  <c r="L280" i="137"/>
  <c r="K280" i="137"/>
  <c r="R279" i="137"/>
  <c r="N279" i="137"/>
  <c r="L279" i="137"/>
  <c r="K279" i="137"/>
  <c r="R278" i="137"/>
  <c r="N278" i="137"/>
  <c r="L278" i="137"/>
  <c r="K278" i="137"/>
  <c r="R277" i="137"/>
  <c r="N277" i="137"/>
  <c r="L277" i="137"/>
  <c r="K277" i="137"/>
  <c r="R276" i="137"/>
  <c r="N276" i="137"/>
  <c r="L276" i="137"/>
  <c r="K276" i="137"/>
  <c r="R275" i="137"/>
  <c r="N275" i="137"/>
  <c r="L275" i="137"/>
  <c r="K275" i="137"/>
  <c r="R274" i="137"/>
  <c r="N274" i="137"/>
  <c r="L274" i="137"/>
  <c r="K274" i="137"/>
  <c r="R273" i="137"/>
  <c r="N273" i="137"/>
  <c r="L273" i="137"/>
  <c r="K273" i="137"/>
  <c r="R272" i="137"/>
  <c r="N272" i="137"/>
  <c r="L272" i="137"/>
  <c r="K272" i="137"/>
  <c r="R271" i="137"/>
  <c r="N271" i="137"/>
  <c r="L271" i="137"/>
  <c r="K271" i="137"/>
  <c r="R270" i="137"/>
  <c r="N270" i="137"/>
  <c r="L270" i="137"/>
  <c r="K270" i="137"/>
  <c r="R269" i="137"/>
  <c r="N269" i="137"/>
  <c r="L269" i="137"/>
  <c r="K269" i="137"/>
  <c r="R268" i="137"/>
  <c r="N268" i="137"/>
  <c r="L268" i="137"/>
  <c r="K268" i="137"/>
  <c r="R267" i="137"/>
  <c r="N267" i="137"/>
  <c r="L267" i="137"/>
  <c r="K267" i="137"/>
  <c r="R266" i="137"/>
  <c r="N266" i="137"/>
  <c r="L266" i="137"/>
  <c r="K266" i="137"/>
  <c r="R265" i="137"/>
  <c r="N265" i="137"/>
  <c r="L265" i="137"/>
  <c r="K265" i="137"/>
  <c r="R264" i="137"/>
  <c r="N264" i="137"/>
  <c r="L264" i="137"/>
  <c r="K264" i="137"/>
  <c r="R263" i="137"/>
  <c r="N263" i="137"/>
  <c r="L263" i="137"/>
  <c r="K263" i="137"/>
  <c r="R262" i="137"/>
  <c r="N262" i="137"/>
  <c r="L262" i="137"/>
  <c r="K262" i="137"/>
  <c r="R261" i="137"/>
  <c r="N261" i="137"/>
  <c r="L261" i="137"/>
  <c r="K261" i="137"/>
  <c r="R260" i="137"/>
  <c r="N260" i="137"/>
  <c r="L260" i="137"/>
  <c r="K260" i="137"/>
  <c r="R259" i="137"/>
  <c r="N259" i="137"/>
  <c r="L259" i="137"/>
  <c r="K259" i="137"/>
  <c r="R258" i="137"/>
  <c r="N258" i="137"/>
  <c r="L258" i="137"/>
  <c r="K258" i="137"/>
  <c r="R257" i="137"/>
  <c r="N257" i="137"/>
  <c r="L257" i="137"/>
  <c r="K257" i="137"/>
  <c r="R256" i="137"/>
  <c r="N256" i="137"/>
  <c r="L256" i="137"/>
  <c r="K256" i="137"/>
  <c r="R255" i="137"/>
  <c r="N255" i="137"/>
  <c r="L255" i="137"/>
  <c r="K255" i="137"/>
  <c r="R254" i="137"/>
  <c r="N254" i="137"/>
  <c r="L254" i="137"/>
  <c r="K254" i="137"/>
  <c r="R253" i="137"/>
  <c r="N253" i="137"/>
  <c r="L253" i="137"/>
  <c r="K253" i="137"/>
  <c r="R252" i="137"/>
  <c r="N252" i="137"/>
  <c r="L252" i="137"/>
  <c r="K252" i="137"/>
  <c r="R251" i="137"/>
  <c r="N251" i="137"/>
  <c r="L251" i="137"/>
  <c r="K251" i="137"/>
  <c r="R250" i="137"/>
  <c r="N250" i="137"/>
  <c r="L250" i="137"/>
  <c r="K250" i="137"/>
  <c r="R249" i="137"/>
  <c r="N249" i="137"/>
  <c r="L249" i="137"/>
  <c r="K249" i="137"/>
  <c r="R248" i="137"/>
  <c r="N248" i="137"/>
  <c r="L248" i="137"/>
  <c r="K248" i="137"/>
  <c r="R247" i="137"/>
  <c r="N247" i="137"/>
  <c r="L247" i="137"/>
  <c r="K247" i="137"/>
  <c r="R246" i="137"/>
  <c r="N246" i="137"/>
  <c r="L246" i="137"/>
  <c r="K246" i="137"/>
  <c r="R245" i="137"/>
  <c r="N245" i="137"/>
  <c r="L245" i="137"/>
  <c r="K245" i="137"/>
  <c r="R244" i="137"/>
  <c r="N244" i="137"/>
  <c r="L244" i="137"/>
  <c r="K244" i="137"/>
  <c r="R243" i="137"/>
  <c r="N243" i="137"/>
  <c r="L243" i="137"/>
  <c r="K243" i="137"/>
  <c r="R242" i="137"/>
  <c r="N242" i="137"/>
  <c r="L242" i="137"/>
  <c r="K242" i="137"/>
  <c r="R241" i="137"/>
  <c r="N241" i="137"/>
  <c r="L241" i="137"/>
  <c r="K241" i="137"/>
  <c r="R240" i="137"/>
  <c r="N240" i="137"/>
  <c r="L240" i="137"/>
  <c r="K240" i="137"/>
  <c r="R239" i="137"/>
  <c r="N239" i="137"/>
  <c r="L239" i="137"/>
  <c r="K239" i="137"/>
  <c r="R238" i="137"/>
  <c r="N238" i="137"/>
  <c r="L238" i="137"/>
  <c r="K238" i="137"/>
  <c r="R237" i="137"/>
  <c r="N237" i="137"/>
  <c r="L237" i="137"/>
  <c r="K237" i="137"/>
  <c r="R236" i="137"/>
  <c r="N236" i="137"/>
  <c r="L236" i="137"/>
  <c r="K236" i="137"/>
  <c r="R235" i="137"/>
  <c r="N235" i="137"/>
  <c r="L235" i="137"/>
  <c r="K235" i="137"/>
  <c r="R234" i="137"/>
  <c r="N234" i="137"/>
  <c r="L234" i="137"/>
  <c r="K234" i="137"/>
  <c r="R233" i="137"/>
  <c r="N233" i="137"/>
  <c r="L233" i="137"/>
  <c r="K233" i="137"/>
  <c r="R232" i="137"/>
  <c r="N232" i="137"/>
  <c r="L232" i="137"/>
  <c r="K232" i="137"/>
  <c r="R231" i="137"/>
  <c r="N231" i="137"/>
  <c r="L231" i="137"/>
  <c r="K231" i="137"/>
  <c r="R230" i="137"/>
  <c r="N230" i="137"/>
  <c r="L230" i="137"/>
  <c r="K230" i="137"/>
  <c r="R229" i="137"/>
  <c r="N229" i="137"/>
  <c r="L229" i="137"/>
  <c r="K229" i="137"/>
  <c r="R228" i="137"/>
  <c r="N228" i="137"/>
  <c r="L228" i="137"/>
  <c r="K228" i="137"/>
  <c r="R227" i="137"/>
  <c r="N227" i="137"/>
  <c r="L227" i="137"/>
  <c r="K227" i="137"/>
  <c r="R226" i="137"/>
  <c r="N226" i="137"/>
  <c r="L226" i="137"/>
  <c r="K226" i="137"/>
  <c r="R225" i="137"/>
  <c r="N225" i="137"/>
  <c r="L225" i="137"/>
  <c r="K225" i="137"/>
  <c r="R224" i="137"/>
  <c r="N224" i="137"/>
  <c r="L224" i="137"/>
  <c r="K224" i="137"/>
  <c r="R223" i="137"/>
  <c r="N223" i="137"/>
  <c r="L223" i="137"/>
  <c r="K223" i="137"/>
  <c r="R222" i="137"/>
  <c r="N222" i="137"/>
  <c r="L222" i="137"/>
  <c r="K222" i="137"/>
  <c r="R221" i="137"/>
  <c r="N221" i="137"/>
  <c r="L221" i="137"/>
  <c r="K221" i="137"/>
  <c r="R220" i="137"/>
  <c r="N220" i="137"/>
  <c r="L220" i="137"/>
  <c r="K220" i="137"/>
  <c r="R219" i="137"/>
  <c r="N219" i="137"/>
  <c r="L219" i="137"/>
  <c r="K219" i="137"/>
  <c r="R218" i="137"/>
  <c r="N218" i="137"/>
  <c r="L218" i="137"/>
  <c r="K218" i="137"/>
  <c r="R217" i="137"/>
  <c r="N217" i="137"/>
  <c r="L217" i="137"/>
  <c r="K217" i="137"/>
  <c r="R216" i="137"/>
  <c r="N216" i="137"/>
  <c r="L216" i="137"/>
  <c r="K216" i="137"/>
  <c r="R215" i="137"/>
  <c r="N215" i="137"/>
  <c r="L215" i="137"/>
  <c r="K215" i="137"/>
  <c r="R214" i="137"/>
  <c r="N214" i="137"/>
  <c r="L214" i="137"/>
  <c r="K214" i="137"/>
  <c r="R213" i="137"/>
  <c r="N213" i="137"/>
  <c r="L213" i="137"/>
  <c r="K213" i="137"/>
  <c r="R212" i="137"/>
  <c r="N212" i="137"/>
  <c r="L212" i="137"/>
  <c r="K212" i="137"/>
  <c r="R211" i="137"/>
  <c r="N211" i="137"/>
  <c r="L211" i="137"/>
  <c r="K211" i="137"/>
  <c r="R210" i="137"/>
  <c r="N210" i="137"/>
  <c r="L210" i="137"/>
  <c r="K210" i="137"/>
  <c r="R209" i="137"/>
  <c r="N209" i="137"/>
  <c r="L209" i="137"/>
  <c r="K209" i="137"/>
  <c r="R208" i="137"/>
  <c r="N208" i="137"/>
  <c r="L208" i="137"/>
  <c r="K208" i="137"/>
  <c r="R207" i="137"/>
  <c r="N207" i="137"/>
  <c r="L207" i="137"/>
  <c r="K207" i="137"/>
  <c r="R206" i="137"/>
  <c r="N206" i="137"/>
  <c r="L206" i="137"/>
  <c r="K206" i="137"/>
  <c r="R205" i="137"/>
  <c r="N205" i="137"/>
  <c r="L205" i="137"/>
  <c r="K205" i="137"/>
  <c r="R204" i="137"/>
  <c r="N204" i="137"/>
  <c r="L204" i="137"/>
  <c r="K204" i="137"/>
  <c r="R203" i="137"/>
  <c r="N203" i="137"/>
  <c r="L203" i="137"/>
  <c r="K203" i="137"/>
  <c r="R202" i="137"/>
  <c r="N202" i="137"/>
  <c r="L202" i="137"/>
  <c r="K202" i="137"/>
  <c r="R201" i="137"/>
  <c r="N201" i="137"/>
  <c r="L201" i="137"/>
  <c r="K201" i="137"/>
  <c r="R200" i="137"/>
  <c r="N200" i="137"/>
  <c r="L200" i="137"/>
  <c r="K200" i="137"/>
  <c r="R199" i="137"/>
  <c r="N199" i="137"/>
  <c r="L199" i="137"/>
  <c r="K199" i="137"/>
  <c r="R198" i="137"/>
  <c r="N198" i="137"/>
  <c r="L198" i="137"/>
  <c r="K198" i="137"/>
  <c r="R197" i="137"/>
  <c r="N197" i="137"/>
  <c r="L197" i="137"/>
  <c r="K197" i="137"/>
  <c r="R196" i="137"/>
  <c r="N196" i="137"/>
  <c r="L196" i="137"/>
  <c r="K196" i="137"/>
  <c r="R195" i="137"/>
  <c r="N195" i="137"/>
  <c r="L195" i="137"/>
  <c r="K195" i="137"/>
  <c r="R194" i="137"/>
  <c r="N194" i="137"/>
  <c r="L194" i="137"/>
  <c r="K194" i="137"/>
  <c r="R193" i="137"/>
  <c r="N193" i="137"/>
  <c r="L193" i="137"/>
  <c r="K193" i="137"/>
  <c r="R192" i="137"/>
  <c r="N192" i="137"/>
  <c r="L192" i="137"/>
  <c r="K192" i="137"/>
  <c r="R191" i="137"/>
  <c r="N191" i="137"/>
  <c r="L191" i="137"/>
  <c r="K191" i="137"/>
  <c r="R190" i="137"/>
  <c r="N190" i="137"/>
  <c r="L190" i="137"/>
  <c r="K190" i="137"/>
  <c r="R189" i="137"/>
  <c r="N189" i="137"/>
  <c r="L189" i="137"/>
  <c r="K189" i="137"/>
  <c r="R188" i="137"/>
  <c r="N188" i="137"/>
  <c r="L188" i="137"/>
  <c r="K188" i="137"/>
  <c r="R187" i="137"/>
  <c r="N187" i="137"/>
  <c r="L187" i="137"/>
  <c r="K187" i="137"/>
  <c r="R186" i="137"/>
  <c r="N186" i="137"/>
  <c r="L186" i="137"/>
  <c r="K186" i="137"/>
  <c r="R185" i="137"/>
  <c r="N185" i="137"/>
  <c r="L185" i="137"/>
  <c r="K185" i="137"/>
  <c r="R184" i="137"/>
  <c r="N184" i="137"/>
  <c r="L184" i="137"/>
  <c r="K184" i="137"/>
  <c r="R183" i="137"/>
  <c r="N183" i="137"/>
  <c r="L183" i="137"/>
  <c r="K183" i="137"/>
  <c r="R182" i="137"/>
  <c r="N182" i="137"/>
  <c r="L182" i="137"/>
  <c r="K182" i="137"/>
  <c r="R181" i="137"/>
  <c r="N181" i="137"/>
  <c r="L181" i="137"/>
  <c r="K181" i="137"/>
  <c r="R180" i="137"/>
  <c r="N180" i="137"/>
  <c r="L180" i="137"/>
  <c r="K180" i="137"/>
  <c r="R179" i="137"/>
  <c r="N179" i="137"/>
  <c r="L179" i="137"/>
  <c r="K179" i="137"/>
  <c r="R178" i="137"/>
  <c r="N178" i="137"/>
  <c r="L178" i="137"/>
  <c r="K178" i="137"/>
  <c r="R177" i="137"/>
  <c r="N177" i="137"/>
  <c r="L177" i="137"/>
  <c r="K177" i="137"/>
  <c r="R176" i="137"/>
  <c r="N176" i="137"/>
  <c r="L176" i="137"/>
  <c r="K176" i="137"/>
  <c r="R175" i="137"/>
  <c r="N175" i="137"/>
  <c r="L175" i="137"/>
  <c r="K175" i="137"/>
  <c r="R174" i="137"/>
  <c r="N174" i="137"/>
  <c r="L174" i="137"/>
  <c r="K174" i="137"/>
  <c r="R173" i="137"/>
  <c r="N173" i="137"/>
  <c r="L173" i="137"/>
  <c r="K173" i="137"/>
  <c r="R172" i="137"/>
  <c r="N172" i="137"/>
  <c r="L172" i="137"/>
  <c r="K172" i="137"/>
  <c r="R171" i="137"/>
  <c r="N171" i="137"/>
  <c r="L171" i="137"/>
  <c r="K171" i="137"/>
  <c r="R170" i="137"/>
  <c r="N170" i="137"/>
  <c r="L170" i="137"/>
  <c r="K170" i="137"/>
  <c r="R169" i="137"/>
  <c r="N169" i="137"/>
  <c r="L169" i="137"/>
  <c r="K169" i="137"/>
  <c r="R168" i="137"/>
  <c r="N168" i="137"/>
  <c r="L168" i="137"/>
  <c r="K168" i="137"/>
  <c r="R167" i="137"/>
  <c r="N167" i="137"/>
  <c r="L167" i="137"/>
  <c r="K167" i="137"/>
  <c r="R166" i="137"/>
  <c r="N166" i="137"/>
  <c r="L166" i="137"/>
  <c r="K166" i="137"/>
  <c r="R165" i="137"/>
  <c r="N165" i="137"/>
  <c r="L165" i="137"/>
  <c r="K165" i="137"/>
  <c r="R164" i="137"/>
  <c r="N164" i="137"/>
  <c r="L164" i="137"/>
  <c r="K164" i="137"/>
  <c r="R163" i="137"/>
  <c r="N163" i="137"/>
  <c r="L163" i="137"/>
  <c r="K163" i="137"/>
  <c r="R162" i="137"/>
  <c r="N162" i="137"/>
  <c r="L162" i="137"/>
  <c r="K162" i="137"/>
  <c r="R161" i="137"/>
  <c r="N161" i="137"/>
  <c r="L161" i="137"/>
  <c r="K161" i="137"/>
  <c r="R160" i="137"/>
  <c r="N160" i="137"/>
  <c r="L160" i="137"/>
  <c r="K160" i="137"/>
  <c r="R159" i="137"/>
  <c r="N159" i="137"/>
  <c r="L159" i="137"/>
  <c r="K159" i="137"/>
  <c r="R158" i="137"/>
  <c r="N158" i="137"/>
  <c r="L158" i="137"/>
  <c r="K158" i="137"/>
  <c r="R157" i="137"/>
  <c r="N157" i="137"/>
  <c r="L157" i="137"/>
  <c r="K157" i="137"/>
  <c r="R156" i="137"/>
  <c r="N156" i="137"/>
  <c r="L156" i="137"/>
  <c r="K156" i="137"/>
  <c r="R155" i="137"/>
  <c r="N155" i="137"/>
  <c r="L155" i="137"/>
  <c r="K155" i="137"/>
  <c r="R154" i="137"/>
  <c r="N154" i="137"/>
  <c r="L154" i="137"/>
  <c r="K154" i="137"/>
  <c r="R153" i="137"/>
  <c r="N153" i="137"/>
  <c r="L153" i="137"/>
  <c r="K153" i="137"/>
  <c r="R152" i="137"/>
  <c r="N152" i="137"/>
  <c r="L152" i="137"/>
  <c r="K152" i="137"/>
  <c r="R151" i="137"/>
  <c r="N151" i="137"/>
  <c r="L151" i="137"/>
  <c r="K151" i="137"/>
  <c r="R150" i="137"/>
  <c r="N150" i="137"/>
  <c r="L150" i="137"/>
  <c r="K150" i="137"/>
  <c r="R149" i="137"/>
  <c r="N149" i="137"/>
  <c r="L149" i="137"/>
  <c r="K149" i="137"/>
  <c r="R148" i="137"/>
  <c r="N148" i="137"/>
  <c r="L148" i="137"/>
  <c r="K148" i="137"/>
  <c r="R147" i="137"/>
  <c r="N147" i="137"/>
  <c r="L147" i="137"/>
  <c r="K147" i="137"/>
  <c r="R146" i="137"/>
  <c r="N146" i="137"/>
  <c r="L146" i="137"/>
  <c r="K146" i="137"/>
  <c r="R145" i="137"/>
  <c r="N145" i="137"/>
  <c r="L145" i="137"/>
  <c r="K145" i="137"/>
  <c r="R144" i="137"/>
  <c r="N144" i="137"/>
  <c r="L144" i="137"/>
  <c r="K144" i="137"/>
  <c r="R143" i="137"/>
  <c r="N143" i="137"/>
  <c r="L143" i="137"/>
  <c r="K143" i="137"/>
  <c r="R142" i="137"/>
  <c r="N142" i="137"/>
  <c r="L142" i="137"/>
  <c r="K142" i="137"/>
  <c r="R141" i="137"/>
  <c r="N141" i="137"/>
  <c r="L141" i="137"/>
  <c r="K141" i="137"/>
  <c r="R140" i="137"/>
  <c r="N140" i="137"/>
  <c r="L140" i="137"/>
  <c r="K140" i="137"/>
  <c r="R139" i="137"/>
  <c r="N139" i="137"/>
  <c r="L139" i="137"/>
  <c r="K139" i="137"/>
  <c r="R138" i="137"/>
  <c r="N138" i="137"/>
  <c r="L138" i="137"/>
  <c r="K138" i="137"/>
  <c r="R137" i="137"/>
  <c r="N137" i="137"/>
  <c r="L137" i="137"/>
  <c r="K137" i="137"/>
  <c r="R136" i="137"/>
  <c r="N136" i="137"/>
  <c r="L136" i="137"/>
  <c r="K136" i="137"/>
  <c r="R135" i="137"/>
  <c r="N135" i="137"/>
  <c r="L135" i="137"/>
  <c r="K135" i="137"/>
  <c r="R134" i="137"/>
  <c r="N134" i="137"/>
  <c r="L134" i="137"/>
  <c r="K134" i="137"/>
  <c r="R133" i="137"/>
  <c r="N133" i="137"/>
  <c r="L133" i="137"/>
  <c r="K133" i="137"/>
  <c r="R132" i="137"/>
  <c r="N132" i="137"/>
  <c r="L132" i="137"/>
  <c r="K132" i="137"/>
  <c r="R131" i="137"/>
  <c r="N131" i="137"/>
  <c r="L131" i="137"/>
  <c r="K131" i="137"/>
  <c r="R130" i="137"/>
  <c r="N130" i="137"/>
  <c r="L130" i="137"/>
  <c r="K130" i="137"/>
  <c r="R129" i="137"/>
  <c r="N129" i="137"/>
  <c r="L129" i="137"/>
  <c r="K129" i="137"/>
  <c r="R128" i="137"/>
  <c r="N128" i="137"/>
  <c r="L128" i="137"/>
  <c r="K128" i="137"/>
  <c r="R127" i="137"/>
  <c r="N127" i="137"/>
  <c r="L127" i="137"/>
  <c r="K127" i="137"/>
  <c r="R126" i="137"/>
  <c r="N126" i="137"/>
  <c r="L126" i="137"/>
  <c r="K126" i="137"/>
  <c r="R125" i="137"/>
  <c r="N125" i="137"/>
  <c r="L125" i="137"/>
  <c r="K125" i="137"/>
  <c r="R124" i="137"/>
  <c r="N124" i="137"/>
  <c r="L124" i="137"/>
  <c r="K124" i="137"/>
  <c r="R123" i="137"/>
  <c r="N123" i="137"/>
  <c r="L123" i="137"/>
  <c r="K123" i="137"/>
  <c r="R122" i="137"/>
  <c r="N122" i="137"/>
  <c r="L122" i="137"/>
  <c r="K122" i="137"/>
  <c r="R121" i="137"/>
  <c r="N121" i="137"/>
  <c r="L121" i="137"/>
  <c r="K121" i="137"/>
  <c r="R120" i="137"/>
  <c r="N120" i="137"/>
  <c r="L120" i="137"/>
  <c r="K120" i="137"/>
  <c r="R119" i="137"/>
  <c r="N119" i="137"/>
  <c r="L119" i="137"/>
  <c r="K119" i="137"/>
  <c r="R118" i="137"/>
  <c r="N118" i="137"/>
  <c r="L118" i="137"/>
  <c r="K118" i="137"/>
  <c r="R117" i="137"/>
  <c r="N117" i="137"/>
  <c r="L117" i="137"/>
  <c r="K117" i="137"/>
  <c r="R116" i="137"/>
  <c r="N116" i="137"/>
  <c r="L116" i="137"/>
  <c r="K116" i="137"/>
  <c r="R115" i="137"/>
  <c r="N115" i="137"/>
  <c r="L115" i="137"/>
  <c r="K115" i="137"/>
  <c r="R114" i="137"/>
  <c r="N114" i="137"/>
  <c r="L114" i="137"/>
  <c r="K114" i="137"/>
  <c r="R113" i="137"/>
  <c r="N113" i="137"/>
  <c r="L113" i="137"/>
  <c r="K113" i="137"/>
  <c r="R112" i="137"/>
  <c r="N112" i="137"/>
  <c r="L112" i="137"/>
  <c r="K112" i="137"/>
  <c r="R111" i="137"/>
  <c r="N111" i="137"/>
  <c r="L111" i="137"/>
  <c r="K111" i="137"/>
  <c r="R110" i="137"/>
  <c r="N110" i="137"/>
  <c r="L110" i="137"/>
  <c r="K110" i="137"/>
  <c r="R109" i="137"/>
  <c r="N109" i="137"/>
  <c r="L109" i="137"/>
  <c r="K109" i="137"/>
  <c r="R108" i="137"/>
  <c r="N108" i="137"/>
  <c r="L108" i="137"/>
  <c r="K108" i="137"/>
  <c r="R107" i="137"/>
  <c r="N107" i="137"/>
  <c r="L107" i="137"/>
  <c r="K107" i="137"/>
  <c r="R106" i="137"/>
  <c r="N106" i="137"/>
  <c r="L106" i="137"/>
  <c r="K106" i="137"/>
  <c r="R105" i="137"/>
  <c r="N105" i="137"/>
  <c r="L105" i="137"/>
  <c r="K105" i="137"/>
  <c r="R104" i="137"/>
  <c r="N104" i="137"/>
  <c r="L104" i="137"/>
  <c r="K104" i="137"/>
  <c r="R103" i="137"/>
  <c r="N103" i="137"/>
  <c r="L103" i="137"/>
  <c r="K103" i="137"/>
  <c r="R102" i="137"/>
  <c r="N102" i="137"/>
  <c r="L102" i="137"/>
  <c r="K102" i="137"/>
  <c r="R101" i="137"/>
  <c r="N101" i="137"/>
  <c r="L101" i="137"/>
  <c r="K101" i="137"/>
  <c r="R100" i="137"/>
  <c r="N100" i="137"/>
  <c r="L100" i="137"/>
  <c r="K100" i="137"/>
  <c r="R99" i="137"/>
  <c r="N99" i="137"/>
  <c r="L99" i="137"/>
  <c r="K99" i="137"/>
  <c r="R98" i="137"/>
  <c r="N98" i="137"/>
  <c r="L98" i="137"/>
  <c r="K98" i="137"/>
  <c r="R97" i="137"/>
  <c r="N97" i="137"/>
  <c r="L97" i="137"/>
  <c r="K97" i="137"/>
  <c r="R96" i="137"/>
  <c r="N96" i="137"/>
  <c r="L96" i="137"/>
  <c r="K96" i="137"/>
  <c r="R95" i="137"/>
  <c r="N95" i="137"/>
  <c r="L95" i="137"/>
  <c r="K95" i="137"/>
  <c r="R94" i="137"/>
  <c r="N94" i="137"/>
  <c r="L94" i="137"/>
  <c r="K94" i="137"/>
  <c r="R93" i="137"/>
  <c r="N93" i="137"/>
  <c r="L93" i="137"/>
  <c r="K93" i="137"/>
  <c r="R92" i="137"/>
  <c r="N92" i="137"/>
  <c r="L92" i="137"/>
  <c r="K92" i="137"/>
  <c r="R91" i="137"/>
  <c r="N91" i="137"/>
  <c r="L91" i="137"/>
  <c r="K91" i="137"/>
  <c r="R90" i="137"/>
  <c r="N90" i="137"/>
  <c r="L90" i="137"/>
  <c r="K90" i="137"/>
  <c r="R89" i="137"/>
  <c r="N89" i="137"/>
  <c r="L89" i="137"/>
  <c r="K89" i="137"/>
  <c r="R88" i="137"/>
  <c r="N88" i="137"/>
  <c r="L88" i="137"/>
  <c r="K88" i="137"/>
  <c r="R87" i="137"/>
  <c r="N87" i="137"/>
  <c r="L87" i="137"/>
  <c r="K87" i="137"/>
  <c r="R86" i="137"/>
  <c r="N86" i="137"/>
  <c r="L86" i="137"/>
  <c r="K86" i="137"/>
  <c r="R85" i="137"/>
  <c r="N85" i="137"/>
  <c r="L85" i="137"/>
  <c r="K85" i="137"/>
  <c r="R84" i="137"/>
  <c r="N84" i="137"/>
  <c r="L84" i="137"/>
  <c r="K84" i="137"/>
  <c r="R83" i="137"/>
  <c r="N83" i="137"/>
  <c r="L83" i="137"/>
  <c r="K83" i="137"/>
  <c r="R82" i="137"/>
  <c r="N82" i="137"/>
  <c r="L82" i="137"/>
  <c r="K82" i="137"/>
  <c r="R81" i="137"/>
  <c r="N81" i="137"/>
  <c r="L81" i="137"/>
  <c r="K81" i="137"/>
  <c r="R80" i="137"/>
  <c r="N80" i="137"/>
  <c r="L80" i="137"/>
  <c r="K80" i="137"/>
  <c r="R79" i="137"/>
  <c r="N79" i="137"/>
  <c r="L79" i="137"/>
  <c r="K79" i="137"/>
  <c r="R78" i="137"/>
  <c r="N78" i="137"/>
  <c r="L78" i="137"/>
  <c r="K78" i="137"/>
  <c r="R77" i="137"/>
  <c r="N77" i="137"/>
  <c r="L77" i="137"/>
  <c r="K77" i="137"/>
  <c r="R76" i="137"/>
  <c r="N76" i="137"/>
  <c r="L76" i="137"/>
  <c r="K76" i="137"/>
  <c r="R75" i="137"/>
  <c r="N75" i="137"/>
  <c r="L75" i="137"/>
  <c r="K75" i="137"/>
  <c r="R74" i="137"/>
  <c r="N74" i="137"/>
  <c r="L74" i="137"/>
  <c r="K74" i="137"/>
  <c r="R73" i="137"/>
  <c r="N73" i="137"/>
  <c r="L73" i="137"/>
  <c r="K73" i="137"/>
  <c r="R72" i="137"/>
  <c r="N72" i="137"/>
  <c r="L72" i="137"/>
  <c r="K72" i="137"/>
  <c r="R71" i="137"/>
  <c r="N71" i="137"/>
  <c r="L71" i="137"/>
  <c r="K71" i="137"/>
  <c r="R70" i="137"/>
  <c r="N70" i="137"/>
  <c r="L70" i="137"/>
  <c r="K70" i="137"/>
  <c r="R69" i="137"/>
  <c r="N69" i="137"/>
  <c r="L69" i="137"/>
  <c r="K69" i="137"/>
  <c r="R68" i="137"/>
  <c r="N68" i="137"/>
  <c r="L68" i="137"/>
  <c r="K68" i="137"/>
  <c r="R67" i="137"/>
  <c r="N67" i="137"/>
  <c r="L67" i="137"/>
  <c r="K67" i="137"/>
  <c r="R66" i="137"/>
  <c r="N66" i="137"/>
  <c r="L66" i="137"/>
  <c r="K66" i="137"/>
  <c r="R65" i="137"/>
  <c r="N65" i="137"/>
  <c r="L65" i="137"/>
  <c r="K65" i="137"/>
  <c r="R64" i="137"/>
  <c r="N64" i="137"/>
  <c r="L64" i="137"/>
  <c r="K64" i="137"/>
  <c r="R63" i="137"/>
  <c r="N63" i="137"/>
  <c r="L63" i="137"/>
  <c r="K63" i="137"/>
  <c r="R62" i="137"/>
  <c r="N62" i="137"/>
  <c r="L62" i="137"/>
  <c r="K62" i="137"/>
  <c r="R61" i="137"/>
  <c r="N61" i="137"/>
  <c r="L61" i="137"/>
  <c r="K61" i="137"/>
  <c r="R60" i="137"/>
  <c r="N60" i="137"/>
  <c r="L60" i="137"/>
  <c r="K60" i="137"/>
  <c r="R59" i="137"/>
  <c r="N59" i="137"/>
  <c r="L59" i="137"/>
  <c r="K59" i="137"/>
  <c r="R58" i="137"/>
  <c r="N58" i="137"/>
  <c r="L58" i="137"/>
  <c r="K58" i="137"/>
  <c r="R57" i="137"/>
  <c r="N57" i="137"/>
  <c r="L57" i="137"/>
  <c r="K57" i="137"/>
  <c r="R56" i="137"/>
  <c r="N56" i="137"/>
  <c r="L56" i="137"/>
  <c r="K56" i="137"/>
  <c r="R55" i="137"/>
  <c r="N55" i="137"/>
  <c r="L55" i="137"/>
  <c r="K55" i="137"/>
  <c r="R54" i="137"/>
  <c r="N54" i="137"/>
  <c r="L54" i="137"/>
  <c r="K54" i="137"/>
  <c r="R53" i="137"/>
  <c r="N53" i="137"/>
  <c r="L53" i="137"/>
  <c r="K53" i="137"/>
  <c r="R52" i="137"/>
  <c r="N52" i="137"/>
  <c r="L52" i="137"/>
  <c r="K52" i="137"/>
  <c r="R51" i="137"/>
  <c r="N51" i="137"/>
  <c r="L51" i="137"/>
  <c r="K51" i="137"/>
  <c r="R50" i="137"/>
  <c r="N50" i="137"/>
  <c r="L50" i="137"/>
  <c r="K50" i="137"/>
  <c r="R49" i="137"/>
  <c r="N49" i="137"/>
  <c r="L49" i="137"/>
  <c r="K49" i="137"/>
  <c r="R48" i="137"/>
  <c r="N48" i="137"/>
  <c r="L48" i="137"/>
  <c r="K48" i="137"/>
  <c r="R47" i="137"/>
  <c r="N47" i="137"/>
  <c r="L47" i="137"/>
  <c r="K47" i="137"/>
  <c r="R46" i="137"/>
  <c r="N46" i="137"/>
  <c r="L46" i="137"/>
  <c r="K46" i="137"/>
  <c r="R45" i="137"/>
  <c r="N45" i="137"/>
  <c r="L45" i="137"/>
  <c r="K45" i="137"/>
  <c r="R44" i="137"/>
  <c r="N44" i="137"/>
  <c r="L44" i="137"/>
  <c r="K44" i="137"/>
  <c r="R43" i="137"/>
  <c r="N43" i="137"/>
  <c r="L43" i="137"/>
  <c r="K43" i="137"/>
  <c r="R42" i="137"/>
  <c r="N42" i="137"/>
  <c r="L42" i="137"/>
  <c r="K42" i="137"/>
  <c r="R41" i="137"/>
  <c r="N41" i="137"/>
  <c r="L41" i="137"/>
  <c r="K41" i="137"/>
  <c r="R40" i="137"/>
  <c r="N40" i="137"/>
  <c r="L40" i="137"/>
  <c r="K40" i="137"/>
  <c r="R39" i="137"/>
  <c r="N39" i="137"/>
  <c r="L39" i="137"/>
  <c r="K39" i="137"/>
  <c r="R38" i="137"/>
  <c r="N38" i="137"/>
  <c r="L38" i="137"/>
  <c r="K38" i="137"/>
  <c r="R37" i="137"/>
  <c r="N37" i="137"/>
  <c r="L37" i="137"/>
  <c r="K37" i="137"/>
  <c r="R36" i="137"/>
  <c r="N36" i="137"/>
  <c r="L36" i="137"/>
  <c r="K36" i="137"/>
  <c r="R35" i="137"/>
  <c r="N35" i="137"/>
  <c r="L35" i="137"/>
  <c r="K35" i="137"/>
  <c r="R34" i="137"/>
  <c r="N34" i="137"/>
  <c r="L34" i="137"/>
  <c r="K34" i="137"/>
  <c r="R33" i="137"/>
  <c r="N33" i="137"/>
  <c r="L33" i="137"/>
  <c r="K33" i="137"/>
  <c r="R32" i="137"/>
  <c r="N32" i="137"/>
  <c r="L32" i="137"/>
  <c r="K32" i="137"/>
  <c r="R31" i="137"/>
  <c r="N31" i="137"/>
  <c r="L31" i="137"/>
  <c r="K31" i="137"/>
  <c r="R30" i="137"/>
  <c r="N30" i="137"/>
  <c r="L30" i="137"/>
  <c r="K30" i="137"/>
  <c r="R29" i="137"/>
  <c r="N29" i="137"/>
  <c r="L29" i="137"/>
  <c r="K29" i="137"/>
  <c r="R28" i="137"/>
  <c r="N28" i="137"/>
  <c r="L28" i="137"/>
  <c r="K28" i="137"/>
  <c r="R27" i="137"/>
  <c r="N27" i="137"/>
  <c r="L27" i="137"/>
  <c r="K27" i="137"/>
  <c r="R26" i="137"/>
  <c r="N26" i="137"/>
  <c r="L26" i="137"/>
  <c r="K26" i="137"/>
  <c r="R25" i="137"/>
  <c r="N25" i="137"/>
  <c r="L25" i="137"/>
  <c r="K25" i="137"/>
  <c r="R24" i="137"/>
  <c r="N24" i="137"/>
  <c r="L24" i="137"/>
  <c r="K24" i="137"/>
  <c r="R23" i="137"/>
  <c r="N23" i="137"/>
  <c r="L23" i="137"/>
  <c r="K23" i="137"/>
  <c r="R22" i="137"/>
  <c r="N22" i="137"/>
  <c r="L22" i="137"/>
  <c r="K22" i="137"/>
  <c r="R21" i="137"/>
  <c r="N21" i="137"/>
  <c r="L21" i="137"/>
  <c r="K21" i="137"/>
  <c r="R20" i="137"/>
  <c r="N20" i="137"/>
  <c r="L20" i="137"/>
  <c r="K20" i="137"/>
  <c r="R19" i="137"/>
  <c r="N19" i="137"/>
  <c r="L19" i="137"/>
  <c r="K19" i="137"/>
  <c r="R18" i="137"/>
  <c r="N18" i="137"/>
  <c r="L18" i="137"/>
  <c r="K18" i="137"/>
  <c r="R17" i="137"/>
  <c r="N17" i="137"/>
  <c r="L17" i="137"/>
  <c r="K17" i="137"/>
  <c r="R16" i="137"/>
  <c r="N16" i="137"/>
  <c r="L16" i="137"/>
  <c r="K16" i="137"/>
  <c r="R15" i="137"/>
  <c r="N15" i="137"/>
  <c r="L15" i="137"/>
  <c r="K15" i="137"/>
  <c r="R14" i="137"/>
  <c r="N14" i="137"/>
  <c r="L14" i="137"/>
  <c r="K14" i="137"/>
  <c r="R13" i="137"/>
  <c r="N13" i="137"/>
  <c r="L13" i="137"/>
  <c r="K13" i="137"/>
  <c r="R12" i="137"/>
  <c r="N12" i="137"/>
  <c r="L12" i="137"/>
  <c r="K12" i="137"/>
  <c r="R11" i="137"/>
  <c r="N11" i="137"/>
  <c r="L11" i="137"/>
  <c r="K11" i="137"/>
  <c r="R10" i="137"/>
  <c r="N10" i="137"/>
  <c r="L10" i="137"/>
  <c r="K10" i="137"/>
  <c r="R9" i="137"/>
  <c r="N9" i="137"/>
  <c r="L9" i="137"/>
  <c r="K9" i="137"/>
  <c r="R8" i="137"/>
  <c r="N8" i="137"/>
  <c r="L8" i="137"/>
  <c r="K8" i="137"/>
  <c r="R7" i="137"/>
  <c r="N7" i="137"/>
  <c r="L7" i="137"/>
  <c r="K7" i="137"/>
  <c r="R6" i="137"/>
  <c r="N6" i="137"/>
  <c r="L6" i="137"/>
  <c r="K6" i="137"/>
  <c r="R5" i="137"/>
  <c r="N5" i="137"/>
  <c r="L5" i="137"/>
  <c r="K5" i="137"/>
  <c r="R4" i="137"/>
  <c r="N4" i="137"/>
  <c r="L4" i="137"/>
  <c r="K4" i="137"/>
  <c r="R354" i="136"/>
  <c r="N354" i="136"/>
  <c r="L354" i="136"/>
  <c r="K354" i="136"/>
  <c r="R353" i="136"/>
  <c r="N353" i="136"/>
  <c r="L353" i="136"/>
  <c r="K353" i="136"/>
  <c r="R352" i="136"/>
  <c r="N352" i="136"/>
  <c r="L352" i="136"/>
  <c r="K352" i="136"/>
  <c r="R351" i="136"/>
  <c r="N351" i="136"/>
  <c r="L351" i="136"/>
  <c r="K351" i="136"/>
  <c r="R350" i="136"/>
  <c r="N350" i="136"/>
  <c r="L350" i="136"/>
  <c r="K350" i="136"/>
  <c r="R349" i="136"/>
  <c r="N349" i="136"/>
  <c r="L349" i="136"/>
  <c r="K349" i="136"/>
  <c r="R348" i="136"/>
  <c r="N348" i="136"/>
  <c r="L348" i="136"/>
  <c r="K348" i="136"/>
  <c r="R347" i="136"/>
  <c r="N347" i="136"/>
  <c r="L347" i="136"/>
  <c r="K347" i="136"/>
  <c r="R346" i="136"/>
  <c r="N346" i="136"/>
  <c r="L346" i="136"/>
  <c r="K346" i="136"/>
  <c r="R345" i="136"/>
  <c r="N345" i="136"/>
  <c r="L345" i="136"/>
  <c r="K345" i="136"/>
  <c r="R344" i="136"/>
  <c r="N344" i="136"/>
  <c r="L344" i="136"/>
  <c r="K344" i="136"/>
  <c r="R343" i="136"/>
  <c r="N343" i="136"/>
  <c r="L343" i="136"/>
  <c r="K343" i="136"/>
  <c r="R342" i="136"/>
  <c r="N342" i="136"/>
  <c r="L342" i="136"/>
  <c r="K342" i="136"/>
  <c r="R341" i="136"/>
  <c r="N341" i="136"/>
  <c r="L341" i="136"/>
  <c r="K341" i="136"/>
  <c r="R340" i="136"/>
  <c r="N340" i="136"/>
  <c r="L340" i="136"/>
  <c r="K340" i="136"/>
  <c r="R339" i="136"/>
  <c r="N339" i="136"/>
  <c r="L339" i="136"/>
  <c r="K339" i="136"/>
  <c r="R338" i="136"/>
  <c r="N338" i="136"/>
  <c r="L338" i="136"/>
  <c r="K338" i="136"/>
  <c r="R337" i="136"/>
  <c r="N337" i="136"/>
  <c r="L337" i="136"/>
  <c r="K337" i="136"/>
  <c r="R336" i="136"/>
  <c r="N336" i="136"/>
  <c r="L336" i="136"/>
  <c r="K336" i="136"/>
  <c r="R335" i="136"/>
  <c r="N335" i="136"/>
  <c r="L335" i="136"/>
  <c r="K335" i="136"/>
  <c r="R334" i="136"/>
  <c r="N334" i="136"/>
  <c r="L334" i="136"/>
  <c r="K334" i="136"/>
  <c r="R333" i="136"/>
  <c r="N333" i="136"/>
  <c r="L333" i="136"/>
  <c r="K333" i="136"/>
  <c r="R332" i="136"/>
  <c r="N332" i="136"/>
  <c r="L332" i="136"/>
  <c r="K332" i="136"/>
  <c r="R331" i="136"/>
  <c r="N331" i="136"/>
  <c r="L331" i="136"/>
  <c r="K331" i="136"/>
  <c r="R330" i="136"/>
  <c r="N330" i="136"/>
  <c r="L330" i="136"/>
  <c r="K330" i="136"/>
  <c r="R329" i="136"/>
  <c r="N329" i="136"/>
  <c r="L329" i="136"/>
  <c r="K329" i="136"/>
  <c r="R328" i="136"/>
  <c r="N328" i="136"/>
  <c r="L328" i="136"/>
  <c r="K328" i="136"/>
  <c r="R327" i="136"/>
  <c r="N327" i="136"/>
  <c r="L327" i="136"/>
  <c r="K327" i="136"/>
  <c r="R326" i="136"/>
  <c r="N326" i="136"/>
  <c r="L326" i="136"/>
  <c r="K326" i="136"/>
  <c r="R325" i="136"/>
  <c r="N325" i="136"/>
  <c r="L325" i="136"/>
  <c r="K325" i="136"/>
  <c r="R324" i="136"/>
  <c r="N324" i="136"/>
  <c r="L324" i="136"/>
  <c r="K324" i="136"/>
  <c r="R323" i="136"/>
  <c r="N323" i="136"/>
  <c r="L323" i="136"/>
  <c r="K323" i="136"/>
  <c r="R322" i="136"/>
  <c r="N322" i="136"/>
  <c r="L322" i="136"/>
  <c r="K322" i="136"/>
  <c r="R321" i="136"/>
  <c r="N321" i="136"/>
  <c r="L321" i="136"/>
  <c r="K321" i="136"/>
  <c r="R320" i="136"/>
  <c r="N320" i="136"/>
  <c r="L320" i="136"/>
  <c r="K320" i="136"/>
  <c r="R319" i="136"/>
  <c r="N319" i="136"/>
  <c r="L319" i="136"/>
  <c r="K319" i="136"/>
  <c r="R318" i="136"/>
  <c r="N318" i="136"/>
  <c r="L318" i="136"/>
  <c r="K318" i="136"/>
  <c r="R317" i="136"/>
  <c r="N317" i="136"/>
  <c r="L317" i="136"/>
  <c r="K317" i="136"/>
  <c r="R316" i="136"/>
  <c r="N316" i="136"/>
  <c r="L316" i="136"/>
  <c r="K316" i="136"/>
  <c r="R315" i="136"/>
  <c r="N315" i="136"/>
  <c r="L315" i="136"/>
  <c r="K315" i="136"/>
  <c r="R314" i="136"/>
  <c r="N314" i="136"/>
  <c r="L314" i="136"/>
  <c r="K314" i="136"/>
  <c r="R313" i="136"/>
  <c r="N313" i="136"/>
  <c r="L313" i="136"/>
  <c r="K313" i="136"/>
  <c r="R312" i="136"/>
  <c r="N312" i="136"/>
  <c r="L312" i="136"/>
  <c r="K312" i="136"/>
  <c r="R311" i="136"/>
  <c r="N311" i="136"/>
  <c r="L311" i="136"/>
  <c r="K311" i="136"/>
  <c r="R310" i="136"/>
  <c r="N310" i="136"/>
  <c r="L310" i="136"/>
  <c r="K310" i="136"/>
  <c r="R309" i="136"/>
  <c r="N309" i="136"/>
  <c r="L309" i="136"/>
  <c r="K309" i="136"/>
  <c r="R308" i="136"/>
  <c r="N308" i="136"/>
  <c r="L308" i="136"/>
  <c r="K308" i="136"/>
  <c r="R307" i="136"/>
  <c r="N307" i="136"/>
  <c r="L307" i="136"/>
  <c r="K307" i="136"/>
  <c r="R306" i="136"/>
  <c r="N306" i="136"/>
  <c r="L306" i="136"/>
  <c r="K306" i="136"/>
  <c r="R305" i="136"/>
  <c r="N305" i="136"/>
  <c r="L305" i="136"/>
  <c r="K305" i="136"/>
  <c r="R304" i="136"/>
  <c r="N304" i="136"/>
  <c r="L304" i="136"/>
  <c r="K304" i="136"/>
  <c r="R303" i="136"/>
  <c r="N303" i="136"/>
  <c r="L303" i="136"/>
  <c r="K303" i="136"/>
  <c r="R302" i="136"/>
  <c r="N302" i="136"/>
  <c r="L302" i="136"/>
  <c r="K302" i="136"/>
  <c r="R301" i="136"/>
  <c r="N301" i="136"/>
  <c r="L301" i="136"/>
  <c r="K301" i="136"/>
  <c r="R300" i="136"/>
  <c r="N300" i="136"/>
  <c r="L300" i="136"/>
  <c r="K300" i="136"/>
  <c r="R299" i="136"/>
  <c r="N299" i="136"/>
  <c r="L299" i="136"/>
  <c r="K299" i="136"/>
  <c r="R298" i="136"/>
  <c r="N298" i="136"/>
  <c r="L298" i="136"/>
  <c r="K298" i="136"/>
  <c r="R297" i="136"/>
  <c r="N297" i="136"/>
  <c r="L297" i="136"/>
  <c r="K297" i="136"/>
  <c r="R296" i="136"/>
  <c r="N296" i="136"/>
  <c r="L296" i="136"/>
  <c r="K296" i="136"/>
  <c r="R295" i="136"/>
  <c r="N295" i="136"/>
  <c r="L295" i="136"/>
  <c r="K295" i="136"/>
  <c r="R294" i="136"/>
  <c r="N294" i="136"/>
  <c r="L294" i="136"/>
  <c r="K294" i="136"/>
  <c r="R293" i="136"/>
  <c r="N293" i="136"/>
  <c r="L293" i="136"/>
  <c r="K293" i="136"/>
  <c r="R292" i="136"/>
  <c r="N292" i="136"/>
  <c r="L292" i="136"/>
  <c r="K292" i="136"/>
  <c r="R291" i="136"/>
  <c r="N291" i="136"/>
  <c r="L291" i="136"/>
  <c r="K291" i="136"/>
  <c r="R290" i="136"/>
  <c r="N290" i="136"/>
  <c r="L290" i="136"/>
  <c r="K290" i="136"/>
  <c r="R289" i="136"/>
  <c r="N289" i="136"/>
  <c r="L289" i="136"/>
  <c r="K289" i="136"/>
  <c r="R288" i="136"/>
  <c r="N288" i="136"/>
  <c r="L288" i="136"/>
  <c r="K288" i="136"/>
  <c r="R287" i="136"/>
  <c r="N287" i="136"/>
  <c r="L287" i="136"/>
  <c r="K287" i="136"/>
  <c r="R286" i="136"/>
  <c r="N286" i="136"/>
  <c r="L286" i="136"/>
  <c r="K286" i="136"/>
  <c r="R285" i="136"/>
  <c r="N285" i="136"/>
  <c r="L285" i="136"/>
  <c r="K285" i="136"/>
  <c r="R284" i="136"/>
  <c r="N284" i="136"/>
  <c r="L284" i="136"/>
  <c r="K284" i="136"/>
  <c r="R283" i="136"/>
  <c r="N283" i="136"/>
  <c r="L283" i="136"/>
  <c r="K283" i="136"/>
  <c r="R282" i="136"/>
  <c r="N282" i="136"/>
  <c r="L282" i="136"/>
  <c r="K282" i="136"/>
  <c r="R281" i="136"/>
  <c r="N281" i="136"/>
  <c r="L281" i="136"/>
  <c r="K281" i="136"/>
  <c r="R280" i="136"/>
  <c r="N280" i="136"/>
  <c r="L280" i="136"/>
  <c r="K280" i="136"/>
  <c r="R279" i="136"/>
  <c r="N279" i="136"/>
  <c r="L279" i="136"/>
  <c r="K279" i="136"/>
  <c r="R278" i="136"/>
  <c r="N278" i="136"/>
  <c r="L278" i="136"/>
  <c r="K278" i="136"/>
  <c r="R277" i="136"/>
  <c r="N277" i="136"/>
  <c r="L277" i="136"/>
  <c r="K277" i="136"/>
  <c r="R276" i="136"/>
  <c r="N276" i="136"/>
  <c r="L276" i="136"/>
  <c r="K276" i="136"/>
  <c r="R275" i="136"/>
  <c r="N275" i="136"/>
  <c r="L275" i="136"/>
  <c r="K275" i="136"/>
  <c r="R274" i="136"/>
  <c r="N274" i="136"/>
  <c r="L274" i="136"/>
  <c r="K274" i="136"/>
  <c r="R273" i="136"/>
  <c r="N273" i="136"/>
  <c r="L273" i="136"/>
  <c r="K273" i="136"/>
  <c r="R272" i="136"/>
  <c r="N272" i="136"/>
  <c r="L272" i="136"/>
  <c r="K272" i="136"/>
  <c r="R271" i="136"/>
  <c r="N271" i="136"/>
  <c r="L271" i="136"/>
  <c r="K271" i="136"/>
  <c r="R270" i="136"/>
  <c r="N270" i="136"/>
  <c r="L270" i="136"/>
  <c r="K270" i="136"/>
  <c r="R269" i="136"/>
  <c r="N269" i="136"/>
  <c r="L269" i="136"/>
  <c r="K269" i="136"/>
  <c r="R268" i="136"/>
  <c r="N268" i="136"/>
  <c r="L268" i="136"/>
  <c r="K268" i="136"/>
  <c r="R267" i="136"/>
  <c r="N267" i="136"/>
  <c r="L267" i="136"/>
  <c r="K267" i="136"/>
  <c r="R266" i="136"/>
  <c r="N266" i="136"/>
  <c r="L266" i="136"/>
  <c r="K266" i="136"/>
  <c r="R265" i="136"/>
  <c r="N265" i="136"/>
  <c r="L265" i="136"/>
  <c r="K265" i="136"/>
  <c r="R264" i="136"/>
  <c r="N264" i="136"/>
  <c r="L264" i="136"/>
  <c r="K264" i="136"/>
  <c r="R263" i="136"/>
  <c r="N263" i="136"/>
  <c r="L263" i="136"/>
  <c r="K263" i="136"/>
  <c r="R262" i="136"/>
  <c r="N262" i="136"/>
  <c r="L262" i="136"/>
  <c r="K262" i="136"/>
  <c r="R261" i="136"/>
  <c r="N261" i="136"/>
  <c r="L261" i="136"/>
  <c r="K261" i="136"/>
  <c r="R260" i="136"/>
  <c r="N260" i="136"/>
  <c r="L260" i="136"/>
  <c r="K260" i="136"/>
  <c r="R259" i="136"/>
  <c r="N259" i="136"/>
  <c r="L259" i="136"/>
  <c r="K259" i="136"/>
  <c r="R258" i="136"/>
  <c r="N258" i="136"/>
  <c r="L258" i="136"/>
  <c r="K258" i="136"/>
  <c r="R257" i="136"/>
  <c r="N257" i="136"/>
  <c r="L257" i="136"/>
  <c r="K257" i="136"/>
  <c r="R256" i="136"/>
  <c r="N256" i="136"/>
  <c r="L256" i="136"/>
  <c r="K256" i="136"/>
  <c r="R255" i="136"/>
  <c r="N255" i="136"/>
  <c r="L255" i="136"/>
  <c r="K255" i="136"/>
  <c r="R254" i="136"/>
  <c r="N254" i="136"/>
  <c r="L254" i="136"/>
  <c r="K254" i="136"/>
  <c r="R253" i="136"/>
  <c r="N253" i="136"/>
  <c r="L253" i="136"/>
  <c r="K253" i="136"/>
  <c r="R252" i="136"/>
  <c r="N252" i="136"/>
  <c r="L252" i="136"/>
  <c r="K252" i="136"/>
  <c r="R251" i="136"/>
  <c r="N251" i="136"/>
  <c r="L251" i="136"/>
  <c r="K251" i="136"/>
  <c r="R250" i="136"/>
  <c r="N250" i="136"/>
  <c r="L250" i="136"/>
  <c r="K250" i="136"/>
  <c r="R249" i="136"/>
  <c r="N249" i="136"/>
  <c r="L249" i="136"/>
  <c r="K249" i="136"/>
  <c r="R248" i="136"/>
  <c r="N248" i="136"/>
  <c r="L248" i="136"/>
  <c r="K248" i="136"/>
  <c r="R247" i="136"/>
  <c r="N247" i="136"/>
  <c r="L247" i="136"/>
  <c r="K247" i="136"/>
  <c r="R246" i="136"/>
  <c r="N246" i="136"/>
  <c r="L246" i="136"/>
  <c r="K246" i="136"/>
  <c r="R245" i="136"/>
  <c r="N245" i="136"/>
  <c r="L245" i="136"/>
  <c r="K245" i="136"/>
  <c r="R244" i="136"/>
  <c r="N244" i="136"/>
  <c r="L244" i="136"/>
  <c r="K244" i="136"/>
  <c r="R243" i="136"/>
  <c r="N243" i="136"/>
  <c r="L243" i="136"/>
  <c r="K243" i="136"/>
  <c r="R242" i="136"/>
  <c r="N242" i="136"/>
  <c r="L242" i="136"/>
  <c r="K242" i="136"/>
  <c r="R241" i="136"/>
  <c r="N241" i="136"/>
  <c r="L241" i="136"/>
  <c r="K241" i="136"/>
  <c r="R240" i="136"/>
  <c r="N240" i="136"/>
  <c r="L240" i="136"/>
  <c r="K240" i="136"/>
  <c r="R239" i="136"/>
  <c r="N239" i="136"/>
  <c r="L239" i="136"/>
  <c r="K239" i="136"/>
  <c r="R238" i="136"/>
  <c r="N238" i="136"/>
  <c r="L238" i="136"/>
  <c r="K238" i="136"/>
  <c r="R237" i="136"/>
  <c r="N237" i="136"/>
  <c r="L237" i="136"/>
  <c r="K237" i="136"/>
  <c r="R236" i="136"/>
  <c r="N236" i="136"/>
  <c r="L236" i="136"/>
  <c r="K236" i="136"/>
  <c r="R235" i="136"/>
  <c r="N235" i="136"/>
  <c r="L235" i="136"/>
  <c r="K235" i="136"/>
  <c r="R234" i="136"/>
  <c r="N234" i="136"/>
  <c r="L234" i="136"/>
  <c r="K234" i="136"/>
  <c r="R233" i="136"/>
  <c r="N233" i="136"/>
  <c r="L233" i="136"/>
  <c r="K233" i="136"/>
  <c r="R232" i="136"/>
  <c r="N232" i="136"/>
  <c r="L232" i="136"/>
  <c r="K232" i="136"/>
  <c r="R231" i="136"/>
  <c r="N231" i="136"/>
  <c r="L231" i="136"/>
  <c r="K231" i="136"/>
  <c r="R230" i="136"/>
  <c r="N230" i="136"/>
  <c r="L230" i="136"/>
  <c r="K230" i="136"/>
  <c r="R229" i="136"/>
  <c r="N229" i="136"/>
  <c r="L229" i="136"/>
  <c r="K229" i="136"/>
  <c r="R228" i="136"/>
  <c r="N228" i="136"/>
  <c r="L228" i="136"/>
  <c r="K228" i="136"/>
  <c r="R227" i="136"/>
  <c r="N227" i="136"/>
  <c r="L227" i="136"/>
  <c r="K227" i="136"/>
  <c r="R226" i="136"/>
  <c r="N226" i="136"/>
  <c r="L226" i="136"/>
  <c r="K226" i="136"/>
  <c r="R225" i="136"/>
  <c r="N225" i="136"/>
  <c r="L225" i="136"/>
  <c r="K225" i="136"/>
  <c r="R224" i="136"/>
  <c r="N224" i="136"/>
  <c r="L224" i="136"/>
  <c r="K224" i="136"/>
  <c r="R223" i="136"/>
  <c r="N223" i="136"/>
  <c r="L223" i="136"/>
  <c r="K223" i="136"/>
  <c r="R222" i="136"/>
  <c r="N222" i="136"/>
  <c r="L222" i="136"/>
  <c r="K222" i="136"/>
  <c r="R221" i="136"/>
  <c r="N221" i="136"/>
  <c r="L221" i="136"/>
  <c r="K221" i="136"/>
  <c r="R220" i="136"/>
  <c r="N220" i="136"/>
  <c r="L220" i="136"/>
  <c r="K220" i="136"/>
  <c r="R219" i="136"/>
  <c r="N219" i="136"/>
  <c r="L219" i="136"/>
  <c r="K219" i="136"/>
  <c r="R218" i="136"/>
  <c r="N218" i="136"/>
  <c r="L218" i="136"/>
  <c r="K218" i="136"/>
  <c r="R217" i="136"/>
  <c r="N217" i="136"/>
  <c r="L217" i="136"/>
  <c r="K217" i="136"/>
  <c r="R216" i="136"/>
  <c r="N216" i="136"/>
  <c r="L216" i="136"/>
  <c r="K216" i="136"/>
  <c r="R215" i="136"/>
  <c r="N215" i="136"/>
  <c r="L215" i="136"/>
  <c r="K215" i="136"/>
  <c r="R214" i="136"/>
  <c r="N214" i="136"/>
  <c r="L214" i="136"/>
  <c r="K214" i="136"/>
  <c r="R213" i="136"/>
  <c r="N213" i="136"/>
  <c r="L213" i="136"/>
  <c r="K213" i="136"/>
  <c r="R212" i="136"/>
  <c r="N212" i="136"/>
  <c r="L212" i="136"/>
  <c r="K212" i="136"/>
  <c r="R211" i="136"/>
  <c r="N211" i="136"/>
  <c r="L211" i="136"/>
  <c r="K211" i="136"/>
  <c r="R210" i="136"/>
  <c r="N210" i="136"/>
  <c r="L210" i="136"/>
  <c r="K210" i="136"/>
  <c r="R209" i="136"/>
  <c r="N209" i="136"/>
  <c r="L209" i="136"/>
  <c r="K209" i="136"/>
  <c r="R208" i="136"/>
  <c r="N208" i="136"/>
  <c r="L208" i="136"/>
  <c r="K208" i="136"/>
  <c r="R207" i="136"/>
  <c r="N207" i="136"/>
  <c r="L207" i="136"/>
  <c r="K207" i="136"/>
  <c r="R206" i="136"/>
  <c r="N206" i="136"/>
  <c r="L206" i="136"/>
  <c r="K206" i="136"/>
  <c r="R205" i="136"/>
  <c r="N205" i="136"/>
  <c r="L205" i="136"/>
  <c r="K205" i="136"/>
  <c r="R204" i="136"/>
  <c r="N204" i="136"/>
  <c r="L204" i="136"/>
  <c r="K204" i="136"/>
  <c r="R203" i="136"/>
  <c r="N203" i="136"/>
  <c r="L203" i="136"/>
  <c r="K203" i="136"/>
  <c r="R202" i="136"/>
  <c r="N202" i="136"/>
  <c r="L202" i="136"/>
  <c r="K202" i="136"/>
  <c r="R201" i="136"/>
  <c r="N201" i="136"/>
  <c r="L201" i="136"/>
  <c r="K201" i="136"/>
  <c r="R200" i="136"/>
  <c r="N200" i="136"/>
  <c r="L200" i="136"/>
  <c r="K200" i="136"/>
  <c r="R199" i="136"/>
  <c r="N199" i="136"/>
  <c r="L199" i="136"/>
  <c r="K199" i="136"/>
  <c r="R198" i="136"/>
  <c r="N198" i="136"/>
  <c r="L198" i="136"/>
  <c r="K198" i="136"/>
  <c r="R197" i="136"/>
  <c r="N197" i="136"/>
  <c r="L197" i="136"/>
  <c r="K197" i="136"/>
  <c r="R196" i="136"/>
  <c r="N196" i="136"/>
  <c r="L196" i="136"/>
  <c r="K196" i="136"/>
  <c r="R195" i="136"/>
  <c r="N195" i="136"/>
  <c r="L195" i="136"/>
  <c r="K195" i="136"/>
  <c r="R194" i="136"/>
  <c r="N194" i="136"/>
  <c r="L194" i="136"/>
  <c r="K194" i="136"/>
  <c r="R193" i="136"/>
  <c r="N193" i="136"/>
  <c r="L193" i="136"/>
  <c r="K193" i="136"/>
  <c r="R192" i="136"/>
  <c r="N192" i="136"/>
  <c r="L192" i="136"/>
  <c r="K192" i="136"/>
  <c r="R191" i="136"/>
  <c r="N191" i="136"/>
  <c r="L191" i="136"/>
  <c r="K191" i="136"/>
  <c r="R190" i="136"/>
  <c r="N190" i="136"/>
  <c r="L190" i="136"/>
  <c r="K190" i="136"/>
  <c r="R189" i="136"/>
  <c r="N189" i="136"/>
  <c r="L189" i="136"/>
  <c r="K189" i="136"/>
  <c r="R188" i="136"/>
  <c r="N188" i="136"/>
  <c r="L188" i="136"/>
  <c r="K188" i="136"/>
  <c r="R187" i="136"/>
  <c r="N187" i="136"/>
  <c r="L187" i="136"/>
  <c r="K187" i="136"/>
  <c r="R186" i="136"/>
  <c r="N186" i="136"/>
  <c r="L186" i="136"/>
  <c r="K186" i="136"/>
  <c r="R185" i="136"/>
  <c r="N185" i="136"/>
  <c r="L185" i="136"/>
  <c r="K185" i="136"/>
  <c r="R184" i="136"/>
  <c r="N184" i="136"/>
  <c r="L184" i="136"/>
  <c r="K184" i="136"/>
  <c r="R183" i="136"/>
  <c r="N183" i="136"/>
  <c r="L183" i="136"/>
  <c r="K183" i="136"/>
  <c r="R182" i="136"/>
  <c r="N182" i="136"/>
  <c r="L182" i="136"/>
  <c r="K182" i="136"/>
  <c r="R181" i="136"/>
  <c r="N181" i="136"/>
  <c r="L181" i="136"/>
  <c r="K181" i="136"/>
  <c r="R180" i="136"/>
  <c r="N180" i="136"/>
  <c r="L180" i="136"/>
  <c r="K180" i="136"/>
  <c r="R179" i="136"/>
  <c r="N179" i="136"/>
  <c r="L179" i="136"/>
  <c r="K179" i="136"/>
  <c r="R178" i="136"/>
  <c r="N178" i="136"/>
  <c r="L178" i="136"/>
  <c r="K178" i="136"/>
  <c r="R177" i="136"/>
  <c r="N177" i="136"/>
  <c r="L177" i="136"/>
  <c r="K177" i="136"/>
  <c r="R176" i="136"/>
  <c r="N176" i="136"/>
  <c r="L176" i="136"/>
  <c r="K176" i="136"/>
  <c r="R175" i="136"/>
  <c r="N175" i="136"/>
  <c r="L175" i="136"/>
  <c r="K175" i="136"/>
  <c r="R174" i="136"/>
  <c r="N174" i="136"/>
  <c r="L174" i="136"/>
  <c r="K174" i="136"/>
  <c r="R173" i="136"/>
  <c r="N173" i="136"/>
  <c r="L173" i="136"/>
  <c r="K173" i="136"/>
  <c r="R172" i="136"/>
  <c r="N172" i="136"/>
  <c r="L172" i="136"/>
  <c r="K172" i="136"/>
  <c r="R171" i="136"/>
  <c r="N171" i="136"/>
  <c r="L171" i="136"/>
  <c r="K171" i="136"/>
  <c r="R170" i="136"/>
  <c r="N170" i="136"/>
  <c r="L170" i="136"/>
  <c r="K170" i="136"/>
  <c r="R169" i="136"/>
  <c r="N169" i="136"/>
  <c r="L169" i="136"/>
  <c r="K169" i="136"/>
  <c r="R168" i="136"/>
  <c r="N168" i="136"/>
  <c r="L168" i="136"/>
  <c r="K168" i="136"/>
  <c r="R167" i="136"/>
  <c r="N167" i="136"/>
  <c r="L167" i="136"/>
  <c r="K167" i="136"/>
  <c r="R166" i="136"/>
  <c r="N166" i="136"/>
  <c r="L166" i="136"/>
  <c r="K166" i="136"/>
  <c r="R165" i="136"/>
  <c r="N165" i="136"/>
  <c r="L165" i="136"/>
  <c r="K165" i="136"/>
  <c r="R164" i="136"/>
  <c r="N164" i="136"/>
  <c r="L164" i="136"/>
  <c r="K164" i="136"/>
  <c r="R163" i="136"/>
  <c r="N163" i="136"/>
  <c r="L163" i="136"/>
  <c r="K163" i="136"/>
  <c r="R162" i="136"/>
  <c r="N162" i="136"/>
  <c r="L162" i="136"/>
  <c r="K162" i="136"/>
  <c r="R161" i="136"/>
  <c r="N161" i="136"/>
  <c r="L161" i="136"/>
  <c r="K161" i="136"/>
  <c r="R160" i="136"/>
  <c r="N160" i="136"/>
  <c r="L160" i="136"/>
  <c r="K160" i="136"/>
  <c r="R159" i="136"/>
  <c r="N159" i="136"/>
  <c r="L159" i="136"/>
  <c r="K159" i="136"/>
  <c r="R158" i="136"/>
  <c r="N158" i="136"/>
  <c r="L158" i="136"/>
  <c r="K158" i="136"/>
  <c r="R157" i="136"/>
  <c r="N157" i="136"/>
  <c r="L157" i="136"/>
  <c r="K157" i="136"/>
  <c r="R156" i="136"/>
  <c r="N156" i="136"/>
  <c r="L156" i="136"/>
  <c r="K156" i="136"/>
  <c r="R155" i="136"/>
  <c r="N155" i="136"/>
  <c r="L155" i="136"/>
  <c r="K155" i="136"/>
  <c r="R154" i="136"/>
  <c r="N154" i="136"/>
  <c r="L154" i="136"/>
  <c r="K154" i="136"/>
  <c r="R153" i="136"/>
  <c r="N153" i="136"/>
  <c r="L153" i="136"/>
  <c r="K153" i="136"/>
  <c r="R152" i="136"/>
  <c r="N152" i="136"/>
  <c r="L152" i="136"/>
  <c r="K152" i="136"/>
  <c r="R151" i="136"/>
  <c r="N151" i="136"/>
  <c r="L151" i="136"/>
  <c r="K151" i="136"/>
  <c r="R150" i="136"/>
  <c r="N150" i="136"/>
  <c r="L150" i="136"/>
  <c r="K150" i="136"/>
  <c r="R149" i="136"/>
  <c r="N149" i="136"/>
  <c r="L149" i="136"/>
  <c r="K149" i="136"/>
  <c r="R148" i="136"/>
  <c r="N148" i="136"/>
  <c r="L148" i="136"/>
  <c r="K148" i="136"/>
  <c r="R147" i="136"/>
  <c r="N147" i="136"/>
  <c r="L147" i="136"/>
  <c r="K147" i="136"/>
  <c r="R146" i="136"/>
  <c r="N146" i="136"/>
  <c r="L146" i="136"/>
  <c r="K146" i="136"/>
  <c r="R145" i="136"/>
  <c r="N145" i="136"/>
  <c r="L145" i="136"/>
  <c r="K145" i="136"/>
  <c r="R144" i="136"/>
  <c r="N144" i="136"/>
  <c r="L144" i="136"/>
  <c r="K144" i="136"/>
  <c r="R143" i="136"/>
  <c r="N143" i="136"/>
  <c r="L143" i="136"/>
  <c r="K143" i="136"/>
  <c r="R142" i="136"/>
  <c r="N142" i="136"/>
  <c r="L142" i="136"/>
  <c r="K142" i="136"/>
  <c r="R141" i="136"/>
  <c r="N141" i="136"/>
  <c r="L141" i="136"/>
  <c r="K141" i="136"/>
  <c r="R140" i="136"/>
  <c r="N140" i="136"/>
  <c r="L140" i="136"/>
  <c r="K140" i="136"/>
  <c r="R139" i="136"/>
  <c r="N139" i="136"/>
  <c r="L139" i="136"/>
  <c r="K139" i="136"/>
  <c r="R138" i="136"/>
  <c r="N138" i="136"/>
  <c r="L138" i="136"/>
  <c r="K138" i="136"/>
  <c r="R137" i="136"/>
  <c r="N137" i="136"/>
  <c r="L137" i="136"/>
  <c r="K137" i="136"/>
  <c r="R136" i="136"/>
  <c r="N136" i="136"/>
  <c r="L136" i="136"/>
  <c r="K136" i="136"/>
  <c r="R135" i="136"/>
  <c r="N135" i="136"/>
  <c r="L135" i="136"/>
  <c r="K135" i="136"/>
  <c r="R134" i="136"/>
  <c r="N134" i="136"/>
  <c r="L134" i="136"/>
  <c r="K134" i="136"/>
  <c r="R133" i="136"/>
  <c r="N133" i="136"/>
  <c r="L133" i="136"/>
  <c r="K133" i="136"/>
  <c r="R132" i="136"/>
  <c r="N132" i="136"/>
  <c r="L132" i="136"/>
  <c r="K132" i="136"/>
  <c r="R131" i="136"/>
  <c r="N131" i="136"/>
  <c r="L131" i="136"/>
  <c r="K131" i="136"/>
  <c r="R130" i="136"/>
  <c r="N130" i="136"/>
  <c r="L130" i="136"/>
  <c r="K130" i="136"/>
  <c r="R129" i="136"/>
  <c r="N129" i="136"/>
  <c r="L129" i="136"/>
  <c r="K129" i="136"/>
  <c r="R128" i="136"/>
  <c r="N128" i="136"/>
  <c r="L128" i="136"/>
  <c r="K128" i="136"/>
  <c r="R127" i="136"/>
  <c r="N127" i="136"/>
  <c r="L127" i="136"/>
  <c r="K127" i="136"/>
  <c r="R126" i="136"/>
  <c r="N126" i="136"/>
  <c r="L126" i="136"/>
  <c r="K126" i="136"/>
  <c r="R125" i="136"/>
  <c r="N125" i="136"/>
  <c r="L125" i="136"/>
  <c r="K125" i="136"/>
  <c r="R124" i="136"/>
  <c r="N124" i="136"/>
  <c r="L124" i="136"/>
  <c r="K124" i="136"/>
  <c r="R123" i="136"/>
  <c r="N123" i="136"/>
  <c r="L123" i="136"/>
  <c r="K123" i="136"/>
  <c r="R122" i="136"/>
  <c r="N122" i="136"/>
  <c r="L122" i="136"/>
  <c r="K122" i="136"/>
  <c r="R121" i="136"/>
  <c r="N121" i="136"/>
  <c r="L121" i="136"/>
  <c r="K121" i="136"/>
  <c r="R120" i="136"/>
  <c r="N120" i="136"/>
  <c r="L120" i="136"/>
  <c r="K120" i="136"/>
  <c r="R119" i="136"/>
  <c r="N119" i="136"/>
  <c r="L119" i="136"/>
  <c r="K119" i="136"/>
  <c r="R118" i="136"/>
  <c r="N118" i="136"/>
  <c r="L118" i="136"/>
  <c r="K118" i="136"/>
  <c r="R117" i="136"/>
  <c r="N117" i="136"/>
  <c r="L117" i="136"/>
  <c r="K117" i="136"/>
  <c r="R116" i="136"/>
  <c r="N116" i="136"/>
  <c r="L116" i="136"/>
  <c r="K116" i="136"/>
  <c r="R115" i="136"/>
  <c r="N115" i="136"/>
  <c r="L115" i="136"/>
  <c r="K115" i="136"/>
  <c r="R114" i="136"/>
  <c r="N114" i="136"/>
  <c r="L114" i="136"/>
  <c r="K114" i="136"/>
  <c r="R113" i="136"/>
  <c r="N113" i="136"/>
  <c r="L113" i="136"/>
  <c r="K113" i="136"/>
  <c r="R112" i="136"/>
  <c r="N112" i="136"/>
  <c r="L112" i="136"/>
  <c r="K112" i="136"/>
  <c r="R111" i="136"/>
  <c r="N111" i="136"/>
  <c r="L111" i="136"/>
  <c r="K111" i="136"/>
  <c r="R110" i="136"/>
  <c r="N110" i="136"/>
  <c r="L110" i="136"/>
  <c r="K110" i="136"/>
  <c r="R109" i="136"/>
  <c r="N109" i="136"/>
  <c r="L109" i="136"/>
  <c r="K109" i="136"/>
  <c r="R108" i="136"/>
  <c r="N108" i="136"/>
  <c r="L108" i="136"/>
  <c r="K108" i="136"/>
  <c r="R107" i="136"/>
  <c r="N107" i="136"/>
  <c r="L107" i="136"/>
  <c r="K107" i="136"/>
  <c r="R106" i="136"/>
  <c r="N106" i="136"/>
  <c r="L106" i="136"/>
  <c r="K106" i="136"/>
  <c r="R105" i="136"/>
  <c r="N105" i="136"/>
  <c r="L105" i="136"/>
  <c r="K105" i="136"/>
  <c r="R104" i="136"/>
  <c r="N104" i="136"/>
  <c r="L104" i="136"/>
  <c r="K104" i="136"/>
  <c r="R103" i="136"/>
  <c r="N103" i="136"/>
  <c r="L103" i="136"/>
  <c r="K103" i="136"/>
  <c r="R102" i="136"/>
  <c r="N102" i="136"/>
  <c r="L102" i="136"/>
  <c r="K102" i="136"/>
  <c r="R101" i="136"/>
  <c r="N101" i="136"/>
  <c r="L101" i="136"/>
  <c r="K101" i="136"/>
  <c r="R100" i="136"/>
  <c r="N100" i="136"/>
  <c r="L100" i="136"/>
  <c r="K100" i="136"/>
  <c r="R99" i="136"/>
  <c r="N99" i="136"/>
  <c r="L99" i="136"/>
  <c r="K99" i="136"/>
  <c r="R98" i="136"/>
  <c r="N98" i="136"/>
  <c r="L98" i="136"/>
  <c r="K98" i="136"/>
  <c r="R97" i="136"/>
  <c r="N97" i="136"/>
  <c r="L97" i="136"/>
  <c r="K97" i="136"/>
  <c r="R96" i="136"/>
  <c r="N96" i="136"/>
  <c r="L96" i="136"/>
  <c r="K96" i="136"/>
  <c r="R95" i="136"/>
  <c r="N95" i="136"/>
  <c r="L95" i="136"/>
  <c r="K95" i="136"/>
  <c r="R94" i="136"/>
  <c r="N94" i="136"/>
  <c r="L94" i="136"/>
  <c r="K94" i="136"/>
  <c r="R93" i="136"/>
  <c r="N93" i="136"/>
  <c r="L93" i="136"/>
  <c r="K93" i="136"/>
  <c r="R92" i="136"/>
  <c r="N92" i="136"/>
  <c r="L92" i="136"/>
  <c r="K92" i="136"/>
  <c r="R91" i="136"/>
  <c r="N91" i="136"/>
  <c r="L91" i="136"/>
  <c r="K91" i="136"/>
  <c r="R90" i="136"/>
  <c r="N90" i="136"/>
  <c r="L90" i="136"/>
  <c r="K90" i="136"/>
  <c r="R89" i="136"/>
  <c r="N89" i="136"/>
  <c r="L89" i="136"/>
  <c r="K89" i="136"/>
  <c r="R88" i="136"/>
  <c r="N88" i="136"/>
  <c r="L88" i="136"/>
  <c r="K88" i="136"/>
  <c r="R87" i="136"/>
  <c r="N87" i="136"/>
  <c r="L87" i="136"/>
  <c r="K87" i="136"/>
  <c r="R86" i="136"/>
  <c r="N86" i="136"/>
  <c r="L86" i="136"/>
  <c r="K86" i="136"/>
  <c r="R85" i="136"/>
  <c r="N85" i="136"/>
  <c r="L85" i="136"/>
  <c r="K85" i="136"/>
  <c r="R84" i="136"/>
  <c r="N84" i="136"/>
  <c r="L84" i="136"/>
  <c r="K84" i="136"/>
  <c r="R83" i="136"/>
  <c r="N83" i="136"/>
  <c r="L83" i="136"/>
  <c r="K83" i="136"/>
  <c r="R82" i="136"/>
  <c r="N82" i="136"/>
  <c r="L82" i="136"/>
  <c r="K82" i="136"/>
  <c r="R81" i="136"/>
  <c r="N81" i="136"/>
  <c r="L81" i="136"/>
  <c r="K81" i="136"/>
  <c r="R80" i="136"/>
  <c r="N80" i="136"/>
  <c r="L80" i="136"/>
  <c r="K80" i="136"/>
  <c r="R79" i="136"/>
  <c r="N79" i="136"/>
  <c r="L79" i="136"/>
  <c r="K79" i="136"/>
  <c r="R78" i="136"/>
  <c r="N78" i="136"/>
  <c r="L78" i="136"/>
  <c r="K78" i="136"/>
  <c r="R77" i="136"/>
  <c r="N77" i="136"/>
  <c r="L77" i="136"/>
  <c r="K77" i="136"/>
  <c r="R76" i="136"/>
  <c r="N76" i="136"/>
  <c r="L76" i="136"/>
  <c r="K76" i="136"/>
  <c r="R75" i="136"/>
  <c r="N75" i="136"/>
  <c r="L75" i="136"/>
  <c r="K75" i="136"/>
  <c r="R74" i="136"/>
  <c r="N74" i="136"/>
  <c r="L74" i="136"/>
  <c r="K74" i="136"/>
  <c r="R73" i="136"/>
  <c r="N73" i="136"/>
  <c r="L73" i="136"/>
  <c r="K73" i="136"/>
  <c r="R72" i="136"/>
  <c r="N72" i="136"/>
  <c r="L72" i="136"/>
  <c r="K72" i="136"/>
  <c r="R71" i="136"/>
  <c r="N71" i="136"/>
  <c r="L71" i="136"/>
  <c r="K71" i="136"/>
  <c r="R70" i="136"/>
  <c r="N70" i="136"/>
  <c r="L70" i="136"/>
  <c r="K70" i="136"/>
  <c r="R69" i="136"/>
  <c r="N69" i="136"/>
  <c r="L69" i="136"/>
  <c r="K69" i="136"/>
  <c r="R68" i="136"/>
  <c r="N68" i="136"/>
  <c r="L68" i="136"/>
  <c r="K68" i="136"/>
  <c r="R67" i="136"/>
  <c r="N67" i="136"/>
  <c r="L67" i="136"/>
  <c r="K67" i="136"/>
  <c r="R66" i="136"/>
  <c r="N66" i="136"/>
  <c r="L66" i="136"/>
  <c r="K66" i="136"/>
  <c r="R65" i="136"/>
  <c r="N65" i="136"/>
  <c r="L65" i="136"/>
  <c r="K65" i="136"/>
  <c r="R64" i="136"/>
  <c r="N64" i="136"/>
  <c r="L64" i="136"/>
  <c r="K64" i="136"/>
  <c r="R63" i="136"/>
  <c r="N63" i="136"/>
  <c r="L63" i="136"/>
  <c r="K63" i="136"/>
  <c r="R62" i="136"/>
  <c r="N62" i="136"/>
  <c r="L62" i="136"/>
  <c r="K62" i="136"/>
  <c r="R61" i="136"/>
  <c r="N61" i="136"/>
  <c r="L61" i="136"/>
  <c r="K61" i="136"/>
  <c r="R60" i="136"/>
  <c r="N60" i="136"/>
  <c r="L60" i="136"/>
  <c r="K60" i="136"/>
  <c r="R59" i="136"/>
  <c r="N59" i="136"/>
  <c r="L59" i="136"/>
  <c r="K59" i="136"/>
  <c r="R58" i="136"/>
  <c r="N58" i="136"/>
  <c r="L58" i="136"/>
  <c r="K58" i="136"/>
  <c r="R57" i="136"/>
  <c r="N57" i="136"/>
  <c r="L57" i="136"/>
  <c r="K57" i="136"/>
  <c r="R56" i="136"/>
  <c r="N56" i="136"/>
  <c r="L56" i="136"/>
  <c r="K56" i="136"/>
  <c r="R55" i="136"/>
  <c r="N55" i="136"/>
  <c r="L55" i="136"/>
  <c r="K55" i="136"/>
  <c r="R54" i="136"/>
  <c r="N54" i="136"/>
  <c r="L54" i="136"/>
  <c r="K54" i="136"/>
  <c r="R53" i="136"/>
  <c r="N53" i="136"/>
  <c r="L53" i="136"/>
  <c r="K53" i="136"/>
  <c r="R52" i="136"/>
  <c r="N52" i="136"/>
  <c r="L52" i="136"/>
  <c r="K52" i="136"/>
  <c r="R51" i="136"/>
  <c r="N51" i="136"/>
  <c r="L51" i="136"/>
  <c r="K51" i="136"/>
  <c r="R50" i="136"/>
  <c r="N50" i="136"/>
  <c r="L50" i="136"/>
  <c r="K50" i="136"/>
  <c r="R49" i="136"/>
  <c r="N49" i="136"/>
  <c r="L49" i="136"/>
  <c r="K49" i="136"/>
  <c r="R48" i="136"/>
  <c r="N48" i="136"/>
  <c r="L48" i="136"/>
  <c r="K48" i="136"/>
  <c r="R47" i="136"/>
  <c r="N47" i="136"/>
  <c r="L47" i="136"/>
  <c r="K47" i="136"/>
  <c r="R46" i="136"/>
  <c r="N46" i="136"/>
  <c r="L46" i="136"/>
  <c r="K46" i="136"/>
  <c r="R45" i="136"/>
  <c r="N45" i="136"/>
  <c r="L45" i="136"/>
  <c r="K45" i="136"/>
  <c r="R44" i="136"/>
  <c r="N44" i="136"/>
  <c r="L44" i="136"/>
  <c r="K44" i="136"/>
  <c r="R43" i="136"/>
  <c r="N43" i="136"/>
  <c r="L43" i="136"/>
  <c r="K43" i="136"/>
  <c r="R42" i="136"/>
  <c r="N42" i="136"/>
  <c r="L42" i="136"/>
  <c r="K42" i="136"/>
  <c r="R41" i="136"/>
  <c r="N41" i="136"/>
  <c r="L41" i="136"/>
  <c r="K41" i="136"/>
  <c r="R40" i="136"/>
  <c r="N40" i="136"/>
  <c r="L40" i="136"/>
  <c r="K40" i="136"/>
  <c r="R39" i="136"/>
  <c r="N39" i="136"/>
  <c r="L39" i="136"/>
  <c r="K39" i="136"/>
  <c r="R38" i="136"/>
  <c r="N38" i="136"/>
  <c r="L38" i="136"/>
  <c r="K38" i="136"/>
  <c r="R37" i="136"/>
  <c r="N37" i="136"/>
  <c r="L37" i="136"/>
  <c r="K37" i="136"/>
  <c r="R36" i="136"/>
  <c r="N36" i="136"/>
  <c r="L36" i="136"/>
  <c r="K36" i="136"/>
  <c r="R35" i="136"/>
  <c r="N35" i="136"/>
  <c r="L35" i="136"/>
  <c r="K35" i="136"/>
  <c r="R34" i="136"/>
  <c r="N34" i="136"/>
  <c r="L34" i="136"/>
  <c r="K34" i="136"/>
  <c r="R33" i="136"/>
  <c r="N33" i="136"/>
  <c r="L33" i="136"/>
  <c r="K33" i="136"/>
  <c r="R32" i="136"/>
  <c r="N32" i="136"/>
  <c r="L32" i="136"/>
  <c r="K32" i="136"/>
  <c r="R31" i="136"/>
  <c r="N31" i="136"/>
  <c r="L31" i="136"/>
  <c r="K31" i="136"/>
  <c r="R30" i="136"/>
  <c r="N30" i="136"/>
  <c r="L30" i="136"/>
  <c r="K30" i="136"/>
  <c r="R29" i="136"/>
  <c r="N29" i="136"/>
  <c r="L29" i="136"/>
  <c r="K29" i="136"/>
  <c r="R28" i="136"/>
  <c r="N28" i="136"/>
  <c r="L28" i="136"/>
  <c r="K28" i="136"/>
  <c r="R27" i="136"/>
  <c r="N27" i="136"/>
  <c r="L27" i="136"/>
  <c r="K27" i="136"/>
  <c r="R26" i="136"/>
  <c r="N26" i="136"/>
  <c r="L26" i="136"/>
  <c r="K26" i="136"/>
  <c r="R25" i="136"/>
  <c r="N25" i="136"/>
  <c r="L25" i="136"/>
  <c r="K25" i="136"/>
  <c r="R24" i="136"/>
  <c r="N24" i="136"/>
  <c r="L24" i="136"/>
  <c r="K24" i="136"/>
  <c r="R23" i="136"/>
  <c r="N23" i="136"/>
  <c r="L23" i="136"/>
  <c r="K23" i="136"/>
  <c r="R22" i="136"/>
  <c r="N22" i="136"/>
  <c r="L22" i="136"/>
  <c r="K22" i="136"/>
  <c r="R21" i="136"/>
  <c r="N21" i="136"/>
  <c r="L21" i="136"/>
  <c r="K21" i="136"/>
  <c r="R20" i="136"/>
  <c r="N20" i="136"/>
  <c r="L20" i="136"/>
  <c r="K20" i="136"/>
  <c r="R19" i="136"/>
  <c r="N19" i="136"/>
  <c r="L19" i="136"/>
  <c r="K19" i="136"/>
  <c r="R18" i="136"/>
  <c r="N18" i="136"/>
  <c r="L18" i="136"/>
  <c r="K18" i="136"/>
  <c r="R17" i="136"/>
  <c r="N17" i="136"/>
  <c r="L17" i="136"/>
  <c r="K17" i="136"/>
  <c r="R16" i="136"/>
  <c r="N16" i="136"/>
  <c r="L16" i="136"/>
  <c r="K16" i="136"/>
  <c r="R15" i="136"/>
  <c r="N15" i="136"/>
  <c r="L15" i="136"/>
  <c r="K15" i="136"/>
  <c r="R14" i="136"/>
  <c r="N14" i="136"/>
  <c r="L14" i="136"/>
  <c r="K14" i="136"/>
  <c r="R13" i="136"/>
  <c r="N13" i="136"/>
  <c r="L13" i="136"/>
  <c r="K13" i="136"/>
  <c r="R12" i="136"/>
  <c r="N12" i="136"/>
  <c r="L12" i="136"/>
  <c r="K12" i="136"/>
  <c r="R11" i="136"/>
  <c r="N11" i="136"/>
  <c r="L11" i="136"/>
  <c r="K11" i="136"/>
  <c r="R10" i="136"/>
  <c r="N10" i="136"/>
  <c r="L10" i="136"/>
  <c r="K10" i="136"/>
  <c r="R9" i="136"/>
  <c r="N9" i="136"/>
  <c r="L9" i="136"/>
  <c r="K9" i="136"/>
  <c r="R8" i="136"/>
  <c r="N8" i="136"/>
  <c r="L8" i="136"/>
  <c r="K8" i="136"/>
  <c r="R7" i="136"/>
  <c r="N7" i="136"/>
  <c r="L7" i="136"/>
  <c r="K7" i="136"/>
  <c r="R6" i="136"/>
  <c r="N6" i="136"/>
  <c r="L6" i="136"/>
  <c r="K6" i="136"/>
  <c r="R5" i="136"/>
  <c r="N5" i="136"/>
  <c r="L5" i="136"/>
  <c r="K5" i="136"/>
  <c r="R4" i="136"/>
  <c r="N4" i="136"/>
  <c r="L4" i="136"/>
  <c r="L355" i="136" s="1"/>
  <c r="K4" i="136"/>
  <c r="K355" i="136" s="1"/>
  <c r="R354" i="135"/>
  <c r="N354" i="135"/>
  <c r="L354" i="135"/>
  <c r="K354" i="135"/>
  <c r="R353" i="135"/>
  <c r="N353" i="135"/>
  <c r="L353" i="135"/>
  <c r="K353" i="135"/>
  <c r="R352" i="135"/>
  <c r="N352" i="135"/>
  <c r="L352" i="135"/>
  <c r="K352" i="135"/>
  <c r="R351" i="135"/>
  <c r="N351" i="135"/>
  <c r="L351" i="135"/>
  <c r="K351" i="135"/>
  <c r="R350" i="135"/>
  <c r="N350" i="135"/>
  <c r="L350" i="135"/>
  <c r="K350" i="135"/>
  <c r="R349" i="135"/>
  <c r="N349" i="135"/>
  <c r="L349" i="135"/>
  <c r="K349" i="135"/>
  <c r="R348" i="135"/>
  <c r="N348" i="135"/>
  <c r="L348" i="135"/>
  <c r="K348" i="135"/>
  <c r="R347" i="135"/>
  <c r="N347" i="135"/>
  <c r="L347" i="135"/>
  <c r="K347" i="135"/>
  <c r="R346" i="135"/>
  <c r="N346" i="135"/>
  <c r="L346" i="135"/>
  <c r="K346" i="135"/>
  <c r="R345" i="135"/>
  <c r="N345" i="135"/>
  <c r="L345" i="135"/>
  <c r="K345" i="135"/>
  <c r="R344" i="135"/>
  <c r="N344" i="135"/>
  <c r="L344" i="135"/>
  <c r="K344" i="135"/>
  <c r="R343" i="135"/>
  <c r="N343" i="135"/>
  <c r="L343" i="135"/>
  <c r="K343" i="135"/>
  <c r="R342" i="135"/>
  <c r="N342" i="135"/>
  <c r="L342" i="135"/>
  <c r="K342" i="135"/>
  <c r="R341" i="135"/>
  <c r="N341" i="135"/>
  <c r="L341" i="135"/>
  <c r="K341" i="135"/>
  <c r="R340" i="135"/>
  <c r="N340" i="135"/>
  <c r="L340" i="135"/>
  <c r="K340" i="135"/>
  <c r="R339" i="135"/>
  <c r="N339" i="135"/>
  <c r="L339" i="135"/>
  <c r="K339" i="135"/>
  <c r="R338" i="135"/>
  <c r="N338" i="135"/>
  <c r="L338" i="135"/>
  <c r="K338" i="135"/>
  <c r="R337" i="135"/>
  <c r="N337" i="135"/>
  <c r="L337" i="135"/>
  <c r="K337" i="135"/>
  <c r="R336" i="135"/>
  <c r="N336" i="135"/>
  <c r="L336" i="135"/>
  <c r="K336" i="135"/>
  <c r="R335" i="135"/>
  <c r="N335" i="135"/>
  <c r="L335" i="135"/>
  <c r="K335" i="135"/>
  <c r="R334" i="135"/>
  <c r="N334" i="135"/>
  <c r="L334" i="135"/>
  <c r="K334" i="135"/>
  <c r="R333" i="135"/>
  <c r="N333" i="135"/>
  <c r="L333" i="135"/>
  <c r="K333" i="135"/>
  <c r="R332" i="135"/>
  <c r="N332" i="135"/>
  <c r="L332" i="135"/>
  <c r="K332" i="135"/>
  <c r="R331" i="135"/>
  <c r="N331" i="135"/>
  <c r="L331" i="135"/>
  <c r="K331" i="135"/>
  <c r="R330" i="135"/>
  <c r="N330" i="135"/>
  <c r="L330" i="135"/>
  <c r="K330" i="135"/>
  <c r="R329" i="135"/>
  <c r="N329" i="135"/>
  <c r="L329" i="135"/>
  <c r="K329" i="135"/>
  <c r="R328" i="135"/>
  <c r="N328" i="135"/>
  <c r="L328" i="135"/>
  <c r="K328" i="135"/>
  <c r="R327" i="135"/>
  <c r="N327" i="135"/>
  <c r="L327" i="135"/>
  <c r="K327" i="135"/>
  <c r="R326" i="135"/>
  <c r="N326" i="135"/>
  <c r="L326" i="135"/>
  <c r="K326" i="135"/>
  <c r="R325" i="135"/>
  <c r="N325" i="135"/>
  <c r="L325" i="135"/>
  <c r="K325" i="135"/>
  <c r="R324" i="135"/>
  <c r="N324" i="135"/>
  <c r="L324" i="135"/>
  <c r="K324" i="135"/>
  <c r="R323" i="135"/>
  <c r="N323" i="135"/>
  <c r="L323" i="135"/>
  <c r="K323" i="135"/>
  <c r="R322" i="135"/>
  <c r="N322" i="135"/>
  <c r="L322" i="135"/>
  <c r="K322" i="135"/>
  <c r="R321" i="135"/>
  <c r="N321" i="135"/>
  <c r="L321" i="135"/>
  <c r="K321" i="135"/>
  <c r="R320" i="135"/>
  <c r="N320" i="135"/>
  <c r="L320" i="135"/>
  <c r="K320" i="135"/>
  <c r="R319" i="135"/>
  <c r="N319" i="135"/>
  <c r="L319" i="135"/>
  <c r="K319" i="135"/>
  <c r="R318" i="135"/>
  <c r="N318" i="135"/>
  <c r="L318" i="135"/>
  <c r="K318" i="135"/>
  <c r="R317" i="135"/>
  <c r="N317" i="135"/>
  <c r="L317" i="135"/>
  <c r="K317" i="135"/>
  <c r="R316" i="135"/>
  <c r="N316" i="135"/>
  <c r="L316" i="135"/>
  <c r="K316" i="135"/>
  <c r="R315" i="135"/>
  <c r="N315" i="135"/>
  <c r="L315" i="135"/>
  <c r="K315" i="135"/>
  <c r="R314" i="135"/>
  <c r="N314" i="135"/>
  <c r="L314" i="135"/>
  <c r="K314" i="135"/>
  <c r="R313" i="135"/>
  <c r="N313" i="135"/>
  <c r="L313" i="135"/>
  <c r="K313" i="135"/>
  <c r="R312" i="135"/>
  <c r="N312" i="135"/>
  <c r="L312" i="135"/>
  <c r="K312" i="135"/>
  <c r="R311" i="135"/>
  <c r="N311" i="135"/>
  <c r="L311" i="135"/>
  <c r="K311" i="135"/>
  <c r="R310" i="135"/>
  <c r="N310" i="135"/>
  <c r="L310" i="135"/>
  <c r="K310" i="135"/>
  <c r="R309" i="135"/>
  <c r="N309" i="135"/>
  <c r="L309" i="135"/>
  <c r="K309" i="135"/>
  <c r="R308" i="135"/>
  <c r="N308" i="135"/>
  <c r="L308" i="135"/>
  <c r="K308" i="135"/>
  <c r="R307" i="135"/>
  <c r="N307" i="135"/>
  <c r="L307" i="135"/>
  <c r="K307" i="135"/>
  <c r="R306" i="135"/>
  <c r="N306" i="135"/>
  <c r="L306" i="135"/>
  <c r="K306" i="135"/>
  <c r="R305" i="135"/>
  <c r="N305" i="135"/>
  <c r="L305" i="135"/>
  <c r="K305" i="135"/>
  <c r="R304" i="135"/>
  <c r="N304" i="135"/>
  <c r="L304" i="135"/>
  <c r="K304" i="135"/>
  <c r="R303" i="135"/>
  <c r="N303" i="135"/>
  <c r="L303" i="135"/>
  <c r="K303" i="135"/>
  <c r="R302" i="135"/>
  <c r="N302" i="135"/>
  <c r="L302" i="135"/>
  <c r="K302" i="135"/>
  <c r="R301" i="135"/>
  <c r="N301" i="135"/>
  <c r="L301" i="135"/>
  <c r="K301" i="135"/>
  <c r="R300" i="135"/>
  <c r="N300" i="135"/>
  <c r="L300" i="135"/>
  <c r="K300" i="135"/>
  <c r="R299" i="135"/>
  <c r="N299" i="135"/>
  <c r="L299" i="135"/>
  <c r="K299" i="135"/>
  <c r="R298" i="135"/>
  <c r="N298" i="135"/>
  <c r="L298" i="135"/>
  <c r="K298" i="135"/>
  <c r="R297" i="135"/>
  <c r="N297" i="135"/>
  <c r="L297" i="135"/>
  <c r="K297" i="135"/>
  <c r="R296" i="135"/>
  <c r="N296" i="135"/>
  <c r="L296" i="135"/>
  <c r="K296" i="135"/>
  <c r="R295" i="135"/>
  <c r="N295" i="135"/>
  <c r="L295" i="135"/>
  <c r="K295" i="135"/>
  <c r="R294" i="135"/>
  <c r="N294" i="135"/>
  <c r="L294" i="135"/>
  <c r="K294" i="135"/>
  <c r="R293" i="135"/>
  <c r="N293" i="135"/>
  <c r="L293" i="135"/>
  <c r="K293" i="135"/>
  <c r="R292" i="135"/>
  <c r="N292" i="135"/>
  <c r="L292" i="135"/>
  <c r="K292" i="135"/>
  <c r="R291" i="135"/>
  <c r="N291" i="135"/>
  <c r="L291" i="135"/>
  <c r="K291" i="135"/>
  <c r="R290" i="135"/>
  <c r="N290" i="135"/>
  <c r="L290" i="135"/>
  <c r="K290" i="135"/>
  <c r="R289" i="135"/>
  <c r="N289" i="135"/>
  <c r="L289" i="135"/>
  <c r="K289" i="135"/>
  <c r="R288" i="135"/>
  <c r="N288" i="135"/>
  <c r="L288" i="135"/>
  <c r="K288" i="135"/>
  <c r="R287" i="135"/>
  <c r="N287" i="135"/>
  <c r="L287" i="135"/>
  <c r="K287" i="135"/>
  <c r="R286" i="135"/>
  <c r="N286" i="135"/>
  <c r="L286" i="135"/>
  <c r="K286" i="135"/>
  <c r="R285" i="135"/>
  <c r="N285" i="135"/>
  <c r="L285" i="135"/>
  <c r="K285" i="135"/>
  <c r="R284" i="135"/>
  <c r="N284" i="135"/>
  <c r="L284" i="135"/>
  <c r="K284" i="135"/>
  <c r="R283" i="135"/>
  <c r="N283" i="135"/>
  <c r="L283" i="135"/>
  <c r="K283" i="135"/>
  <c r="R282" i="135"/>
  <c r="N282" i="135"/>
  <c r="L282" i="135"/>
  <c r="K282" i="135"/>
  <c r="R281" i="135"/>
  <c r="N281" i="135"/>
  <c r="L281" i="135"/>
  <c r="K281" i="135"/>
  <c r="R280" i="135"/>
  <c r="N280" i="135"/>
  <c r="L280" i="135"/>
  <c r="K280" i="135"/>
  <c r="R279" i="135"/>
  <c r="N279" i="135"/>
  <c r="L279" i="135"/>
  <c r="K279" i="135"/>
  <c r="R278" i="135"/>
  <c r="N278" i="135"/>
  <c r="L278" i="135"/>
  <c r="K278" i="135"/>
  <c r="R277" i="135"/>
  <c r="N277" i="135"/>
  <c r="L277" i="135"/>
  <c r="K277" i="135"/>
  <c r="R276" i="135"/>
  <c r="N276" i="135"/>
  <c r="L276" i="135"/>
  <c r="K276" i="135"/>
  <c r="R275" i="135"/>
  <c r="N275" i="135"/>
  <c r="L275" i="135"/>
  <c r="K275" i="135"/>
  <c r="R274" i="135"/>
  <c r="N274" i="135"/>
  <c r="L274" i="135"/>
  <c r="K274" i="135"/>
  <c r="R273" i="135"/>
  <c r="N273" i="135"/>
  <c r="L273" i="135"/>
  <c r="K273" i="135"/>
  <c r="R272" i="135"/>
  <c r="N272" i="135"/>
  <c r="L272" i="135"/>
  <c r="K272" i="135"/>
  <c r="R271" i="135"/>
  <c r="N271" i="135"/>
  <c r="L271" i="135"/>
  <c r="K271" i="135"/>
  <c r="R270" i="135"/>
  <c r="N270" i="135"/>
  <c r="L270" i="135"/>
  <c r="K270" i="135"/>
  <c r="R269" i="135"/>
  <c r="N269" i="135"/>
  <c r="L269" i="135"/>
  <c r="K269" i="135"/>
  <c r="R268" i="135"/>
  <c r="N268" i="135"/>
  <c r="L268" i="135"/>
  <c r="K268" i="135"/>
  <c r="R267" i="135"/>
  <c r="N267" i="135"/>
  <c r="L267" i="135"/>
  <c r="K267" i="135"/>
  <c r="R266" i="135"/>
  <c r="N266" i="135"/>
  <c r="L266" i="135"/>
  <c r="K266" i="135"/>
  <c r="R265" i="135"/>
  <c r="N265" i="135"/>
  <c r="L265" i="135"/>
  <c r="K265" i="135"/>
  <c r="R264" i="135"/>
  <c r="N264" i="135"/>
  <c r="L264" i="135"/>
  <c r="K264" i="135"/>
  <c r="R263" i="135"/>
  <c r="N263" i="135"/>
  <c r="L263" i="135"/>
  <c r="K263" i="135"/>
  <c r="R262" i="135"/>
  <c r="N262" i="135"/>
  <c r="L262" i="135"/>
  <c r="K262" i="135"/>
  <c r="R261" i="135"/>
  <c r="N261" i="135"/>
  <c r="L261" i="135"/>
  <c r="K261" i="135"/>
  <c r="R260" i="135"/>
  <c r="N260" i="135"/>
  <c r="L260" i="135"/>
  <c r="K260" i="135"/>
  <c r="R259" i="135"/>
  <c r="N259" i="135"/>
  <c r="L259" i="135"/>
  <c r="K259" i="135"/>
  <c r="R258" i="135"/>
  <c r="N258" i="135"/>
  <c r="L258" i="135"/>
  <c r="K258" i="135"/>
  <c r="R257" i="135"/>
  <c r="N257" i="135"/>
  <c r="L257" i="135"/>
  <c r="K257" i="135"/>
  <c r="R256" i="135"/>
  <c r="N256" i="135"/>
  <c r="L256" i="135"/>
  <c r="K256" i="135"/>
  <c r="R255" i="135"/>
  <c r="N255" i="135"/>
  <c r="L255" i="135"/>
  <c r="K255" i="135"/>
  <c r="R254" i="135"/>
  <c r="N254" i="135"/>
  <c r="L254" i="135"/>
  <c r="K254" i="135"/>
  <c r="R253" i="135"/>
  <c r="N253" i="135"/>
  <c r="L253" i="135"/>
  <c r="K253" i="135"/>
  <c r="R252" i="135"/>
  <c r="N252" i="135"/>
  <c r="L252" i="135"/>
  <c r="K252" i="135"/>
  <c r="R251" i="135"/>
  <c r="N251" i="135"/>
  <c r="L251" i="135"/>
  <c r="K251" i="135"/>
  <c r="R250" i="135"/>
  <c r="N250" i="135"/>
  <c r="L250" i="135"/>
  <c r="K250" i="135"/>
  <c r="R249" i="135"/>
  <c r="N249" i="135"/>
  <c r="L249" i="135"/>
  <c r="K249" i="135"/>
  <c r="R248" i="135"/>
  <c r="N248" i="135"/>
  <c r="L248" i="135"/>
  <c r="K248" i="135"/>
  <c r="R247" i="135"/>
  <c r="N247" i="135"/>
  <c r="L247" i="135"/>
  <c r="K247" i="135"/>
  <c r="R246" i="135"/>
  <c r="N246" i="135"/>
  <c r="L246" i="135"/>
  <c r="K246" i="135"/>
  <c r="R245" i="135"/>
  <c r="N245" i="135"/>
  <c r="L245" i="135"/>
  <c r="K245" i="135"/>
  <c r="R244" i="135"/>
  <c r="N244" i="135"/>
  <c r="L244" i="135"/>
  <c r="K244" i="135"/>
  <c r="R243" i="135"/>
  <c r="N243" i="135"/>
  <c r="L243" i="135"/>
  <c r="K243" i="135"/>
  <c r="R242" i="135"/>
  <c r="N242" i="135"/>
  <c r="L242" i="135"/>
  <c r="K242" i="135"/>
  <c r="R241" i="135"/>
  <c r="N241" i="135"/>
  <c r="L241" i="135"/>
  <c r="K241" i="135"/>
  <c r="R240" i="135"/>
  <c r="N240" i="135"/>
  <c r="L240" i="135"/>
  <c r="K240" i="135"/>
  <c r="R239" i="135"/>
  <c r="N239" i="135"/>
  <c r="L239" i="135"/>
  <c r="K239" i="135"/>
  <c r="R238" i="135"/>
  <c r="N238" i="135"/>
  <c r="L238" i="135"/>
  <c r="K238" i="135"/>
  <c r="R237" i="135"/>
  <c r="N237" i="135"/>
  <c r="L237" i="135"/>
  <c r="K237" i="135"/>
  <c r="R236" i="135"/>
  <c r="N236" i="135"/>
  <c r="L236" i="135"/>
  <c r="K236" i="135"/>
  <c r="R235" i="135"/>
  <c r="N235" i="135"/>
  <c r="L235" i="135"/>
  <c r="K235" i="135"/>
  <c r="R234" i="135"/>
  <c r="N234" i="135"/>
  <c r="L234" i="135"/>
  <c r="K234" i="135"/>
  <c r="R233" i="135"/>
  <c r="N233" i="135"/>
  <c r="L233" i="135"/>
  <c r="K233" i="135"/>
  <c r="R232" i="135"/>
  <c r="N232" i="135"/>
  <c r="L232" i="135"/>
  <c r="K232" i="135"/>
  <c r="R231" i="135"/>
  <c r="N231" i="135"/>
  <c r="L231" i="135"/>
  <c r="K231" i="135"/>
  <c r="R230" i="135"/>
  <c r="N230" i="135"/>
  <c r="L230" i="135"/>
  <c r="K230" i="135"/>
  <c r="R229" i="135"/>
  <c r="N229" i="135"/>
  <c r="L229" i="135"/>
  <c r="K229" i="135"/>
  <c r="R228" i="135"/>
  <c r="N228" i="135"/>
  <c r="L228" i="135"/>
  <c r="K228" i="135"/>
  <c r="R227" i="135"/>
  <c r="N227" i="135"/>
  <c r="L227" i="135"/>
  <c r="K227" i="135"/>
  <c r="R226" i="135"/>
  <c r="N226" i="135"/>
  <c r="L226" i="135"/>
  <c r="K226" i="135"/>
  <c r="R225" i="135"/>
  <c r="N225" i="135"/>
  <c r="L225" i="135"/>
  <c r="K225" i="135"/>
  <c r="R224" i="135"/>
  <c r="N224" i="135"/>
  <c r="L224" i="135"/>
  <c r="K224" i="135"/>
  <c r="R223" i="135"/>
  <c r="N223" i="135"/>
  <c r="L223" i="135"/>
  <c r="K223" i="135"/>
  <c r="R222" i="135"/>
  <c r="N222" i="135"/>
  <c r="L222" i="135"/>
  <c r="K222" i="135"/>
  <c r="R221" i="135"/>
  <c r="N221" i="135"/>
  <c r="L221" i="135"/>
  <c r="K221" i="135"/>
  <c r="R220" i="135"/>
  <c r="N220" i="135"/>
  <c r="L220" i="135"/>
  <c r="K220" i="135"/>
  <c r="R219" i="135"/>
  <c r="N219" i="135"/>
  <c r="L219" i="135"/>
  <c r="K219" i="135"/>
  <c r="R218" i="135"/>
  <c r="N218" i="135"/>
  <c r="L218" i="135"/>
  <c r="K218" i="135"/>
  <c r="R217" i="135"/>
  <c r="N217" i="135"/>
  <c r="L217" i="135"/>
  <c r="K217" i="135"/>
  <c r="R216" i="135"/>
  <c r="N216" i="135"/>
  <c r="L216" i="135"/>
  <c r="K216" i="135"/>
  <c r="R215" i="135"/>
  <c r="N215" i="135"/>
  <c r="L215" i="135"/>
  <c r="K215" i="135"/>
  <c r="R214" i="135"/>
  <c r="N214" i="135"/>
  <c r="L214" i="135"/>
  <c r="K214" i="135"/>
  <c r="R213" i="135"/>
  <c r="N213" i="135"/>
  <c r="L213" i="135"/>
  <c r="K213" i="135"/>
  <c r="R212" i="135"/>
  <c r="N212" i="135"/>
  <c r="L212" i="135"/>
  <c r="K212" i="135"/>
  <c r="R211" i="135"/>
  <c r="N211" i="135"/>
  <c r="L211" i="135"/>
  <c r="K211" i="135"/>
  <c r="R210" i="135"/>
  <c r="N210" i="135"/>
  <c r="L210" i="135"/>
  <c r="K210" i="135"/>
  <c r="R209" i="135"/>
  <c r="N209" i="135"/>
  <c r="L209" i="135"/>
  <c r="K209" i="135"/>
  <c r="R208" i="135"/>
  <c r="N208" i="135"/>
  <c r="L208" i="135"/>
  <c r="K208" i="135"/>
  <c r="R207" i="135"/>
  <c r="N207" i="135"/>
  <c r="L207" i="135"/>
  <c r="K207" i="135"/>
  <c r="R206" i="135"/>
  <c r="N206" i="135"/>
  <c r="L206" i="135"/>
  <c r="K206" i="135"/>
  <c r="R205" i="135"/>
  <c r="N205" i="135"/>
  <c r="L205" i="135"/>
  <c r="K205" i="135"/>
  <c r="R204" i="135"/>
  <c r="N204" i="135"/>
  <c r="L204" i="135"/>
  <c r="K204" i="135"/>
  <c r="R203" i="135"/>
  <c r="N203" i="135"/>
  <c r="L203" i="135"/>
  <c r="K203" i="135"/>
  <c r="R202" i="135"/>
  <c r="N202" i="135"/>
  <c r="L202" i="135"/>
  <c r="K202" i="135"/>
  <c r="R201" i="135"/>
  <c r="N201" i="135"/>
  <c r="L201" i="135"/>
  <c r="K201" i="135"/>
  <c r="R200" i="135"/>
  <c r="N200" i="135"/>
  <c r="L200" i="135"/>
  <c r="K200" i="135"/>
  <c r="R199" i="135"/>
  <c r="N199" i="135"/>
  <c r="L199" i="135"/>
  <c r="K199" i="135"/>
  <c r="R198" i="135"/>
  <c r="N198" i="135"/>
  <c r="L198" i="135"/>
  <c r="K198" i="135"/>
  <c r="R197" i="135"/>
  <c r="N197" i="135"/>
  <c r="L197" i="135"/>
  <c r="K197" i="135"/>
  <c r="R196" i="135"/>
  <c r="N196" i="135"/>
  <c r="L196" i="135"/>
  <c r="K196" i="135"/>
  <c r="R195" i="135"/>
  <c r="N195" i="135"/>
  <c r="L195" i="135"/>
  <c r="K195" i="135"/>
  <c r="R194" i="135"/>
  <c r="N194" i="135"/>
  <c r="L194" i="135"/>
  <c r="K194" i="135"/>
  <c r="R193" i="135"/>
  <c r="N193" i="135"/>
  <c r="L193" i="135"/>
  <c r="K193" i="135"/>
  <c r="R192" i="135"/>
  <c r="N192" i="135"/>
  <c r="L192" i="135"/>
  <c r="K192" i="135"/>
  <c r="R191" i="135"/>
  <c r="N191" i="135"/>
  <c r="L191" i="135"/>
  <c r="K191" i="135"/>
  <c r="R190" i="135"/>
  <c r="N190" i="135"/>
  <c r="L190" i="135"/>
  <c r="K190" i="135"/>
  <c r="R189" i="135"/>
  <c r="N189" i="135"/>
  <c r="L189" i="135"/>
  <c r="K189" i="135"/>
  <c r="R188" i="135"/>
  <c r="N188" i="135"/>
  <c r="L188" i="135"/>
  <c r="K188" i="135"/>
  <c r="R187" i="135"/>
  <c r="N187" i="135"/>
  <c r="L187" i="135"/>
  <c r="K187" i="135"/>
  <c r="R186" i="135"/>
  <c r="N186" i="135"/>
  <c r="L186" i="135"/>
  <c r="K186" i="135"/>
  <c r="R185" i="135"/>
  <c r="N185" i="135"/>
  <c r="L185" i="135"/>
  <c r="K185" i="135"/>
  <c r="R184" i="135"/>
  <c r="N184" i="135"/>
  <c r="L184" i="135"/>
  <c r="K184" i="135"/>
  <c r="R183" i="135"/>
  <c r="N183" i="135"/>
  <c r="L183" i="135"/>
  <c r="K183" i="135"/>
  <c r="R182" i="135"/>
  <c r="N182" i="135"/>
  <c r="L182" i="135"/>
  <c r="K182" i="135"/>
  <c r="R181" i="135"/>
  <c r="N181" i="135"/>
  <c r="L181" i="135"/>
  <c r="K181" i="135"/>
  <c r="R180" i="135"/>
  <c r="N180" i="135"/>
  <c r="L180" i="135"/>
  <c r="K180" i="135"/>
  <c r="R179" i="135"/>
  <c r="N179" i="135"/>
  <c r="L179" i="135"/>
  <c r="K179" i="135"/>
  <c r="R178" i="135"/>
  <c r="N178" i="135"/>
  <c r="L178" i="135"/>
  <c r="K178" i="135"/>
  <c r="R177" i="135"/>
  <c r="N177" i="135"/>
  <c r="L177" i="135"/>
  <c r="K177" i="135"/>
  <c r="R176" i="135"/>
  <c r="N176" i="135"/>
  <c r="L176" i="135"/>
  <c r="K176" i="135"/>
  <c r="R175" i="135"/>
  <c r="N175" i="135"/>
  <c r="L175" i="135"/>
  <c r="K175" i="135"/>
  <c r="R174" i="135"/>
  <c r="N174" i="135"/>
  <c r="L174" i="135"/>
  <c r="K174" i="135"/>
  <c r="R173" i="135"/>
  <c r="N173" i="135"/>
  <c r="L173" i="135"/>
  <c r="K173" i="135"/>
  <c r="R172" i="135"/>
  <c r="N172" i="135"/>
  <c r="L172" i="135"/>
  <c r="K172" i="135"/>
  <c r="R171" i="135"/>
  <c r="N171" i="135"/>
  <c r="L171" i="135"/>
  <c r="K171" i="135"/>
  <c r="R170" i="135"/>
  <c r="N170" i="135"/>
  <c r="L170" i="135"/>
  <c r="K170" i="135"/>
  <c r="R169" i="135"/>
  <c r="N169" i="135"/>
  <c r="L169" i="135"/>
  <c r="K169" i="135"/>
  <c r="R168" i="135"/>
  <c r="N168" i="135"/>
  <c r="L168" i="135"/>
  <c r="K168" i="135"/>
  <c r="R167" i="135"/>
  <c r="N167" i="135"/>
  <c r="L167" i="135"/>
  <c r="K167" i="135"/>
  <c r="R166" i="135"/>
  <c r="N166" i="135"/>
  <c r="L166" i="135"/>
  <c r="K166" i="135"/>
  <c r="R165" i="135"/>
  <c r="N165" i="135"/>
  <c r="L165" i="135"/>
  <c r="K165" i="135"/>
  <c r="R164" i="135"/>
  <c r="N164" i="135"/>
  <c r="L164" i="135"/>
  <c r="K164" i="135"/>
  <c r="R163" i="135"/>
  <c r="N163" i="135"/>
  <c r="L163" i="135"/>
  <c r="K163" i="135"/>
  <c r="R162" i="135"/>
  <c r="N162" i="135"/>
  <c r="L162" i="135"/>
  <c r="K162" i="135"/>
  <c r="R161" i="135"/>
  <c r="N161" i="135"/>
  <c r="L161" i="135"/>
  <c r="K161" i="135"/>
  <c r="R160" i="135"/>
  <c r="N160" i="135"/>
  <c r="L160" i="135"/>
  <c r="K160" i="135"/>
  <c r="R159" i="135"/>
  <c r="N159" i="135"/>
  <c r="L159" i="135"/>
  <c r="K159" i="135"/>
  <c r="R158" i="135"/>
  <c r="N158" i="135"/>
  <c r="L158" i="135"/>
  <c r="K158" i="135"/>
  <c r="R157" i="135"/>
  <c r="N157" i="135"/>
  <c r="L157" i="135"/>
  <c r="K157" i="135"/>
  <c r="R156" i="135"/>
  <c r="N156" i="135"/>
  <c r="L156" i="135"/>
  <c r="K156" i="135"/>
  <c r="R155" i="135"/>
  <c r="N155" i="135"/>
  <c r="L155" i="135"/>
  <c r="K155" i="135"/>
  <c r="R154" i="135"/>
  <c r="N154" i="135"/>
  <c r="L154" i="135"/>
  <c r="K154" i="135"/>
  <c r="R153" i="135"/>
  <c r="N153" i="135"/>
  <c r="L153" i="135"/>
  <c r="K153" i="135"/>
  <c r="R152" i="135"/>
  <c r="N152" i="135"/>
  <c r="L152" i="135"/>
  <c r="K152" i="135"/>
  <c r="R151" i="135"/>
  <c r="N151" i="135"/>
  <c r="L151" i="135"/>
  <c r="K151" i="135"/>
  <c r="R150" i="135"/>
  <c r="N150" i="135"/>
  <c r="L150" i="135"/>
  <c r="K150" i="135"/>
  <c r="R149" i="135"/>
  <c r="N149" i="135"/>
  <c r="L149" i="135"/>
  <c r="K149" i="135"/>
  <c r="R148" i="135"/>
  <c r="N148" i="135"/>
  <c r="L148" i="135"/>
  <c r="K148" i="135"/>
  <c r="R147" i="135"/>
  <c r="N147" i="135"/>
  <c r="L147" i="135"/>
  <c r="K147" i="135"/>
  <c r="R146" i="135"/>
  <c r="N146" i="135"/>
  <c r="L146" i="135"/>
  <c r="K146" i="135"/>
  <c r="R145" i="135"/>
  <c r="N145" i="135"/>
  <c r="L145" i="135"/>
  <c r="K145" i="135"/>
  <c r="R144" i="135"/>
  <c r="N144" i="135"/>
  <c r="L144" i="135"/>
  <c r="K144" i="135"/>
  <c r="R143" i="135"/>
  <c r="N143" i="135"/>
  <c r="L143" i="135"/>
  <c r="K143" i="135"/>
  <c r="R142" i="135"/>
  <c r="N142" i="135"/>
  <c r="L142" i="135"/>
  <c r="K142" i="135"/>
  <c r="R141" i="135"/>
  <c r="N141" i="135"/>
  <c r="L141" i="135"/>
  <c r="K141" i="135"/>
  <c r="R140" i="135"/>
  <c r="N140" i="135"/>
  <c r="L140" i="135"/>
  <c r="K140" i="135"/>
  <c r="R139" i="135"/>
  <c r="N139" i="135"/>
  <c r="L139" i="135"/>
  <c r="K139" i="135"/>
  <c r="R138" i="135"/>
  <c r="N138" i="135"/>
  <c r="L138" i="135"/>
  <c r="K138" i="135"/>
  <c r="R137" i="135"/>
  <c r="N137" i="135"/>
  <c r="L137" i="135"/>
  <c r="K137" i="135"/>
  <c r="R136" i="135"/>
  <c r="N136" i="135"/>
  <c r="L136" i="135"/>
  <c r="K136" i="135"/>
  <c r="R135" i="135"/>
  <c r="N135" i="135"/>
  <c r="L135" i="135"/>
  <c r="K135" i="135"/>
  <c r="R134" i="135"/>
  <c r="N134" i="135"/>
  <c r="L134" i="135"/>
  <c r="K134" i="135"/>
  <c r="R133" i="135"/>
  <c r="N133" i="135"/>
  <c r="L133" i="135"/>
  <c r="K133" i="135"/>
  <c r="R132" i="135"/>
  <c r="N132" i="135"/>
  <c r="L132" i="135"/>
  <c r="K132" i="135"/>
  <c r="R131" i="135"/>
  <c r="N131" i="135"/>
  <c r="L131" i="135"/>
  <c r="K131" i="135"/>
  <c r="R130" i="135"/>
  <c r="N130" i="135"/>
  <c r="L130" i="135"/>
  <c r="K130" i="135"/>
  <c r="R129" i="135"/>
  <c r="N129" i="135"/>
  <c r="L129" i="135"/>
  <c r="K129" i="135"/>
  <c r="R128" i="135"/>
  <c r="N128" i="135"/>
  <c r="L128" i="135"/>
  <c r="K128" i="135"/>
  <c r="R127" i="135"/>
  <c r="N127" i="135"/>
  <c r="L127" i="135"/>
  <c r="K127" i="135"/>
  <c r="R126" i="135"/>
  <c r="N126" i="135"/>
  <c r="L126" i="135"/>
  <c r="K126" i="135"/>
  <c r="R125" i="135"/>
  <c r="N125" i="135"/>
  <c r="L125" i="135"/>
  <c r="K125" i="135"/>
  <c r="R124" i="135"/>
  <c r="N124" i="135"/>
  <c r="L124" i="135"/>
  <c r="K124" i="135"/>
  <c r="R123" i="135"/>
  <c r="N123" i="135"/>
  <c r="L123" i="135"/>
  <c r="K123" i="135"/>
  <c r="R122" i="135"/>
  <c r="N122" i="135"/>
  <c r="L122" i="135"/>
  <c r="K122" i="135"/>
  <c r="R121" i="135"/>
  <c r="N121" i="135"/>
  <c r="L121" i="135"/>
  <c r="K121" i="135"/>
  <c r="R120" i="135"/>
  <c r="N120" i="135"/>
  <c r="L120" i="135"/>
  <c r="K120" i="135"/>
  <c r="R119" i="135"/>
  <c r="N119" i="135"/>
  <c r="L119" i="135"/>
  <c r="K119" i="135"/>
  <c r="R118" i="135"/>
  <c r="N118" i="135"/>
  <c r="L118" i="135"/>
  <c r="K118" i="135"/>
  <c r="R117" i="135"/>
  <c r="N117" i="135"/>
  <c r="L117" i="135"/>
  <c r="K117" i="135"/>
  <c r="R116" i="135"/>
  <c r="N116" i="135"/>
  <c r="L116" i="135"/>
  <c r="K116" i="135"/>
  <c r="R115" i="135"/>
  <c r="N115" i="135"/>
  <c r="L115" i="135"/>
  <c r="K115" i="135"/>
  <c r="R114" i="135"/>
  <c r="N114" i="135"/>
  <c r="L114" i="135"/>
  <c r="K114" i="135"/>
  <c r="R113" i="135"/>
  <c r="N113" i="135"/>
  <c r="L113" i="135"/>
  <c r="K113" i="135"/>
  <c r="R112" i="135"/>
  <c r="N112" i="135"/>
  <c r="L112" i="135"/>
  <c r="K112" i="135"/>
  <c r="R111" i="135"/>
  <c r="N111" i="135"/>
  <c r="L111" i="135"/>
  <c r="K111" i="135"/>
  <c r="R110" i="135"/>
  <c r="N110" i="135"/>
  <c r="L110" i="135"/>
  <c r="K110" i="135"/>
  <c r="R109" i="135"/>
  <c r="N109" i="135"/>
  <c r="L109" i="135"/>
  <c r="K109" i="135"/>
  <c r="R108" i="135"/>
  <c r="N108" i="135"/>
  <c r="L108" i="135"/>
  <c r="K108" i="135"/>
  <c r="R107" i="135"/>
  <c r="N107" i="135"/>
  <c r="L107" i="135"/>
  <c r="K107" i="135"/>
  <c r="R106" i="135"/>
  <c r="N106" i="135"/>
  <c r="L106" i="135"/>
  <c r="K106" i="135"/>
  <c r="R105" i="135"/>
  <c r="N105" i="135"/>
  <c r="L105" i="135"/>
  <c r="K105" i="135"/>
  <c r="R104" i="135"/>
  <c r="N104" i="135"/>
  <c r="L104" i="135"/>
  <c r="K104" i="135"/>
  <c r="R103" i="135"/>
  <c r="N103" i="135"/>
  <c r="L103" i="135"/>
  <c r="K103" i="135"/>
  <c r="R102" i="135"/>
  <c r="N102" i="135"/>
  <c r="L102" i="135"/>
  <c r="K102" i="135"/>
  <c r="R101" i="135"/>
  <c r="N101" i="135"/>
  <c r="L101" i="135"/>
  <c r="K101" i="135"/>
  <c r="R100" i="135"/>
  <c r="N100" i="135"/>
  <c r="L100" i="135"/>
  <c r="K100" i="135"/>
  <c r="R99" i="135"/>
  <c r="N99" i="135"/>
  <c r="L99" i="135"/>
  <c r="K99" i="135"/>
  <c r="R98" i="135"/>
  <c r="N98" i="135"/>
  <c r="L98" i="135"/>
  <c r="K98" i="135"/>
  <c r="R97" i="135"/>
  <c r="N97" i="135"/>
  <c r="L97" i="135"/>
  <c r="K97" i="135"/>
  <c r="R96" i="135"/>
  <c r="N96" i="135"/>
  <c r="L96" i="135"/>
  <c r="K96" i="135"/>
  <c r="R95" i="135"/>
  <c r="N95" i="135"/>
  <c r="L95" i="135"/>
  <c r="K95" i="135"/>
  <c r="R94" i="135"/>
  <c r="N94" i="135"/>
  <c r="L94" i="135"/>
  <c r="K94" i="135"/>
  <c r="R93" i="135"/>
  <c r="N93" i="135"/>
  <c r="L93" i="135"/>
  <c r="K93" i="135"/>
  <c r="R92" i="135"/>
  <c r="N92" i="135"/>
  <c r="L92" i="135"/>
  <c r="K92" i="135"/>
  <c r="R91" i="135"/>
  <c r="N91" i="135"/>
  <c r="L91" i="135"/>
  <c r="K91" i="135"/>
  <c r="R90" i="135"/>
  <c r="N90" i="135"/>
  <c r="L90" i="135"/>
  <c r="K90" i="135"/>
  <c r="R89" i="135"/>
  <c r="N89" i="135"/>
  <c r="L89" i="135"/>
  <c r="K89" i="135"/>
  <c r="R88" i="135"/>
  <c r="N88" i="135"/>
  <c r="L88" i="135"/>
  <c r="K88" i="135"/>
  <c r="R87" i="135"/>
  <c r="N87" i="135"/>
  <c r="L87" i="135"/>
  <c r="K87" i="135"/>
  <c r="R86" i="135"/>
  <c r="N86" i="135"/>
  <c r="L86" i="135"/>
  <c r="K86" i="135"/>
  <c r="R85" i="135"/>
  <c r="N85" i="135"/>
  <c r="L85" i="135"/>
  <c r="K85" i="135"/>
  <c r="R84" i="135"/>
  <c r="N84" i="135"/>
  <c r="L84" i="135"/>
  <c r="K84" i="135"/>
  <c r="R83" i="135"/>
  <c r="N83" i="135"/>
  <c r="L83" i="135"/>
  <c r="K83" i="135"/>
  <c r="R82" i="135"/>
  <c r="N82" i="135"/>
  <c r="L82" i="135"/>
  <c r="K82" i="135"/>
  <c r="R81" i="135"/>
  <c r="N81" i="135"/>
  <c r="L81" i="135"/>
  <c r="K81" i="135"/>
  <c r="R80" i="135"/>
  <c r="N80" i="135"/>
  <c r="L80" i="135"/>
  <c r="K80" i="135"/>
  <c r="R79" i="135"/>
  <c r="N79" i="135"/>
  <c r="L79" i="135"/>
  <c r="K79" i="135"/>
  <c r="R78" i="135"/>
  <c r="N78" i="135"/>
  <c r="L78" i="135"/>
  <c r="K78" i="135"/>
  <c r="R77" i="135"/>
  <c r="N77" i="135"/>
  <c r="L77" i="135"/>
  <c r="K77" i="135"/>
  <c r="R76" i="135"/>
  <c r="N76" i="135"/>
  <c r="L76" i="135"/>
  <c r="K76" i="135"/>
  <c r="R75" i="135"/>
  <c r="N75" i="135"/>
  <c r="L75" i="135"/>
  <c r="K75" i="135"/>
  <c r="R74" i="135"/>
  <c r="N74" i="135"/>
  <c r="L74" i="135"/>
  <c r="K74" i="135"/>
  <c r="R73" i="135"/>
  <c r="N73" i="135"/>
  <c r="L73" i="135"/>
  <c r="K73" i="135"/>
  <c r="R72" i="135"/>
  <c r="N72" i="135"/>
  <c r="L72" i="135"/>
  <c r="K72" i="135"/>
  <c r="R71" i="135"/>
  <c r="N71" i="135"/>
  <c r="L71" i="135"/>
  <c r="K71" i="135"/>
  <c r="R70" i="135"/>
  <c r="N70" i="135"/>
  <c r="L70" i="135"/>
  <c r="K70" i="135"/>
  <c r="R69" i="135"/>
  <c r="N69" i="135"/>
  <c r="L69" i="135"/>
  <c r="K69" i="135"/>
  <c r="R68" i="135"/>
  <c r="N68" i="135"/>
  <c r="L68" i="135"/>
  <c r="K68" i="135"/>
  <c r="R67" i="135"/>
  <c r="N67" i="135"/>
  <c r="L67" i="135"/>
  <c r="K67" i="135"/>
  <c r="R66" i="135"/>
  <c r="N66" i="135"/>
  <c r="L66" i="135"/>
  <c r="K66" i="135"/>
  <c r="R65" i="135"/>
  <c r="N65" i="135"/>
  <c r="L65" i="135"/>
  <c r="K65" i="135"/>
  <c r="R64" i="135"/>
  <c r="N64" i="135"/>
  <c r="L64" i="135"/>
  <c r="K64" i="135"/>
  <c r="R63" i="135"/>
  <c r="N63" i="135"/>
  <c r="L63" i="135"/>
  <c r="K63" i="135"/>
  <c r="R62" i="135"/>
  <c r="N62" i="135"/>
  <c r="L62" i="135"/>
  <c r="K62" i="135"/>
  <c r="R61" i="135"/>
  <c r="N61" i="135"/>
  <c r="L61" i="135"/>
  <c r="K61" i="135"/>
  <c r="R60" i="135"/>
  <c r="N60" i="135"/>
  <c r="L60" i="135"/>
  <c r="K60" i="135"/>
  <c r="R59" i="135"/>
  <c r="N59" i="135"/>
  <c r="L59" i="135"/>
  <c r="K59" i="135"/>
  <c r="R58" i="135"/>
  <c r="N58" i="135"/>
  <c r="L58" i="135"/>
  <c r="K58" i="135"/>
  <c r="R57" i="135"/>
  <c r="N57" i="135"/>
  <c r="L57" i="135"/>
  <c r="K57" i="135"/>
  <c r="R56" i="135"/>
  <c r="N56" i="135"/>
  <c r="L56" i="135"/>
  <c r="K56" i="135"/>
  <c r="R55" i="135"/>
  <c r="N55" i="135"/>
  <c r="L55" i="135"/>
  <c r="K55" i="135"/>
  <c r="R54" i="135"/>
  <c r="N54" i="135"/>
  <c r="L54" i="135"/>
  <c r="K54" i="135"/>
  <c r="R53" i="135"/>
  <c r="N53" i="135"/>
  <c r="L53" i="135"/>
  <c r="K53" i="135"/>
  <c r="R52" i="135"/>
  <c r="N52" i="135"/>
  <c r="L52" i="135"/>
  <c r="K52" i="135"/>
  <c r="R51" i="135"/>
  <c r="N51" i="135"/>
  <c r="L51" i="135"/>
  <c r="K51" i="135"/>
  <c r="R50" i="135"/>
  <c r="N50" i="135"/>
  <c r="L50" i="135"/>
  <c r="K50" i="135"/>
  <c r="R49" i="135"/>
  <c r="N49" i="135"/>
  <c r="L49" i="135"/>
  <c r="K49" i="135"/>
  <c r="R48" i="135"/>
  <c r="N48" i="135"/>
  <c r="L48" i="135"/>
  <c r="K48" i="135"/>
  <c r="R47" i="135"/>
  <c r="N47" i="135"/>
  <c r="L47" i="135"/>
  <c r="K47" i="135"/>
  <c r="R46" i="135"/>
  <c r="N46" i="135"/>
  <c r="L46" i="135"/>
  <c r="K46" i="135"/>
  <c r="R45" i="135"/>
  <c r="N45" i="135"/>
  <c r="L45" i="135"/>
  <c r="K45" i="135"/>
  <c r="R44" i="135"/>
  <c r="N44" i="135"/>
  <c r="L44" i="135"/>
  <c r="K44" i="135"/>
  <c r="R43" i="135"/>
  <c r="N43" i="135"/>
  <c r="L43" i="135"/>
  <c r="K43" i="135"/>
  <c r="R42" i="135"/>
  <c r="N42" i="135"/>
  <c r="L42" i="135"/>
  <c r="K42" i="135"/>
  <c r="R41" i="135"/>
  <c r="N41" i="135"/>
  <c r="L41" i="135"/>
  <c r="K41" i="135"/>
  <c r="R40" i="135"/>
  <c r="N40" i="135"/>
  <c r="L40" i="135"/>
  <c r="K40" i="135"/>
  <c r="R39" i="135"/>
  <c r="N39" i="135"/>
  <c r="L39" i="135"/>
  <c r="K39" i="135"/>
  <c r="R38" i="135"/>
  <c r="N38" i="135"/>
  <c r="L38" i="135"/>
  <c r="K38" i="135"/>
  <c r="R37" i="135"/>
  <c r="N37" i="135"/>
  <c r="L37" i="135"/>
  <c r="K37" i="135"/>
  <c r="R36" i="135"/>
  <c r="N36" i="135"/>
  <c r="L36" i="135"/>
  <c r="K36" i="135"/>
  <c r="R35" i="135"/>
  <c r="N35" i="135"/>
  <c r="L35" i="135"/>
  <c r="K35" i="135"/>
  <c r="R34" i="135"/>
  <c r="N34" i="135"/>
  <c r="L34" i="135"/>
  <c r="K34" i="135"/>
  <c r="R33" i="135"/>
  <c r="N33" i="135"/>
  <c r="L33" i="135"/>
  <c r="K33" i="135"/>
  <c r="R32" i="135"/>
  <c r="N32" i="135"/>
  <c r="L32" i="135"/>
  <c r="K32" i="135"/>
  <c r="R31" i="135"/>
  <c r="N31" i="135"/>
  <c r="L31" i="135"/>
  <c r="K31" i="135"/>
  <c r="R30" i="135"/>
  <c r="N30" i="135"/>
  <c r="L30" i="135"/>
  <c r="K30" i="135"/>
  <c r="R29" i="135"/>
  <c r="N29" i="135"/>
  <c r="L29" i="135"/>
  <c r="K29" i="135"/>
  <c r="R28" i="135"/>
  <c r="N28" i="135"/>
  <c r="L28" i="135"/>
  <c r="K28" i="135"/>
  <c r="R27" i="135"/>
  <c r="N27" i="135"/>
  <c r="L27" i="135"/>
  <c r="K27" i="135"/>
  <c r="R26" i="135"/>
  <c r="N26" i="135"/>
  <c r="L26" i="135"/>
  <c r="K26" i="135"/>
  <c r="R25" i="135"/>
  <c r="N25" i="135"/>
  <c r="L25" i="135"/>
  <c r="K25" i="135"/>
  <c r="R24" i="135"/>
  <c r="N24" i="135"/>
  <c r="L24" i="135"/>
  <c r="K24" i="135"/>
  <c r="R23" i="135"/>
  <c r="N23" i="135"/>
  <c r="L23" i="135"/>
  <c r="K23" i="135"/>
  <c r="R22" i="135"/>
  <c r="N22" i="135"/>
  <c r="L22" i="135"/>
  <c r="K22" i="135"/>
  <c r="R21" i="135"/>
  <c r="N21" i="135"/>
  <c r="L21" i="135"/>
  <c r="K21" i="135"/>
  <c r="R20" i="135"/>
  <c r="N20" i="135"/>
  <c r="L20" i="135"/>
  <c r="K20" i="135"/>
  <c r="R19" i="135"/>
  <c r="N19" i="135"/>
  <c r="L19" i="135"/>
  <c r="K19" i="135"/>
  <c r="R18" i="135"/>
  <c r="N18" i="135"/>
  <c r="L18" i="135"/>
  <c r="K18" i="135"/>
  <c r="R17" i="135"/>
  <c r="N17" i="135"/>
  <c r="L17" i="135"/>
  <c r="K17" i="135"/>
  <c r="R16" i="135"/>
  <c r="N16" i="135"/>
  <c r="L16" i="135"/>
  <c r="K16" i="135"/>
  <c r="R15" i="135"/>
  <c r="N15" i="135"/>
  <c r="L15" i="135"/>
  <c r="K15" i="135"/>
  <c r="R14" i="135"/>
  <c r="N14" i="135"/>
  <c r="L14" i="135"/>
  <c r="K14" i="135"/>
  <c r="R13" i="135"/>
  <c r="N13" i="135"/>
  <c r="L13" i="135"/>
  <c r="K13" i="135"/>
  <c r="R12" i="135"/>
  <c r="N12" i="135"/>
  <c r="L12" i="135"/>
  <c r="K12" i="135"/>
  <c r="R11" i="135"/>
  <c r="N11" i="135"/>
  <c r="L11" i="135"/>
  <c r="K11" i="135"/>
  <c r="R10" i="135"/>
  <c r="N10" i="135"/>
  <c r="L10" i="135"/>
  <c r="K10" i="135"/>
  <c r="R9" i="135"/>
  <c r="N9" i="135"/>
  <c r="L9" i="135"/>
  <c r="K9" i="135"/>
  <c r="R8" i="135"/>
  <c r="N8" i="135"/>
  <c r="L8" i="135"/>
  <c r="K8" i="135"/>
  <c r="R7" i="135"/>
  <c r="N7" i="135"/>
  <c r="L7" i="135"/>
  <c r="K7" i="135"/>
  <c r="R6" i="135"/>
  <c r="N6" i="135"/>
  <c r="L6" i="135"/>
  <c r="K6" i="135"/>
  <c r="R5" i="135"/>
  <c r="N5" i="135"/>
  <c r="L5" i="135"/>
  <c r="K5" i="135"/>
  <c r="R4" i="135"/>
  <c r="N4" i="135"/>
  <c r="L4" i="135"/>
  <c r="K4" i="135"/>
  <c r="K356" i="135" s="1"/>
  <c r="R354" i="134"/>
  <c r="N354" i="134"/>
  <c r="L354" i="134"/>
  <c r="K354" i="134"/>
  <c r="R353" i="134"/>
  <c r="N353" i="134"/>
  <c r="L353" i="134"/>
  <c r="K353" i="134"/>
  <c r="R352" i="134"/>
  <c r="N352" i="134"/>
  <c r="L352" i="134"/>
  <c r="K352" i="134"/>
  <c r="R351" i="134"/>
  <c r="N351" i="134"/>
  <c r="L351" i="134"/>
  <c r="K351" i="134"/>
  <c r="R350" i="134"/>
  <c r="N350" i="134"/>
  <c r="L350" i="134"/>
  <c r="K350" i="134"/>
  <c r="R349" i="134"/>
  <c r="N349" i="134"/>
  <c r="L349" i="134"/>
  <c r="K349" i="134"/>
  <c r="R348" i="134"/>
  <c r="N348" i="134"/>
  <c r="L348" i="134"/>
  <c r="K348" i="134"/>
  <c r="R347" i="134"/>
  <c r="N347" i="134"/>
  <c r="L347" i="134"/>
  <c r="K347" i="134"/>
  <c r="R346" i="134"/>
  <c r="N346" i="134"/>
  <c r="L346" i="134"/>
  <c r="K346" i="134"/>
  <c r="R345" i="134"/>
  <c r="N345" i="134"/>
  <c r="L345" i="134"/>
  <c r="K345" i="134"/>
  <c r="R344" i="134"/>
  <c r="N344" i="134"/>
  <c r="L344" i="134"/>
  <c r="K344" i="134"/>
  <c r="R343" i="134"/>
  <c r="N343" i="134"/>
  <c r="L343" i="134"/>
  <c r="K343" i="134"/>
  <c r="R342" i="134"/>
  <c r="N342" i="134"/>
  <c r="L342" i="134"/>
  <c r="K342" i="134"/>
  <c r="R341" i="134"/>
  <c r="N341" i="134"/>
  <c r="L341" i="134"/>
  <c r="K341" i="134"/>
  <c r="R340" i="134"/>
  <c r="N340" i="134"/>
  <c r="L340" i="134"/>
  <c r="K340" i="134"/>
  <c r="R339" i="134"/>
  <c r="N339" i="134"/>
  <c r="L339" i="134"/>
  <c r="K339" i="134"/>
  <c r="R338" i="134"/>
  <c r="N338" i="134"/>
  <c r="L338" i="134"/>
  <c r="K338" i="134"/>
  <c r="R337" i="134"/>
  <c r="N337" i="134"/>
  <c r="L337" i="134"/>
  <c r="K337" i="134"/>
  <c r="R336" i="134"/>
  <c r="N336" i="134"/>
  <c r="L336" i="134"/>
  <c r="K336" i="134"/>
  <c r="R335" i="134"/>
  <c r="N335" i="134"/>
  <c r="L335" i="134"/>
  <c r="K335" i="134"/>
  <c r="R334" i="134"/>
  <c r="N334" i="134"/>
  <c r="L334" i="134"/>
  <c r="K334" i="134"/>
  <c r="R333" i="134"/>
  <c r="N333" i="134"/>
  <c r="L333" i="134"/>
  <c r="K333" i="134"/>
  <c r="R332" i="134"/>
  <c r="N332" i="134"/>
  <c r="L332" i="134"/>
  <c r="K332" i="134"/>
  <c r="R331" i="134"/>
  <c r="N331" i="134"/>
  <c r="L331" i="134"/>
  <c r="K331" i="134"/>
  <c r="R330" i="134"/>
  <c r="N330" i="134"/>
  <c r="L330" i="134"/>
  <c r="K330" i="134"/>
  <c r="R329" i="134"/>
  <c r="N329" i="134"/>
  <c r="L329" i="134"/>
  <c r="K329" i="134"/>
  <c r="R328" i="134"/>
  <c r="N328" i="134"/>
  <c r="L328" i="134"/>
  <c r="K328" i="134"/>
  <c r="R327" i="134"/>
  <c r="N327" i="134"/>
  <c r="L327" i="134"/>
  <c r="K327" i="134"/>
  <c r="R326" i="134"/>
  <c r="N326" i="134"/>
  <c r="L326" i="134"/>
  <c r="K326" i="134"/>
  <c r="R325" i="134"/>
  <c r="N325" i="134"/>
  <c r="L325" i="134"/>
  <c r="K325" i="134"/>
  <c r="R324" i="134"/>
  <c r="N324" i="134"/>
  <c r="L324" i="134"/>
  <c r="K324" i="134"/>
  <c r="R323" i="134"/>
  <c r="N323" i="134"/>
  <c r="L323" i="134"/>
  <c r="K323" i="134"/>
  <c r="R322" i="134"/>
  <c r="N322" i="134"/>
  <c r="L322" i="134"/>
  <c r="K322" i="134"/>
  <c r="R321" i="134"/>
  <c r="N321" i="134"/>
  <c r="L321" i="134"/>
  <c r="K321" i="134"/>
  <c r="R320" i="134"/>
  <c r="N320" i="134"/>
  <c r="L320" i="134"/>
  <c r="K320" i="134"/>
  <c r="R319" i="134"/>
  <c r="N319" i="134"/>
  <c r="L319" i="134"/>
  <c r="K319" i="134"/>
  <c r="R318" i="134"/>
  <c r="N318" i="134"/>
  <c r="L318" i="134"/>
  <c r="K318" i="134"/>
  <c r="R317" i="134"/>
  <c r="N317" i="134"/>
  <c r="L317" i="134"/>
  <c r="K317" i="134"/>
  <c r="R316" i="134"/>
  <c r="N316" i="134"/>
  <c r="L316" i="134"/>
  <c r="K316" i="134"/>
  <c r="R315" i="134"/>
  <c r="N315" i="134"/>
  <c r="L315" i="134"/>
  <c r="K315" i="134"/>
  <c r="R314" i="134"/>
  <c r="N314" i="134"/>
  <c r="L314" i="134"/>
  <c r="K314" i="134"/>
  <c r="R313" i="134"/>
  <c r="N313" i="134"/>
  <c r="L313" i="134"/>
  <c r="K313" i="134"/>
  <c r="R312" i="134"/>
  <c r="N312" i="134"/>
  <c r="L312" i="134"/>
  <c r="K312" i="134"/>
  <c r="R311" i="134"/>
  <c r="N311" i="134"/>
  <c r="L311" i="134"/>
  <c r="K311" i="134"/>
  <c r="R310" i="134"/>
  <c r="N310" i="134"/>
  <c r="L310" i="134"/>
  <c r="K310" i="134"/>
  <c r="R309" i="134"/>
  <c r="N309" i="134"/>
  <c r="L309" i="134"/>
  <c r="K309" i="134"/>
  <c r="R308" i="134"/>
  <c r="N308" i="134"/>
  <c r="L308" i="134"/>
  <c r="K308" i="134"/>
  <c r="R307" i="134"/>
  <c r="N307" i="134"/>
  <c r="L307" i="134"/>
  <c r="K307" i="134"/>
  <c r="R306" i="134"/>
  <c r="N306" i="134"/>
  <c r="L306" i="134"/>
  <c r="K306" i="134"/>
  <c r="R305" i="134"/>
  <c r="N305" i="134"/>
  <c r="L305" i="134"/>
  <c r="K305" i="134"/>
  <c r="R304" i="134"/>
  <c r="N304" i="134"/>
  <c r="L304" i="134"/>
  <c r="K304" i="134"/>
  <c r="R303" i="134"/>
  <c r="N303" i="134"/>
  <c r="L303" i="134"/>
  <c r="K303" i="134"/>
  <c r="R302" i="134"/>
  <c r="N302" i="134"/>
  <c r="L302" i="134"/>
  <c r="K302" i="134"/>
  <c r="R301" i="134"/>
  <c r="N301" i="134"/>
  <c r="L301" i="134"/>
  <c r="K301" i="134"/>
  <c r="R300" i="134"/>
  <c r="N300" i="134"/>
  <c r="L300" i="134"/>
  <c r="K300" i="134"/>
  <c r="R299" i="134"/>
  <c r="N299" i="134"/>
  <c r="L299" i="134"/>
  <c r="K299" i="134"/>
  <c r="R298" i="134"/>
  <c r="N298" i="134"/>
  <c r="L298" i="134"/>
  <c r="K298" i="134"/>
  <c r="R297" i="134"/>
  <c r="N297" i="134"/>
  <c r="L297" i="134"/>
  <c r="K297" i="134"/>
  <c r="R296" i="134"/>
  <c r="N296" i="134"/>
  <c r="L296" i="134"/>
  <c r="K296" i="134"/>
  <c r="R295" i="134"/>
  <c r="N295" i="134"/>
  <c r="L295" i="134"/>
  <c r="K295" i="134"/>
  <c r="R294" i="134"/>
  <c r="N294" i="134"/>
  <c r="L294" i="134"/>
  <c r="K294" i="134"/>
  <c r="R293" i="134"/>
  <c r="N293" i="134"/>
  <c r="L293" i="134"/>
  <c r="K293" i="134"/>
  <c r="R292" i="134"/>
  <c r="N292" i="134"/>
  <c r="L292" i="134"/>
  <c r="K292" i="134"/>
  <c r="R291" i="134"/>
  <c r="N291" i="134"/>
  <c r="L291" i="134"/>
  <c r="K291" i="134"/>
  <c r="R290" i="134"/>
  <c r="N290" i="134"/>
  <c r="L290" i="134"/>
  <c r="K290" i="134"/>
  <c r="R289" i="134"/>
  <c r="N289" i="134"/>
  <c r="L289" i="134"/>
  <c r="K289" i="134"/>
  <c r="R288" i="134"/>
  <c r="N288" i="134"/>
  <c r="L288" i="134"/>
  <c r="K288" i="134"/>
  <c r="R287" i="134"/>
  <c r="N287" i="134"/>
  <c r="L287" i="134"/>
  <c r="K287" i="134"/>
  <c r="R286" i="134"/>
  <c r="N286" i="134"/>
  <c r="L286" i="134"/>
  <c r="K286" i="134"/>
  <c r="R285" i="134"/>
  <c r="N285" i="134"/>
  <c r="L285" i="134"/>
  <c r="K285" i="134"/>
  <c r="R284" i="134"/>
  <c r="N284" i="134"/>
  <c r="L284" i="134"/>
  <c r="K284" i="134"/>
  <c r="R283" i="134"/>
  <c r="N283" i="134"/>
  <c r="L283" i="134"/>
  <c r="K283" i="134"/>
  <c r="R282" i="134"/>
  <c r="N282" i="134"/>
  <c r="L282" i="134"/>
  <c r="K282" i="134"/>
  <c r="R281" i="134"/>
  <c r="N281" i="134"/>
  <c r="L281" i="134"/>
  <c r="K281" i="134"/>
  <c r="R280" i="134"/>
  <c r="N280" i="134"/>
  <c r="L280" i="134"/>
  <c r="K280" i="134"/>
  <c r="R279" i="134"/>
  <c r="N279" i="134"/>
  <c r="L279" i="134"/>
  <c r="K279" i="134"/>
  <c r="R278" i="134"/>
  <c r="N278" i="134"/>
  <c r="L278" i="134"/>
  <c r="K278" i="134"/>
  <c r="R277" i="134"/>
  <c r="N277" i="134"/>
  <c r="L277" i="134"/>
  <c r="K277" i="134"/>
  <c r="R276" i="134"/>
  <c r="N276" i="134"/>
  <c r="L276" i="134"/>
  <c r="K276" i="134"/>
  <c r="R275" i="134"/>
  <c r="N275" i="134"/>
  <c r="L275" i="134"/>
  <c r="K275" i="134"/>
  <c r="R274" i="134"/>
  <c r="N274" i="134"/>
  <c r="L274" i="134"/>
  <c r="K274" i="134"/>
  <c r="R273" i="134"/>
  <c r="N273" i="134"/>
  <c r="L273" i="134"/>
  <c r="K273" i="134"/>
  <c r="R272" i="134"/>
  <c r="N272" i="134"/>
  <c r="L272" i="134"/>
  <c r="K272" i="134"/>
  <c r="R271" i="134"/>
  <c r="N271" i="134"/>
  <c r="L271" i="134"/>
  <c r="K271" i="134"/>
  <c r="R270" i="134"/>
  <c r="N270" i="134"/>
  <c r="L270" i="134"/>
  <c r="K270" i="134"/>
  <c r="R269" i="134"/>
  <c r="N269" i="134"/>
  <c r="L269" i="134"/>
  <c r="K269" i="134"/>
  <c r="R268" i="134"/>
  <c r="N268" i="134"/>
  <c r="L268" i="134"/>
  <c r="K268" i="134"/>
  <c r="R267" i="134"/>
  <c r="N267" i="134"/>
  <c r="L267" i="134"/>
  <c r="K267" i="134"/>
  <c r="R266" i="134"/>
  <c r="N266" i="134"/>
  <c r="L266" i="134"/>
  <c r="K266" i="134"/>
  <c r="R265" i="134"/>
  <c r="N265" i="134"/>
  <c r="L265" i="134"/>
  <c r="K265" i="134"/>
  <c r="R264" i="134"/>
  <c r="N264" i="134"/>
  <c r="L264" i="134"/>
  <c r="K264" i="134"/>
  <c r="R263" i="134"/>
  <c r="N263" i="134"/>
  <c r="L263" i="134"/>
  <c r="K263" i="134"/>
  <c r="R262" i="134"/>
  <c r="N262" i="134"/>
  <c r="L262" i="134"/>
  <c r="K262" i="134"/>
  <c r="R261" i="134"/>
  <c r="N261" i="134"/>
  <c r="L261" i="134"/>
  <c r="K261" i="134"/>
  <c r="R260" i="134"/>
  <c r="N260" i="134"/>
  <c r="L260" i="134"/>
  <c r="K260" i="134"/>
  <c r="R259" i="134"/>
  <c r="N259" i="134"/>
  <c r="L259" i="134"/>
  <c r="K259" i="134"/>
  <c r="R258" i="134"/>
  <c r="N258" i="134"/>
  <c r="L258" i="134"/>
  <c r="K258" i="134"/>
  <c r="R257" i="134"/>
  <c r="N257" i="134"/>
  <c r="L257" i="134"/>
  <c r="K257" i="134"/>
  <c r="R256" i="134"/>
  <c r="N256" i="134"/>
  <c r="L256" i="134"/>
  <c r="K256" i="134"/>
  <c r="R255" i="134"/>
  <c r="N255" i="134"/>
  <c r="L255" i="134"/>
  <c r="K255" i="134"/>
  <c r="R254" i="134"/>
  <c r="N254" i="134"/>
  <c r="L254" i="134"/>
  <c r="K254" i="134"/>
  <c r="R253" i="134"/>
  <c r="N253" i="134"/>
  <c r="L253" i="134"/>
  <c r="K253" i="134"/>
  <c r="R252" i="134"/>
  <c r="N252" i="134"/>
  <c r="L252" i="134"/>
  <c r="K252" i="134"/>
  <c r="R251" i="134"/>
  <c r="N251" i="134"/>
  <c r="L251" i="134"/>
  <c r="K251" i="134"/>
  <c r="R250" i="134"/>
  <c r="N250" i="134"/>
  <c r="L250" i="134"/>
  <c r="K250" i="134"/>
  <c r="R249" i="134"/>
  <c r="N249" i="134"/>
  <c r="L249" i="134"/>
  <c r="K249" i="134"/>
  <c r="R248" i="134"/>
  <c r="N248" i="134"/>
  <c r="L248" i="134"/>
  <c r="K248" i="134"/>
  <c r="R247" i="134"/>
  <c r="N247" i="134"/>
  <c r="L247" i="134"/>
  <c r="K247" i="134"/>
  <c r="R246" i="134"/>
  <c r="N246" i="134"/>
  <c r="L246" i="134"/>
  <c r="K246" i="134"/>
  <c r="R245" i="134"/>
  <c r="N245" i="134"/>
  <c r="L245" i="134"/>
  <c r="K245" i="134"/>
  <c r="R244" i="134"/>
  <c r="N244" i="134"/>
  <c r="L244" i="134"/>
  <c r="K244" i="134"/>
  <c r="R243" i="134"/>
  <c r="N243" i="134"/>
  <c r="L243" i="134"/>
  <c r="K243" i="134"/>
  <c r="R242" i="134"/>
  <c r="N242" i="134"/>
  <c r="L242" i="134"/>
  <c r="K242" i="134"/>
  <c r="R241" i="134"/>
  <c r="N241" i="134"/>
  <c r="L241" i="134"/>
  <c r="K241" i="134"/>
  <c r="R240" i="134"/>
  <c r="N240" i="134"/>
  <c r="L240" i="134"/>
  <c r="K240" i="134"/>
  <c r="R239" i="134"/>
  <c r="N239" i="134"/>
  <c r="L239" i="134"/>
  <c r="K239" i="134"/>
  <c r="R238" i="134"/>
  <c r="N238" i="134"/>
  <c r="L238" i="134"/>
  <c r="K238" i="134"/>
  <c r="R237" i="134"/>
  <c r="N237" i="134"/>
  <c r="L237" i="134"/>
  <c r="K237" i="134"/>
  <c r="R236" i="134"/>
  <c r="N236" i="134"/>
  <c r="L236" i="134"/>
  <c r="K236" i="134"/>
  <c r="R235" i="134"/>
  <c r="N235" i="134"/>
  <c r="L235" i="134"/>
  <c r="K235" i="134"/>
  <c r="R234" i="134"/>
  <c r="N234" i="134"/>
  <c r="L234" i="134"/>
  <c r="K234" i="134"/>
  <c r="R233" i="134"/>
  <c r="N233" i="134"/>
  <c r="L233" i="134"/>
  <c r="K233" i="134"/>
  <c r="R232" i="134"/>
  <c r="N232" i="134"/>
  <c r="L232" i="134"/>
  <c r="K232" i="134"/>
  <c r="R231" i="134"/>
  <c r="N231" i="134"/>
  <c r="L231" i="134"/>
  <c r="K231" i="134"/>
  <c r="R230" i="134"/>
  <c r="N230" i="134"/>
  <c r="L230" i="134"/>
  <c r="K230" i="134"/>
  <c r="R229" i="134"/>
  <c r="N229" i="134"/>
  <c r="L229" i="134"/>
  <c r="K229" i="134"/>
  <c r="R228" i="134"/>
  <c r="N228" i="134"/>
  <c r="L228" i="134"/>
  <c r="K228" i="134"/>
  <c r="R227" i="134"/>
  <c r="N227" i="134"/>
  <c r="L227" i="134"/>
  <c r="K227" i="134"/>
  <c r="R226" i="134"/>
  <c r="N226" i="134"/>
  <c r="L226" i="134"/>
  <c r="K226" i="134"/>
  <c r="R225" i="134"/>
  <c r="N225" i="134"/>
  <c r="L225" i="134"/>
  <c r="K225" i="134"/>
  <c r="R224" i="134"/>
  <c r="N224" i="134"/>
  <c r="L224" i="134"/>
  <c r="K224" i="134"/>
  <c r="R223" i="134"/>
  <c r="N223" i="134"/>
  <c r="L223" i="134"/>
  <c r="K223" i="134"/>
  <c r="R222" i="134"/>
  <c r="N222" i="134"/>
  <c r="L222" i="134"/>
  <c r="K222" i="134"/>
  <c r="R221" i="134"/>
  <c r="N221" i="134"/>
  <c r="L221" i="134"/>
  <c r="K221" i="134"/>
  <c r="R220" i="134"/>
  <c r="N220" i="134"/>
  <c r="L220" i="134"/>
  <c r="K220" i="134"/>
  <c r="R219" i="134"/>
  <c r="N219" i="134"/>
  <c r="L219" i="134"/>
  <c r="K219" i="134"/>
  <c r="R218" i="134"/>
  <c r="N218" i="134"/>
  <c r="L218" i="134"/>
  <c r="K218" i="134"/>
  <c r="R217" i="134"/>
  <c r="N217" i="134"/>
  <c r="L217" i="134"/>
  <c r="K217" i="134"/>
  <c r="R216" i="134"/>
  <c r="N216" i="134"/>
  <c r="L216" i="134"/>
  <c r="K216" i="134"/>
  <c r="R215" i="134"/>
  <c r="N215" i="134"/>
  <c r="L215" i="134"/>
  <c r="K215" i="134"/>
  <c r="R214" i="134"/>
  <c r="N214" i="134"/>
  <c r="L214" i="134"/>
  <c r="K214" i="134"/>
  <c r="R213" i="134"/>
  <c r="N213" i="134"/>
  <c r="L213" i="134"/>
  <c r="K213" i="134"/>
  <c r="R212" i="134"/>
  <c r="N212" i="134"/>
  <c r="L212" i="134"/>
  <c r="K212" i="134"/>
  <c r="R211" i="134"/>
  <c r="N211" i="134"/>
  <c r="L211" i="134"/>
  <c r="K211" i="134"/>
  <c r="R210" i="134"/>
  <c r="N210" i="134"/>
  <c r="L210" i="134"/>
  <c r="K210" i="134"/>
  <c r="R209" i="134"/>
  <c r="N209" i="134"/>
  <c r="L209" i="134"/>
  <c r="K209" i="134"/>
  <c r="R208" i="134"/>
  <c r="N208" i="134"/>
  <c r="L208" i="134"/>
  <c r="K208" i="134"/>
  <c r="R207" i="134"/>
  <c r="N207" i="134"/>
  <c r="L207" i="134"/>
  <c r="K207" i="134"/>
  <c r="R206" i="134"/>
  <c r="N206" i="134"/>
  <c r="L206" i="134"/>
  <c r="K206" i="134"/>
  <c r="R205" i="134"/>
  <c r="N205" i="134"/>
  <c r="L205" i="134"/>
  <c r="K205" i="134"/>
  <c r="R204" i="134"/>
  <c r="N204" i="134"/>
  <c r="L204" i="134"/>
  <c r="K204" i="134"/>
  <c r="R203" i="134"/>
  <c r="N203" i="134"/>
  <c r="L203" i="134"/>
  <c r="K203" i="134"/>
  <c r="R202" i="134"/>
  <c r="N202" i="134"/>
  <c r="L202" i="134"/>
  <c r="K202" i="134"/>
  <c r="R201" i="134"/>
  <c r="N201" i="134"/>
  <c r="L201" i="134"/>
  <c r="K201" i="134"/>
  <c r="R200" i="134"/>
  <c r="N200" i="134"/>
  <c r="L200" i="134"/>
  <c r="K200" i="134"/>
  <c r="R199" i="134"/>
  <c r="N199" i="134"/>
  <c r="L199" i="134"/>
  <c r="K199" i="134"/>
  <c r="R198" i="134"/>
  <c r="N198" i="134"/>
  <c r="L198" i="134"/>
  <c r="K198" i="134"/>
  <c r="R197" i="134"/>
  <c r="N197" i="134"/>
  <c r="L197" i="134"/>
  <c r="K197" i="134"/>
  <c r="R196" i="134"/>
  <c r="N196" i="134"/>
  <c r="L196" i="134"/>
  <c r="K196" i="134"/>
  <c r="R195" i="134"/>
  <c r="N195" i="134"/>
  <c r="L195" i="134"/>
  <c r="K195" i="134"/>
  <c r="R194" i="134"/>
  <c r="N194" i="134"/>
  <c r="L194" i="134"/>
  <c r="K194" i="134"/>
  <c r="R193" i="134"/>
  <c r="N193" i="134"/>
  <c r="L193" i="134"/>
  <c r="K193" i="134"/>
  <c r="R192" i="134"/>
  <c r="N192" i="134"/>
  <c r="L192" i="134"/>
  <c r="K192" i="134"/>
  <c r="R191" i="134"/>
  <c r="N191" i="134"/>
  <c r="L191" i="134"/>
  <c r="K191" i="134"/>
  <c r="R190" i="134"/>
  <c r="N190" i="134"/>
  <c r="L190" i="134"/>
  <c r="K190" i="134"/>
  <c r="R189" i="134"/>
  <c r="N189" i="134"/>
  <c r="L189" i="134"/>
  <c r="K189" i="134"/>
  <c r="R188" i="134"/>
  <c r="N188" i="134"/>
  <c r="L188" i="134"/>
  <c r="K188" i="134"/>
  <c r="R187" i="134"/>
  <c r="N187" i="134"/>
  <c r="L187" i="134"/>
  <c r="K187" i="134"/>
  <c r="R186" i="134"/>
  <c r="N186" i="134"/>
  <c r="L186" i="134"/>
  <c r="K186" i="134"/>
  <c r="R185" i="134"/>
  <c r="N185" i="134"/>
  <c r="L185" i="134"/>
  <c r="K185" i="134"/>
  <c r="R184" i="134"/>
  <c r="N184" i="134"/>
  <c r="L184" i="134"/>
  <c r="K184" i="134"/>
  <c r="R183" i="134"/>
  <c r="N183" i="134"/>
  <c r="L183" i="134"/>
  <c r="K183" i="134"/>
  <c r="R182" i="134"/>
  <c r="N182" i="134"/>
  <c r="L182" i="134"/>
  <c r="K182" i="134"/>
  <c r="R181" i="134"/>
  <c r="N181" i="134"/>
  <c r="L181" i="134"/>
  <c r="K181" i="134"/>
  <c r="R180" i="134"/>
  <c r="N180" i="134"/>
  <c r="L180" i="134"/>
  <c r="K180" i="134"/>
  <c r="R179" i="134"/>
  <c r="N179" i="134"/>
  <c r="L179" i="134"/>
  <c r="K179" i="134"/>
  <c r="R178" i="134"/>
  <c r="N178" i="134"/>
  <c r="L178" i="134"/>
  <c r="K178" i="134"/>
  <c r="R177" i="134"/>
  <c r="N177" i="134"/>
  <c r="L177" i="134"/>
  <c r="K177" i="134"/>
  <c r="R176" i="134"/>
  <c r="N176" i="134"/>
  <c r="L176" i="134"/>
  <c r="K176" i="134"/>
  <c r="R175" i="134"/>
  <c r="N175" i="134"/>
  <c r="L175" i="134"/>
  <c r="K175" i="134"/>
  <c r="R174" i="134"/>
  <c r="N174" i="134"/>
  <c r="L174" i="134"/>
  <c r="K174" i="134"/>
  <c r="R173" i="134"/>
  <c r="N173" i="134"/>
  <c r="L173" i="134"/>
  <c r="K173" i="134"/>
  <c r="R172" i="134"/>
  <c r="N172" i="134"/>
  <c r="L172" i="134"/>
  <c r="K172" i="134"/>
  <c r="R171" i="134"/>
  <c r="N171" i="134"/>
  <c r="L171" i="134"/>
  <c r="K171" i="134"/>
  <c r="R170" i="134"/>
  <c r="N170" i="134"/>
  <c r="L170" i="134"/>
  <c r="K170" i="134"/>
  <c r="R169" i="134"/>
  <c r="N169" i="134"/>
  <c r="L169" i="134"/>
  <c r="K169" i="134"/>
  <c r="R168" i="134"/>
  <c r="N168" i="134"/>
  <c r="L168" i="134"/>
  <c r="K168" i="134"/>
  <c r="R167" i="134"/>
  <c r="N167" i="134"/>
  <c r="L167" i="134"/>
  <c r="K167" i="134"/>
  <c r="R166" i="134"/>
  <c r="N166" i="134"/>
  <c r="L166" i="134"/>
  <c r="K166" i="134"/>
  <c r="R165" i="134"/>
  <c r="N165" i="134"/>
  <c r="L165" i="134"/>
  <c r="K165" i="134"/>
  <c r="R164" i="134"/>
  <c r="N164" i="134"/>
  <c r="L164" i="134"/>
  <c r="K164" i="134"/>
  <c r="R163" i="134"/>
  <c r="N163" i="134"/>
  <c r="L163" i="134"/>
  <c r="K163" i="134"/>
  <c r="R162" i="134"/>
  <c r="N162" i="134"/>
  <c r="L162" i="134"/>
  <c r="K162" i="134"/>
  <c r="R161" i="134"/>
  <c r="N161" i="134"/>
  <c r="L161" i="134"/>
  <c r="K161" i="134"/>
  <c r="R160" i="134"/>
  <c r="N160" i="134"/>
  <c r="L160" i="134"/>
  <c r="K160" i="134"/>
  <c r="R159" i="134"/>
  <c r="N159" i="134"/>
  <c r="L159" i="134"/>
  <c r="K159" i="134"/>
  <c r="R158" i="134"/>
  <c r="N158" i="134"/>
  <c r="L158" i="134"/>
  <c r="K158" i="134"/>
  <c r="R157" i="134"/>
  <c r="N157" i="134"/>
  <c r="L157" i="134"/>
  <c r="K157" i="134"/>
  <c r="R156" i="134"/>
  <c r="N156" i="134"/>
  <c r="L156" i="134"/>
  <c r="K156" i="134"/>
  <c r="R155" i="134"/>
  <c r="N155" i="134"/>
  <c r="L155" i="134"/>
  <c r="K155" i="134"/>
  <c r="R154" i="134"/>
  <c r="N154" i="134"/>
  <c r="L154" i="134"/>
  <c r="K154" i="134"/>
  <c r="R153" i="134"/>
  <c r="N153" i="134"/>
  <c r="L153" i="134"/>
  <c r="K153" i="134"/>
  <c r="R152" i="134"/>
  <c r="N152" i="134"/>
  <c r="L152" i="134"/>
  <c r="K152" i="134"/>
  <c r="R151" i="134"/>
  <c r="N151" i="134"/>
  <c r="L151" i="134"/>
  <c r="K151" i="134"/>
  <c r="R150" i="134"/>
  <c r="N150" i="134"/>
  <c r="L150" i="134"/>
  <c r="K150" i="134"/>
  <c r="R149" i="134"/>
  <c r="N149" i="134"/>
  <c r="L149" i="134"/>
  <c r="K149" i="134"/>
  <c r="R148" i="134"/>
  <c r="N148" i="134"/>
  <c r="L148" i="134"/>
  <c r="K148" i="134"/>
  <c r="R147" i="134"/>
  <c r="N147" i="134"/>
  <c r="L147" i="134"/>
  <c r="K147" i="134"/>
  <c r="R146" i="134"/>
  <c r="N146" i="134"/>
  <c r="L146" i="134"/>
  <c r="K146" i="134"/>
  <c r="R145" i="134"/>
  <c r="N145" i="134"/>
  <c r="L145" i="134"/>
  <c r="K145" i="134"/>
  <c r="R144" i="134"/>
  <c r="N144" i="134"/>
  <c r="L144" i="134"/>
  <c r="K144" i="134"/>
  <c r="R143" i="134"/>
  <c r="N143" i="134"/>
  <c r="L143" i="134"/>
  <c r="K143" i="134"/>
  <c r="R142" i="134"/>
  <c r="N142" i="134"/>
  <c r="L142" i="134"/>
  <c r="K142" i="134"/>
  <c r="R141" i="134"/>
  <c r="N141" i="134"/>
  <c r="L141" i="134"/>
  <c r="K141" i="134"/>
  <c r="R140" i="134"/>
  <c r="N140" i="134"/>
  <c r="L140" i="134"/>
  <c r="K140" i="134"/>
  <c r="R139" i="134"/>
  <c r="N139" i="134"/>
  <c r="L139" i="134"/>
  <c r="K139" i="134"/>
  <c r="R138" i="134"/>
  <c r="N138" i="134"/>
  <c r="L138" i="134"/>
  <c r="K138" i="134"/>
  <c r="R137" i="134"/>
  <c r="N137" i="134"/>
  <c r="L137" i="134"/>
  <c r="K137" i="134"/>
  <c r="R136" i="134"/>
  <c r="N136" i="134"/>
  <c r="L136" i="134"/>
  <c r="K136" i="134"/>
  <c r="R135" i="134"/>
  <c r="N135" i="134"/>
  <c r="L135" i="134"/>
  <c r="K135" i="134"/>
  <c r="R134" i="134"/>
  <c r="N134" i="134"/>
  <c r="L134" i="134"/>
  <c r="K134" i="134"/>
  <c r="R133" i="134"/>
  <c r="N133" i="134"/>
  <c r="L133" i="134"/>
  <c r="K133" i="134"/>
  <c r="R132" i="134"/>
  <c r="N132" i="134"/>
  <c r="L132" i="134"/>
  <c r="K132" i="134"/>
  <c r="R131" i="134"/>
  <c r="N131" i="134"/>
  <c r="L131" i="134"/>
  <c r="K131" i="134"/>
  <c r="R130" i="134"/>
  <c r="N130" i="134"/>
  <c r="L130" i="134"/>
  <c r="K130" i="134"/>
  <c r="R129" i="134"/>
  <c r="N129" i="134"/>
  <c r="L129" i="134"/>
  <c r="K129" i="134"/>
  <c r="R128" i="134"/>
  <c r="N128" i="134"/>
  <c r="L128" i="134"/>
  <c r="K128" i="134"/>
  <c r="R127" i="134"/>
  <c r="N127" i="134"/>
  <c r="L127" i="134"/>
  <c r="K127" i="134"/>
  <c r="R126" i="134"/>
  <c r="N126" i="134"/>
  <c r="L126" i="134"/>
  <c r="K126" i="134"/>
  <c r="R125" i="134"/>
  <c r="N125" i="134"/>
  <c r="L125" i="134"/>
  <c r="K125" i="134"/>
  <c r="R124" i="134"/>
  <c r="N124" i="134"/>
  <c r="L124" i="134"/>
  <c r="K124" i="134"/>
  <c r="R123" i="134"/>
  <c r="N123" i="134"/>
  <c r="L123" i="134"/>
  <c r="K123" i="134"/>
  <c r="R122" i="134"/>
  <c r="N122" i="134"/>
  <c r="L122" i="134"/>
  <c r="K122" i="134"/>
  <c r="R121" i="134"/>
  <c r="N121" i="134"/>
  <c r="L121" i="134"/>
  <c r="K121" i="134"/>
  <c r="R120" i="134"/>
  <c r="N120" i="134"/>
  <c r="L120" i="134"/>
  <c r="K120" i="134"/>
  <c r="R119" i="134"/>
  <c r="N119" i="134"/>
  <c r="L119" i="134"/>
  <c r="K119" i="134"/>
  <c r="R118" i="134"/>
  <c r="N118" i="134"/>
  <c r="L118" i="134"/>
  <c r="K118" i="134"/>
  <c r="R117" i="134"/>
  <c r="N117" i="134"/>
  <c r="L117" i="134"/>
  <c r="K117" i="134"/>
  <c r="R116" i="134"/>
  <c r="N116" i="134"/>
  <c r="L116" i="134"/>
  <c r="K116" i="134"/>
  <c r="R115" i="134"/>
  <c r="N115" i="134"/>
  <c r="L115" i="134"/>
  <c r="K115" i="134"/>
  <c r="R114" i="134"/>
  <c r="N114" i="134"/>
  <c r="L114" i="134"/>
  <c r="K114" i="134"/>
  <c r="R113" i="134"/>
  <c r="N113" i="134"/>
  <c r="L113" i="134"/>
  <c r="K113" i="134"/>
  <c r="R112" i="134"/>
  <c r="N112" i="134"/>
  <c r="L112" i="134"/>
  <c r="K112" i="134"/>
  <c r="R111" i="134"/>
  <c r="N111" i="134"/>
  <c r="L111" i="134"/>
  <c r="K111" i="134"/>
  <c r="R110" i="134"/>
  <c r="N110" i="134"/>
  <c r="L110" i="134"/>
  <c r="K110" i="134"/>
  <c r="R109" i="134"/>
  <c r="N109" i="134"/>
  <c r="L109" i="134"/>
  <c r="K109" i="134"/>
  <c r="R108" i="134"/>
  <c r="N108" i="134"/>
  <c r="L108" i="134"/>
  <c r="K108" i="134"/>
  <c r="R107" i="134"/>
  <c r="N107" i="134"/>
  <c r="L107" i="134"/>
  <c r="K107" i="134"/>
  <c r="R106" i="134"/>
  <c r="N106" i="134"/>
  <c r="L106" i="134"/>
  <c r="K106" i="134"/>
  <c r="R105" i="134"/>
  <c r="N105" i="134"/>
  <c r="L105" i="134"/>
  <c r="K105" i="134"/>
  <c r="R104" i="134"/>
  <c r="N104" i="134"/>
  <c r="L104" i="134"/>
  <c r="K104" i="134"/>
  <c r="R103" i="134"/>
  <c r="N103" i="134"/>
  <c r="L103" i="134"/>
  <c r="K103" i="134"/>
  <c r="R102" i="134"/>
  <c r="N102" i="134"/>
  <c r="L102" i="134"/>
  <c r="K102" i="134"/>
  <c r="R101" i="134"/>
  <c r="N101" i="134"/>
  <c r="L101" i="134"/>
  <c r="K101" i="134"/>
  <c r="R100" i="134"/>
  <c r="N100" i="134"/>
  <c r="L100" i="134"/>
  <c r="K100" i="134"/>
  <c r="R99" i="134"/>
  <c r="N99" i="134"/>
  <c r="L99" i="134"/>
  <c r="K99" i="134"/>
  <c r="R98" i="134"/>
  <c r="N98" i="134"/>
  <c r="L98" i="134"/>
  <c r="K98" i="134"/>
  <c r="R97" i="134"/>
  <c r="N97" i="134"/>
  <c r="L97" i="134"/>
  <c r="K97" i="134"/>
  <c r="R96" i="134"/>
  <c r="N96" i="134"/>
  <c r="L96" i="134"/>
  <c r="K96" i="134"/>
  <c r="R95" i="134"/>
  <c r="N95" i="134"/>
  <c r="L95" i="134"/>
  <c r="K95" i="134"/>
  <c r="R94" i="134"/>
  <c r="N94" i="134"/>
  <c r="L94" i="134"/>
  <c r="K94" i="134"/>
  <c r="R93" i="134"/>
  <c r="N93" i="134"/>
  <c r="L93" i="134"/>
  <c r="K93" i="134"/>
  <c r="R92" i="134"/>
  <c r="N92" i="134"/>
  <c r="L92" i="134"/>
  <c r="K92" i="134"/>
  <c r="R91" i="134"/>
  <c r="N91" i="134"/>
  <c r="L91" i="134"/>
  <c r="K91" i="134"/>
  <c r="R90" i="134"/>
  <c r="N90" i="134"/>
  <c r="L90" i="134"/>
  <c r="K90" i="134"/>
  <c r="R89" i="134"/>
  <c r="N89" i="134"/>
  <c r="L89" i="134"/>
  <c r="K89" i="134"/>
  <c r="R88" i="134"/>
  <c r="N88" i="134"/>
  <c r="L88" i="134"/>
  <c r="K88" i="134"/>
  <c r="R87" i="134"/>
  <c r="N87" i="134"/>
  <c r="L87" i="134"/>
  <c r="K87" i="134"/>
  <c r="R86" i="134"/>
  <c r="N86" i="134"/>
  <c r="L86" i="134"/>
  <c r="K86" i="134"/>
  <c r="R85" i="134"/>
  <c r="N85" i="134"/>
  <c r="L85" i="134"/>
  <c r="K85" i="134"/>
  <c r="R84" i="134"/>
  <c r="N84" i="134"/>
  <c r="L84" i="134"/>
  <c r="K84" i="134"/>
  <c r="R83" i="134"/>
  <c r="N83" i="134"/>
  <c r="L83" i="134"/>
  <c r="K83" i="134"/>
  <c r="R82" i="134"/>
  <c r="N82" i="134"/>
  <c r="L82" i="134"/>
  <c r="K82" i="134"/>
  <c r="R81" i="134"/>
  <c r="N81" i="134"/>
  <c r="L81" i="134"/>
  <c r="K81" i="134"/>
  <c r="R80" i="134"/>
  <c r="N80" i="134"/>
  <c r="L80" i="134"/>
  <c r="K80" i="134"/>
  <c r="R79" i="134"/>
  <c r="N79" i="134"/>
  <c r="L79" i="134"/>
  <c r="K79" i="134"/>
  <c r="R78" i="134"/>
  <c r="N78" i="134"/>
  <c r="L78" i="134"/>
  <c r="K78" i="134"/>
  <c r="R77" i="134"/>
  <c r="N77" i="134"/>
  <c r="L77" i="134"/>
  <c r="K77" i="134"/>
  <c r="R76" i="134"/>
  <c r="N76" i="134"/>
  <c r="L76" i="134"/>
  <c r="K76" i="134"/>
  <c r="R75" i="134"/>
  <c r="N75" i="134"/>
  <c r="L75" i="134"/>
  <c r="K75" i="134"/>
  <c r="R74" i="134"/>
  <c r="N74" i="134"/>
  <c r="L74" i="134"/>
  <c r="K74" i="134"/>
  <c r="R73" i="134"/>
  <c r="N73" i="134"/>
  <c r="L73" i="134"/>
  <c r="K73" i="134"/>
  <c r="R72" i="134"/>
  <c r="N72" i="134"/>
  <c r="L72" i="134"/>
  <c r="K72" i="134"/>
  <c r="R71" i="134"/>
  <c r="N71" i="134"/>
  <c r="L71" i="134"/>
  <c r="K71" i="134"/>
  <c r="R70" i="134"/>
  <c r="N70" i="134"/>
  <c r="L70" i="134"/>
  <c r="K70" i="134"/>
  <c r="R69" i="134"/>
  <c r="N69" i="134"/>
  <c r="L69" i="134"/>
  <c r="K69" i="134"/>
  <c r="R68" i="134"/>
  <c r="N68" i="134"/>
  <c r="L68" i="134"/>
  <c r="K68" i="134"/>
  <c r="R67" i="134"/>
  <c r="N67" i="134"/>
  <c r="L67" i="134"/>
  <c r="K67" i="134"/>
  <c r="R66" i="134"/>
  <c r="N66" i="134"/>
  <c r="L66" i="134"/>
  <c r="K66" i="134"/>
  <c r="R65" i="134"/>
  <c r="N65" i="134"/>
  <c r="L65" i="134"/>
  <c r="K65" i="134"/>
  <c r="R64" i="134"/>
  <c r="N64" i="134"/>
  <c r="L64" i="134"/>
  <c r="K64" i="134"/>
  <c r="R63" i="134"/>
  <c r="N63" i="134"/>
  <c r="L63" i="134"/>
  <c r="K63" i="134"/>
  <c r="R62" i="134"/>
  <c r="N62" i="134"/>
  <c r="L62" i="134"/>
  <c r="K62" i="134"/>
  <c r="R61" i="134"/>
  <c r="N61" i="134"/>
  <c r="L61" i="134"/>
  <c r="K61" i="134"/>
  <c r="R60" i="134"/>
  <c r="N60" i="134"/>
  <c r="L60" i="134"/>
  <c r="K60" i="134"/>
  <c r="R59" i="134"/>
  <c r="N59" i="134"/>
  <c r="L59" i="134"/>
  <c r="K59" i="134"/>
  <c r="R58" i="134"/>
  <c r="N58" i="134"/>
  <c r="L58" i="134"/>
  <c r="K58" i="134"/>
  <c r="R57" i="134"/>
  <c r="N57" i="134"/>
  <c r="L57" i="134"/>
  <c r="K57" i="134"/>
  <c r="R56" i="134"/>
  <c r="N56" i="134"/>
  <c r="L56" i="134"/>
  <c r="K56" i="134"/>
  <c r="R55" i="134"/>
  <c r="N55" i="134"/>
  <c r="L55" i="134"/>
  <c r="K55" i="134"/>
  <c r="R54" i="134"/>
  <c r="N54" i="134"/>
  <c r="L54" i="134"/>
  <c r="K54" i="134"/>
  <c r="R53" i="134"/>
  <c r="N53" i="134"/>
  <c r="L53" i="134"/>
  <c r="K53" i="134"/>
  <c r="R52" i="134"/>
  <c r="N52" i="134"/>
  <c r="L52" i="134"/>
  <c r="K52" i="134"/>
  <c r="R51" i="134"/>
  <c r="N51" i="134"/>
  <c r="L51" i="134"/>
  <c r="K51" i="134"/>
  <c r="R50" i="134"/>
  <c r="N50" i="134"/>
  <c r="L50" i="134"/>
  <c r="K50" i="134"/>
  <c r="R49" i="134"/>
  <c r="N49" i="134"/>
  <c r="L49" i="134"/>
  <c r="K49" i="134"/>
  <c r="R48" i="134"/>
  <c r="N48" i="134"/>
  <c r="L48" i="134"/>
  <c r="K48" i="134"/>
  <c r="R47" i="134"/>
  <c r="N47" i="134"/>
  <c r="L47" i="134"/>
  <c r="K47" i="134"/>
  <c r="R46" i="134"/>
  <c r="N46" i="134"/>
  <c r="L46" i="134"/>
  <c r="K46" i="134"/>
  <c r="R45" i="134"/>
  <c r="N45" i="134"/>
  <c r="L45" i="134"/>
  <c r="K45" i="134"/>
  <c r="R44" i="134"/>
  <c r="N44" i="134"/>
  <c r="L44" i="134"/>
  <c r="K44" i="134"/>
  <c r="R43" i="134"/>
  <c r="N43" i="134"/>
  <c r="L43" i="134"/>
  <c r="K43" i="134"/>
  <c r="R42" i="134"/>
  <c r="N42" i="134"/>
  <c r="L42" i="134"/>
  <c r="K42" i="134"/>
  <c r="R41" i="134"/>
  <c r="N41" i="134"/>
  <c r="L41" i="134"/>
  <c r="K41" i="134"/>
  <c r="R40" i="134"/>
  <c r="N40" i="134"/>
  <c r="L40" i="134"/>
  <c r="K40" i="134"/>
  <c r="R39" i="134"/>
  <c r="N39" i="134"/>
  <c r="L39" i="134"/>
  <c r="K39" i="134"/>
  <c r="R38" i="134"/>
  <c r="N38" i="134"/>
  <c r="L38" i="134"/>
  <c r="K38" i="134"/>
  <c r="R37" i="134"/>
  <c r="N37" i="134"/>
  <c r="L37" i="134"/>
  <c r="K37" i="134"/>
  <c r="R36" i="134"/>
  <c r="N36" i="134"/>
  <c r="L36" i="134"/>
  <c r="K36" i="134"/>
  <c r="R35" i="134"/>
  <c r="N35" i="134"/>
  <c r="L35" i="134"/>
  <c r="K35" i="134"/>
  <c r="R34" i="134"/>
  <c r="N34" i="134"/>
  <c r="L34" i="134"/>
  <c r="K34" i="134"/>
  <c r="R33" i="134"/>
  <c r="N33" i="134"/>
  <c r="L33" i="134"/>
  <c r="K33" i="134"/>
  <c r="R32" i="134"/>
  <c r="N32" i="134"/>
  <c r="L32" i="134"/>
  <c r="K32" i="134"/>
  <c r="R31" i="134"/>
  <c r="N31" i="134"/>
  <c r="L31" i="134"/>
  <c r="K31" i="134"/>
  <c r="R30" i="134"/>
  <c r="N30" i="134"/>
  <c r="L30" i="134"/>
  <c r="K30" i="134"/>
  <c r="R29" i="134"/>
  <c r="N29" i="134"/>
  <c r="L29" i="134"/>
  <c r="K29" i="134"/>
  <c r="R28" i="134"/>
  <c r="N28" i="134"/>
  <c r="L28" i="134"/>
  <c r="K28" i="134"/>
  <c r="R27" i="134"/>
  <c r="N27" i="134"/>
  <c r="L27" i="134"/>
  <c r="K27" i="134"/>
  <c r="R26" i="134"/>
  <c r="N26" i="134"/>
  <c r="L26" i="134"/>
  <c r="K26" i="134"/>
  <c r="R25" i="134"/>
  <c r="N25" i="134"/>
  <c r="L25" i="134"/>
  <c r="K25" i="134"/>
  <c r="R24" i="134"/>
  <c r="N24" i="134"/>
  <c r="L24" i="134"/>
  <c r="K24" i="134"/>
  <c r="R23" i="134"/>
  <c r="N23" i="134"/>
  <c r="L23" i="134"/>
  <c r="K23" i="134"/>
  <c r="R22" i="134"/>
  <c r="N22" i="134"/>
  <c r="L22" i="134"/>
  <c r="K22" i="134"/>
  <c r="R21" i="134"/>
  <c r="N21" i="134"/>
  <c r="L21" i="134"/>
  <c r="K21" i="134"/>
  <c r="R20" i="134"/>
  <c r="N20" i="134"/>
  <c r="L20" i="134"/>
  <c r="K20" i="134"/>
  <c r="R19" i="134"/>
  <c r="N19" i="134"/>
  <c r="L19" i="134"/>
  <c r="K19" i="134"/>
  <c r="R18" i="134"/>
  <c r="N18" i="134"/>
  <c r="L18" i="134"/>
  <c r="K18" i="134"/>
  <c r="R17" i="134"/>
  <c r="N17" i="134"/>
  <c r="L17" i="134"/>
  <c r="K17" i="134"/>
  <c r="R16" i="134"/>
  <c r="N16" i="134"/>
  <c r="L16" i="134"/>
  <c r="K16" i="134"/>
  <c r="R15" i="134"/>
  <c r="N15" i="134"/>
  <c r="L15" i="134"/>
  <c r="K15" i="134"/>
  <c r="R14" i="134"/>
  <c r="N14" i="134"/>
  <c r="L14" i="134"/>
  <c r="K14" i="134"/>
  <c r="R13" i="134"/>
  <c r="N13" i="134"/>
  <c r="L13" i="134"/>
  <c r="K13" i="134"/>
  <c r="R12" i="134"/>
  <c r="N12" i="134"/>
  <c r="L12" i="134"/>
  <c r="K12" i="134"/>
  <c r="R11" i="134"/>
  <c r="N11" i="134"/>
  <c r="L11" i="134"/>
  <c r="K11" i="134"/>
  <c r="R10" i="134"/>
  <c r="N10" i="134"/>
  <c r="L10" i="134"/>
  <c r="K10" i="134"/>
  <c r="R9" i="134"/>
  <c r="N9" i="134"/>
  <c r="L9" i="134"/>
  <c r="K9" i="134"/>
  <c r="R8" i="134"/>
  <c r="N8" i="134"/>
  <c r="L8" i="134"/>
  <c r="K8" i="134"/>
  <c r="R7" i="134"/>
  <c r="N7" i="134"/>
  <c r="L7" i="134"/>
  <c r="K7" i="134"/>
  <c r="R6" i="134"/>
  <c r="N6" i="134"/>
  <c r="L6" i="134"/>
  <c r="K6" i="134"/>
  <c r="R5" i="134"/>
  <c r="N5" i="134"/>
  <c r="L5" i="134"/>
  <c r="K5" i="134"/>
  <c r="R4" i="134"/>
  <c r="N4" i="134"/>
  <c r="L4" i="134"/>
  <c r="L355" i="134" s="1"/>
  <c r="K4" i="134"/>
  <c r="K355" i="134" s="1"/>
  <c r="R354" i="133"/>
  <c r="N354" i="133"/>
  <c r="L354" i="133"/>
  <c r="K354" i="133"/>
  <c r="R353" i="133"/>
  <c r="N353" i="133"/>
  <c r="L353" i="133"/>
  <c r="K353" i="133"/>
  <c r="R352" i="133"/>
  <c r="N352" i="133"/>
  <c r="L352" i="133"/>
  <c r="K352" i="133"/>
  <c r="R351" i="133"/>
  <c r="N351" i="133"/>
  <c r="L351" i="133"/>
  <c r="K351" i="133"/>
  <c r="R350" i="133"/>
  <c r="N350" i="133"/>
  <c r="L350" i="133"/>
  <c r="K350" i="133"/>
  <c r="R349" i="133"/>
  <c r="N349" i="133"/>
  <c r="L349" i="133"/>
  <c r="K349" i="133"/>
  <c r="R348" i="133"/>
  <c r="N348" i="133"/>
  <c r="L348" i="133"/>
  <c r="K348" i="133"/>
  <c r="R347" i="133"/>
  <c r="N347" i="133"/>
  <c r="L347" i="133"/>
  <c r="K347" i="133"/>
  <c r="R346" i="133"/>
  <c r="N346" i="133"/>
  <c r="L346" i="133"/>
  <c r="K346" i="133"/>
  <c r="R345" i="133"/>
  <c r="N345" i="133"/>
  <c r="L345" i="133"/>
  <c r="K345" i="133"/>
  <c r="R344" i="133"/>
  <c r="N344" i="133"/>
  <c r="L344" i="133"/>
  <c r="K344" i="133"/>
  <c r="R343" i="133"/>
  <c r="N343" i="133"/>
  <c r="L343" i="133"/>
  <c r="K343" i="133"/>
  <c r="R342" i="133"/>
  <c r="N342" i="133"/>
  <c r="L342" i="133"/>
  <c r="K342" i="133"/>
  <c r="R341" i="133"/>
  <c r="N341" i="133"/>
  <c r="L341" i="133"/>
  <c r="K341" i="133"/>
  <c r="R340" i="133"/>
  <c r="N340" i="133"/>
  <c r="L340" i="133"/>
  <c r="K340" i="133"/>
  <c r="R339" i="133"/>
  <c r="N339" i="133"/>
  <c r="L339" i="133"/>
  <c r="K339" i="133"/>
  <c r="R338" i="133"/>
  <c r="N338" i="133"/>
  <c r="L338" i="133"/>
  <c r="K338" i="133"/>
  <c r="R337" i="133"/>
  <c r="N337" i="133"/>
  <c r="L337" i="133"/>
  <c r="K337" i="133"/>
  <c r="R336" i="133"/>
  <c r="N336" i="133"/>
  <c r="L336" i="133"/>
  <c r="K336" i="133"/>
  <c r="R335" i="133"/>
  <c r="N335" i="133"/>
  <c r="L335" i="133"/>
  <c r="K335" i="133"/>
  <c r="R334" i="133"/>
  <c r="N334" i="133"/>
  <c r="L334" i="133"/>
  <c r="K334" i="133"/>
  <c r="R333" i="133"/>
  <c r="N333" i="133"/>
  <c r="L333" i="133"/>
  <c r="K333" i="133"/>
  <c r="R332" i="133"/>
  <c r="N332" i="133"/>
  <c r="L332" i="133"/>
  <c r="K332" i="133"/>
  <c r="R331" i="133"/>
  <c r="N331" i="133"/>
  <c r="L331" i="133"/>
  <c r="K331" i="133"/>
  <c r="R330" i="133"/>
  <c r="N330" i="133"/>
  <c r="L330" i="133"/>
  <c r="K330" i="133"/>
  <c r="R329" i="133"/>
  <c r="N329" i="133"/>
  <c r="L329" i="133"/>
  <c r="K329" i="133"/>
  <c r="R328" i="133"/>
  <c r="N328" i="133"/>
  <c r="L328" i="133"/>
  <c r="K328" i="133"/>
  <c r="R327" i="133"/>
  <c r="N327" i="133"/>
  <c r="L327" i="133"/>
  <c r="K327" i="133"/>
  <c r="R326" i="133"/>
  <c r="N326" i="133"/>
  <c r="L326" i="133"/>
  <c r="K326" i="133"/>
  <c r="R325" i="133"/>
  <c r="N325" i="133"/>
  <c r="L325" i="133"/>
  <c r="K325" i="133"/>
  <c r="R324" i="133"/>
  <c r="N324" i="133"/>
  <c r="L324" i="133"/>
  <c r="K324" i="133"/>
  <c r="R323" i="133"/>
  <c r="N323" i="133"/>
  <c r="L323" i="133"/>
  <c r="K323" i="133"/>
  <c r="R322" i="133"/>
  <c r="N322" i="133"/>
  <c r="L322" i="133"/>
  <c r="K322" i="133"/>
  <c r="R321" i="133"/>
  <c r="N321" i="133"/>
  <c r="L321" i="133"/>
  <c r="K321" i="133"/>
  <c r="R320" i="133"/>
  <c r="N320" i="133"/>
  <c r="L320" i="133"/>
  <c r="K320" i="133"/>
  <c r="R319" i="133"/>
  <c r="N319" i="133"/>
  <c r="L319" i="133"/>
  <c r="K319" i="133"/>
  <c r="R318" i="133"/>
  <c r="N318" i="133"/>
  <c r="L318" i="133"/>
  <c r="K318" i="133"/>
  <c r="R317" i="133"/>
  <c r="N317" i="133"/>
  <c r="L317" i="133"/>
  <c r="K317" i="133"/>
  <c r="R316" i="133"/>
  <c r="N316" i="133"/>
  <c r="L316" i="133"/>
  <c r="K316" i="133"/>
  <c r="R315" i="133"/>
  <c r="N315" i="133"/>
  <c r="L315" i="133"/>
  <c r="K315" i="133"/>
  <c r="R314" i="133"/>
  <c r="N314" i="133"/>
  <c r="L314" i="133"/>
  <c r="K314" i="133"/>
  <c r="R313" i="133"/>
  <c r="N313" i="133"/>
  <c r="L313" i="133"/>
  <c r="K313" i="133"/>
  <c r="R312" i="133"/>
  <c r="N312" i="133"/>
  <c r="L312" i="133"/>
  <c r="K312" i="133"/>
  <c r="R311" i="133"/>
  <c r="N311" i="133"/>
  <c r="L311" i="133"/>
  <c r="K311" i="133"/>
  <c r="R310" i="133"/>
  <c r="N310" i="133"/>
  <c r="L310" i="133"/>
  <c r="K310" i="133"/>
  <c r="R309" i="133"/>
  <c r="N309" i="133"/>
  <c r="L309" i="133"/>
  <c r="K309" i="133"/>
  <c r="R308" i="133"/>
  <c r="N308" i="133"/>
  <c r="L308" i="133"/>
  <c r="K308" i="133"/>
  <c r="R307" i="133"/>
  <c r="N307" i="133"/>
  <c r="L307" i="133"/>
  <c r="K307" i="133"/>
  <c r="R306" i="133"/>
  <c r="N306" i="133"/>
  <c r="L306" i="133"/>
  <c r="K306" i="133"/>
  <c r="R305" i="133"/>
  <c r="N305" i="133"/>
  <c r="L305" i="133"/>
  <c r="K305" i="133"/>
  <c r="R304" i="133"/>
  <c r="N304" i="133"/>
  <c r="L304" i="133"/>
  <c r="K304" i="133"/>
  <c r="R303" i="133"/>
  <c r="N303" i="133"/>
  <c r="L303" i="133"/>
  <c r="K303" i="133"/>
  <c r="R302" i="133"/>
  <c r="N302" i="133"/>
  <c r="L302" i="133"/>
  <c r="K302" i="133"/>
  <c r="R301" i="133"/>
  <c r="N301" i="133"/>
  <c r="L301" i="133"/>
  <c r="K301" i="133"/>
  <c r="R300" i="133"/>
  <c r="N300" i="133"/>
  <c r="L300" i="133"/>
  <c r="K300" i="133"/>
  <c r="R299" i="133"/>
  <c r="N299" i="133"/>
  <c r="L299" i="133"/>
  <c r="K299" i="133"/>
  <c r="R298" i="133"/>
  <c r="N298" i="133"/>
  <c r="L298" i="133"/>
  <c r="K298" i="133"/>
  <c r="R297" i="133"/>
  <c r="N297" i="133"/>
  <c r="L297" i="133"/>
  <c r="K297" i="133"/>
  <c r="R296" i="133"/>
  <c r="N296" i="133"/>
  <c r="L296" i="133"/>
  <c r="K296" i="133"/>
  <c r="R295" i="133"/>
  <c r="N295" i="133"/>
  <c r="L295" i="133"/>
  <c r="K295" i="133"/>
  <c r="R294" i="133"/>
  <c r="N294" i="133"/>
  <c r="L294" i="133"/>
  <c r="K294" i="133"/>
  <c r="R293" i="133"/>
  <c r="N293" i="133"/>
  <c r="L293" i="133"/>
  <c r="K293" i="133"/>
  <c r="R292" i="133"/>
  <c r="N292" i="133"/>
  <c r="L292" i="133"/>
  <c r="K292" i="133"/>
  <c r="R291" i="133"/>
  <c r="N291" i="133"/>
  <c r="L291" i="133"/>
  <c r="K291" i="133"/>
  <c r="R290" i="133"/>
  <c r="N290" i="133"/>
  <c r="L290" i="133"/>
  <c r="K290" i="133"/>
  <c r="R289" i="133"/>
  <c r="N289" i="133"/>
  <c r="L289" i="133"/>
  <c r="K289" i="133"/>
  <c r="R288" i="133"/>
  <c r="N288" i="133"/>
  <c r="L288" i="133"/>
  <c r="K288" i="133"/>
  <c r="R287" i="133"/>
  <c r="N287" i="133"/>
  <c r="L287" i="133"/>
  <c r="K287" i="133"/>
  <c r="R286" i="133"/>
  <c r="N286" i="133"/>
  <c r="L286" i="133"/>
  <c r="K286" i="133"/>
  <c r="R285" i="133"/>
  <c r="N285" i="133"/>
  <c r="L285" i="133"/>
  <c r="K285" i="133"/>
  <c r="R284" i="133"/>
  <c r="N284" i="133"/>
  <c r="L284" i="133"/>
  <c r="K284" i="133"/>
  <c r="R283" i="133"/>
  <c r="N283" i="133"/>
  <c r="L283" i="133"/>
  <c r="K283" i="133"/>
  <c r="R282" i="133"/>
  <c r="N282" i="133"/>
  <c r="L282" i="133"/>
  <c r="K282" i="133"/>
  <c r="R281" i="133"/>
  <c r="N281" i="133"/>
  <c r="L281" i="133"/>
  <c r="K281" i="133"/>
  <c r="R280" i="133"/>
  <c r="N280" i="133"/>
  <c r="L280" i="133"/>
  <c r="K280" i="133"/>
  <c r="R279" i="133"/>
  <c r="N279" i="133"/>
  <c r="L279" i="133"/>
  <c r="K279" i="133"/>
  <c r="R278" i="133"/>
  <c r="N278" i="133"/>
  <c r="L278" i="133"/>
  <c r="K278" i="133"/>
  <c r="R277" i="133"/>
  <c r="N277" i="133"/>
  <c r="L277" i="133"/>
  <c r="K277" i="133"/>
  <c r="R276" i="133"/>
  <c r="N276" i="133"/>
  <c r="L276" i="133"/>
  <c r="K276" i="133"/>
  <c r="R275" i="133"/>
  <c r="N275" i="133"/>
  <c r="L275" i="133"/>
  <c r="K275" i="133"/>
  <c r="R274" i="133"/>
  <c r="N274" i="133"/>
  <c r="L274" i="133"/>
  <c r="K274" i="133"/>
  <c r="R273" i="133"/>
  <c r="N273" i="133"/>
  <c r="L273" i="133"/>
  <c r="K273" i="133"/>
  <c r="R272" i="133"/>
  <c r="N272" i="133"/>
  <c r="L272" i="133"/>
  <c r="K272" i="133"/>
  <c r="R271" i="133"/>
  <c r="N271" i="133"/>
  <c r="L271" i="133"/>
  <c r="K271" i="133"/>
  <c r="R270" i="133"/>
  <c r="N270" i="133"/>
  <c r="L270" i="133"/>
  <c r="K270" i="133"/>
  <c r="R269" i="133"/>
  <c r="N269" i="133"/>
  <c r="L269" i="133"/>
  <c r="K269" i="133"/>
  <c r="R268" i="133"/>
  <c r="N268" i="133"/>
  <c r="L268" i="133"/>
  <c r="K268" i="133"/>
  <c r="R267" i="133"/>
  <c r="N267" i="133"/>
  <c r="L267" i="133"/>
  <c r="K267" i="133"/>
  <c r="R266" i="133"/>
  <c r="N266" i="133"/>
  <c r="L266" i="133"/>
  <c r="K266" i="133"/>
  <c r="R265" i="133"/>
  <c r="N265" i="133"/>
  <c r="L265" i="133"/>
  <c r="K265" i="133"/>
  <c r="R264" i="133"/>
  <c r="N264" i="133"/>
  <c r="L264" i="133"/>
  <c r="K264" i="133"/>
  <c r="R263" i="133"/>
  <c r="N263" i="133"/>
  <c r="L263" i="133"/>
  <c r="K263" i="133"/>
  <c r="R262" i="133"/>
  <c r="N262" i="133"/>
  <c r="L262" i="133"/>
  <c r="K262" i="133"/>
  <c r="R261" i="133"/>
  <c r="N261" i="133"/>
  <c r="L261" i="133"/>
  <c r="K261" i="133"/>
  <c r="R260" i="133"/>
  <c r="N260" i="133"/>
  <c r="L260" i="133"/>
  <c r="K260" i="133"/>
  <c r="R259" i="133"/>
  <c r="N259" i="133"/>
  <c r="L259" i="133"/>
  <c r="K259" i="133"/>
  <c r="R258" i="133"/>
  <c r="N258" i="133"/>
  <c r="L258" i="133"/>
  <c r="K258" i="133"/>
  <c r="R257" i="133"/>
  <c r="N257" i="133"/>
  <c r="L257" i="133"/>
  <c r="K257" i="133"/>
  <c r="R256" i="133"/>
  <c r="N256" i="133"/>
  <c r="L256" i="133"/>
  <c r="K256" i="133"/>
  <c r="R255" i="133"/>
  <c r="N255" i="133"/>
  <c r="L255" i="133"/>
  <c r="K255" i="133"/>
  <c r="R254" i="133"/>
  <c r="N254" i="133"/>
  <c r="L254" i="133"/>
  <c r="K254" i="133"/>
  <c r="R253" i="133"/>
  <c r="N253" i="133"/>
  <c r="L253" i="133"/>
  <c r="K253" i="133"/>
  <c r="R252" i="133"/>
  <c r="N252" i="133"/>
  <c r="L252" i="133"/>
  <c r="K252" i="133"/>
  <c r="R251" i="133"/>
  <c r="N251" i="133"/>
  <c r="L251" i="133"/>
  <c r="K251" i="133"/>
  <c r="R250" i="133"/>
  <c r="N250" i="133"/>
  <c r="L250" i="133"/>
  <c r="K250" i="133"/>
  <c r="R249" i="133"/>
  <c r="N249" i="133"/>
  <c r="L249" i="133"/>
  <c r="K249" i="133"/>
  <c r="R248" i="133"/>
  <c r="N248" i="133"/>
  <c r="L248" i="133"/>
  <c r="K248" i="133"/>
  <c r="R247" i="133"/>
  <c r="N247" i="133"/>
  <c r="L247" i="133"/>
  <c r="K247" i="133"/>
  <c r="R246" i="133"/>
  <c r="N246" i="133"/>
  <c r="L246" i="133"/>
  <c r="K246" i="133"/>
  <c r="R245" i="133"/>
  <c r="N245" i="133"/>
  <c r="L245" i="133"/>
  <c r="K245" i="133"/>
  <c r="R244" i="133"/>
  <c r="N244" i="133"/>
  <c r="L244" i="133"/>
  <c r="K244" i="133"/>
  <c r="R243" i="133"/>
  <c r="N243" i="133"/>
  <c r="L243" i="133"/>
  <c r="K243" i="133"/>
  <c r="R242" i="133"/>
  <c r="N242" i="133"/>
  <c r="L242" i="133"/>
  <c r="K242" i="133"/>
  <c r="R241" i="133"/>
  <c r="N241" i="133"/>
  <c r="L241" i="133"/>
  <c r="K241" i="133"/>
  <c r="R240" i="133"/>
  <c r="N240" i="133"/>
  <c r="L240" i="133"/>
  <c r="K240" i="133"/>
  <c r="R239" i="133"/>
  <c r="N239" i="133"/>
  <c r="L239" i="133"/>
  <c r="K239" i="133"/>
  <c r="R238" i="133"/>
  <c r="N238" i="133"/>
  <c r="L238" i="133"/>
  <c r="K238" i="133"/>
  <c r="R237" i="133"/>
  <c r="N237" i="133"/>
  <c r="L237" i="133"/>
  <c r="K237" i="133"/>
  <c r="R236" i="133"/>
  <c r="N236" i="133"/>
  <c r="L236" i="133"/>
  <c r="K236" i="133"/>
  <c r="R235" i="133"/>
  <c r="N235" i="133"/>
  <c r="L235" i="133"/>
  <c r="K235" i="133"/>
  <c r="R234" i="133"/>
  <c r="N234" i="133"/>
  <c r="L234" i="133"/>
  <c r="K234" i="133"/>
  <c r="R233" i="133"/>
  <c r="N233" i="133"/>
  <c r="L233" i="133"/>
  <c r="K233" i="133"/>
  <c r="R232" i="133"/>
  <c r="N232" i="133"/>
  <c r="L232" i="133"/>
  <c r="K232" i="133"/>
  <c r="R231" i="133"/>
  <c r="N231" i="133"/>
  <c r="L231" i="133"/>
  <c r="K231" i="133"/>
  <c r="R230" i="133"/>
  <c r="N230" i="133"/>
  <c r="L230" i="133"/>
  <c r="K230" i="133"/>
  <c r="R229" i="133"/>
  <c r="N229" i="133"/>
  <c r="L229" i="133"/>
  <c r="K229" i="133"/>
  <c r="R228" i="133"/>
  <c r="N228" i="133"/>
  <c r="L228" i="133"/>
  <c r="K228" i="133"/>
  <c r="R227" i="133"/>
  <c r="N227" i="133"/>
  <c r="L227" i="133"/>
  <c r="K227" i="133"/>
  <c r="R226" i="133"/>
  <c r="N226" i="133"/>
  <c r="L226" i="133"/>
  <c r="K226" i="133"/>
  <c r="R225" i="133"/>
  <c r="N225" i="133"/>
  <c r="L225" i="133"/>
  <c r="K225" i="133"/>
  <c r="R224" i="133"/>
  <c r="N224" i="133"/>
  <c r="L224" i="133"/>
  <c r="K224" i="133"/>
  <c r="R223" i="133"/>
  <c r="N223" i="133"/>
  <c r="L223" i="133"/>
  <c r="K223" i="133"/>
  <c r="R222" i="133"/>
  <c r="N222" i="133"/>
  <c r="L222" i="133"/>
  <c r="K222" i="133"/>
  <c r="R221" i="133"/>
  <c r="N221" i="133"/>
  <c r="L221" i="133"/>
  <c r="K221" i="133"/>
  <c r="R220" i="133"/>
  <c r="N220" i="133"/>
  <c r="L220" i="133"/>
  <c r="K220" i="133"/>
  <c r="R219" i="133"/>
  <c r="N219" i="133"/>
  <c r="L219" i="133"/>
  <c r="K219" i="133"/>
  <c r="R218" i="133"/>
  <c r="N218" i="133"/>
  <c r="L218" i="133"/>
  <c r="K218" i="133"/>
  <c r="R217" i="133"/>
  <c r="N217" i="133"/>
  <c r="L217" i="133"/>
  <c r="K217" i="133"/>
  <c r="R216" i="133"/>
  <c r="N216" i="133"/>
  <c r="L216" i="133"/>
  <c r="K216" i="133"/>
  <c r="R215" i="133"/>
  <c r="N215" i="133"/>
  <c r="L215" i="133"/>
  <c r="K215" i="133"/>
  <c r="R214" i="133"/>
  <c r="N214" i="133"/>
  <c r="L214" i="133"/>
  <c r="K214" i="133"/>
  <c r="R213" i="133"/>
  <c r="N213" i="133"/>
  <c r="L213" i="133"/>
  <c r="K213" i="133"/>
  <c r="R212" i="133"/>
  <c r="N212" i="133"/>
  <c r="L212" i="133"/>
  <c r="K212" i="133"/>
  <c r="R211" i="133"/>
  <c r="N211" i="133"/>
  <c r="L211" i="133"/>
  <c r="K211" i="133"/>
  <c r="R210" i="133"/>
  <c r="N210" i="133"/>
  <c r="L210" i="133"/>
  <c r="K210" i="133"/>
  <c r="R209" i="133"/>
  <c r="N209" i="133"/>
  <c r="L209" i="133"/>
  <c r="K209" i="133"/>
  <c r="R208" i="133"/>
  <c r="N208" i="133"/>
  <c r="L208" i="133"/>
  <c r="K208" i="133"/>
  <c r="R207" i="133"/>
  <c r="N207" i="133"/>
  <c r="L207" i="133"/>
  <c r="K207" i="133"/>
  <c r="R206" i="133"/>
  <c r="N206" i="133"/>
  <c r="L206" i="133"/>
  <c r="K206" i="133"/>
  <c r="R205" i="133"/>
  <c r="N205" i="133"/>
  <c r="L205" i="133"/>
  <c r="K205" i="133"/>
  <c r="R204" i="133"/>
  <c r="N204" i="133"/>
  <c r="L204" i="133"/>
  <c r="K204" i="133"/>
  <c r="R203" i="133"/>
  <c r="N203" i="133"/>
  <c r="L203" i="133"/>
  <c r="K203" i="133"/>
  <c r="R202" i="133"/>
  <c r="N202" i="133"/>
  <c r="L202" i="133"/>
  <c r="K202" i="133"/>
  <c r="R201" i="133"/>
  <c r="N201" i="133"/>
  <c r="L201" i="133"/>
  <c r="K201" i="133"/>
  <c r="R200" i="133"/>
  <c r="N200" i="133"/>
  <c r="L200" i="133"/>
  <c r="K200" i="133"/>
  <c r="R199" i="133"/>
  <c r="N199" i="133"/>
  <c r="L199" i="133"/>
  <c r="K199" i="133"/>
  <c r="R198" i="133"/>
  <c r="N198" i="133"/>
  <c r="L198" i="133"/>
  <c r="K198" i="133"/>
  <c r="R197" i="133"/>
  <c r="N197" i="133"/>
  <c r="L197" i="133"/>
  <c r="K197" i="133"/>
  <c r="R196" i="133"/>
  <c r="N196" i="133"/>
  <c r="L196" i="133"/>
  <c r="K196" i="133"/>
  <c r="R195" i="133"/>
  <c r="N195" i="133"/>
  <c r="L195" i="133"/>
  <c r="K195" i="133"/>
  <c r="R194" i="133"/>
  <c r="N194" i="133"/>
  <c r="L194" i="133"/>
  <c r="K194" i="133"/>
  <c r="R193" i="133"/>
  <c r="N193" i="133"/>
  <c r="L193" i="133"/>
  <c r="K193" i="133"/>
  <c r="R192" i="133"/>
  <c r="N192" i="133"/>
  <c r="L192" i="133"/>
  <c r="K192" i="133"/>
  <c r="R191" i="133"/>
  <c r="N191" i="133"/>
  <c r="L191" i="133"/>
  <c r="K191" i="133"/>
  <c r="R190" i="133"/>
  <c r="N190" i="133"/>
  <c r="L190" i="133"/>
  <c r="K190" i="133"/>
  <c r="R189" i="133"/>
  <c r="N189" i="133"/>
  <c r="L189" i="133"/>
  <c r="K189" i="133"/>
  <c r="R188" i="133"/>
  <c r="N188" i="133"/>
  <c r="L188" i="133"/>
  <c r="K188" i="133"/>
  <c r="R187" i="133"/>
  <c r="N187" i="133"/>
  <c r="L187" i="133"/>
  <c r="K187" i="133"/>
  <c r="R186" i="133"/>
  <c r="N186" i="133"/>
  <c r="L186" i="133"/>
  <c r="K186" i="133"/>
  <c r="R185" i="133"/>
  <c r="N185" i="133"/>
  <c r="L185" i="133"/>
  <c r="K185" i="133"/>
  <c r="R184" i="133"/>
  <c r="N184" i="133"/>
  <c r="L184" i="133"/>
  <c r="K184" i="133"/>
  <c r="R183" i="133"/>
  <c r="N183" i="133"/>
  <c r="L183" i="133"/>
  <c r="K183" i="133"/>
  <c r="R182" i="133"/>
  <c r="N182" i="133"/>
  <c r="L182" i="133"/>
  <c r="K182" i="133"/>
  <c r="R181" i="133"/>
  <c r="N181" i="133"/>
  <c r="L181" i="133"/>
  <c r="K181" i="133"/>
  <c r="R180" i="133"/>
  <c r="N180" i="133"/>
  <c r="L180" i="133"/>
  <c r="K180" i="133"/>
  <c r="R179" i="133"/>
  <c r="N179" i="133"/>
  <c r="L179" i="133"/>
  <c r="K179" i="133"/>
  <c r="R178" i="133"/>
  <c r="N178" i="133"/>
  <c r="L178" i="133"/>
  <c r="K178" i="133"/>
  <c r="R177" i="133"/>
  <c r="N177" i="133"/>
  <c r="L177" i="133"/>
  <c r="K177" i="133"/>
  <c r="R176" i="133"/>
  <c r="N176" i="133"/>
  <c r="L176" i="133"/>
  <c r="K176" i="133"/>
  <c r="R175" i="133"/>
  <c r="N175" i="133"/>
  <c r="L175" i="133"/>
  <c r="K175" i="133"/>
  <c r="R174" i="133"/>
  <c r="N174" i="133"/>
  <c r="L174" i="133"/>
  <c r="K174" i="133"/>
  <c r="R173" i="133"/>
  <c r="N173" i="133"/>
  <c r="L173" i="133"/>
  <c r="K173" i="133"/>
  <c r="R172" i="133"/>
  <c r="N172" i="133"/>
  <c r="L172" i="133"/>
  <c r="K172" i="133"/>
  <c r="R171" i="133"/>
  <c r="N171" i="133"/>
  <c r="L171" i="133"/>
  <c r="K171" i="133"/>
  <c r="R170" i="133"/>
  <c r="N170" i="133"/>
  <c r="L170" i="133"/>
  <c r="K170" i="133"/>
  <c r="R169" i="133"/>
  <c r="N169" i="133"/>
  <c r="L169" i="133"/>
  <c r="K169" i="133"/>
  <c r="R168" i="133"/>
  <c r="N168" i="133"/>
  <c r="L168" i="133"/>
  <c r="K168" i="133"/>
  <c r="R167" i="133"/>
  <c r="N167" i="133"/>
  <c r="L167" i="133"/>
  <c r="K167" i="133"/>
  <c r="R166" i="133"/>
  <c r="N166" i="133"/>
  <c r="L166" i="133"/>
  <c r="K166" i="133"/>
  <c r="R165" i="133"/>
  <c r="N165" i="133"/>
  <c r="L165" i="133"/>
  <c r="K165" i="133"/>
  <c r="R164" i="133"/>
  <c r="N164" i="133"/>
  <c r="L164" i="133"/>
  <c r="K164" i="133"/>
  <c r="R163" i="133"/>
  <c r="N163" i="133"/>
  <c r="L163" i="133"/>
  <c r="K163" i="133"/>
  <c r="R162" i="133"/>
  <c r="N162" i="133"/>
  <c r="L162" i="133"/>
  <c r="K162" i="133"/>
  <c r="R161" i="133"/>
  <c r="N161" i="133"/>
  <c r="L161" i="133"/>
  <c r="K161" i="133"/>
  <c r="R160" i="133"/>
  <c r="N160" i="133"/>
  <c r="L160" i="133"/>
  <c r="K160" i="133"/>
  <c r="R159" i="133"/>
  <c r="N159" i="133"/>
  <c r="L159" i="133"/>
  <c r="K159" i="133"/>
  <c r="R158" i="133"/>
  <c r="N158" i="133"/>
  <c r="L158" i="133"/>
  <c r="K158" i="133"/>
  <c r="R157" i="133"/>
  <c r="N157" i="133"/>
  <c r="L157" i="133"/>
  <c r="K157" i="133"/>
  <c r="R156" i="133"/>
  <c r="N156" i="133"/>
  <c r="L156" i="133"/>
  <c r="K156" i="133"/>
  <c r="R155" i="133"/>
  <c r="N155" i="133"/>
  <c r="L155" i="133"/>
  <c r="K155" i="133"/>
  <c r="R154" i="133"/>
  <c r="N154" i="133"/>
  <c r="L154" i="133"/>
  <c r="K154" i="133"/>
  <c r="R153" i="133"/>
  <c r="N153" i="133"/>
  <c r="L153" i="133"/>
  <c r="K153" i="133"/>
  <c r="R152" i="133"/>
  <c r="N152" i="133"/>
  <c r="L152" i="133"/>
  <c r="K152" i="133"/>
  <c r="R151" i="133"/>
  <c r="N151" i="133"/>
  <c r="L151" i="133"/>
  <c r="K151" i="133"/>
  <c r="R150" i="133"/>
  <c r="N150" i="133"/>
  <c r="L150" i="133"/>
  <c r="K150" i="133"/>
  <c r="R149" i="133"/>
  <c r="N149" i="133"/>
  <c r="L149" i="133"/>
  <c r="K149" i="133"/>
  <c r="R148" i="133"/>
  <c r="N148" i="133"/>
  <c r="L148" i="133"/>
  <c r="K148" i="133"/>
  <c r="R147" i="133"/>
  <c r="N147" i="133"/>
  <c r="L147" i="133"/>
  <c r="K147" i="133"/>
  <c r="R146" i="133"/>
  <c r="N146" i="133"/>
  <c r="L146" i="133"/>
  <c r="K146" i="133"/>
  <c r="R145" i="133"/>
  <c r="N145" i="133"/>
  <c r="L145" i="133"/>
  <c r="K145" i="133"/>
  <c r="R144" i="133"/>
  <c r="N144" i="133"/>
  <c r="L144" i="133"/>
  <c r="K144" i="133"/>
  <c r="R143" i="133"/>
  <c r="N143" i="133"/>
  <c r="L143" i="133"/>
  <c r="K143" i="133"/>
  <c r="R142" i="133"/>
  <c r="N142" i="133"/>
  <c r="L142" i="133"/>
  <c r="K142" i="133"/>
  <c r="R141" i="133"/>
  <c r="N141" i="133"/>
  <c r="L141" i="133"/>
  <c r="K141" i="133"/>
  <c r="R140" i="133"/>
  <c r="N140" i="133"/>
  <c r="L140" i="133"/>
  <c r="K140" i="133"/>
  <c r="R139" i="133"/>
  <c r="N139" i="133"/>
  <c r="L139" i="133"/>
  <c r="K139" i="133"/>
  <c r="R138" i="133"/>
  <c r="N138" i="133"/>
  <c r="L138" i="133"/>
  <c r="K138" i="133"/>
  <c r="R137" i="133"/>
  <c r="N137" i="133"/>
  <c r="L137" i="133"/>
  <c r="K137" i="133"/>
  <c r="R136" i="133"/>
  <c r="N136" i="133"/>
  <c r="L136" i="133"/>
  <c r="K136" i="133"/>
  <c r="R135" i="133"/>
  <c r="N135" i="133"/>
  <c r="L135" i="133"/>
  <c r="K135" i="133"/>
  <c r="R134" i="133"/>
  <c r="N134" i="133"/>
  <c r="L134" i="133"/>
  <c r="K134" i="133"/>
  <c r="R133" i="133"/>
  <c r="N133" i="133"/>
  <c r="L133" i="133"/>
  <c r="K133" i="133"/>
  <c r="R132" i="133"/>
  <c r="N132" i="133"/>
  <c r="L132" i="133"/>
  <c r="K132" i="133"/>
  <c r="R131" i="133"/>
  <c r="N131" i="133"/>
  <c r="L131" i="133"/>
  <c r="K131" i="133"/>
  <c r="R130" i="133"/>
  <c r="N130" i="133"/>
  <c r="L130" i="133"/>
  <c r="K130" i="133"/>
  <c r="R129" i="133"/>
  <c r="N129" i="133"/>
  <c r="L129" i="133"/>
  <c r="K129" i="133"/>
  <c r="R128" i="133"/>
  <c r="N128" i="133"/>
  <c r="L128" i="133"/>
  <c r="K128" i="133"/>
  <c r="R127" i="133"/>
  <c r="N127" i="133"/>
  <c r="L127" i="133"/>
  <c r="K127" i="133"/>
  <c r="R126" i="133"/>
  <c r="N126" i="133"/>
  <c r="L126" i="133"/>
  <c r="K126" i="133"/>
  <c r="R125" i="133"/>
  <c r="N125" i="133"/>
  <c r="L125" i="133"/>
  <c r="K125" i="133"/>
  <c r="R124" i="133"/>
  <c r="N124" i="133"/>
  <c r="L124" i="133"/>
  <c r="K124" i="133"/>
  <c r="R123" i="133"/>
  <c r="N123" i="133"/>
  <c r="L123" i="133"/>
  <c r="K123" i="133"/>
  <c r="R122" i="133"/>
  <c r="N122" i="133"/>
  <c r="L122" i="133"/>
  <c r="K122" i="133"/>
  <c r="R121" i="133"/>
  <c r="N121" i="133"/>
  <c r="L121" i="133"/>
  <c r="K121" i="133"/>
  <c r="R120" i="133"/>
  <c r="N120" i="133"/>
  <c r="L120" i="133"/>
  <c r="K120" i="133"/>
  <c r="R119" i="133"/>
  <c r="N119" i="133"/>
  <c r="L119" i="133"/>
  <c r="K119" i="133"/>
  <c r="R118" i="133"/>
  <c r="N118" i="133"/>
  <c r="L118" i="133"/>
  <c r="K118" i="133"/>
  <c r="R117" i="133"/>
  <c r="N117" i="133"/>
  <c r="L117" i="133"/>
  <c r="K117" i="133"/>
  <c r="R116" i="133"/>
  <c r="N116" i="133"/>
  <c r="L116" i="133"/>
  <c r="K116" i="133"/>
  <c r="R115" i="133"/>
  <c r="N115" i="133"/>
  <c r="L115" i="133"/>
  <c r="K115" i="133"/>
  <c r="R114" i="133"/>
  <c r="N114" i="133"/>
  <c r="L114" i="133"/>
  <c r="K114" i="133"/>
  <c r="R113" i="133"/>
  <c r="N113" i="133"/>
  <c r="L113" i="133"/>
  <c r="K113" i="133"/>
  <c r="R112" i="133"/>
  <c r="N112" i="133"/>
  <c r="L112" i="133"/>
  <c r="K112" i="133"/>
  <c r="R111" i="133"/>
  <c r="N111" i="133"/>
  <c r="L111" i="133"/>
  <c r="K111" i="133"/>
  <c r="R110" i="133"/>
  <c r="N110" i="133"/>
  <c r="L110" i="133"/>
  <c r="K110" i="133"/>
  <c r="R109" i="133"/>
  <c r="N109" i="133"/>
  <c r="L109" i="133"/>
  <c r="K109" i="133"/>
  <c r="R108" i="133"/>
  <c r="N108" i="133"/>
  <c r="L108" i="133"/>
  <c r="K108" i="133"/>
  <c r="R107" i="133"/>
  <c r="N107" i="133"/>
  <c r="L107" i="133"/>
  <c r="K107" i="133"/>
  <c r="R106" i="133"/>
  <c r="N106" i="133"/>
  <c r="L106" i="133"/>
  <c r="K106" i="133"/>
  <c r="R105" i="133"/>
  <c r="N105" i="133"/>
  <c r="L105" i="133"/>
  <c r="K105" i="133"/>
  <c r="R104" i="133"/>
  <c r="N104" i="133"/>
  <c r="L104" i="133"/>
  <c r="K104" i="133"/>
  <c r="R103" i="133"/>
  <c r="N103" i="133"/>
  <c r="L103" i="133"/>
  <c r="K103" i="133"/>
  <c r="R102" i="133"/>
  <c r="N102" i="133"/>
  <c r="L102" i="133"/>
  <c r="K102" i="133"/>
  <c r="R101" i="133"/>
  <c r="N101" i="133"/>
  <c r="L101" i="133"/>
  <c r="K101" i="133"/>
  <c r="R100" i="133"/>
  <c r="N100" i="133"/>
  <c r="L100" i="133"/>
  <c r="K100" i="133"/>
  <c r="R99" i="133"/>
  <c r="N99" i="133"/>
  <c r="L99" i="133"/>
  <c r="K99" i="133"/>
  <c r="R98" i="133"/>
  <c r="N98" i="133"/>
  <c r="L98" i="133"/>
  <c r="K98" i="133"/>
  <c r="R97" i="133"/>
  <c r="N97" i="133"/>
  <c r="L97" i="133"/>
  <c r="K97" i="133"/>
  <c r="R96" i="133"/>
  <c r="N96" i="133"/>
  <c r="L96" i="133"/>
  <c r="K96" i="133"/>
  <c r="R95" i="133"/>
  <c r="N95" i="133"/>
  <c r="L95" i="133"/>
  <c r="K95" i="133"/>
  <c r="R94" i="133"/>
  <c r="N94" i="133"/>
  <c r="L94" i="133"/>
  <c r="K94" i="133"/>
  <c r="R93" i="133"/>
  <c r="N93" i="133"/>
  <c r="L93" i="133"/>
  <c r="K93" i="133"/>
  <c r="R92" i="133"/>
  <c r="N92" i="133"/>
  <c r="L92" i="133"/>
  <c r="K92" i="133"/>
  <c r="R91" i="133"/>
  <c r="N91" i="133"/>
  <c r="L91" i="133"/>
  <c r="K91" i="133"/>
  <c r="R90" i="133"/>
  <c r="N90" i="133"/>
  <c r="L90" i="133"/>
  <c r="K90" i="133"/>
  <c r="R89" i="133"/>
  <c r="N89" i="133"/>
  <c r="L89" i="133"/>
  <c r="K89" i="133"/>
  <c r="R88" i="133"/>
  <c r="N88" i="133"/>
  <c r="L88" i="133"/>
  <c r="K88" i="133"/>
  <c r="R87" i="133"/>
  <c r="N87" i="133"/>
  <c r="L87" i="133"/>
  <c r="K87" i="133"/>
  <c r="R86" i="133"/>
  <c r="N86" i="133"/>
  <c r="L86" i="133"/>
  <c r="K86" i="133"/>
  <c r="R85" i="133"/>
  <c r="N85" i="133"/>
  <c r="L85" i="133"/>
  <c r="K85" i="133"/>
  <c r="R84" i="133"/>
  <c r="N84" i="133"/>
  <c r="L84" i="133"/>
  <c r="K84" i="133"/>
  <c r="R83" i="133"/>
  <c r="N83" i="133"/>
  <c r="L83" i="133"/>
  <c r="K83" i="133"/>
  <c r="R82" i="133"/>
  <c r="N82" i="133"/>
  <c r="L82" i="133"/>
  <c r="K82" i="133"/>
  <c r="R81" i="133"/>
  <c r="N81" i="133"/>
  <c r="L81" i="133"/>
  <c r="K81" i="133"/>
  <c r="R80" i="133"/>
  <c r="N80" i="133"/>
  <c r="L80" i="133"/>
  <c r="K80" i="133"/>
  <c r="R79" i="133"/>
  <c r="N79" i="133"/>
  <c r="L79" i="133"/>
  <c r="K79" i="133"/>
  <c r="R78" i="133"/>
  <c r="N78" i="133"/>
  <c r="L78" i="133"/>
  <c r="K78" i="133"/>
  <c r="R77" i="133"/>
  <c r="N77" i="133"/>
  <c r="L77" i="133"/>
  <c r="K77" i="133"/>
  <c r="R76" i="133"/>
  <c r="N76" i="133"/>
  <c r="L76" i="133"/>
  <c r="K76" i="133"/>
  <c r="R75" i="133"/>
  <c r="N75" i="133"/>
  <c r="L75" i="133"/>
  <c r="K75" i="133"/>
  <c r="R74" i="133"/>
  <c r="N74" i="133"/>
  <c r="L74" i="133"/>
  <c r="K74" i="133"/>
  <c r="R73" i="133"/>
  <c r="N73" i="133"/>
  <c r="L73" i="133"/>
  <c r="K73" i="133"/>
  <c r="R72" i="133"/>
  <c r="N72" i="133"/>
  <c r="L72" i="133"/>
  <c r="K72" i="133"/>
  <c r="R71" i="133"/>
  <c r="N71" i="133"/>
  <c r="L71" i="133"/>
  <c r="K71" i="133"/>
  <c r="R70" i="133"/>
  <c r="N70" i="133"/>
  <c r="L70" i="133"/>
  <c r="K70" i="133"/>
  <c r="R69" i="133"/>
  <c r="N69" i="133"/>
  <c r="L69" i="133"/>
  <c r="K69" i="133"/>
  <c r="R68" i="133"/>
  <c r="N68" i="133"/>
  <c r="L68" i="133"/>
  <c r="K68" i="133"/>
  <c r="R67" i="133"/>
  <c r="N67" i="133"/>
  <c r="L67" i="133"/>
  <c r="K67" i="133"/>
  <c r="R66" i="133"/>
  <c r="N66" i="133"/>
  <c r="L66" i="133"/>
  <c r="K66" i="133"/>
  <c r="R65" i="133"/>
  <c r="N65" i="133"/>
  <c r="L65" i="133"/>
  <c r="K65" i="133"/>
  <c r="R64" i="133"/>
  <c r="N64" i="133"/>
  <c r="L64" i="133"/>
  <c r="K64" i="133"/>
  <c r="R63" i="133"/>
  <c r="N63" i="133"/>
  <c r="L63" i="133"/>
  <c r="K63" i="133"/>
  <c r="R62" i="133"/>
  <c r="N62" i="133"/>
  <c r="L62" i="133"/>
  <c r="K62" i="133"/>
  <c r="R61" i="133"/>
  <c r="N61" i="133"/>
  <c r="L61" i="133"/>
  <c r="K61" i="133"/>
  <c r="R60" i="133"/>
  <c r="N60" i="133"/>
  <c r="L60" i="133"/>
  <c r="K60" i="133"/>
  <c r="R59" i="133"/>
  <c r="N59" i="133"/>
  <c r="L59" i="133"/>
  <c r="K59" i="133"/>
  <c r="R58" i="133"/>
  <c r="N58" i="133"/>
  <c r="L58" i="133"/>
  <c r="K58" i="133"/>
  <c r="R57" i="133"/>
  <c r="N57" i="133"/>
  <c r="L57" i="133"/>
  <c r="K57" i="133"/>
  <c r="R56" i="133"/>
  <c r="N56" i="133"/>
  <c r="L56" i="133"/>
  <c r="K56" i="133"/>
  <c r="R55" i="133"/>
  <c r="N55" i="133"/>
  <c r="L55" i="133"/>
  <c r="K55" i="133"/>
  <c r="R54" i="133"/>
  <c r="N54" i="133"/>
  <c r="L54" i="133"/>
  <c r="K54" i="133"/>
  <c r="R53" i="133"/>
  <c r="N53" i="133"/>
  <c r="L53" i="133"/>
  <c r="K53" i="133"/>
  <c r="R52" i="133"/>
  <c r="N52" i="133"/>
  <c r="L52" i="133"/>
  <c r="K52" i="133"/>
  <c r="R51" i="133"/>
  <c r="N51" i="133"/>
  <c r="L51" i="133"/>
  <c r="K51" i="133"/>
  <c r="R50" i="133"/>
  <c r="N50" i="133"/>
  <c r="L50" i="133"/>
  <c r="K50" i="133"/>
  <c r="R49" i="133"/>
  <c r="N49" i="133"/>
  <c r="L49" i="133"/>
  <c r="K49" i="133"/>
  <c r="R48" i="133"/>
  <c r="N48" i="133"/>
  <c r="L48" i="133"/>
  <c r="K48" i="133"/>
  <c r="R47" i="133"/>
  <c r="N47" i="133"/>
  <c r="L47" i="133"/>
  <c r="K47" i="133"/>
  <c r="R46" i="133"/>
  <c r="N46" i="133"/>
  <c r="L46" i="133"/>
  <c r="K46" i="133"/>
  <c r="R45" i="133"/>
  <c r="N45" i="133"/>
  <c r="L45" i="133"/>
  <c r="K45" i="133"/>
  <c r="R44" i="133"/>
  <c r="N44" i="133"/>
  <c r="L44" i="133"/>
  <c r="K44" i="133"/>
  <c r="R43" i="133"/>
  <c r="N43" i="133"/>
  <c r="L43" i="133"/>
  <c r="K43" i="133"/>
  <c r="R42" i="133"/>
  <c r="N42" i="133"/>
  <c r="L42" i="133"/>
  <c r="K42" i="133"/>
  <c r="R41" i="133"/>
  <c r="N41" i="133"/>
  <c r="L41" i="133"/>
  <c r="K41" i="133"/>
  <c r="R40" i="133"/>
  <c r="N40" i="133"/>
  <c r="L40" i="133"/>
  <c r="K40" i="133"/>
  <c r="R39" i="133"/>
  <c r="N39" i="133"/>
  <c r="L39" i="133"/>
  <c r="K39" i="133"/>
  <c r="R38" i="133"/>
  <c r="N38" i="133"/>
  <c r="L38" i="133"/>
  <c r="K38" i="133"/>
  <c r="R37" i="133"/>
  <c r="N37" i="133"/>
  <c r="L37" i="133"/>
  <c r="K37" i="133"/>
  <c r="R36" i="133"/>
  <c r="N36" i="133"/>
  <c r="L36" i="133"/>
  <c r="K36" i="133"/>
  <c r="R35" i="133"/>
  <c r="N35" i="133"/>
  <c r="L35" i="133"/>
  <c r="K35" i="133"/>
  <c r="R34" i="133"/>
  <c r="N34" i="133"/>
  <c r="L34" i="133"/>
  <c r="K34" i="133"/>
  <c r="R33" i="133"/>
  <c r="N33" i="133"/>
  <c r="L33" i="133"/>
  <c r="K33" i="133"/>
  <c r="R32" i="133"/>
  <c r="N32" i="133"/>
  <c r="L32" i="133"/>
  <c r="K32" i="133"/>
  <c r="R31" i="133"/>
  <c r="N31" i="133"/>
  <c r="L31" i="133"/>
  <c r="K31" i="133"/>
  <c r="R30" i="133"/>
  <c r="N30" i="133"/>
  <c r="L30" i="133"/>
  <c r="K30" i="133"/>
  <c r="R29" i="133"/>
  <c r="N29" i="133"/>
  <c r="L29" i="133"/>
  <c r="K29" i="133"/>
  <c r="R28" i="133"/>
  <c r="N28" i="133"/>
  <c r="L28" i="133"/>
  <c r="K28" i="133"/>
  <c r="R27" i="133"/>
  <c r="N27" i="133"/>
  <c r="L27" i="133"/>
  <c r="K27" i="133"/>
  <c r="R26" i="133"/>
  <c r="N26" i="133"/>
  <c r="L26" i="133"/>
  <c r="K26" i="133"/>
  <c r="R25" i="133"/>
  <c r="N25" i="133"/>
  <c r="L25" i="133"/>
  <c r="K25" i="133"/>
  <c r="R24" i="133"/>
  <c r="N24" i="133"/>
  <c r="L24" i="133"/>
  <c r="K24" i="133"/>
  <c r="R23" i="133"/>
  <c r="N23" i="133"/>
  <c r="L23" i="133"/>
  <c r="K23" i="133"/>
  <c r="R22" i="133"/>
  <c r="N22" i="133"/>
  <c r="L22" i="133"/>
  <c r="K22" i="133"/>
  <c r="R21" i="133"/>
  <c r="N21" i="133"/>
  <c r="L21" i="133"/>
  <c r="K21" i="133"/>
  <c r="R20" i="133"/>
  <c r="N20" i="133"/>
  <c r="L20" i="133"/>
  <c r="K20" i="133"/>
  <c r="R19" i="133"/>
  <c r="N19" i="133"/>
  <c r="L19" i="133"/>
  <c r="K19" i="133"/>
  <c r="R18" i="133"/>
  <c r="N18" i="133"/>
  <c r="L18" i="133"/>
  <c r="K18" i="133"/>
  <c r="R17" i="133"/>
  <c r="N17" i="133"/>
  <c r="L17" i="133"/>
  <c r="K17" i="133"/>
  <c r="R16" i="133"/>
  <c r="N16" i="133"/>
  <c r="L16" i="133"/>
  <c r="K16" i="133"/>
  <c r="R15" i="133"/>
  <c r="N15" i="133"/>
  <c r="L15" i="133"/>
  <c r="K15" i="133"/>
  <c r="R14" i="133"/>
  <c r="N14" i="133"/>
  <c r="L14" i="133"/>
  <c r="K14" i="133"/>
  <c r="R13" i="133"/>
  <c r="N13" i="133"/>
  <c r="L13" i="133"/>
  <c r="K13" i="133"/>
  <c r="R12" i="133"/>
  <c r="N12" i="133"/>
  <c r="L12" i="133"/>
  <c r="K12" i="133"/>
  <c r="R11" i="133"/>
  <c r="N11" i="133"/>
  <c r="L11" i="133"/>
  <c r="K11" i="133"/>
  <c r="R10" i="133"/>
  <c r="N10" i="133"/>
  <c r="L10" i="133"/>
  <c r="K10" i="133"/>
  <c r="R9" i="133"/>
  <c r="N9" i="133"/>
  <c r="L9" i="133"/>
  <c r="K9" i="133"/>
  <c r="R8" i="133"/>
  <c r="N8" i="133"/>
  <c r="L8" i="133"/>
  <c r="K8" i="133"/>
  <c r="R7" i="133"/>
  <c r="N7" i="133"/>
  <c r="L7" i="133"/>
  <c r="K7" i="133"/>
  <c r="R6" i="133"/>
  <c r="N6" i="133"/>
  <c r="L6" i="133"/>
  <c r="K6" i="133"/>
  <c r="R5" i="133"/>
  <c r="N5" i="133"/>
  <c r="L5" i="133"/>
  <c r="K5" i="133"/>
  <c r="R4" i="133"/>
  <c r="N4" i="133"/>
  <c r="L4" i="133"/>
  <c r="L355" i="133" s="1"/>
  <c r="K4" i="133"/>
  <c r="R354" i="132"/>
  <c r="N354" i="132"/>
  <c r="L354" i="132"/>
  <c r="K354" i="132"/>
  <c r="R353" i="132"/>
  <c r="N353" i="132"/>
  <c r="L353" i="132"/>
  <c r="K353" i="132"/>
  <c r="R352" i="132"/>
  <c r="N352" i="132"/>
  <c r="L352" i="132"/>
  <c r="K352" i="132"/>
  <c r="R351" i="132"/>
  <c r="N351" i="132"/>
  <c r="L351" i="132"/>
  <c r="K351" i="132"/>
  <c r="R350" i="132"/>
  <c r="N350" i="132"/>
  <c r="L350" i="132"/>
  <c r="K350" i="132"/>
  <c r="R349" i="132"/>
  <c r="N349" i="132"/>
  <c r="L349" i="132"/>
  <c r="K349" i="132"/>
  <c r="R348" i="132"/>
  <c r="N348" i="132"/>
  <c r="L348" i="132"/>
  <c r="K348" i="132"/>
  <c r="R347" i="132"/>
  <c r="N347" i="132"/>
  <c r="L347" i="132"/>
  <c r="K347" i="132"/>
  <c r="R346" i="132"/>
  <c r="N346" i="132"/>
  <c r="L346" i="132"/>
  <c r="K346" i="132"/>
  <c r="R345" i="132"/>
  <c r="N345" i="132"/>
  <c r="L345" i="132"/>
  <c r="K345" i="132"/>
  <c r="R344" i="132"/>
  <c r="N344" i="132"/>
  <c r="L344" i="132"/>
  <c r="K344" i="132"/>
  <c r="R343" i="132"/>
  <c r="N343" i="132"/>
  <c r="L343" i="132"/>
  <c r="K343" i="132"/>
  <c r="R342" i="132"/>
  <c r="N342" i="132"/>
  <c r="L342" i="132"/>
  <c r="K342" i="132"/>
  <c r="R341" i="132"/>
  <c r="N341" i="132"/>
  <c r="L341" i="132"/>
  <c r="K341" i="132"/>
  <c r="R340" i="132"/>
  <c r="N340" i="132"/>
  <c r="L340" i="132"/>
  <c r="K340" i="132"/>
  <c r="R339" i="132"/>
  <c r="N339" i="132"/>
  <c r="L339" i="132"/>
  <c r="K339" i="132"/>
  <c r="R338" i="132"/>
  <c r="N338" i="132"/>
  <c r="L338" i="132"/>
  <c r="K338" i="132"/>
  <c r="R337" i="132"/>
  <c r="N337" i="132"/>
  <c r="L337" i="132"/>
  <c r="K337" i="132"/>
  <c r="R336" i="132"/>
  <c r="N336" i="132"/>
  <c r="L336" i="132"/>
  <c r="K336" i="132"/>
  <c r="R335" i="132"/>
  <c r="N335" i="132"/>
  <c r="L335" i="132"/>
  <c r="K335" i="132"/>
  <c r="R334" i="132"/>
  <c r="N334" i="132"/>
  <c r="L334" i="132"/>
  <c r="K334" i="132"/>
  <c r="R333" i="132"/>
  <c r="N333" i="132"/>
  <c r="L333" i="132"/>
  <c r="K333" i="132"/>
  <c r="R332" i="132"/>
  <c r="N332" i="132"/>
  <c r="L332" i="132"/>
  <c r="K332" i="132"/>
  <c r="R331" i="132"/>
  <c r="N331" i="132"/>
  <c r="L331" i="132"/>
  <c r="K331" i="132"/>
  <c r="R330" i="132"/>
  <c r="N330" i="132"/>
  <c r="L330" i="132"/>
  <c r="K330" i="132"/>
  <c r="R329" i="132"/>
  <c r="N329" i="132"/>
  <c r="L329" i="132"/>
  <c r="K329" i="132"/>
  <c r="R328" i="132"/>
  <c r="N328" i="132"/>
  <c r="L328" i="132"/>
  <c r="K328" i="132"/>
  <c r="R327" i="132"/>
  <c r="N327" i="132"/>
  <c r="L327" i="132"/>
  <c r="K327" i="132"/>
  <c r="R326" i="132"/>
  <c r="N326" i="132"/>
  <c r="L326" i="132"/>
  <c r="K326" i="132"/>
  <c r="R325" i="132"/>
  <c r="N325" i="132"/>
  <c r="L325" i="132"/>
  <c r="K325" i="132"/>
  <c r="R324" i="132"/>
  <c r="N324" i="132"/>
  <c r="L324" i="132"/>
  <c r="K324" i="132"/>
  <c r="R323" i="132"/>
  <c r="N323" i="132"/>
  <c r="L323" i="132"/>
  <c r="K323" i="132"/>
  <c r="R322" i="132"/>
  <c r="N322" i="132"/>
  <c r="L322" i="132"/>
  <c r="K322" i="132"/>
  <c r="R321" i="132"/>
  <c r="N321" i="132"/>
  <c r="L321" i="132"/>
  <c r="K321" i="132"/>
  <c r="R320" i="132"/>
  <c r="N320" i="132"/>
  <c r="L320" i="132"/>
  <c r="K320" i="132"/>
  <c r="R319" i="132"/>
  <c r="N319" i="132"/>
  <c r="L319" i="132"/>
  <c r="K319" i="132"/>
  <c r="R318" i="132"/>
  <c r="N318" i="132"/>
  <c r="L318" i="132"/>
  <c r="K318" i="132"/>
  <c r="R317" i="132"/>
  <c r="N317" i="132"/>
  <c r="L317" i="132"/>
  <c r="K317" i="132"/>
  <c r="R316" i="132"/>
  <c r="N316" i="132"/>
  <c r="L316" i="132"/>
  <c r="K316" i="132"/>
  <c r="R315" i="132"/>
  <c r="N315" i="132"/>
  <c r="L315" i="132"/>
  <c r="K315" i="132"/>
  <c r="R314" i="132"/>
  <c r="N314" i="132"/>
  <c r="L314" i="132"/>
  <c r="K314" i="132"/>
  <c r="R313" i="132"/>
  <c r="N313" i="132"/>
  <c r="L313" i="132"/>
  <c r="K313" i="132"/>
  <c r="R312" i="132"/>
  <c r="N312" i="132"/>
  <c r="L312" i="132"/>
  <c r="K312" i="132"/>
  <c r="R311" i="132"/>
  <c r="N311" i="132"/>
  <c r="L311" i="132"/>
  <c r="K311" i="132"/>
  <c r="R310" i="132"/>
  <c r="N310" i="132"/>
  <c r="L310" i="132"/>
  <c r="K310" i="132"/>
  <c r="R309" i="132"/>
  <c r="N309" i="132"/>
  <c r="L309" i="132"/>
  <c r="K309" i="132"/>
  <c r="R308" i="132"/>
  <c r="N308" i="132"/>
  <c r="L308" i="132"/>
  <c r="K308" i="132"/>
  <c r="R307" i="132"/>
  <c r="N307" i="132"/>
  <c r="L307" i="132"/>
  <c r="K307" i="132"/>
  <c r="R306" i="132"/>
  <c r="N306" i="132"/>
  <c r="L306" i="132"/>
  <c r="K306" i="132"/>
  <c r="R305" i="132"/>
  <c r="N305" i="132"/>
  <c r="L305" i="132"/>
  <c r="K305" i="132"/>
  <c r="R304" i="132"/>
  <c r="N304" i="132"/>
  <c r="L304" i="132"/>
  <c r="K304" i="132"/>
  <c r="R303" i="132"/>
  <c r="N303" i="132"/>
  <c r="L303" i="132"/>
  <c r="K303" i="132"/>
  <c r="R302" i="132"/>
  <c r="N302" i="132"/>
  <c r="L302" i="132"/>
  <c r="K302" i="132"/>
  <c r="R301" i="132"/>
  <c r="N301" i="132"/>
  <c r="L301" i="132"/>
  <c r="K301" i="132"/>
  <c r="R300" i="132"/>
  <c r="N300" i="132"/>
  <c r="L300" i="132"/>
  <c r="K300" i="132"/>
  <c r="R299" i="132"/>
  <c r="N299" i="132"/>
  <c r="L299" i="132"/>
  <c r="K299" i="132"/>
  <c r="R298" i="132"/>
  <c r="N298" i="132"/>
  <c r="L298" i="132"/>
  <c r="K298" i="132"/>
  <c r="R297" i="132"/>
  <c r="N297" i="132"/>
  <c r="L297" i="132"/>
  <c r="K297" i="132"/>
  <c r="R296" i="132"/>
  <c r="N296" i="132"/>
  <c r="L296" i="132"/>
  <c r="K296" i="132"/>
  <c r="R295" i="132"/>
  <c r="N295" i="132"/>
  <c r="L295" i="132"/>
  <c r="K295" i="132"/>
  <c r="R294" i="132"/>
  <c r="N294" i="132"/>
  <c r="L294" i="132"/>
  <c r="K294" i="132"/>
  <c r="R293" i="132"/>
  <c r="N293" i="132"/>
  <c r="L293" i="132"/>
  <c r="K293" i="132"/>
  <c r="R292" i="132"/>
  <c r="N292" i="132"/>
  <c r="L292" i="132"/>
  <c r="K292" i="132"/>
  <c r="R291" i="132"/>
  <c r="N291" i="132"/>
  <c r="L291" i="132"/>
  <c r="K291" i="132"/>
  <c r="R290" i="132"/>
  <c r="N290" i="132"/>
  <c r="L290" i="132"/>
  <c r="K290" i="132"/>
  <c r="R289" i="132"/>
  <c r="N289" i="132"/>
  <c r="L289" i="132"/>
  <c r="K289" i="132"/>
  <c r="R288" i="132"/>
  <c r="N288" i="132"/>
  <c r="L288" i="132"/>
  <c r="K288" i="132"/>
  <c r="R287" i="132"/>
  <c r="N287" i="132"/>
  <c r="L287" i="132"/>
  <c r="K287" i="132"/>
  <c r="R286" i="132"/>
  <c r="N286" i="132"/>
  <c r="L286" i="132"/>
  <c r="K286" i="132"/>
  <c r="R285" i="132"/>
  <c r="N285" i="132"/>
  <c r="L285" i="132"/>
  <c r="K285" i="132"/>
  <c r="R284" i="132"/>
  <c r="N284" i="132"/>
  <c r="L284" i="132"/>
  <c r="K284" i="132"/>
  <c r="R283" i="132"/>
  <c r="N283" i="132"/>
  <c r="L283" i="132"/>
  <c r="K283" i="132"/>
  <c r="R282" i="132"/>
  <c r="N282" i="132"/>
  <c r="L282" i="132"/>
  <c r="K282" i="132"/>
  <c r="R281" i="132"/>
  <c r="N281" i="132"/>
  <c r="L281" i="132"/>
  <c r="K281" i="132"/>
  <c r="R280" i="132"/>
  <c r="N280" i="132"/>
  <c r="L280" i="132"/>
  <c r="K280" i="132"/>
  <c r="R279" i="132"/>
  <c r="N279" i="132"/>
  <c r="L279" i="132"/>
  <c r="K279" i="132"/>
  <c r="R278" i="132"/>
  <c r="N278" i="132"/>
  <c r="L278" i="132"/>
  <c r="K278" i="132"/>
  <c r="R277" i="132"/>
  <c r="N277" i="132"/>
  <c r="L277" i="132"/>
  <c r="K277" i="132"/>
  <c r="R276" i="132"/>
  <c r="N276" i="132"/>
  <c r="L276" i="132"/>
  <c r="K276" i="132"/>
  <c r="R275" i="132"/>
  <c r="N275" i="132"/>
  <c r="L275" i="132"/>
  <c r="K275" i="132"/>
  <c r="R274" i="132"/>
  <c r="N274" i="132"/>
  <c r="L274" i="132"/>
  <c r="K274" i="132"/>
  <c r="R273" i="132"/>
  <c r="N273" i="132"/>
  <c r="L273" i="132"/>
  <c r="K273" i="132"/>
  <c r="R272" i="132"/>
  <c r="N272" i="132"/>
  <c r="L272" i="132"/>
  <c r="K272" i="132"/>
  <c r="R271" i="132"/>
  <c r="N271" i="132"/>
  <c r="L271" i="132"/>
  <c r="K271" i="132"/>
  <c r="R270" i="132"/>
  <c r="N270" i="132"/>
  <c r="L270" i="132"/>
  <c r="K270" i="132"/>
  <c r="R269" i="132"/>
  <c r="N269" i="132"/>
  <c r="L269" i="132"/>
  <c r="K269" i="132"/>
  <c r="R268" i="132"/>
  <c r="N268" i="132"/>
  <c r="L268" i="132"/>
  <c r="K268" i="132"/>
  <c r="R267" i="132"/>
  <c r="N267" i="132"/>
  <c r="L267" i="132"/>
  <c r="K267" i="132"/>
  <c r="R266" i="132"/>
  <c r="N266" i="132"/>
  <c r="L266" i="132"/>
  <c r="K266" i="132"/>
  <c r="R265" i="132"/>
  <c r="N265" i="132"/>
  <c r="L265" i="132"/>
  <c r="K265" i="132"/>
  <c r="R264" i="132"/>
  <c r="N264" i="132"/>
  <c r="L264" i="132"/>
  <c r="K264" i="132"/>
  <c r="R263" i="132"/>
  <c r="N263" i="132"/>
  <c r="L263" i="132"/>
  <c r="K263" i="132"/>
  <c r="R262" i="132"/>
  <c r="N262" i="132"/>
  <c r="L262" i="132"/>
  <c r="K262" i="132"/>
  <c r="R261" i="132"/>
  <c r="N261" i="132"/>
  <c r="L261" i="132"/>
  <c r="K261" i="132"/>
  <c r="R260" i="132"/>
  <c r="N260" i="132"/>
  <c r="L260" i="132"/>
  <c r="K260" i="132"/>
  <c r="R259" i="132"/>
  <c r="N259" i="132"/>
  <c r="L259" i="132"/>
  <c r="K259" i="132"/>
  <c r="R258" i="132"/>
  <c r="N258" i="132"/>
  <c r="L258" i="132"/>
  <c r="K258" i="132"/>
  <c r="R257" i="132"/>
  <c r="N257" i="132"/>
  <c r="L257" i="132"/>
  <c r="K257" i="132"/>
  <c r="R256" i="132"/>
  <c r="N256" i="132"/>
  <c r="L256" i="132"/>
  <c r="K256" i="132"/>
  <c r="R255" i="132"/>
  <c r="N255" i="132"/>
  <c r="L255" i="132"/>
  <c r="K255" i="132"/>
  <c r="R254" i="132"/>
  <c r="N254" i="132"/>
  <c r="L254" i="132"/>
  <c r="K254" i="132"/>
  <c r="R253" i="132"/>
  <c r="N253" i="132"/>
  <c r="L253" i="132"/>
  <c r="K253" i="132"/>
  <c r="R252" i="132"/>
  <c r="N252" i="132"/>
  <c r="L252" i="132"/>
  <c r="K252" i="132"/>
  <c r="R251" i="132"/>
  <c r="N251" i="132"/>
  <c r="L251" i="132"/>
  <c r="K251" i="132"/>
  <c r="R250" i="132"/>
  <c r="N250" i="132"/>
  <c r="L250" i="132"/>
  <c r="K250" i="132"/>
  <c r="R249" i="132"/>
  <c r="N249" i="132"/>
  <c r="L249" i="132"/>
  <c r="K249" i="132"/>
  <c r="R248" i="132"/>
  <c r="N248" i="132"/>
  <c r="L248" i="132"/>
  <c r="K248" i="132"/>
  <c r="R247" i="132"/>
  <c r="N247" i="132"/>
  <c r="L247" i="132"/>
  <c r="K247" i="132"/>
  <c r="R246" i="132"/>
  <c r="N246" i="132"/>
  <c r="L246" i="132"/>
  <c r="K246" i="132"/>
  <c r="R245" i="132"/>
  <c r="N245" i="132"/>
  <c r="L245" i="132"/>
  <c r="K245" i="132"/>
  <c r="R244" i="132"/>
  <c r="N244" i="132"/>
  <c r="L244" i="132"/>
  <c r="K244" i="132"/>
  <c r="R243" i="132"/>
  <c r="N243" i="132"/>
  <c r="L243" i="132"/>
  <c r="K243" i="132"/>
  <c r="R242" i="132"/>
  <c r="N242" i="132"/>
  <c r="L242" i="132"/>
  <c r="K242" i="132"/>
  <c r="R241" i="132"/>
  <c r="N241" i="132"/>
  <c r="L241" i="132"/>
  <c r="K241" i="132"/>
  <c r="R240" i="132"/>
  <c r="N240" i="132"/>
  <c r="L240" i="132"/>
  <c r="K240" i="132"/>
  <c r="R239" i="132"/>
  <c r="N239" i="132"/>
  <c r="L239" i="132"/>
  <c r="K239" i="132"/>
  <c r="R238" i="132"/>
  <c r="N238" i="132"/>
  <c r="L238" i="132"/>
  <c r="K238" i="132"/>
  <c r="R237" i="132"/>
  <c r="N237" i="132"/>
  <c r="L237" i="132"/>
  <c r="K237" i="132"/>
  <c r="R236" i="132"/>
  <c r="N236" i="132"/>
  <c r="L236" i="132"/>
  <c r="K236" i="132"/>
  <c r="R235" i="132"/>
  <c r="N235" i="132"/>
  <c r="L235" i="132"/>
  <c r="K235" i="132"/>
  <c r="R234" i="132"/>
  <c r="N234" i="132"/>
  <c r="L234" i="132"/>
  <c r="K234" i="132"/>
  <c r="R233" i="132"/>
  <c r="N233" i="132"/>
  <c r="L233" i="132"/>
  <c r="K233" i="132"/>
  <c r="R232" i="132"/>
  <c r="N232" i="132"/>
  <c r="L232" i="132"/>
  <c r="K232" i="132"/>
  <c r="R231" i="132"/>
  <c r="N231" i="132"/>
  <c r="L231" i="132"/>
  <c r="K231" i="132"/>
  <c r="R230" i="132"/>
  <c r="N230" i="132"/>
  <c r="L230" i="132"/>
  <c r="K230" i="132"/>
  <c r="R229" i="132"/>
  <c r="N229" i="132"/>
  <c r="L229" i="132"/>
  <c r="K229" i="132"/>
  <c r="R228" i="132"/>
  <c r="N228" i="132"/>
  <c r="L228" i="132"/>
  <c r="K228" i="132"/>
  <c r="R227" i="132"/>
  <c r="N227" i="132"/>
  <c r="L227" i="132"/>
  <c r="K227" i="132"/>
  <c r="R226" i="132"/>
  <c r="N226" i="132"/>
  <c r="L226" i="132"/>
  <c r="K226" i="132"/>
  <c r="R225" i="132"/>
  <c r="N225" i="132"/>
  <c r="L225" i="132"/>
  <c r="K225" i="132"/>
  <c r="R224" i="132"/>
  <c r="N224" i="132"/>
  <c r="L224" i="132"/>
  <c r="K224" i="132"/>
  <c r="R223" i="132"/>
  <c r="N223" i="132"/>
  <c r="L223" i="132"/>
  <c r="K223" i="132"/>
  <c r="R222" i="132"/>
  <c r="N222" i="132"/>
  <c r="L222" i="132"/>
  <c r="K222" i="132"/>
  <c r="R221" i="132"/>
  <c r="N221" i="132"/>
  <c r="L221" i="132"/>
  <c r="K221" i="132"/>
  <c r="R220" i="132"/>
  <c r="N220" i="132"/>
  <c r="L220" i="132"/>
  <c r="K220" i="132"/>
  <c r="R219" i="132"/>
  <c r="N219" i="132"/>
  <c r="L219" i="132"/>
  <c r="K219" i="132"/>
  <c r="R218" i="132"/>
  <c r="N218" i="132"/>
  <c r="L218" i="132"/>
  <c r="K218" i="132"/>
  <c r="R217" i="132"/>
  <c r="N217" i="132"/>
  <c r="L217" i="132"/>
  <c r="K217" i="132"/>
  <c r="R216" i="132"/>
  <c r="N216" i="132"/>
  <c r="L216" i="132"/>
  <c r="K216" i="132"/>
  <c r="R215" i="132"/>
  <c r="N215" i="132"/>
  <c r="L215" i="132"/>
  <c r="K215" i="132"/>
  <c r="R214" i="132"/>
  <c r="N214" i="132"/>
  <c r="L214" i="132"/>
  <c r="K214" i="132"/>
  <c r="R213" i="132"/>
  <c r="N213" i="132"/>
  <c r="L213" i="132"/>
  <c r="K213" i="132"/>
  <c r="R212" i="132"/>
  <c r="N212" i="132"/>
  <c r="L212" i="132"/>
  <c r="K212" i="132"/>
  <c r="R211" i="132"/>
  <c r="N211" i="132"/>
  <c r="L211" i="132"/>
  <c r="K211" i="132"/>
  <c r="R210" i="132"/>
  <c r="N210" i="132"/>
  <c r="L210" i="132"/>
  <c r="K210" i="132"/>
  <c r="R209" i="132"/>
  <c r="N209" i="132"/>
  <c r="L209" i="132"/>
  <c r="K209" i="132"/>
  <c r="R208" i="132"/>
  <c r="N208" i="132"/>
  <c r="L208" i="132"/>
  <c r="K208" i="132"/>
  <c r="R207" i="132"/>
  <c r="N207" i="132"/>
  <c r="L207" i="132"/>
  <c r="K207" i="132"/>
  <c r="R206" i="132"/>
  <c r="N206" i="132"/>
  <c r="L206" i="132"/>
  <c r="K206" i="132"/>
  <c r="R205" i="132"/>
  <c r="N205" i="132"/>
  <c r="L205" i="132"/>
  <c r="K205" i="132"/>
  <c r="R204" i="132"/>
  <c r="N204" i="132"/>
  <c r="L204" i="132"/>
  <c r="K204" i="132"/>
  <c r="R203" i="132"/>
  <c r="N203" i="132"/>
  <c r="L203" i="132"/>
  <c r="K203" i="132"/>
  <c r="R202" i="132"/>
  <c r="N202" i="132"/>
  <c r="L202" i="132"/>
  <c r="K202" i="132"/>
  <c r="R201" i="132"/>
  <c r="N201" i="132"/>
  <c r="L201" i="132"/>
  <c r="K201" i="132"/>
  <c r="R200" i="132"/>
  <c r="N200" i="132"/>
  <c r="L200" i="132"/>
  <c r="K200" i="132"/>
  <c r="R199" i="132"/>
  <c r="N199" i="132"/>
  <c r="L199" i="132"/>
  <c r="K199" i="132"/>
  <c r="R198" i="132"/>
  <c r="N198" i="132"/>
  <c r="L198" i="132"/>
  <c r="K198" i="132"/>
  <c r="R197" i="132"/>
  <c r="N197" i="132"/>
  <c r="L197" i="132"/>
  <c r="K197" i="132"/>
  <c r="R196" i="132"/>
  <c r="N196" i="132"/>
  <c r="L196" i="132"/>
  <c r="K196" i="132"/>
  <c r="R195" i="132"/>
  <c r="N195" i="132"/>
  <c r="L195" i="132"/>
  <c r="K195" i="132"/>
  <c r="R194" i="132"/>
  <c r="N194" i="132"/>
  <c r="L194" i="132"/>
  <c r="K194" i="132"/>
  <c r="R193" i="132"/>
  <c r="N193" i="132"/>
  <c r="L193" i="132"/>
  <c r="K193" i="132"/>
  <c r="R192" i="132"/>
  <c r="N192" i="132"/>
  <c r="L192" i="132"/>
  <c r="K192" i="132"/>
  <c r="R191" i="132"/>
  <c r="N191" i="132"/>
  <c r="L191" i="132"/>
  <c r="K191" i="132"/>
  <c r="R190" i="132"/>
  <c r="N190" i="132"/>
  <c r="L190" i="132"/>
  <c r="K190" i="132"/>
  <c r="R189" i="132"/>
  <c r="N189" i="132"/>
  <c r="L189" i="132"/>
  <c r="K189" i="132"/>
  <c r="R188" i="132"/>
  <c r="N188" i="132"/>
  <c r="L188" i="132"/>
  <c r="K188" i="132"/>
  <c r="R187" i="132"/>
  <c r="N187" i="132"/>
  <c r="L187" i="132"/>
  <c r="K187" i="132"/>
  <c r="R186" i="132"/>
  <c r="N186" i="132"/>
  <c r="L186" i="132"/>
  <c r="K186" i="132"/>
  <c r="R185" i="132"/>
  <c r="N185" i="132"/>
  <c r="L185" i="132"/>
  <c r="K185" i="132"/>
  <c r="R184" i="132"/>
  <c r="N184" i="132"/>
  <c r="L184" i="132"/>
  <c r="K184" i="132"/>
  <c r="R183" i="132"/>
  <c r="N183" i="132"/>
  <c r="L183" i="132"/>
  <c r="K183" i="132"/>
  <c r="R182" i="132"/>
  <c r="N182" i="132"/>
  <c r="L182" i="132"/>
  <c r="K182" i="132"/>
  <c r="R181" i="132"/>
  <c r="N181" i="132"/>
  <c r="L181" i="132"/>
  <c r="K181" i="132"/>
  <c r="R180" i="132"/>
  <c r="N180" i="132"/>
  <c r="L180" i="132"/>
  <c r="K180" i="132"/>
  <c r="R179" i="132"/>
  <c r="N179" i="132"/>
  <c r="L179" i="132"/>
  <c r="K179" i="132"/>
  <c r="R178" i="132"/>
  <c r="N178" i="132"/>
  <c r="L178" i="132"/>
  <c r="K178" i="132"/>
  <c r="R177" i="132"/>
  <c r="N177" i="132"/>
  <c r="L177" i="132"/>
  <c r="K177" i="132"/>
  <c r="R176" i="132"/>
  <c r="N176" i="132"/>
  <c r="L176" i="132"/>
  <c r="K176" i="132"/>
  <c r="R175" i="132"/>
  <c r="N175" i="132"/>
  <c r="L175" i="132"/>
  <c r="K175" i="132"/>
  <c r="R174" i="132"/>
  <c r="N174" i="132"/>
  <c r="L174" i="132"/>
  <c r="K174" i="132"/>
  <c r="R173" i="132"/>
  <c r="N173" i="132"/>
  <c r="L173" i="132"/>
  <c r="K173" i="132"/>
  <c r="R172" i="132"/>
  <c r="N172" i="132"/>
  <c r="L172" i="132"/>
  <c r="K172" i="132"/>
  <c r="R171" i="132"/>
  <c r="N171" i="132"/>
  <c r="L171" i="132"/>
  <c r="K171" i="132"/>
  <c r="R170" i="132"/>
  <c r="N170" i="132"/>
  <c r="L170" i="132"/>
  <c r="K170" i="132"/>
  <c r="R169" i="132"/>
  <c r="N169" i="132"/>
  <c r="L169" i="132"/>
  <c r="K169" i="132"/>
  <c r="R168" i="132"/>
  <c r="N168" i="132"/>
  <c r="L168" i="132"/>
  <c r="K168" i="132"/>
  <c r="R167" i="132"/>
  <c r="N167" i="132"/>
  <c r="L167" i="132"/>
  <c r="K167" i="132"/>
  <c r="R166" i="132"/>
  <c r="N166" i="132"/>
  <c r="L166" i="132"/>
  <c r="K166" i="132"/>
  <c r="R165" i="132"/>
  <c r="N165" i="132"/>
  <c r="L165" i="132"/>
  <c r="K165" i="132"/>
  <c r="R164" i="132"/>
  <c r="N164" i="132"/>
  <c r="L164" i="132"/>
  <c r="K164" i="132"/>
  <c r="R163" i="132"/>
  <c r="N163" i="132"/>
  <c r="L163" i="132"/>
  <c r="K163" i="132"/>
  <c r="R162" i="132"/>
  <c r="N162" i="132"/>
  <c r="L162" i="132"/>
  <c r="K162" i="132"/>
  <c r="R161" i="132"/>
  <c r="N161" i="132"/>
  <c r="L161" i="132"/>
  <c r="K161" i="132"/>
  <c r="R160" i="132"/>
  <c r="N160" i="132"/>
  <c r="L160" i="132"/>
  <c r="K160" i="132"/>
  <c r="R159" i="132"/>
  <c r="N159" i="132"/>
  <c r="L159" i="132"/>
  <c r="K159" i="132"/>
  <c r="R158" i="132"/>
  <c r="N158" i="132"/>
  <c r="L158" i="132"/>
  <c r="K158" i="132"/>
  <c r="R157" i="132"/>
  <c r="N157" i="132"/>
  <c r="L157" i="132"/>
  <c r="K157" i="132"/>
  <c r="R156" i="132"/>
  <c r="N156" i="132"/>
  <c r="L156" i="132"/>
  <c r="K156" i="132"/>
  <c r="R155" i="132"/>
  <c r="N155" i="132"/>
  <c r="L155" i="132"/>
  <c r="K155" i="132"/>
  <c r="R154" i="132"/>
  <c r="N154" i="132"/>
  <c r="L154" i="132"/>
  <c r="K154" i="132"/>
  <c r="R153" i="132"/>
  <c r="N153" i="132"/>
  <c r="L153" i="132"/>
  <c r="K153" i="132"/>
  <c r="R152" i="132"/>
  <c r="N152" i="132"/>
  <c r="L152" i="132"/>
  <c r="K152" i="132"/>
  <c r="R151" i="132"/>
  <c r="N151" i="132"/>
  <c r="L151" i="132"/>
  <c r="K151" i="132"/>
  <c r="R150" i="132"/>
  <c r="N150" i="132"/>
  <c r="L150" i="132"/>
  <c r="K150" i="132"/>
  <c r="R149" i="132"/>
  <c r="N149" i="132"/>
  <c r="L149" i="132"/>
  <c r="K149" i="132"/>
  <c r="R148" i="132"/>
  <c r="N148" i="132"/>
  <c r="L148" i="132"/>
  <c r="K148" i="132"/>
  <c r="R147" i="132"/>
  <c r="N147" i="132"/>
  <c r="L147" i="132"/>
  <c r="K147" i="132"/>
  <c r="R146" i="132"/>
  <c r="N146" i="132"/>
  <c r="L146" i="132"/>
  <c r="K146" i="132"/>
  <c r="R145" i="132"/>
  <c r="N145" i="132"/>
  <c r="L145" i="132"/>
  <c r="K145" i="132"/>
  <c r="R144" i="132"/>
  <c r="N144" i="132"/>
  <c r="L144" i="132"/>
  <c r="K144" i="132"/>
  <c r="R143" i="132"/>
  <c r="N143" i="132"/>
  <c r="L143" i="132"/>
  <c r="K143" i="132"/>
  <c r="R142" i="132"/>
  <c r="N142" i="132"/>
  <c r="L142" i="132"/>
  <c r="K142" i="132"/>
  <c r="R141" i="132"/>
  <c r="N141" i="132"/>
  <c r="L141" i="132"/>
  <c r="K141" i="132"/>
  <c r="R140" i="132"/>
  <c r="N140" i="132"/>
  <c r="L140" i="132"/>
  <c r="K140" i="132"/>
  <c r="R139" i="132"/>
  <c r="N139" i="132"/>
  <c r="L139" i="132"/>
  <c r="K139" i="132"/>
  <c r="R138" i="132"/>
  <c r="N138" i="132"/>
  <c r="L138" i="132"/>
  <c r="K138" i="132"/>
  <c r="R137" i="132"/>
  <c r="N137" i="132"/>
  <c r="L137" i="132"/>
  <c r="K137" i="132"/>
  <c r="R136" i="132"/>
  <c r="N136" i="132"/>
  <c r="L136" i="132"/>
  <c r="K136" i="132"/>
  <c r="R135" i="132"/>
  <c r="N135" i="132"/>
  <c r="L135" i="132"/>
  <c r="K135" i="132"/>
  <c r="R134" i="132"/>
  <c r="N134" i="132"/>
  <c r="L134" i="132"/>
  <c r="K134" i="132"/>
  <c r="R133" i="132"/>
  <c r="N133" i="132"/>
  <c r="L133" i="132"/>
  <c r="K133" i="132"/>
  <c r="R132" i="132"/>
  <c r="N132" i="132"/>
  <c r="L132" i="132"/>
  <c r="K132" i="132"/>
  <c r="R131" i="132"/>
  <c r="N131" i="132"/>
  <c r="L131" i="132"/>
  <c r="K131" i="132"/>
  <c r="R130" i="132"/>
  <c r="N130" i="132"/>
  <c r="L130" i="132"/>
  <c r="K130" i="132"/>
  <c r="R129" i="132"/>
  <c r="N129" i="132"/>
  <c r="L129" i="132"/>
  <c r="K129" i="132"/>
  <c r="R128" i="132"/>
  <c r="N128" i="132"/>
  <c r="L128" i="132"/>
  <c r="K128" i="132"/>
  <c r="R127" i="132"/>
  <c r="N127" i="132"/>
  <c r="L127" i="132"/>
  <c r="K127" i="132"/>
  <c r="R126" i="132"/>
  <c r="N126" i="132"/>
  <c r="L126" i="132"/>
  <c r="K126" i="132"/>
  <c r="R125" i="132"/>
  <c r="N125" i="132"/>
  <c r="L125" i="132"/>
  <c r="K125" i="132"/>
  <c r="R124" i="132"/>
  <c r="N124" i="132"/>
  <c r="L124" i="132"/>
  <c r="K124" i="132"/>
  <c r="R123" i="132"/>
  <c r="N123" i="132"/>
  <c r="L123" i="132"/>
  <c r="K123" i="132"/>
  <c r="R122" i="132"/>
  <c r="N122" i="132"/>
  <c r="L122" i="132"/>
  <c r="K122" i="132"/>
  <c r="R121" i="132"/>
  <c r="N121" i="132"/>
  <c r="L121" i="132"/>
  <c r="K121" i="132"/>
  <c r="R120" i="132"/>
  <c r="N120" i="132"/>
  <c r="L120" i="132"/>
  <c r="K120" i="132"/>
  <c r="R119" i="132"/>
  <c r="N119" i="132"/>
  <c r="L119" i="132"/>
  <c r="K119" i="132"/>
  <c r="R118" i="132"/>
  <c r="N118" i="132"/>
  <c r="L118" i="132"/>
  <c r="K118" i="132"/>
  <c r="R117" i="132"/>
  <c r="N117" i="132"/>
  <c r="L117" i="132"/>
  <c r="K117" i="132"/>
  <c r="R116" i="132"/>
  <c r="N116" i="132"/>
  <c r="L116" i="132"/>
  <c r="K116" i="132"/>
  <c r="R115" i="132"/>
  <c r="N115" i="132"/>
  <c r="L115" i="132"/>
  <c r="K115" i="132"/>
  <c r="R114" i="132"/>
  <c r="N114" i="132"/>
  <c r="L114" i="132"/>
  <c r="K114" i="132"/>
  <c r="R113" i="132"/>
  <c r="N113" i="132"/>
  <c r="L113" i="132"/>
  <c r="K113" i="132"/>
  <c r="R112" i="132"/>
  <c r="N112" i="132"/>
  <c r="L112" i="132"/>
  <c r="K112" i="132"/>
  <c r="R111" i="132"/>
  <c r="N111" i="132"/>
  <c r="L111" i="132"/>
  <c r="K111" i="132"/>
  <c r="R110" i="132"/>
  <c r="N110" i="132"/>
  <c r="L110" i="132"/>
  <c r="K110" i="132"/>
  <c r="R109" i="132"/>
  <c r="N109" i="132"/>
  <c r="L109" i="132"/>
  <c r="K109" i="132"/>
  <c r="R108" i="132"/>
  <c r="N108" i="132"/>
  <c r="L108" i="132"/>
  <c r="K108" i="132"/>
  <c r="R107" i="132"/>
  <c r="N107" i="132"/>
  <c r="L107" i="132"/>
  <c r="K107" i="132"/>
  <c r="R106" i="132"/>
  <c r="N106" i="132"/>
  <c r="L106" i="132"/>
  <c r="K106" i="132"/>
  <c r="R105" i="132"/>
  <c r="N105" i="132"/>
  <c r="L105" i="132"/>
  <c r="K105" i="132"/>
  <c r="R104" i="132"/>
  <c r="N104" i="132"/>
  <c r="L104" i="132"/>
  <c r="K104" i="132"/>
  <c r="R103" i="132"/>
  <c r="N103" i="132"/>
  <c r="L103" i="132"/>
  <c r="K103" i="132"/>
  <c r="R102" i="132"/>
  <c r="N102" i="132"/>
  <c r="L102" i="132"/>
  <c r="K102" i="132"/>
  <c r="R101" i="132"/>
  <c r="N101" i="132"/>
  <c r="L101" i="132"/>
  <c r="K101" i="132"/>
  <c r="R100" i="132"/>
  <c r="N100" i="132"/>
  <c r="L100" i="132"/>
  <c r="K100" i="132"/>
  <c r="R99" i="132"/>
  <c r="N99" i="132"/>
  <c r="L99" i="132"/>
  <c r="K99" i="132"/>
  <c r="R98" i="132"/>
  <c r="N98" i="132"/>
  <c r="L98" i="132"/>
  <c r="K98" i="132"/>
  <c r="R97" i="132"/>
  <c r="N97" i="132"/>
  <c r="L97" i="132"/>
  <c r="K97" i="132"/>
  <c r="R96" i="132"/>
  <c r="N96" i="132"/>
  <c r="L96" i="132"/>
  <c r="K96" i="132"/>
  <c r="R95" i="132"/>
  <c r="N95" i="132"/>
  <c r="L95" i="132"/>
  <c r="K95" i="132"/>
  <c r="R94" i="132"/>
  <c r="N94" i="132"/>
  <c r="L94" i="132"/>
  <c r="K94" i="132"/>
  <c r="R93" i="132"/>
  <c r="N93" i="132"/>
  <c r="L93" i="132"/>
  <c r="K93" i="132"/>
  <c r="R92" i="132"/>
  <c r="N92" i="132"/>
  <c r="L92" i="132"/>
  <c r="K92" i="132"/>
  <c r="R91" i="132"/>
  <c r="N91" i="132"/>
  <c r="L91" i="132"/>
  <c r="K91" i="132"/>
  <c r="R90" i="132"/>
  <c r="N90" i="132"/>
  <c r="L90" i="132"/>
  <c r="K90" i="132"/>
  <c r="R89" i="132"/>
  <c r="N89" i="132"/>
  <c r="L89" i="132"/>
  <c r="K89" i="132"/>
  <c r="R88" i="132"/>
  <c r="N88" i="132"/>
  <c r="L88" i="132"/>
  <c r="K88" i="132"/>
  <c r="R87" i="132"/>
  <c r="N87" i="132"/>
  <c r="L87" i="132"/>
  <c r="K87" i="132"/>
  <c r="R86" i="132"/>
  <c r="N86" i="132"/>
  <c r="L86" i="132"/>
  <c r="K86" i="132"/>
  <c r="R85" i="132"/>
  <c r="N85" i="132"/>
  <c r="L85" i="132"/>
  <c r="K85" i="132"/>
  <c r="R84" i="132"/>
  <c r="N84" i="132"/>
  <c r="L84" i="132"/>
  <c r="K84" i="132"/>
  <c r="R83" i="132"/>
  <c r="N83" i="132"/>
  <c r="L83" i="132"/>
  <c r="K83" i="132"/>
  <c r="R82" i="132"/>
  <c r="N82" i="132"/>
  <c r="L82" i="132"/>
  <c r="K82" i="132"/>
  <c r="R81" i="132"/>
  <c r="N81" i="132"/>
  <c r="L81" i="132"/>
  <c r="K81" i="132"/>
  <c r="R80" i="132"/>
  <c r="N80" i="132"/>
  <c r="L80" i="132"/>
  <c r="K80" i="132"/>
  <c r="R79" i="132"/>
  <c r="N79" i="132"/>
  <c r="L79" i="132"/>
  <c r="K79" i="132"/>
  <c r="R78" i="132"/>
  <c r="N78" i="132"/>
  <c r="L78" i="132"/>
  <c r="K78" i="132"/>
  <c r="R77" i="132"/>
  <c r="N77" i="132"/>
  <c r="L77" i="132"/>
  <c r="K77" i="132"/>
  <c r="R76" i="132"/>
  <c r="N76" i="132"/>
  <c r="L76" i="132"/>
  <c r="K76" i="132"/>
  <c r="R75" i="132"/>
  <c r="N75" i="132"/>
  <c r="L75" i="132"/>
  <c r="K75" i="132"/>
  <c r="R74" i="132"/>
  <c r="N74" i="132"/>
  <c r="L74" i="132"/>
  <c r="K74" i="132"/>
  <c r="R73" i="132"/>
  <c r="N73" i="132"/>
  <c r="L73" i="132"/>
  <c r="K73" i="132"/>
  <c r="R72" i="132"/>
  <c r="N72" i="132"/>
  <c r="L72" i="132"/>
  <c r="K72" i="132"/>
  <c r="R71" i="132"/>
  <c r="N71" i="132"/>
  <c r="L71" i="132"/>
  <c r="K71" i="132"/>
  <c r="R70" i="132"/>
  <c r="N70" i="132"/>
  <c r="L70" i="132"/>
  <c r="K70" i="132"/>
  <c r="R69" i="132"/>
  <c r="N69" i="132"/>
  <c r="L69" i="132"/>
  <c r="K69" i="132"/>
  <c r="R68" i="132"/>
  <c r="N68" i="132"/>
  <c r="L68" i="132"/>
  <c r="K68" i="132"/>
  <c r="R67" i="132"/>
  <c r="N67" i="132"/>
  <c r="L67" i="132"/>
  <c r="K67" i="132"/>
  <c r="R66" i="132"/>
  <c r="N66" i="132"/>
  <c r="L66" i="132"/>
  <c r="K66" i="132"/>
  <c r="R65" i="132"/>
  <c r="N65" i="132"/>
  <c r="L65" i="132"/>
  <c r="K65" i="132"/>
  <c r="R64" i="132"/>
  <c r="N64" i="132"/>
  <c r="L64" i="132"/>
  <c r="K64" i="132"/>
  <c r="R63" i="132"/>
  <c r="N63" i="132"/>
  <c r="L63" i="132"/>
  <c r="K63" i="132"/>
  <c r="R62" i="132"/>
  <c r="N62" i="132"/>
  <c r="L62" i="132"/>
  <c r="K62" i="132"/>
  <c r="R61" i="132"/>
  <c r="N61" i="132"/>
  <c r="L61" i="132"/>
  <c r="K61" i="132"/>
  <c r="R60" i="132"/>
  <c r="N60" i="132"/>
  <c r="L60" i="132"/>
  <c r="K60" i="132"/>
  <c r="R59" i="132"/>
  <c r="N59" i="132"/>
  <c r="L59" i="132"/>
  <c r="K59" i="132"/>
  <c r="R58" i="132"/>
  <c r="N58" i="132"/>
  <c r="L58" i="132"/>
  <c r="K58" i="132"/>
  <c r="R57" i="132"/>
  <c r="N57" i="132"/>
  <c r="L57" i="132"/>
  <c r="K57" i="132"/>
  <c r="R56" i="132"/>
  <c r="N56" i="132"/>
  <c r="L56" i="132"/>
  <c r="K56" i="132"/>
  <c r="R55" i="132"/>
  <c r="N55" i="132"/>
  <c r="L55" i="132"/>
  <c r="K55" i="132"/>
  <c r="R54" i="132"/>
  <c r="N54" i="132"/>
  <c r="L54" i="132"/>
  <c r="K54" i="132"/>
  <c r="R53" i="132"/>
  <c r="N53" i="132"/>
  <c r="L53" i="132"/>
  <c r="K53" i="132"/>
  <c r="R52" i="132"/>
  <c r="N52" i="132"/>
  <c r="L52" i="132"/>
  <c r="K52" i="132"/>
  <c r="R51" i="132"/>
  <c r="N51" i="132"/>
  <c r="L51" i="132"/>
  <c r="K51" i="132"/>
  <c r="R50" i="132"/>
  <c r="N50" i="132"/>
  <c r="L50" i="132"/>
  <c r="K50" i="132"/>
  <c r="R49" i="132"/>
  <c r="N49" i="132"/>
  <c r="L49" i="132"/>
  <c r="K49" i="132"/>
  <c r="R48" i="132"/>
  <c r="N48" i="132"/>
  <c r="L48" i="132"/>
  <c r="K48" i="132"/>
  <c r="R47" i="132"/>
  <c r="N47" i="132"/>
  <c r="L47" i="132"/>
  <c r="K47" i="132"/>
  <c r="R46" i="132"/>
  <c r="N46" i="132"/>
  <c r="L46" i="132"/>
  <c r="K46" i="132"/>
  <c r="R45" i="132"/>
  <c r="N45" i="132"/>
  <c r="L45" i="132"/>
  <c r="K45" i="132"/>
  <c r="R44" i="132"/>
  <c r="N44" i="132"/>
  <c r="L44" i="132"/>
  <c r="K44" i="132"/>
  <c r="R43" i="132"/>
  <c r="N43" i="132"/>
  <c r="L43" i="132"/>
  <c r="K43" i="132"/>
  <c r="R42" i="132"/>
  <c r="N42" i="132"/>
  <c r="L42" i="132"/>
  <c r="K42" i="132"/>
  <c r="R41" i="132"/>
  <c r="N41" i="132"/>
  <c r="L41" i="132"/>
  <c r="K41" i="132"/>
  <c r="R40" i="132"/>
  <c r="N40" i="132"/>
  <c r="L40" i="132"/>
  <c r="K40" i="132"/>
  <c r="R39" i="132"/>
  <c r="N39" i="132"/>
  <c r="L39" i="132"/>
  <c r="K39" i="132"/>
  <c r="R38" i="132"/>
  <c r="N38" i="132"/>
  <c r="L38" i="132"/>
  <c r="K38" i="132"/>
  <c r="R37" i="132"/>
  <c r="N37" i="132"/>
  <c r="L37" i="132"/>
  <c r="K37" i="132"/>
  <c r="R36" i="132"/>
  <c r="N36" i="132"/>
  <c r="L36" i="132"/>
  <c r="K36" i="132"/>
  <c r="R35" i="132"/>
  <c r="N35" i="132"/>
  <c r="L35" i="132"/>
  <c r="K35" i="132"/>
  <c r="R34" i="132"/>
  <c r="N34" i="132"/>
  <c r="L34" i="132"/>
  <c r="K34" i="132"/>
  <c r="R33" i="132"/>
  <c r="N33" i="132"/>
  <c r="L33" i="132"/>
  <c r="K33" i="132"/>
  <c r="R32" i="132"/>
  <c r="N32" i="132"/>
  <c r="L32" i="132"/>
  <c r="K32" i="132"/>
  <c r="R31" i="132"/>
  <c r="N31" i="132"/>
  <c r="L31" i="132"/>
  <c r="K31" i="132"/>
  <c r="R30" i="132"/>
  <c r="N30" i="132"/>
  <c r="L30" i="132"/>
  <c r="K30" i="132"/>
  <c r="R29" i="132"/>
  <c r="N29" i="132"/>
  <c r="L29" i="132"/>
  <c r="K29" i="132"/>
  <c r="R28" i="132"/>
  <c r="N28" i="132"/>
  <c r="L28" i="132"/>
  <c r="K28" i="132"/>
  <c r="R27" i="132"/>
  <c r="N27" i="132"/>
  <c r="L27" i="132"/>
  <c r="K27" i="132"/>
  <c r="R26" i="132"/>
  <c r="N26" i="132"/>
  <c r="L26" i="132"/>
  <c r="K26" i="132"/>
  <c r="R25" i="132"/>
  <c r="N25" i="132"/>
  <c r="L25" i="132"/>
  <c r="K25" i="132"/>
  <c r="R24" i="132"/>
  <c r="N24" i="132"/>
  <c r="L24" i="132"/>
  <c r="K24" i="132"/>
  <c r="R23" i="132"/>
  <c r="N23" i="132"/>
  <c r="L23" i="132"/>
  <c r="K23" i="132"/>
  <c r="R22" i="132"/>
  <c r="N22" i="132"/>
  <c r="L22" i="132"/>
  <c r="K22" i="132"/>
  <c r="R21" i="132"/>
  <c r="N21" i="132"/>
  <c r="L21" i="132"/>
  <c r="K21" i="132"/>
  <c r="R20" i="132"/>
  <c r="N20" i="132"/>
  <c r="L20" i="132"/>
  <c r="K20" i="132"/>
  <c r="R19" i="132"/>
  <c r="N19" i="132"/>
  <c r="L19" i="132"/>
  <c r="K19" i="132"/>
  <c r="R18" i="132"/>
  <c r="N18" i="132"/>
  <c r="L18" i="132"/>
  <c r="K18" i="132"/>
  <c r="R17" i="132"/>
  <c r="N17" i="132"/>
  <c r="L17" i="132"/>
  <c r="K17" i="132"/>
  <c r="R16" i="132"/>
  <c r="N16" i="132"/>
  <c r="L16" i="132"/>
  <c r="K16" i="132"/>
  <c r="R15" i="132"/>
  <c r="N15" i="132"/>
  <c r="L15" i="132"/>
  <c r="K15" i="132"/>
  <c r="R14" i="132"/>
  <c r="N14" i="132"/>
  <c r="L14" i="132"/>
  <c r="K14" i="132"/>
  <c r="R13" i="132"/>
  <c r="N13" i="132"/>
  <c r="L13" i="132"/>
  <c r="K13" i="132"/>
  <c r="R12" i="132"/>
  <c r="N12" i="132"/>
  <c r="L12" i="132"/>
  <c r="K12" i="132"/>
  <c r="R11" i="132"/>
  <c r="N11" i="132"/>
  <c r="L11" i="132"/>
  <c r="K11" i="132"/>
  <c r="R10" i="132"/>
  <c r="N10" i="132"/>
  <c r="L10" i="132"/>
  <c r="K10" i="132"/>
  <c r="R9" i="132"/>
  <c r="N9" i="132"/>
  <c r="L9" i="132"/>
  <c r="K9" i="132"/>
  <c r="R8" i="132"/>
  <c r="N8" i="132"/>
  <c r="L8" i="132"/>
  <c r="K8" i="132"/>
  <c r="R7" i="132"/>
  <c r="N7" i="132"/>
  <c r="L7" i="132"/>
  <c r="K7" i="132"/>
  <c r="R6" i="132"/>
  <c r="N6" i="132"/>
  <c r="L6" i="132"/>
  <c r="K6" i="132"/>
  <c r="R5" i="132"/>
  <c r="N5" i="132"/>
  <c r="L5" i="132"/>
  <c r="K5" i="132"/>
  <c r="R4" i="132"/>
  <c r="N4" i="132"/>
  <c r="L4" i="132"/>
  <c r="K4" i="132"/>
  <c r="R354" i="131"/>
  <c r="N354" i="131"/>
  <c r="L354" i="131"/>
  <c r="K354" i="131"/>
  <c r="R353" i="131"/>
  <c r="N353" i="131"/>
  <c r="L353" i="131"/>
  <c r="K353" i="131"/>
  <c r="R352" i="131"/>
  <c r="N352" i="131"/>
  <c r="L352" i="131"/>
  <c r="K352" i="131"/>
  <c r="R351" i="131"/>
  <c r="N351" i="131"/>
  <c r="L351" i="131"/>
  <c r="K351" i="131"/>
  <c r="R350" i="131"/>
  <c r="N350" i="131"/>
  <c r="L350" i="131"/>
  <c r="K350" i="131"/>
  <c r="R349" i="131"/>
  <c r="N349" i="131"/>
  <c r="L349" i="131"/>
  <c r="K349" i="131"/>
  <c r="R348" i="131"/>
  <c r="N348" i="131"/>
  <c r="L348" i="131"/>
  <c r="K348" i="131"/>
  <c r="R347" i="131"/>
  <c r="N347" i="131"/>
  <c r="L347" i="131"/>
  <c r="K347" i="131"/>
  <c r="R346" i="131"/>
  <c r="N346" i="131"/>
  <c r="L346" i="131"/>
  <c r="K346" i="131"/>
  <c r="R345" i="131"/>
  <c r="N345" i="131"/>
  <c r="L345" i="131"/>
  <c r="K345" i="131"/>
  <c r="R344" i="131"/>
  <c r="N344" i="131"/>
  <c r="L344" i="131"/>
  <c r="K344" i="131"/>
  <c r="R343" i="131"/>
  <c r="N343" i="131"/>
  <c r="L343" i="131"/>
  <c r="K343" i="131"/>
  <c r="R342" i="131"/>
  <c r="N342" i="131"/>
  <c r="L342" i="131"/>
  <c r="K342" i="131"/>
  <c r="R341" i="131"/>
  <c r="N341" i="131"/>
  <c r="L341" i="131"/>
  <c r="K341" i="131"/>
  <c r="R340" i="131"/>
  <c r="N340" i="131"/>
  <c r="L340" i="131"/>
  <c r="K340" i="131"/>
  <c r="R339" i="131"/>
  <c r="N339" i="131"/>
  <c r="L339" i="131"/>
  <c r="K339" i="131"/>
  <c r="R338" i="131"/>
  <c r="N338" i="131"/>
  <c r="L338" i="131"/>
  <c r="K338" i="131"/>
  <c r="R337" i="131"/>
  <c r="N337" i="131"/>
  <c r="L337" i="131"/>
  <c r="K337" i="131"/>
  <c r="R336" i="131"/>
  <c r="N336" i="131"/>
  <c r="L336" i="131"/>
  <c r="K336" i="131"/>
  <c r="R335" i="131"/>
  <c r="N335" i="131"/>
  <c r="L335" i="131"/>
  <c r="K335" i="131"/>
  <c r="R334" i="131"/>
  <c r="N334" i="131"/>
  <c r="L334" i="131"/>
  <c r="K334" i="131"/>
  <c r="R333" i="131"/>
  <c r="N333" i="131"/>
  <c r="L333" i="131"/>
  <c r="K333" i="131"/>
  <c r="R332" i="131"/>
  <c r="N332" i="131"/>
  <c r="L332" i="131"/>
  <c r="K332" i="131"/>
  <c r="R331" i="131"/>
  <c r="N331" i="131"/>
  <c r="L331" i="131"/>
  <c r="K331" i="131"/>
  <c r="R330" i="131"/>
  <c r="N330" i="131"/>
  <c r="L330" i="131"/>
  <c r="K330" i="131"/>
  <c r="R329" i="131"/>
  <c r="N329" i="131"/>
  <c r="L329" i="131"/>
  <c r="K329" i="131"/>
  <c r="R328" i="131"/>
  <c r="N328" i="131"/>
  <c r="L328" i="131"/>
  <c r="K328" i="131"/>
  <c r="R327" i="131"/>
  <c r="N327" i="131"/>
  <c r="L327" i="131"/>
  <c r="K327" i="131"/>
  <c r="R326" i="131"/>
  <c r="N326" i="131"/>
  <c r="L326" i="131"/>
  <c r="K326" i="131"/>
  <c r="R325" i="131"/>
  <c r="N325" i="131"/>
  <c r="L325" i="131"/>
  <c r="K325" i="131"/>
  <c r="R324" i="131"/>
  <c r="N324" i="131"/>
  <c r="L324" i="131"/>
  <c r="K324" i="131"/>
  <c r="R323" i="131"/>
  <c r="N323" i="131"/>
  <c r="L323" i="131"/>
  <c r="K323" i="131"/>
  <c r="R322" i="131"/>
  <c r="N322" i="131"/>
  <c r="L322" i="131"/>
  <c r="K322" i="131"/>
  <c r="R321" i="131"/>
  <c r="N321" i="131"/>
  <c r="L321" i="131"/>
  <c r="K321" i="131"/>
  <c r="R320" i="131"/>
  <c r="N320" i="131"/>
  <c r="L320" i="131"/>
  <c r="K320" i="131"/>
  <c r="R319" i="131"/>
  <c r="N319" i="131"/>
  <c r="L319" i="131"/>
  <c r="K319" i="131"/>
  <c r="R318" i="131"/>
  <c r="N318" i="131"/>
  <c r="L318" i="131"/>
  <c r="K318" i="131"/>
  <c r="R317" i="131"/>
  <c r="N317" i="131"/>
  <c r="L317" i="131"/>
  <c r="K317" i="131"/>
  <c r="R316" i="131"/>
  <c r="N316" i="131"/>
  <c r="L316" i="131"/>
  <c r="K316" i="131"/>
  <c r="R315" i="131"/>
  <c r="N315" i="131"/>
  <c r="L315" i="131"/>
  <c r="K315" i="131"/>
  <c r="R314" i="131"/>
  <c r="N314" i="131"/>
  <c r="L314" i="131"/>
  <c r="K314" i="131"/>
  <c r="R313" i="131"/>
  <c r="N313" i="131"/>
  <c r="L313" i="131"/>
  <c r="K313" i="131"/>
  <c r="R312" i="131"/>
  <c r="N312" i="131"/>
  <c r="L312" i="131"/>
  <c r="K312" i="131"/>
  <c r="R311" i="131"/>
  <c r="N311" i="131"/>
  <c r="L311" i="131"/>
  <c r="K311" i="131"/>
  <c r="R310" i="131"/>
  <c r="N310" i="131"/>
  <c r="L310" i="131"/>
  <c r="K310" i="131"/>
  <c r="R309" i="131"/>
  <c r="N309" i="131"/>
  <c r="L309" i="131"/>
  <c r="K309" i="131"/>
  <c r="R308" i="131"/>
  <c r="N308" i="131"/>
  <c r="L308" i="131"/>
  <c r="K308" i="131"/>
  <c r="R307" i="131"/>
  <c r="N307" i="131"/>
  <c r="L307" i="131"/>
  <c r="K307" i="131"/>
  <c r="R306" i="131"/>
  <c r="N306" i="131"/>
  <c r="L306" i="131"/>
  <c r="K306" i="131"/>
  <c r="R305" i="131"/>
  <c r="N305" i="131"/>
  <c r="L305" i="131"/>
  <c r="K305" i="131"/>
  <c r="R304" i="131"/>
  <c r="N304" i="131"/>
  <c r="L304" i="131"/>
  <c r="K304" i="131"/>
  <c r="R303" i="131"/>
  <c r="N303" i="131"/>
  <c r="L303" i="131"/>
  <c r="K303" i="131"/>
  <c r="R302" i="131"/>
  <c r="N302" i="131"/>
  <c r="L302" i="131"/>
  <c r="K302" i="131"/>
  <c r="R301" i="131"/>
  <c r="N301" i="131"/>
  <c r="L301" i="131"/>
  <c r="K301" i="131"/>
  <c r="R300" i="131"/>
  <c r="N300" i="131"/>
  <c r="L300" i="131"/>
  <c r="K300" i="131"/>
  <c r="R299" i="131"/>
  <c r="N299" i="131"/>
  <c r="L299" i="131"/>
  <c r="K299" i="131"/>
  <c r="R298" i="131"/>
  <c r="N298" i="131"/>
  <c r="L298" i="131"/>
  <c r="K298" i="131"/>
  <c r="R297" i="131"/>
  <c r="N297" i="131"/>
  <c r="L297" i="131"/>
  <c r="K297" i="131"/>
  <c r="R296" i="131"/>
  <c r="N296" i="131"/>
  <c r="L296" i="131"/>
  <c r="K296" i="131"/>
  <c r="R295" i="131"/>
  <c r="N295" i="131"/>
  <c r="L295" i="131"/>
  <c r="K295" i="131"/>
  <c r="R294" i="131"/>
  <c r="N294" i="131"/>
  <c r="L294" i="131"/>
  <c r="K294" i="131"/>
  <c r="R293" i="131"/>
  <c r="N293" i="131"/>
  <c r="L293" i="131"/>
  <c r="K293" i="131"/>
  <c r="R292" i="131"/>
  <c r="N292" i="131"/>
  <c r="L292" i="131"/>
  <c r="K292" i="131"/>
  <c r="R291" i="131"/>
  <c r="N291" i="131"/>
  <c r="L291" i="131"/>
  <c r="K291" i="131"/>
  <c r="R290" i="131"/>
  <c r="N290" i="131"/>
  <c r="L290" i="131"/>
  <c r="K290" i="131"/>
  <c r="R289" i="131"/>
  <c r="N289" i="131"/>
  <c r="L289" i="131"/>
  <c r="K289" i="131"/>
  <c r="R288" i="131"/>
  <c r="N288" i="131"/>
  <c r="L288" i="131"/>
  <c r="K288" i="131"/>
  <c r="R287" i="131"/>
  <c r="N287" i="131"/>
  <c r="L287" i="131"/>
  <c r="K287" i="131"/>
  <c r="R286" i="131"/>
  <c r="N286" i="131"/>
  <c r="L286" i="131"/>
  <c r="K286" i="131"/>
  <c r="R285" i="131"/>
  <c r="N285" i="131"/>
  <c r="L285" i="131"/>
  <c r="K285" i="131"/>
  <c r="R284" i="131"/>
  <c r="N284" i="131"/>
  <c r="L284" i="131"/>
  <c r="K284" i="131"/>
  <c r="R283" i="131"/>
  <c r="N283" i="131"/>
  <c r="L283" i="131"/>
  <c r="K283" i="131"/>
  <c r="R282" i="131"/>
  <c r="N282" i="131"/>
  <c r="L282" i="131"/>
  <c r="K282" i="131"/>
  <c r="R281" i="131"/>
  <c r="N281" i="131"/>
  <c r="L281" i="131"/>
  <c r="K281" i="131"/>
  <c r="R280" i="131"/>
  <c r="N280" i="131"/>
  <c r="L280" i="131"/>
  <c r="K280" i="131"/>
  <c r="R279" i="131"/>
  <c r="N279" i="131"/>
  <c r="L279" i="131"/>
  <c r="K279" i="131"/>
  <c r="R278" i="131"/>
  <c r="N278" i="131"/>
  <c r="L278" i="131"/>
  <c r="K278" i="131"/>
  <c r="R277" i="131"/>
  <c r="N277" i="131"/>
  <c r="L277" i="131"/>
  <c r="K277" i="131"/>
  <c r="R276" i="131"/>
  <c r="N276" i="131"/>
  <c r="L276" i="131"/>
  <c r="K276" i="131"/>
  <c r="R275" i="131"/>
  <c r="N275" i="131"/>
  <c r="L275" i="131"/>
  <c r="K275" i="131"/>
  <c r="R274" i="131"/>
  <c r="N274" i="131"/>
  <c r="L274" i="131"/>
  <c r="K274" i="131"/>
  <c r="R273" i="131"/>
  <c r="N273" i="131"/>
  <c r="L273" i="131"/>
  <c r="K273" i="131"/>
  <c r="R272" i="131"/>
  <c r="N272" i="131"/>
  <c r="L272" i="131"/>
  <c r="K272" i="131"/>
  <c r="R271" i="131"/>
  <c r="N271" i="131"/>
  <c r="L271" i="131"/>
  <c r="K271" i="131"/>
  <c r="R270" i="131"/>
  <c r="N270" i="131"/>
  <c r="L270" i="131"/>
  <c r="K270" i="131"/>
  <c r="R269" i="131"/>
  <c r="N269" i="131"/>
  <c r="L269" i="131"/>
  <c r="K269" i="131"/>
  <c r="R268" i="131"/>
  <c r="N268" i="131"/>
  <c r="L268" i="131"/>
  <c r="K268" i="131"/>
  <c r="R267" i="131"/>
  <c r="N267" i="131"/>
  <c r="L267" i="131"/>
  <c r="K267" i="131"/>
  <c r="R266" i="131"/>
  <c r="N266" i="131"/>
  <c r="L266" i="131"/>
  <c r="K266" i="131"/>
  <c r="R265" i="131"/>
  <c r="N265" i="131"/>
  <c r="L265" i="131"/>
  <c r="K265" i="131"/>
  <c r="R264" i="131"/>
  <c r="N264" i="131"/>
  <c r="L264" i="131"/>
  <c r="K264" i="131"/>
  <c r="R263" i="131"/>
  <c r="N263" i="131"/>
  <c r="L263" i="131"/>
  <c r="K263" i="131"/>
  <c r="R262" i="131"/>
  <c r="N262" i="131"/>
  <c r="L262" i="131"/>
  <c r="K262" i="131"/>
  <c r="R261" i="131"/>
  <c r="N261" i="131"/>
  <c r="L261" i="131"/>
  <c r="K261" i="131"/>
  <c r="R260" i="131"/>
  <c r="N260" i="131"/>
  <c r="L260" i="131"/>
  <c r="K260" i="131"/>
  <c r="R259" i="131"/>
  <c r="N259" i="131"/>
  <c r="L259" i="131"/>
  <c r="K259" i="131"/>
  <c r="R258" i="131"/>
  <c r="N258" i="131"/>
  <c r="L258" i="131"/>
  <c r="K258" i="131"/>
  <c r="R257" i="131"/>
  <c r="N257" i="131"/>
  <c r="L257" i="131"/>
  <c r="K257" i="131"/>
  <c r="R256" i="131"/>
  <c r="N256" i="131"/>
  <c r="L256" i="131"/>
  <c r="K256" i="131"/>
  <c r="R255" i="131"/>
  <c r="N255" i="131"/>
  <c r="L255" i="131"/>
  <c r="K255" i="131"/>
  <c r="R254" i="131"/>
  <c r="N254" i="131"/>
  <c r="L254" i="131"/>
  <c r="K254" i="131"/>
  <c r="R253" i="131"/>
  <c r="N253" i="131"/>
  <c r="L253" i="131"/>
  <c r="K253" i="131"/>
  <c r="R252" i="131"/>
  <c r="N252" i="131"/>
  <c r="L252" i="131"/>
  <c r="K252" i="131"/>
  <c r="R251" i="131"/>
  <c r="N251" i="131"/>
  <c r="L251" i="131"/>
  <c r="K251" i="131"/>
  <c r="R250" i="131"/>
  <c r="N250" i="131"/>
  <c r="L250" i="131"/>
  <c r="K250" i="131"/>
  <c r="R249" i="131"/>
  <c r="N249" i="131"/>
  <c r="L249" i="131"/>
  <c r="K249" i="131"/>
  <c r="R248" i="131"/>
  <c r="N248" i="131"/>
  <c r="L248" i="131"/>
  <c r="K248" i="131"/>
  <c r="R247" i="131"/>
  <c r="N247" i="131"/>
  <c r="L247" i="131"/>
  <c r="K247" i="131"/>
  <c r="R246" i="131"/>
  <c r="N246" i="131"/>
  <c r="L246" i="131"/>
  <c r="K246" i="131"/>
  <c r="R245" i="131"/>
  <c r="N245" i="131"/>
  <c r="L245" i="131"/>
  <c r="K245" i="131"/>
  <c r="R244" i="131"/>
  <c r="N244" i="131"/>
  <c r="L244" i="131"/>
  <c r="K244" i="131"/>
  <c r="R243" i="131"/>
  <c r="N243" i="131"/>
  <c r="L243" i="131"/>
  <c r="K243" i="131"/>
  <c r="R242" i="131"/>
  <c r="N242" i="131"/>
  <c r="L242" i="131"/>
  <c r="K242" i="131"/>
  <c r="R241" i="131"/>
  <c r="N241" i="131"/>
  <c r="L241" i="131"/>
  <c r="K241" i="131"/>
  <c r="R240" i="131"/>
  <c r="N240" i="131"/>
  <c r="L240" i="131"/>
  <c r="K240" i="131"/>
  <c r="R239" i="131"/>
  <c r="N239" i="131"/>
  <c r="L239" i="131"/>
  <c r="K239" i="131"/>
  <c r="R238" i="131"/>
  <c r="N238" i="131"/>
  <c r="L238" i="131"/>
  <c r="K238" i="131"/>
  <c r="R237" i="131"/>
  <c r="N237" i="131"/>
  <c r="L237" i="131"/>
  <c r="K237" i="131"/>
  <c r="R236" i="131"/>
  <c r="N236" i="131"/>
  <c r="L236" i="131"/>
  <c r="K236" i="131"/>
  <c r="R235" i="131"/>
  <c r="N235" i="131"/>
  <c r="L235" i="131"/>
  <c r="K235" i="131"/>
  <c r="R234" i="131"/>
  <c r="N234" i="131"/>
  <c r="L234" i="131"/>
  <c r="K234" i="131"/>
  <c r="R233" i="131"/>
  <c r="N233" i="131"/>
  <c r="L233" i="131"/>
  <c r="K233" i="131"/>
  <c r="R232" i="131"/>
  <c r="N232" i="131"/>
  <c r="L232" i="131"/>
  <c r="K232" i="131"/>
  <c r="R231" i="131"/>
  <c r="N231" i="131"/>
  <c r="L231" i="131"/>
  <c r="K231" i="131"/>
  <c r="R230" i="131"/>
  <c r="N230" i="131"/>
  <c r="L230" i="131"/>
  <c r="K230" i="131"/>
  <c r="R229" i="131"/>
  <c r="N229" i="131"/>
  <c r="L229" i="131"/>
  <c r="K229" i="131"/>
  <c r="R228" i="131"/>
  <c r="N228" i="131"/>
  <c r="L228" i="131"/>
  <c r="K228" i="131"/>
  <c r="R227" i="131"/>
  <c r="N227" i="131"/>
  <c r="L227" i="131"/>
  <c r="K227" i="131"/>
  <c r="R226" i="131"/>
  <c r="N226" i="131"/>
  <c r="L226" i="131"/>
  <c r="K226" i="131"/>
  <c r="R225" i="131"/>
  <c r="N225" i="131"/>
  <c r="L225" i="131"/>
  <c r="K225" i="131"/>
  <c r="R224" i="131"/>
  <c r="N224" i="131"/>
  <c r="L224" i="131"/>
  <c r="K224" i="131"/>
  <c r="R223" i="131"/>
  <c r="N223" i="131"/>
  <c r="L223" i="131"/>
  <c r="K223" i="131"/>
  <c r="R222" i="131"/>
  <c r="N222" i="131"/>
  <c r="L222" i="131"/>
  <c r="K222" i="131"/>
  <c r="R221" i="131"/>
  <c r="N221" i="131"/>
  <c r="L221" i="131"/>
  <c r="K221" i="131"/>
  <c r="R220" i="131"/>
  <c r="N220" i="131"/>
  <c r="L220" i="131"/>
  <c r="K220" i="131"/>
  <c r="R219" i="131"/>
  <c r="N219" i="131"/>
  <c r="L219" i="131"/>
  <c r="K219" i="131"/>
  <c r="R218" i="131"/>
  <c r="N218" i="131"/>
  <c r="L218" i="131"/>
  <c r="K218" i="131"/>
  <c r="R217" i="131"/>
  <c r="N217" i="131"/>
  <c r="L217" i="131"/>
  <c r="K217" i="131"/>
  <c r="R216" i="131"/>
  <c r="N216" i="131"/>
  <c r="L216" i="131"/>
  <c r="K216" i="131"/>
  <c r="R215" i="131"/>
  <c r="N215" i="131"/>
  <c r="L215" i="131"/>
  <c r="K215" i="131"/>
  <c r="R214" i="131"/>
  <c r="N214" i="131"/>
  <c r="L214" i="131"/>
  <c r="K214" i="131"/>
  <c r="R213" i="131"/>
  <c r="N213" i="131"/>
  <c r="L213" i="131"/>
  <c r="K213" i="131"/>
  <c r="R212" i="131"/>
  <c r="N212" i="131"/>
  <c r="L212" i="131"/>
  <c r="K212" i="131"/>
  <c r="R211" i="131"/>
  <c r="N211" i="131"/>
  <c r="L211" i="131"/>
  <c r="K211" i="131"/>
  <c r="R210" i="131"/>
  <c r="N210" i="131"/>
  <c r="L210" i="131"/>
  <c r="K210" i="131"/>
  <c r="R209" i="131"/>
  <c r="N209" i="131"/>
  <c r="L209" i="131"/>
  <c r="K209" i="131"/>
  <c r="R208" i="131"/>
  <c r="N208" i="131"/>
  <c r="L208" i="131"/>
  <c r="K208" i="131"/>
  <c r="R207" i="131"/>
  <c r="N207" i="131"/>
  <c r="L207" i="131"/>
  <c r="K207" i="131"/>
  <c r="R206" i="131"/>
  <c r="N206" i="131"/>
  <c r="L206" i="131"/>
  <c r="K206" i="131"/>
  <c r="R205" i="131"/>
  <c r="N205" i="131"/>
  <c r="L205" i="131"/>
  <c r="K205" i="131"/>
  <c r="R204" i="131"/>
  <c r="N204" i="131"/>
  <c r="L204" i="131"/>
  <c r="K204" i="131"/>
  <c r="R203" i="131"/>
  <c r="N203" i="131"/>
  <c r="L203" i="131"/>
  <c r="K203" i="131"/>
  <c r="R202" i="131"/>
  <c r="N202" i="131"/>
  <c r="L202" i="131"/>
  <c r="K202" i="131"/>
  <c r="R201" i="131"/>
  <c r="N201" i="131"/>
  <c r="L201" i="131"/>
  <c r="K201" i="131"/>
  <c r="R200" i="131"/>
  <c r="N200" i="131"/>
  <c r="L200" i="131"/>
  <c r="K200" i="131"/>
  <c r="R199" i="131"/>
  <c r="N199" i="131"/>
  <c r="L199" i="131"/>
  <c r="K199" i="131"/>
  <c r="R198" i="131"/>
  <c r="N198" i="131"/>
  <c r="L198" i="131"/>
  <c r="K198" i="131"/>
  <c r="R197" i="131"/>
  <c r="N197" i="131"/>
  <c r="L197" i="131"/>
  <c r="K197" i="131"/>
  <c r="R196" i="131"/>
  <c r="N196" i="131"/>
  <c r="L196" i="131"/>
  <c r="K196" i="131"/>
  <c r="R195" i="131"/>
  <c r="N195" i="131"/>
  <c r="L195" i="131"/>
  <c r="K195" i="131"/>
  <c r="R194" i="131"/>
  <c r="N194" i="131"/>
  <c r="L194" i="131"/>
  <c r="K194" i="131"/>
  <c r="R193" i="131"/>
  <c r="N193" i="131"/>
  <c r="L193" i="131"/>
  <c r="K193" i="131"/>
  <c r="R192" i="131"/>
  <c r="N192" i="131"/>
  <c r="L192" i="131"/>
  <c r="K192" i="131"/>
  <c r="R191" i="131"/>
  <c r="N191" i="131"/>
  <c r="L191" i="131"/>
  <c r="K191" i="131"/>
  <c r="R190" i="131"/>
  <c r="N190" i="131"/>
  <c r="L190" i="131"/>
  <c r="K190" i="131"/>
  <c r="R189" i="131"/>
  <c r="N189" i="131"/>
  <c r="L189" i="131"/>
  <c r="K189" i="131"/>
  <c r="R188" i="131"/>
  <c r="N188" i="131"/>
  <c r="L188" i="131"/>
  <c r="K188" i="131"/>
  <c r="R187" i="131"/>
  <c r="N187" i="131"/>
  <c r="L187" i="131"/>
  <c r="K187" i="131"/>
  <c r="R186" i="131"/>
  <c r="N186" i="131"/>
  <c r="L186" i="131"/>
  <c r="K186" i="131"/>
  <c r="R185" i="131"/>
  <c r="N185" i="131"/>
  <c r="L185" i="131"/>
  <c r="K185" i="131"/>
  <c r="R184" i="131"/>
  <c r="N184" i="131"/>
  <c r="L184" i="131"/>
  <c r="K184" i="131"/>
  <c r="R183" i="131"/>
  <c r="N183" i="131"/>
  <c r="L183" i="131"/>
  <c r="K183" i="131"/>
  <c r="R182" i="131"/>
  <c r="N182" i="131"/>
  <c r="L182" i="131"/>
  <c r="K182" i="131"/>
  <c r="R181" i="131"/>
  <c r="N181" i="131"/>
  <c r="L181" i="131"/>
  <c r="K181" i="131"/>
  <c r="R180" i="131"/>
  <c r="N180" i="131"/>
  <c r="L180" i="131"/>
  <c r="K180" i="131"/>
  <c r="R179" i="131"/>
  <c r="N179" i="131"/>
  <c r="L179" i="131"/>
  <c r="K179" i="131"/>
  <c r="R178" i="131"/>
  <c r="N178" i="131"/>
  <c r="L178" i="131"/>
  <c r="K178" i="131"/>
  <c r="R177" i="131"/>
  <c r="N177" i="131"/>
  <c r="L177" i="131"/>
  <c r="K177" i="131"/>
  <c r="R176" i="131"/>
  <c r="N176" i="131"/>
  <c r="L176" i="131"/>
  <c r="K176" i="131"/>
  <c r="R175" i="131"/>
  <c r="N175" i="131"/>
  <c r="L175" i="131"/>
  <c r="K175" i="131"/>
  <c r="R174" i="131"/>
  <c r="N174" i="131"/>
  <c r="L174" i="131"/>
  <c r="K174" i="131"/>
  <c r="R173" i="131"/>
  <c r="N173" i="131"/>
  <c r="L173" i="131"/>
  <c r="K173" i="131"/>
  <c r="R172" i="131"/>
  <c r="N172" i="131"/>
  <c r="L172" i="131"/>
  <c r="K172" i="131"/>
  <c r="R171" i="131"/>
  <c r="N171" i="131"/>
  <c r="L171" i="131"/>
  <c r="K171" i="131"/>
  <c r="R170" i="131"/>
  <c r="N170" i="131"/>
  <c r="L170" i="131"/>
  <c r="K170" i="131"/>
  <c r="R169" i="131"/>
  <c r="N169" i="131"/>
  <c r="L169" i="131"/>
  <c r="K169" i="131"/>
  <c r="R168" i="131"/>
  <c r="N168" i="131"/>
  <c r="L168" i="131"/>
  <c r="K168" i="131"/>
  <c r="R167" i="131"/>
  <c r="N167" i="131"/>
  <c r="L167" i="131"/>
  <c r="K167" i="131"/>
  <c r="R166" i="131"/>
  <c r="N166" i="131"/>
  <c r="L166" i="131"/>
  <c r="K166" i="131"/>
  <c r="R165" i="131"/>
  <c r="N165" i="131"/>
  <c r="L165" i="131"/>
  <c r="K165" i="131"/>
  <c r="R164" i="131"/>
  <c r="N164" i="131"/>
  <c r="L164" i="131"/>
  <c r="K164" i="131"/>
  <c r="R163" i="131"/>
  <c r="N163" i="131"/>
  <c r="L163" i="131"/>
  <c r="K163" i="131"/>
  <c r="R162" i="131"/>
  <c r="N162" i="131"/>
  <c r="L162" i="131"/>
  <c r="K162" i="131"/>
  <c r="R161" i="131"/>
  <c r="N161" i="131"/>
  <c r="L161" i="131"/>
  <c r="K161" i="131"/>
  <c r="R160" i="131"/>
  <c r="N160" i="131"/>
  <c r="L160" i="131"/>
  <c r="K160" i="131"/>
  <c r="R159" i="131"/>
  <c r="N159" i="131"/>
  <c r="L159" i="131"/>
  <c r="K159" i="131"/>
  <c r="R158" i="131"/>
  <c r="N158" i="131"/>
  <c r="L158" i="131"/>
  <c r="K158" i="131"/>
  <c r="R157" i="131"/>
  <c r="N157" i="131"/>
  <c r="L157" i="131"/>
  <c r="K157" i="131"/>
  <c r="R156" i="131"/>
  <c r="N156" i="131"/>
  <c r="L156" i="131"/>
  <c r="K156" i="131"/>
  <c r="R155" i="131"/>
  <c r="N155" i="131"/>
  <c r="L155" i="131"/>
  <c r="K155" i="131"/>
  <c r="R154" i="131"/>
  <c r="N154" i="131"/>
  <c r="L154" i="131"/>
  <c r="K154" i="131"/>
  <c r="R153" i="131"/>
  <c r="N153" i="131"/>
  <c r="L153" i="131"/>
  <c r="K153" i="131"/>
  <c r="R152" i="131"/>
  <c r="N152" i="131"/>
  <c r="L152" i="131"/>
  <c r="K152" i="131"/>
  <c r="R151" i="131"/>
  <c r="N151" i="131"/>
  <c r="L151" i="131"/>
  <c r="K151" i="131"/>
  <c r="R150" i="131"/>
  <c r="N150" i="131"/>
  <c r="L150" i="131"/>
  <c r="K150" i="131"/>
  <c r="R149" i="131"/>
  <c r="N149" i="131"/>
  <c r="L149" i="131"/>
  <c r="K149" i="131"/>
  <c r="R148" i="131"/>
  <c r="N148" i="131"/>
  <c r="L148" i="131"/>
  <c r="K148" i="131"/>
  <c r="R147" i="131"/>
  <c r="N147" i="131"/>
  <c r="L147" i="131"/>
  <c r="K147" i="131"/>
  <c r="R146" i="131"/>
  <c r="N146" i="131"/>
  <c r="L146" i="131"/>
  <c r="K146" i="131"/>
  <c r="R145" i="131"/>
  <c r="N145" i="131"/>
  <c r="L145" i="131"/>
  <c r="K145" i="131"/>
  <c r="R144" i="131"/>
  <c r="N144" i="131"/>
  <c r="L144" i="131"/>
  <c r="K144" i="131"/>
  <c r="R143" i="131"/>
  <c r="N143" i="131"/>
  <c r="L143" i="131"/>
  <c r="K143" i="131"/>
  <c r="R142" i="131"/>
  <c r="N142" i="131"/>
  <c r="L142" i="131"/>
  <c r="K142" i="131"/>
  <c r="R141" i="131"/>
  <c r="N141" i="131"/>
  <c r="L141" i="131"/>
  <c r="K141" i="131"/>
  <c r="R140" i="131"/>
  <c r="N140" i="131"/>
  <c r="L140" i="131"/>
  <c r="K140" i="131"/>
  <c r="R139" i="131"/>
  <c r="N139" i="131"/>
  <c r="L139" i="131"/>
  <c r="K139" i="131"/>
  <c r="R138" i="131"/>
  <c r="N138" i="131"/>
  <c r="L138" i="131"/>
  <c r="K138" i="131"/>
  <c r="R137" i="131"/>
  <c r="N137" i="131"/>
  <c r="L137" i="131"/>
  <c r="K137" i="131"/>
  <c r="R136" i="131"/>
  <c r="N136" i="131"/>
  <c r="L136" i="131"/>
  <c r="K136" i="131"/>
  <c r="R135" i="131"/>
  <c r="N135" i="131"/>
  <c r="L135" i="131"/>
  <c r="K135" i="131"/>
  <c r="R134" i="131"/>
  <c r="N134" i="131"/>
  <c r="L134" i="131"/>
  <c r="K134" i="131"/>
  <c r="R133" i="131"/>
  <c r="N133" i="131"/>
  <c r="L133" i="131"/>
  <c r="K133" i="131"/>
  <c r="R132" i="131"/>
  <c r="N132" i="131"/>
  <c r="L132" i="131"/>
  <c r="K132" i="131"/>
  <c r="R131" i="131"/>
  <c r="N131" i="131"/>
  <c r="L131" i="131"/>
  <c r="K131" i="131"/>
  <c r="R130" i="131"/>
  <c r="N130" i="131"/>
  <c r="L130" i="131"/>
  <c r="K130" i="131"/>
  <c r="R129" i="131"/>
  <c r="N129" i="131"/>
  <c r="L129" i="131"/>
  <c r="K129" i="131"/>
  <c r="R128" i="131"/>
  <c r="N128" i="131"/>
  <c r="L128" i="131"/>
  <c r="K128" i="131"/>
  <c r="R127" i="131"/>
  <c r="N127" i="131"/>
  <c r="L127" i="131"/>
  <c r="K127" i="131"/>
  <c r="R126" i="131"/>
  <c r="N126" i="131"/>
  <c r="L126" i="131"/>
  <c r="K126" i="131"/>
  <c r="R125" i="131"/>
  <c r="N125" i="131"/>
  <c r="L125" i="131"/>
  <c r="K125" i="131"/>
  <c r="R124" i="131"/>
  <c r="N124" i="131"/>
  <c r="L124" i="131"/>
  <c r="K124" i="131"/>
  <c r="R123" i="131"/>
  <c r="N123" i="131"/>
  <c r="L123" i="131"/>
  <c r="K123" i="131"/>
  <c r="R122" i="131"/>
  <c r="N122" i="131"/>
  <c r="L122" i="131"/>
  <c r="K122" i="131"/>
  <c r="R121" i="131"/>
  <c r="N121" i="131"/>
  <c r="L121" i="131"/>
  <c r="K121" i="131"/>
  <c r="R120" i="131"/>
  <c r="N120" i="131"/>
  <c r="L120" i="131"/>
  <c r="K120" i="131"/>
  <c r="R119" i="131"/>
  <c r="N119" i="131"/>
  <c r="L119" i="131"/>
  <c r="K119" i="131"/>
  <c r="R118" i="131"/>
  <c r="N118" i="131"/>
  <c r="L118" i="131"/>
  <c r="K118" i="131"/>
  <c r="R117" i="131"/>
  <c r="N117" i="131"/>
  <c r="L117" i="131"/>
  <c r="K117" i="131"/>
  <c r="R116" i="131"/>
  <c r="N116" i="131"/>
  <c r="L116" i="131"/>
  <c r="K116" i="131"/>
  <c r="R115" i="131"/>
  <c r="N115" i="131"/>
  <c r="L115" i="131"/>
  <c r="K115" i="131"/>
  <c r="R114" i="131"/>
  <c r="N114" i="131"/>
  <c r="L114" i="131"/>
  <c r="K114" i="131"/>
  <c r="R113" i="131"/>
  <c r="N113" i="131"/>
  <c r="L113" i="131"/>
  <c r="K113" i="131"/>
  <c r="R112" i="131"/>
  <c r="N112" i="131"/>
  <c r="L112" i="131"/>
  <c r="K112" i="131"/>
  <c r="R111" i="131"/>
  <c r="N111" i="131"/>
  <c r="L111" i="131"/>
  <c r="K111" i="131"/>
  <c r="R110" i="131"/>
  <c r="N110" i="131"/>
  <c r="L110" i="131"/>
  <c r="K110" i="131"/>
  <c r="R109" i="131"/>
  <c r="N109" i="131"/>
  <c r="L109" i="131"/>
  <c r="K109" i="131"/>
  <c r="R108" i="131"/>
  <c r="N108" i="131"/>
  <c r="L108" i="131"/>
  <c r="K108" i="131"/>
  <c r="R107" i="131"/>
  <c r="N107" i="131"/>
  <c r="L107" i="131"/>
  <c r="K107" i="131"/>
  <c r="R106" i="131"/>
  <c r="N106" i="131"/>
  <c r="L106" i="131"/>
  <c r="K106" i="131"/>
  <c r="R105" i="131"/>
  <c r="N105" i="131"/>
  <c r="L105" i="131"/>
  <c r="K105" i="131"/>
  <c r="R104" i="131"/>
  <c r="N104" i="131"/>
  <c r="L104" i="131"/>
  <c r="K104" i="131"/>
  <c r="R103" i="131"/>
  <c r="N103" i="131"/>
  <c r="L103" i="131"/>
  <c r="K103" i="131"/>
  <c r="R102" i="131"/>
  <c r="N102" i="131"/>
  <c r="L102" i="131"/>
  <c r="K102" i="131"/>
  <c r="R101" i="131"/>
  <c r="N101" i="131"/>
  <c r="L101" i="131"/>
  <c r="K101" i="131"/>
  <c r="R100" i="131"/>
  <c r="N100" i="131"/>
  <c r="L100" i="131"/>
  <c r="K100" i="131"/>
  <c r="R99" i="131"/>
  <c r="N99" i="131"/>
  <c r="L99" i="131"/>
  <c r="K99" i="131"/>
  <c r="R98" i="131"/>
  <c r="N98" i="131"/>
  <c r="L98" i="131"/>
  <c r="K98" i="131"/>
  <c r="R97" i="131"/>
  <c r="N97" i="131"/>
  <c r="L97" i="131"/>
  <c r="K97" i="131"/>
  <c r="R96" i="131"/>
  <c r="N96" i="131"/>
  <c r="L96" i="131"/>
  <c r="K96" i="131"/>
  <c r="R95" i="131"/>
  <c r="N95" i="131"/>
  <c r="L95" i="131"/>
  <c r="K95" i="131"/>
  <c r="R94" i="131"/>
  <c r="N94" i="131"/>
  <c r="L94" i="131"/>
  <c r="K94" i="131"/>
  <c r="R93" i="131"/>
  <c r="N93" i="131"/>
  <c r="L93" i="131"/>
  <c r="K93" i="131"/>
  <c r="R92" i="131"/>
  <c r="N92" i="131"/>
  <c r="L92" i="131"/>
  <c r="K92" i="131"/>
  <c r="R91" i="131"/>
  <c r="N91" i="131"/>
  <c r="L91" i="131"/>
  <c r="K91" i="131"/>
  <c r="R90" i="131"/>
  <c r="N90" i="131"/>
  <c r="L90" i="131"/>
  <c r="K90" i="131"/>
  <c r="R89" i="131"/>
  <c r="N89" i="131"/>
  <c r="L89" i="131"/>
  <c r="K89" i="131"/>
  <c r="R88" i="131"/>
  <c r="N88" i="131"/>
  <c r="L88" i="131"/>
  <c r="K88" i="131"/>
  <c r="R87" i="131"/>
  <c r="N87" i="131"/>
  <c r="L87" i="131"/>
  <c r="K87" i="131"/>
  <c r="R86" i="131"/>
  <c r="N86" i="131"/>
  <c r="L86" i="131"/>
  <c r="K86" i="131"/>
  <c r="R85" i="131"/>
  <c r="N85" i="131"/>
  <c r="L85" i="131"/>
  <c r="K85" i="131"/>
  <c r="R84" i="131"/>
  <c r="N84" i="131"/>
  <c r="L84" i="131"/>
  <c r="K84" i="131"/>
  <c r="R83" i="131"/>
  <c r="N83" i="131"/>
  <c r="L83" i="131"/>
  <c r="K83" i="131"/>
  <c r="R82" i="131"/>
  <c r="N82" i="131"/>
  <c r="L82" i="131"/>
  <c r="K82" i="131"/>
  <c r="R81" i="131"/>
  <c r="N81" i="131"/>
  <c r="L81" i="131"/>
  <c r="K81" i="131"/>
  <c r="R80" i="131"/>
  <c r="N80" i="131"/>
  <c r="L80" i="131"/>
  <c r="K80" i="131"/>
  <c r="R79" i="131"/>
  <c r="N79" i="131"/>
  <c r="L79" i="131"/>
  <c r="K79" i="131"/>
  <c r="R78" i="131"/>
  <c r="N78" i="131"/>
  <c r="L78" i="131"/>
  <c r="K78" i="131"/>
  <c r="R77" i="131"/>
  <c r="N77" i="131"/>
  <c r="L77" i="131"/>
  <c r="K77" i="131"/>
  <c r="R76" i="131"/>
  <c r="N76" i="131"/>
  <c r="L76" i="131"/>
  <c r="K76" i="131"/>
  <c r="R75" i="131"/>
  <c r="N75" i="131"/>
  <c r="L75" i="131"/>
  <c r="K75" i="131"/>
  <c r="R74" i="131"/>
  <c r="N74" i="131"/>
  <c r="L74" i="131"/>
  <c r="K74" i="131"/>
  <c r="R73" i="131"/>
  <c r="N73" i="131"/>
  <c r="L73" i="131"/>
  <c r="K73" i="131"/>
  <c r="R72" i="131"/>
  <c r="N72" i="131"/>
  <c r="L72" i="131"/>
  <c r="K72" i="131"/>
  <c r="R71" i="131"/>
  <c r="N71" i="131"/>
  <c r="L71" i="131"/>
  <c r="K71" i="131"/>
  <c r="R70" i="131"/>
  <c r="N70" i="131"/>
  <c r="L70" i="131"/>
  <c r="K70" i="131"/>
  <c r="R69" i="131"/>
  <c r="N69" i="131"/>
  <c r="L69" i="131"/>
  <c r="K69" i="131"/>
  <c r="R68" i="131"/>
  <c r="N68" i="131"/>
  <c r="L68" i="131"/>
  <c r="K68" i="131"/>
  <c r="R67" i="131"/>
  <c r="N67" i="131"/>
  <c r="L67" i="131"/>
  <c r="K67" i="131"/>
  <c r="R66" i="131"/>
  <c r="N66" i="131"/>
  <c r="L66" i="131"/>
  <c r="K66" i="131"/>
  <c r="R65" i="131"/>
  <c r="N65" i="131"/>
  <c r="L65" i="131"/>
  <c r="K65" i="131"/>
  <c r="R64" i="131"/>
  <c r="N64" i="131"/>
  <c r="L64" i="131"/>
  <c r="K64" i="131"/>
  <c r="R63" i="131"/>
  <c r="N63" i="131"/>
  <c r="L63" i="131"/>
  <c r="K63" i="131"/>
  <c r="R62" i="131"/>
  <c r="N62" i="131"/>
  <c r="L62" i="131"/>
  <c r="K62" i="131"/>
  <c r="R61" i="131"/>
  <c r="N61" i="131"/>
  <c r="L61" i="131"/>
  <c r="K61" i="131"/>
  <c r="R60" i="131"/>
  <c r="N60" i="131"/>
  <c r="L60" i="131"/>
  <c r="K60" i="131"/>
  <c r="R59" i="131"/>
  <c r="N59" i="131"/>
  <c r="L59" i="131"/>
  <c r="K59" i="131"/>
  <c r="R58" i="131"/>
  <c r="N58" i="131"/>
  <c r="L58" i="131"/>
  <c r="K58" i="131"/>
  <c r="R57" i="131"/>
  <c r="N57" i="131"/>
  <c r="L57" i="131"/>
  <c r="K57" i="131"/>
  <c r="R56" i="131"/>
  <c r="N56" i="131"/>
  <c r="L56" i="131"/>
  <c r="K56" i="131"/>
  <c r="R55" i="131"/>
  <c r="N55" i="131"/>
  <c r="L55" i="131"/>
  <c r="K55" i="131"/>
  <c r="R54" i="131"/>
  <c r="N54" i="131"/>
  <c r="L54" i="131"/>
  <c r="K54" i="131"/>
  <c r="R53" i="131"/>
  <c r="N53" i="131"/>
  <c r="L53" i="131"/>
  <c r="K53" i="131"/>
  <c r="R52" i="131"/>
  <c r="N52" i="131"/>
  <c r="L52" i="131"/>
  <c r="K52" i="131"/>
  <c r="R51" i="131"/>
  <c r="N51" i="131"/>
  <c r="L51" i="131"/>
  <c r="K51" i="131"/>
  <c r="R50" i="131"/>
  <c r="N50" i="131"/>
  <c r="L50" i="131"/>
  <c r="K50" i="131"/>
  <c r="R49" i="131"/>
  <c r="N49" i="131"/>
  <c r="L49" i="131"/>
  <c r="K49" i="131"/>
  <c r="R48" i="131"/>
  <c r="N48" i="131"/>
  <c r="L48" i="131"/>
  <c r="K48" i="131"/>
  <c r="R47" i="131"/>
  <c r="N47" i="131"/>
  <c r="L47" i="131"/>
  <c r="K47" i="131"/>
  <c r="R46" i="131"/>
  <c r="N46" i="131"/>
  <c r="L46" i="131"/>
  <c r="K46" i="131"/>
  <c r="R45" i="131"/>
  <c r="N45" i="131"/>
  <c r="L45" i="131"/>
  <c r="K45" i="131"/>
  <c r="R44" i="131"/>
  <c r="N44" i="131"/>
  <c r="L44" i="131"/>
  <c r="K44" i="131"/>
  <c r="R43" i="131"/>
  <c r="N43" i="131"/>
  <c r="L43" i="131"/>
  <c r="K43" i="131"/>
  <c r="R42" i="131"/>
  <c r="N42" i="131"/>
  <c r="L42" i="131"/>
  <c r="K42" i="131"/>
  <c r="R41" i="131"/>
  <c r="N41" i="131"/>
  <c r="L41" i="131"/>
  <c r="K41" i="131"/>
  <c r="R40" i="131"/>
  <c r="N40" i="131"/>
  <c r="L40" i="131"/>
  <c r="K40" i="131"/>
  <c r="R39" i="131"/>
  <c r="N39" i="131"/>
  <c r="L39" i="131"/>
  <c r="K39" i="131"/>
  <c r="R38" i="131"/>
  <c r="N38" i="131"/>
  <c r="L38" i="131"/>
  <c r="K38" i="131"/>
  <c r="R37" i="131"/>
  <c r="N37" i="131"/>
  <c r="L37" i="131"/>
  <c r="K37" i="131"/>
  <c r="R36" i="131"/>
  <c r="N36" i="131"/>
  <c r="L36" i="131"/>
  <c r="K36" i="131"/>
  <c r="R35" i="131"/>
  <c r="N35" i="131"/>
  <c r="L35" i="131"/>
  <c r="K35" i="131"/>
  <c r="R34" i="131"/>
  <c r="N34" i="131"/>
  <c r="L34" i="131"/>
  <c r="K34" i="131"/>
  <c r="R33" i="131"/>
  <c r="N33" i="131"/>
  <c r="L33" i="131"/>
  <c r="K33" i="131"/>
  <c r="R32" i="131"/>
  <c r="N32" i="131"/>
  <c r="L32" i="131"/>
  <c r="K32" i="131"/>
  <c r="R31" i="131"/>
  <c r="N31" i="131"/>
  <c r="L31" i="131"/>
  <c r="K31" i="131"/>
  <c r="R30" i="131"/>
  <c r="N30" i="131"/>
  <c r="L30" i="131"/>
  <c r="K30" i="131"/>
  <c r="R29" i="131"/>
  <c r="N29" i="131"/>
  <c r="L29" i="131"/>
  <c r="K29" i="131"/>
  <c r="R28" i="131"/>
  <c r="N28" i="131"/>
  <c r="L28" i="131"/>
  <c r="K28" i="131"/>
  <c r="R27" i="131"/>
  <c r="N27" i="131"/>
  <c r="L27" i="131"/>
  <c r="K27" i="131"/>
  <c r="R26" i="131"/>
  <c r="N26" i="131"/>
  <c r="L26" i="131"/>
  <c r="K26" i="131"/>
  <c r="R25" i="131"/>
  <c r="N25" i="131"/>
  <c r="L25" i="131"/>
  <c r="K25" i="131"/>
  <c r="R24" i="131"/>
  <c r="N24" i="131"/>
  <c r="L24" i="131"/>
  <c r="K24" i="131"/>
  <c r="R23" i="131"/>
  <c r="N23" i="131"/>
  <c r="L23" i="131"/>
  <c r="K23" i="131"/>
  <c r="R22" i="131"/>
  <c r="N22" i="131"/>
  <c r="L22" i="131"/>
  <c r="K22" i="131"/>
  <c r="R21" i="131"/>
  <c r="N21" i="131"/>
  <c r="L21" i="131"/>
  <c r="K21" i="131"/>
  <c r="R20" i="131"/>
  <c r="N20" i="131"/>
  <c r="L20" i="131"/>
  <c r="K20" i="131"/>
  <c r="R19" i="131"/>
  <c r="N19" i="131"/>
  <c r="L19" i="131"/>
  <c r="K19" i="131"/>
  <c r="R18" i="131"/>
  <c r="N18" i="131"/>
  <c r="L18" i="131"/>
  <c r="K18" i="131"/>
  <c r="R17" i="131"/>
  <c r="N17" i="131"/>
  <c r="L17" i="131"/>
  <c r="K17" i="131"/>
  <c r="R16" i="131"/>
  <c r="N16" i="131"/>
  <c r="L16" i="131"/>
  <c r="K16" i="131"/>
  <c r="R15" i="131"/>
  <c r="N15" i="131"/>
  <c r="L15" i="131"/>
  <c r="K15" i="131"/>
  <c r="R14" i="131"/>
  <c r="N14" i="131"/>
  <c r="L14" i="131"/>
  <c r="K14" i="131"/>
  <c r="R13" i="131"/>
  <c r="N13" i="131"/>
  <c r="L13" i="131"/>
  <c r="K13" i="131"/>
  <c r="R12" i="131"/>
  <c r="N12" i="131"/>
  <c r="L12" i="131"/>
  <c r="K12" i="131"/>
  <c r="R11" i="131"/>
  <c r="N11" i="131"/>
  <c r="L11" i="131"/>
  <c r="K11" i="131"/>
  <c r="R10" i="131"/>
  <c r="N10" i="131"/>
  <c r="L10" i="131"/>
  <c r="K10" i="131"/>
  <c r="R9" i="131"/>
  <c r="N9" i="131"/>
  <c r="L9" i="131"/>
  <c r="K9" i="131"/>
  <c r="R8" i="131"/>
  <c r="N8" i="131"/>
  <c r="L8" i="131"/>
  <c r="K8" i="131"/>
  <c r="R7" i="131"/>
  <c r="N7" i="131"/>
  <c r="L7" i="131"/>
  <c r="K7" i="131"/>
  <c r="R6" i="131"/>
  <c r="N6" i="131"/>
  <c r="L6" i="131"/>
  <c r="K6" i="131"/>
  <c r="R5" i="131"/>
  <c r="N5" i="131"/>
  <c r="L5" i="131"/>
  <c r="K5" i="131"/>
  <c r="R4" i="131"/>
  <c r="N4" i="131"/>
  <c r="L4" i="131"/>
  <c r="K4" i="131"/>
  <c r="R354" i="130"/>
  <c r="N354" i="130"/>
  <c r="L354" i="130"/>
  <c r="K354" i="130"/>
  <c r="R353" i="130"/>
  <c r="N353" i="130"/>
  <c r="L353" i="130"/>
  <c r="K353" i="130"/>
  <c r="R352" i="130"/>
  <c r="N352" i="130"/>
  <c r="L352" i="130"/>
  <c r="K352" i="130"/>
  <c r="R351" i="130"/>
  <c r="N351" i="130"/>
  <c r="L351" i="130"/>
  <c r="K351" i="130"/>
  <c r="R350" i="130"/>
  <c r="N350" i="130"/>
  <c r="L350" i="130"/>
  <c r="K350" i="130"/>
  <c r="R349" i="130"/>
  <c r="N349" i="130"/>
  <c r="L349" i="130"/>
  <c r="K349" i="130"/>
  <c r="R348" i="130"/>
  <c r="N348" i="130"/>
  <c r="L348" i="130"/>
  <c r="K348" i="130"/>
  <c r="R347" i="130"/>
  <c r="N347" i="130"/>
  <c r="L347" i="130"/>
  <c r="K347" i="130"/>
  <c r="R346" i="130"/>
  <c r="N346" i="130"/>
  <c r="L346" i="130"/>
  <c r="K346" i="130"/>
  <c r="R345" i="130"/>
  <c r="N345" i="130"/>
  <c r="L345" i="130"/>
  <c r="K345" i="130"/>
  <c r="R344" i="130"/>
  <c r="N344" i="130"/>
  <c r="L344" i="130"/>
  <c r="K344" i="130"/>
  <c r="R343" i="130"/>
  <c r="N343" i="130"/>
  <c r="L343" i="130"/>
  <c r="K343" i="130"/>
  <c r="R342" i="130"/>
  <c r="N342" i="130"/>
  <c r="L342" i="130"/>
  <c r="K342" i="130"/>
  <c r="R341" i="130"/>
  <c r="N341" i="130"/>
  <c r="L341" i="130"/>
  <c r="K341" i="130"/>
  <c r="R340" i="130"/>
  <c r="N340" i="130"/>
  <c r="L340" i="130"/>
  <c r="K340" i="130"/>
  <c r="R339" i="130"/>
  <c r="N339" i="130"/>
  <c r="L339" i="130"/>
  <c r="K339" i="130"/>
  <c r="R338" i="130"/>
  <c r="N338" i="130"/>
  <c r="L338" i="130"/>
  <c r="K338" i="130"/>
  <c r="R337" i="130"/>
  <c r="N337" i="130"/>
  <c r="L337" i="130"/>
  <c r="K337" i="130"/>
  <c r="R336" i="130"/>
  <c r="N336" i="130"/>
  <c r="L336" i="130"/>
  <c r="K336" i="130"/>
  <c r="R335" i="130"/>
  <c r="N335" i="130"/>
  <c r="L335" i="130"/>
  <c r="K335" i="130"/>
  <c r="R334" i="130"/>
  <c r="N334" i="130"/>
  <c r="L334" i="130"/>
  <c r="K334" i="130"/>
  <c r="R333" i="130"/>
  <c r="N333" i="130"/>
  <c r="L333" i="130"/>
  <c r="K333" i="130"/>
  <c r="R332" i="130"/>
  <c r="N332" i="130"/>
  <c r="L332" i="130"/>
  <c r="K332" i="130"/>
  <c r="R331" i="130"/>
  <c r="N331" i="130"/>
  <c r="L331" i="130"/>
  <c r="K331" i="130"/>
  <c r="R330" i="130"/>
  <c r="N330" i="130"/>
  <c r="L330" i="130"/>
  <c r="K330" i="130"/>
  <c r="R329" i="130"/>
  <c r="N329" i="130"/>
  <c r="L329" i="130"/>
  <c r="K329" i="130"/>
  <c r="R328" i="130"/>
  <c r="N328" i="130"/>
  <c r="L328" i="130"/>
  <c r="K328" i="130"/>
  <c r="R327" i="130"/>
  <c r="N327" i="130"/>
  <c r="L327" i="130"/>
  <c r="K327" i="130"/>
  <c r="R326" i="130"/>
  <c r="N326" i="130"/>
  <c r="L326" i="130"/>
  <c r="K326" i="130"/>
  <c r="R325" i="130"/>
  <c r="N325" i="130"/>
  <c r="L325" i="130"/>
  <c r="K325" i="130"/>
  <c r="R324" i="130"/>
  <c r="N324" i="130"/>
  <c r="L324" i="130"/>
  <c r="K324" i="130"/>
  <c r="R323" i="130"/>
  <c r="N323" i="130"/>
  <c r="L323" i="130"/>
  <c r="K323" i="130"/>
  <c r="R322" i="130"/>
  <c r="N322" i="130"/>
  <c r="L322" i="130"/>
  <c r="K322" i="130"/>
  <c r="R321" i="130"/>
  <c r="N321" i="130"/>
  <c r="L321" i="130"/>
  <c r="K321" i="130"/>
  <c r="R320" i="130"/>
  <c r="N320" i="130"/>
  <c r="L320" i="130"/>
  <c r="K320" i="130"/>
  <c r="R319" i="130"/>
  <c r="N319" i="130"/>
  <c r="L319" i="130"/>
  <c r="K319" i="130"/>
  <c r="R318" i="130"/>
  <c r="N318" i="130"/>
  <c r="L318" i="130"/>
  <c r="K318" i="130"/>
  <c r="R317" i="130"/>
  <c r="N317" i="130"/>
  <c r="L317" i="130"/>
  <c r="K317" i="130"/>
  <c r="R316" i="130"/>
  <c r="N316" i="130"/>
  <c r="L316" i="130"/>
  <c r="K316" i="130"/>
  <c r="R315" i="130"/>
  <c r="N315" i="130"/>
  <c r="L315" i="130"/>
  <c r="K315" i="130"/>
  <c r="R314" i="130"/>
  <c r="N314" i="130"/>
  <c r="L314" i="130"/>
  <c r="K314" i="130"/>
  <c r="R313" i="130"/>
  <c r="N313" i="130"/>
  <c r="L313" i="130"/>
  <c r="K313" i="130"/>
  <c r="R312" i="130"/>
  <c r="N312" i="130"/>
  <c r="L312" i="130"/>
  <c r="K312" i="130"/>
  <c r="R311" i="130"/>
  <c r="N311" i="130"/>
  <c r="L311" i="130"/>
  <c r="K311" i="130"/>
  <c r="R310" i="130"/>
  <c r="N310" i="130"/>
  <c r="L310" i="130"/>
  <c r="K310" i="130"/>
  <c r="R309" i="130"/>
  <c r="N309" i="130"/>
  <c r="L309" i="130"/>
  <c r="K309" i="130"/>
  <c r="R308" i="130"/>
  <c r="N308" i="130"/>
  <c r="L308" i="130"/>
  <c r="K308" i="130"/>
  <c r="R307" i="130"/>
  <c r="N307" i="130"/>
  <c r="L307" i="130"/>
  <c r="K307" i="130"/>
  <c r="R306" i="130"/>
  <c r="N306" i="130"/>
  <c r="L306" i="130"/>
  <c r="K306" i="130"/>
  <c r="R305" i="130"/>
  <c r="N305" i="130"/>
  <c r="L305" i="130"/>
  <c r="K305" i="130"/>
  <c r="R304" i="130"/>
  <c r="N304" i="130"/>
  <c r="L304" i="130"/>
  <c r="K304" i="130"/>
  <c r="R303" i="130"/>
  <c r="N303" i="130"/>
  <c r="L303" i="130"/>
  <c r="K303" i="130"/>
  <c r="R302" i="130"/>
  <c r="N302" i="130"/>
  <c r="L302" i="130"/>
  <c r="K302" i="130"/>
  <c r="R301" i="130"/>
  <c r="N301" i="130"/>
  <c r="L301" i="130"/>
  <c r="K301" i="130"/>
  <c r="R300" i="130"/>
  <c r="N300" i="130"/>
  <c r="L300" i="130"/>
  <c r="K300" i="130"/>
  <c r="R299" i="130"/>
  <c r="N299" i="130"/>
  <c r="L299" i="130"/>
  <c r="K299" i="130"/>
  <c r="R298" i="130"/>
  <c r="N298" i="130"/>
  <c r="L298" i="130"/>
  <c r="K298" i="130"/>
  <c r="R297" i="130"/>
  <c r="N297" i="130"/>
  <c r="L297" i="130"/>
  <c r="K297" i="130"/>
  <c r="R296" i="130"/>
  <c r="N296" i="130"/>
  <c r="L296" i="130"/>
  <c r="K296" i="130"/>
  <c r="R295" i="130"/>
  <c r="N295" i="130"/>
  <c r="L295" i="130"/>
  <c r="K295" i="130"/>
  <c r="R294" i="130"/>
  <c r="N294" i="130"/>
  <c r="L294" i="130"/>
  <c r="K294" i="130"/>
  <c r="R293" i="130"/>
  <c r="N293" i="130"/>
  <c r="L293" i="130"/>
  <c r="K293" i="130"/>
  <c r="R292" i="130"/>
  <c r="N292" i="130"/>
  <c r="L292" i="130"/>
  <c r="K292" i="130"/>
  <c r="R291" i="130"/>
  <c r="N291" i="130"/>
  <c r="L291" i="130"/>
  <c r="K291" i="130"/>
  <c r="R290" i="130"/>
  <c r="N290" i="130"/>
  <c r="L290" i="130"/>
  <c r="K290" i="130"/>
  <c r="R289" i="130"/>
  <c r="N289" i="130"/>
  <c r="L289" i="130"/>
  <c r="K289" i="130"/>
  <c r="R288" i="130"/>
  <c r="N288" i="130"/>
  <c r="L288" i="130"/>
  <c r="K288" i="130"/>
  <c r="R287" i="130"/>
  <c r="N287" i="130"/>
  <c r="L287" i="130"/>
  <c r="K287" i="130"/>
  <c r="R286" i="130"/>
  <c r="N286" i="130"/>
  <c r="L286" i="130"/>
  <c r="K286" i="130"/>
  <c r="R285" i="130"/>
  <c r="N285" i="130"/>
  <c r="L285" i="130"/>
  <c r="K285" i="130"/>
  <c r="R284" i="130"/>
  <c r="N284" i="130"/>
  <c r="L284" i="130"/>
  <c r="K284" i="130"/>
  <c r="R283" i="130"/>
  <c r="N283" i="130"/>
  <c r="L283" i="130"/>
  <c r="K283" i="130"/>
  <c r="R282" i="130"/>
  <c r="N282" i="130"/>
  <c r="L282" i="130"/>
  <c r="K282" i="130"/>
  <c r="R281" i="130"/>
  <c r="N281" i="130"/>
  <c r="L281" i="130"/>
  <c r="K281" i="130"/>
  <c r="R280" i="130"/>
  <c r="N280" i="130"/>
  <c r="L280" i="130"/>
  <c r="K280" i="130"/>
  <c r="R279" i="130"/>
  <c r="N279" i="130"/>
  <c r="L279" i="130"/>
  <c r="K279" i="130"/>
  <c r="R278" i="130"/>
  <c r="N278" i="130"/>
  <c r="L278" i="130"/>
  <c r="K278" i="130"/>
  <c r="R277" i="130"/>
  <c r="N277" i="130"/>
  <c r="L277" i="130"/>
  <c r="K277" i="130"/>
  <c r="R276" i="130"/>
  <c r="N276" i="130"/>
  <c r="L276" i="130"/>
  <c r="K276" i="130"/>
  <c r="R275" i="130"/>
  <c r="N275" i="130"/>
  <c r="L275" i="130"/>
  <c r="K275" i="130"/>
  <c r="R274" i="130"/>
  <c r="N274" i="130"/>
  <c r="L274" i="130"/>
  <c r="K274" i="130"/>
  <c r="R273" i="130"/>
  <c r="N273" i="130"/>
  <c r="L273" i="130"/>
  <c r="K273" i="130"/>
  <c r="R272" i="130"/>
  <c r="N272" i="130"/>
  <c r="L272" i="130"/>
  <c r="K272" i="130"/>
  <c r="R271" i="130"/>
  <c r="N271" i="130"/>
  <c r="L271" i="130"/>
  <c r="K271" i="130"/>
  <c r="R270" i="130"/>
  <c r="N270" i="130"/>
  <c r="L270" i="130"/>
  <c r="K270" i="130"/>
  <c r="R269" i="130"/>
  <c r="N269" i="130"/>
  <c r="L269" i="130"/>
  <c r="K269" i="130"/>
  <c r="R268" i="130"/>
  <c r="N268" i="130"/>
  <c r="L268" i="130"/>
  <c r="K268" i="130"/>
  <c r="R267" i="130"/>
  <c r="N267" i="130"/>
  <c r="L267" i="130"/>
  <c r="K267" i="130"/>
  <c r="R266" i="130"/>
  <c r="N266" i="130"/>
  <c r="L266" i="130"/>
  <c r="K266" i="130"/>
  <c r="R265" i="130"/>
  <c r="N265" i="130"/>
  <c r="L265" i="130"/>
  <c r="K265" i="130"/>
  <c r="R264" i="130"/>
  <c r="N264" i="130"/>
  <c r="L264" i="130"/>
  <c r="K264" i="130"/>
  <c r="R263" i="130"/>
  <c r="N263" i="130"/>
  <c r="L263" i="130"/>
  <c r="K263" i="130"/>
  <c r="R262" i="130"/>
  <c r="N262" i="130"/>
  <c r="L262" i="130"/>
  <c r="K262" i="130"/>
  <c r="R261" i="130"/>
  <c r="N261" i="130"/>
  <c r="L261" i="130"/>
  <c r="K261" i="130"/>
  <c r="R260" i="130"/>
  <c r="N260" i="130"/>
  <c r="L260" i="130"/>
  <c r="K260" i="130"/>
  <c r="R259" i="130"/>
  <c r="N259" i="130"/>
  <c r="L259" i="130"/>
  <c r="K259" i="130"/>
  <c r="R258" i="130"/>
  <c r="N258" i="130"/>
  <c r="L258" i="130"/>
  <c r="K258" i="130"/>
  <c r="R257" i="130"/>
  <c r="N257" i="130"/>
  <c r="L257" i="130"/>
  <c r="K257" i="130"/>
  <c r="R256" i="130"/>
  <c r="N256" i="130"/>
  <c r="L256" i="130"/>
  <c r="K256" i="130"/>
  <c r="R255" i="130"/>
  <c r="N255" i="130"/>
  <c r="L255" i="130"/>
  <c r="K255" i="130"/>
  <c r="R254" i="130"/>
  <c r="N254" i="130"/>
  <c r="L254" i="130"/>
  <c r="K254" i="130"/>
  <c r="R253" i="130"/>
  <c r="N253" i="130"/>
  <c r="L253" i="130"/>
  <c r="K253" i="130"/>
  <c r="R252" i="130"/>
  <c r="N252" i="130"/>
  <c r="L252" i="130"/>
  <c r="K252" i="130"/>
  <c r="R251" i="130"/>
  <c r="N251" i="130"/>
  <c r="L251" i="130"/>
  <c r="K251" i="130"/>
  <c r="R250" i="130"/>
  <c r="N250" i="130"/>
  <c r="L250" i="130"/>
  <c r="K250" i="130"/>
  <c r="R249" i="130"/>
  <c r="N249" i="130"/>
  <c r="L249" i="130"/>
  <c r="K249" i="130"/>
  <c r="R248" i="130"/>
  <c r="N248" i="130"/>
  <c r="L248" i="130"/>
  <c r="K248" i="130"/>
  <c r="R247" i="130"/>
  <c r="N247" i="130"/>
  <c r="L247" i="130"/>
  <c r="K247" i="130"/>
  <c r="R246" i="130"/>
  <c r="N246" i="130"/>
  <c r="L246" i="130"/>
  <c r="K246" i="130"/>
  <c r="R245" i="130"/>
  <c r="N245" i="130"/>
  <c r="L245" i="130"/>
  <c r="K245" i="130"/>
  <c r="R244" i="130"/>
  <c r="N244" i="130"/>
  <c r="L244" i="130"/>
  <c r="K244" i="130"/>
  <c r="R243" i="130"/>
  <c r="N243" i="130"/>
  <c r="L243" i="130"/>
  <c r="K243" i="130"/>
  <c r="R242" i="130"/>
  <c r="N242" i="130"/>
  <c r="L242" i="130"/>
  <c r="K242" i="130"/>
  <c r="R241" i="130"/>
  <c r="N241" i="130"/>
  <c r="L241" i="130"/>
  <c r="K241" i="130"/>
  <c r="R240" i="130"/>
  <c r="N240" i="130"/>
  <c r="L240" i="130"/>
  <c r="K240" i="130"/>
  <c r="R239" i="130"/>
  <c r="N239" i="130"/>
  <c r="L239" i="130"/>
  <c r="K239" i="130"/>
  <c r="R238" i="130"/>
  <c r="N238" i="130"/>
  <c r="L238" i="130"/>
  <c r="K238" i="130"/>
  <c r="R237" i="130"/>
  <c r="N237" i="130"/>
  <c r="L237" i="130"/>
  <c r="K237" i="130"/>
  <c r="R236" i="130"/>
  <c r="N236" i="130"/>
  <c r="L236" i="130"/>
  <c r="K236" i="130"/>
  <c r="R235" i="130"/>
  <c r="N235" i="130"/>
  <c r="L235" i="130"/>
  <c r="K235" i="130"/>
  <c r="R234" i="130"/>
  <c r="N234" i="130"/>
  <c r="L234" i="130"/>
  <c r="K234" i="130"/>
  <c r="R233" i="130"/>
  <c r="N233" i="130"/>
  <c r="L233" i="130"/>
  <c r="K233" i="130"/>
  <c r="R232" i="130"/>
  <c r="N232" i="130"/>
  <c r="L232" i="130"/>
  <c r="K232" i="130"/>
  <c r="R231" i="130"/>
  <c r="N231" i="130"/>
  <c r="L231" i="130"/>
  <c r="K231" i="130"/>
  <c r="R230" i="130"/>
  <c r="N230" i="130"/>
  <c r="L230" i="130"/>
  <c r="K230" i="130"/>
  <c r="R229" i="130"/>
  <c r="N229" i="130"/>
  <c r="L229" i="130"/>
  <c r="K229" i="130"/>
  <c r="R228" i="130"/>
  <c r="N228" i="130"/>
  <c r="L228" i="130"/>
  <c r="K228" i="130"/>
  <c r="R227" i="130"/>
  <c r="N227" i="130"/>
  <c r="L227" i="130"/>
  <c r="K227" i="130"/>
  <c r="R226" i="130"/>
  <c r="N226" i="130"/>
  <c r="L226" i="130"/>
  <c r="K226" i="130"/>
  <c r="R225" i="130"/>
  <c r="N225" i="130"/>
  <c r="L225" i="130"/>
  <c r="K225" i="130"/>
  <c r="R224" i="130"/>
  <c r="N224" i="130"/>
  <c r="L224" i="130"/>
  <c r="K224" i="130"/>
  <c r="R223" i="130"/>
  <c r="N223" i="130"/>
  <c r="L223" i="130"/>
  <c r="K223" i="130"/>
  <c r="R222" i="130"/>
  <c r="N222" i="130"/>
  <c r="L222" i="130"/>
  <c r="K222" i="130"/>
  <c r="R221" i="130"/>
  <c r="N221" i="130"/>
  <c r="L221" i="130"/>
  <c r="K221" i="130"/>
  <c r="R220" i="130"/>
  <c r="N220" i="130"/>
  <c r="L220" i="130"/>
  <c r="K220" i="130"/>
  <c r="R219" i="130"/>
  <c r="N219" i="130"/>
  <c r="L219" i="130"/>
  <c r="K219" i="130"/>
  <c r="R218" i="130"/>
  <c r="N218" i="130"/>
  <c r="L218" i="130"/>
  <c r="K218" i="130"/>
  <c r="R217" i="130"/>
  <c r="N217" i="130"/>
  <c r="L217" i="130"/>
  <c r="K217" i="130"/>
  <c r="R216" i="130"/>
  <c r="N216" i="130"/>
  <c r="L216" i="130"/>
  <c r="K216" i="130"/>
  <c r="R215" i="130"/>
  <c r="N215" i="130"/>
  <c r="L215" i="130"/>
  <c r="K215" i="130"/>
  <c r="R214" i="130"/>
  <c r="N214" i="130"/>
  <c r="L214" i="130"/>
  <c r="K214" i="130"/>
  <c r="R213" i="130"/>
  <c r="N213" i="130"/>
  <c r="L213" i="130"/>
  <c r="K213" i="130"/>
  <c r="R212" i="130"/>
  <c r="N212" i="130"/>
  <c r="L212" i="130"/>
  <c r="K212" i="130"/>
  <c r="R211" i="130"/>
  <c r="N211" i="130"/>
  <c r="L211" i="130"/>
  <c r="K211" i="130"/>
  <c r="R210" i="130"/>
  <c r="N210" i="130"/>
  <c r="L210" i="130"/>
  <c r="K210" i="130"/>
  <c r="R209" i="130"/>
  <c r="N209" i="130"/>
  <c r="L209" i="130"/>
  <c r="K209" i="130"/>
  <c r="R208" i="130"/>
  <c r="N208" i="130"/>
  <c r="L208" i="130"/>
  <c r="K208" i="130"/>
  <c r="R207" i="130"/>
  <c r="N207" i="130"/>
  <c r="L207" i="130"/>
  <c r="K207" i="130"/>
  <c r="R206" i="130"/>
  <c r="N206" i="130"/>
  <c r="L206" i="130"/>
  <c r="K206" i="130"/>
  <c r="R205" i="130"/>
  <c r="N205" i="130"/>
  <c r="L205" i="130"/>
  <c r="K205" i="130"/>
  <c r="R204" i="130"/>
  <c r="N204" i="130"/>
  <c r="L204" i="130"/>
  <c r="K204" i="130"/>
  <c r="R203" i="130"/>
  <c r="N203" i="130"/>
  <c r="L203" i="130"/>
  <c r="K203" i="130"/>
  <c r="R202" i="130"/>
  <c r="N202" i="130"/>
  <c r="L202" i="130"/>
  <c r="K202" i="130"/>
  <c r="R201" i="130"/>
  <c r="N201" i="130"/>
  <c r="L201" i="130"/>
  <c r="K201" i="130"/>
  <c r="R200" i="130"/>
  <c r="N200" i="130"/>
  <c r="L200" i="130"/>
  <c r="K200" i="130"/>
  <c r="R199" i="130"/>
  <c r="N199" i="130"/>
  <c r="L199" i="130"/>
  <c r="K199" i="130"/>
  <c r="R198" i="130"/>
  <c r="N198" i="130"/>
  <c r="L198" i="130"/>
  <c r="K198" i="130"/>
  <c r="R197" i="130"/>
  <c r="N197" i="130"/>
  <c r="L197" i="130"/>
  <c r="K197" i="130"/>
  <c r="R196" i="130"/>
  <c r="N196" i="130"/>
  <c r="L196" i="130"/>
  <c r="K196" i="130"/>
  <c r="R195" i="130"/>
  <c r="N195" i="130"/>
  <c r="L195" i="130"/>
  <c r="K195" i="130"/>
  <c r="R194" i="130"/>
  <c r="N194" i="130"/>
  <c r="L194" i="130"/>
  <c r="K194" i="130"/>
  <c r="R193" i="130"/>
  <c r="N193" i="130"/>
  <c r="L193" i="130"/>
  <c r="K193" i="130"/>
  <c r="R192" i="130"/>
  <c r="N192" i="130"/>
  <c r="L192" i="130"/>
  <c r="K192" i="130"/>
  <c r="R191" i="130"/>
  <c r="N191" i="130"/>
  <c r="L191" i="130"/>
  <c r="K191" i="130"/>
  <c r="R190" i="130"/>
  <c r="N190" i="130"/>
  <c r="L190" i="130"/>
  <c r="K190" i="130"/>
  <c r="R189" i="130"/>
  <c r="N189" i="130"/>
  <c r="L189" i="130"/>
  <c r="K189" i="130"/>
  <c r="R188" i="130"/>
  <c r="N188" i="130"/>
  <c r="L188" i="130"/>
  <c r="K188" i="130"/>
  <c r="R187" i="130"/>
  <c r="N187" i="130"/>
  <c r="L187" i="130"/>
  <c r="K187" i="130"/>
  <c r="R186" i="130"/>
  <c r="N186" i="130"/>
  <c r="L186" i="130"/>
  <c r="K186" i="130"/>
  <c r="R185" i="130"/>
  <c r="N185" i="130"/>
  <c r="L185" i="130"/>
  <c r="K185" i="130"/>
  <c r="R184" i="130"/>
  <c r="N184" i="130"/>
  <c r="L184" i="130"/>
  <c r="K184" i="130"/>
  <c r="R183" i="130"/>
  <c r="N183" i="130"/>
  <c r="L183" i="130"/>
  <c r="K183" i="130"/>
  <c r="R182" i="130"/>
  <c r="N182" i="130"/>
  <c r="L182" i="130"/>
  <c r="K182" i="130"/>
  <c r="R181" i="130"/>
  <c r="N181" i="130"/>
  <c r="L181" i="130"/>
  <c r="K181" i="130"/>
  <c r="R180" i="130"/>
  <c r="N180" i="130"/>
  <c r="L180" i="130"/>
  <c r="K180" i="130"/>
  <c r="R179" i="130"/>
  <c r="N179" i="130"/>
  <c r="L179" i="130"/>
  <c r="K179" i="130"/>
  <c r="R178" i="130"/>
  <c r="N178" i="130"/>
  <c r="L178" i="130"/>
  <c r="K178" i="130"/>
  <c r="R177" i="130"/>
  <c r="N177" i="130"/>
  <c r="L177" i="130"/>
  <c r="K177" i="130"/>
  <c r="R176" i="130"/>
  <c r="N176" i="130"/>
  <c r="L176" i="130"/>
  <c r="K176" i="130"/>
  <c r="R175" i="130"/>
  <c r="N175" i="130"/>
  <c r="L175" i="130"/>
  <c r="K175" i="130"/>
  <c r="R174" i="130"/>
  <c r="N174" i="130"/>
  <c r="L174" i="130"/>
  <c r="K174" i="130"/>
  <c r="R173" i="130"/>
  <c r="N173" i="130"/>
  <c r="L173" i="130"/>
  <c r="K173" i="130"/>
  <c r="R172" i="130"/>
  <c r="N172" i="130"/>
  <c r="L172" i="130"/>
  <c r="K172" i="130"/>
  <c r="R171" i="130"/>
  <c r="N171" i="130"/>
  <c r="L171" i="130"/>
  <c r="K171" i="130"/>
  <c r="R170" i="130"/>
  <c r="N170" i="130"/>
  <c r="L170" i="130"/>
  <c r="K170" i="130"/>
  <c r="R169" i="130"/>
  <c r="N169" i="130"/>
  <c r="L169" i="130"/>
  <c r="K169" i="130"/>
  <c r="R168" i="130"/>
  <c r="N168" i="130"/>
  <c r="L168" i="130"/>
  <c r="K168" i="130"/>
  <c r="R167" i="130"/>
  <c r="N167" i="130"/>
  <c r="L167" i="130"/>
  <c r="K167" i="130"/>
  <c r="R166" i="130"/>
  <c r="N166" i="130"/>
  <c r="L166" i="130"/>
  <c r="K166" i="130"/>
  <c r="R165" i="130"/>
  <c r="N165" i="130"/>
  <c r="L165" i="130"/>
  <c r="K165" i="130"/>
  <c r="R164" i="130"/>
  <c r="N164" i="130"/>
  <c r="L164" i="130"/>
  <c r="K164" i="130"/>
  <c r="R163" i="130"/>
  <c r="N163" i="130"/>
  <c r="L163" i="130"/>
  <c r="K163" i="130"/>
  <c r="R162" i="130"/>
  <c r="N162" i="130"/>
  <c r="L162" i="130"/>
  <c r="K162" i="130"/>
  <c r="R161" i="130"/>
  <c r="N161" i="130"/>
  <c r="L161" i="130"/>
  <c r="K161" i="130"/>
  <c r="R160" i="130"/>
  <c r="N160" i="130"/>
  <c r="L160" i="130"/>
  <c r="K160" i="130"/>
  <c r="R159" i="130"/>
  <c r="N159" i="130"/>
  <c r="L159" i="130"/>
  <c r="K159" i="130"/>
  <c r="R158" i="130"/>
  <c r="N158" i="130"/>
  <c r="L158" i="130"/>
  <c r="K158" i="130"/>
  <c r="R157" i="130"/>
  <c r="N157" i="130"/>
  <c r="L157" i="130"/>
  <c r="K157" i="130"/>
  <c r="R156" i="130"/>
  <c r="N156" i="130"/>
  <c r="L156" i="130"/>
  <c r="K156" i="130"/>
  <c r="R155" i="130"/>
  <c r="N155" i="130"/>
  <c r="L155" i="130"/>
  <c r="K155" i="130"/>
  <c r="R154" i="130"/>
  <c r="N154" i="130"/>
  <c r="L154" i="130"/>
  <c r="K154" i="130"/>
  <c r="R153" i="130"/>
  <c r="N153" i="130"/>
  <c r="L153" i="130"/>
  <c r="K153" i="130"/>
  <c r="R152" i="130"/>
  <c r="N152" i="130"/>
  <c r="L152" i="130"/>
  <c r="K152" i="130"/>
  <c r="R151" i="130"/>
  <c r="N151" i="130"/>
  <c r="L151" i="130"/>
  <c r="K151" i="130"/>
  <c r="R150" i="130"/>
  <c r="N150" i="130"/>
  <c r="L150" i="130"/>
  <c r="K150" i="130"/>
  <c r="R149" i="130"/>
  <c r="N149" i="130"/>
  <c r="L149" i="130"/>
  <c r="K149" i="130"/>
  <c r="R148" i="130"/>
  <c r="N148" i="130"/>
  <c r="L148" i="130"/>
  <c r="K148" i="130"/>
  <c r="R147" i="130"/>
  <c r="N147" i="130"/>
  <c r="L147" i="130"/>
  <c r="K147" i="130"/>
  <c r="R146" i="130"/>
  <c r="N146" i="130"/>
  <c r="L146" i="130"/>
  <c r="K146" i="130"/>
  <c r="R145" i="130"/>
  <c r="N145" i="130"/>
  <c r="L145" i="130"/>
  <c r="K145" i="130"/>
  <c r="R144" i="130"/>
  <c r="N144" i="130"/>
  <c r="L144" i="130"/>
  <c r="K144" i="130"/>
  <c r="R143" i="130"/>
  <c r="N143" i="130"/>
  <c r="L143" i="130"/>
  <c r="K143" i="130"/>
  <c r="R142" i="130"/>
  <c r="N142" i="130"/>
  <c r="L142" i="130"/>
  <c r="K142" i="130"/>
  <c r="R141" i="130"/>
  <c r="N141" i="130"/>
  <c r="L141" i="130"/>
  <c r="K141" i="130"/>
  <c r="R140" i="130"/>
  <c r="N140" i="130"/>
  <c r="L140" i="130"/>
  <c r="K140" i="130"/>
  <c r="R139" i="130"/>
  <c r="N139" i="130"/>
  <c r="L139" i="130"/>
  <c r="K139" i="130"/>
  <c r="R138" i="130"/>
  <c r="N138" i="130"/>
  <c r="L138" i="130"/>
  <c r="K138" i="130"/>
  <c r="R137" i="130"/>
  <c r="N137" i="130"/>
  <c r="L137" i="130"/>
  <c r="K137" i="130"/>
  <c r="R136" i="130"/>
  <c r="N136" i="130"/>
  <c r="L136" i="130"/>
  <c r="K136" i="130"/>
  <c r="R135" i="130"/>
  <c r="N135" i="130"/>
  <c r="L135" i="130"/>
  <c r="K135" i="130"/>
  <c r="R134" i="130"/>
  <c r="N134" i="130"/>
  <c r="L134" i="130"/>
  <c r="K134" i="130"/>
  <c r="R133" i="130"/>
  <c r="N133" i="130"/>
  <c r="L133" i="130"/>
  <c r="K133" i="130"/>
  <c r="R132" i="130"/>
  <c r="N132" i="130"/>
  <c r="L132" i="130"/>
  <c r="K132" i="130"/>
  <c r="R131" i="130"/>
  <c r="N131" i="130"/>
  <c r="L131" i="130"/>
  <c r="K131" i="130"/>
  <c r="R130" i="130"/>
  <c r="N130" i="130"/>
  <c r="L130" i="130"/>
  <c r="K130" i="130"/>
  <c r="R129" i="130"/>
  <c r="N129" i="130"/>
  <c r="L129" i="130"/>
  <c r="K129" i="130"/>
  <c r="R128" i="130"/>
  <c r="N128" i="130"/>
  <c r="L128" i="130"/>
  <c r="K128" i="130"/>
  <c r="R127" i="130"/>
  <c r="N127" i="130"/>
  <c r="L127" i="130"/>
  <c r="K127" i="130"/>
  <c r="R126" i="130"/>
  <c r="N126" i="130"/>
  <c r="L126" i="130"/>
  <c r="K126" i="130"/>
  <c r="R125" i="130"/>
  <c r="N125" i="130"/>
  <c r="L125" i="130"/>
  <c r="K125" i="130"/>
  <c r="R124" i="130"/>
  <c r="N124" i="130"/>
  <c r="L124" i="130"/>
  <c r="K124" i="130"/>
  <c r="R123" i="130"/>
  <c r="N123" i="130"/>
  <c r="L123" i="130"/>
  <c r="K123" i="130"/>
  <c r="R122" i="130"/>
  <c r="N122" i="130"/>
  <c r="L122" i="130"/>
  <c r="K122" i="130"/>
  <c r="R121" i="130"/>
  <c r="N121" i="130"/>
  <c r="L121" i="130"/>
  <c r="K121" i="130"/>
  <c r="R120" i="130"/>
  <c r="N120" i="130"/>
  <c r="L120" i="130"/>
  <c r="K120" i="130"/>
  <c r="R119" i="130"/>
  <c r="N119" i="130"/>
  <c r="L119" i="130"/>
  <c r="K119" i="130"/>
  <c r="R118" i="130"/>
  <c r="N118" i="130"/>
  <c r="L118" i="130"/>
  <c r="K118" i="130"/>
  <c r="R117" i="130"/>
  <c r="N117" i="130"/>
  <c r="L117" i="130"/>
  <c r="K117" i="130"/>
  <c r="R116" i="130"/>
  <c r="N116" i="130"/>
  <c r="L116" i="130"/>
  <c r="K116" i="130"/>
  <c r="R115" i="130"/>
  <c r="N115" i="130"/>
  <c r="L115" i="130"/>
  <c r="K115" i="130"/>
  <c r="R114" i="130"/>
  <c r="N114" i="130"/>
  <c r="L114" i="130"/>
  <c r="K114" i="130"/>
  <c r="R113" i="130"/>
  <c r="N113" i="130"/>
  <c r="L113" i="130"/>
  <c r="K113" i="130"/>
  <c r="R112" i="130"/>
  <c r="N112" i="130"/>
  <c r="L112" i="130"/>
  <c r="K112" i="130"/>
  <c r="R111" i="130"/>
  <c r="N111" i="130"/>
  <c r="L111" i="130"/>
  <c r="K111" i="130"/>
  <c r="R110" i="130"/>
  <c r="N110" i="130"/>
  <c r="L110" i="130"/>
  <c r="K110" i="130"/>
  <c r="R109" i="130"/>
  <c r="N109" i="130"/>
  <c r="L109" i="130"/>
  <c r="K109" i="130"/>
  <c r="R108" i="130"/>
  <c r="N108" i="130"/>
  <c r="L108" i="130"/>
  <c r="K108" i="130"/>
  <c r="R107" i="130"/>
  <c r="N107" i="130"/>
  <c r="L107" i="130"/>
  <c r="K107" i="130"/>
  <c r="R106" i="130"/>
  <c r="N106" i="130"/>
  <c r="L106" i="130"/>
  <c r="K106" i="130"/>
  <c r="R105" i="130"/>
  <c r="N105" i="130"/>
  <c r="L105" i="130"/>
  <c r="K105" i="130"/>
  <c r="R104" i="130"/>
  <c r="N104" i="130"/>
  <c r="L104" i="130"/>
  <c r="K104" i="130"/>
  <c r="R103" i="130"/>
  <c r="N103" i="130"/>
  <c r="L103" i="130"/>
  <c r="K103" i="130"/>
  <c r="R102" i="130"/>
  <c r="N102" i="130"/>
  <c r="L102" i="130"/>
  <c r="K102" i="130"/>
  <c r="R101" i="130"/>
  <c r="N101" i="130"/>
  <c r="L101" i="130"/>
  <c r="K101" i="130"/>
  <c r="R100" i="130"/>
  <c r="N100" i="130"/>
  <c r="L100" i="130"/>
  <c r="K100" i="130"/>
  <c r="R99" i="130"/>
  <c r="N99" i="130"/>
  <c r="L99" i="130"/>
  <c r="K99" i="130"/>
  <c r="R98" i="130"/>
  <c r="N98" i="130"/>
  <c r="L98" i="130"/>
  <c r="K98" i="130"/>
  <c r="R97" i="130"/>
  <c r="N97" i="130"/>
  <c r="L97" i="130"/>
  <c r="K97" i="130"/>
  <c r="R96" i="130"/>
  <c r="N96" i="130"/>
  <c r="L96" i="130"/>
  <c r="K96" i="130"/>
  <c r="R95" i="130"/>
  <c r="N95" i="130"/>
  <c r="L95" i="130"/>
  <c r="K95" i="130"/>
  <c r="R94" i="130"/>
  <c r="N94" i="130"/>
  <c r="L94" i="130"/>
  <c r="K94" i="130"/>
  <c r="R93" i="130"/>
  <c r="N93" i="130"/>
  <c r="L93" i="130"/>
  <c r="K93" i="130"/>
  <c r="R92" i="130"/>
  <c r="N92" i="130"/>
  <c r="L92" i="130"/>
  <c r="K92" i="130"/>
  <c r="R91" i="130"/>
  <c r="N91" i="130"/>
  <c r="L91" i="130"/>
  <c r="K91" i="130"/>
  <c r="R90" i="130"/>
  <c r="N90" i="130"/>
  <c r="L90" i="130"/>
  <c r="K90" i="130"/>
  <c r="R89" i="130"/>
  <c r="N89" i="130"/>
  <c r="L89" i="130"/>
  <c r="K89" i="130"/>
  <c r="R88" i="130"/>
  <c r="N88" i="130"/>
  <c r="L88" i="130"/>
  <c r="K88" i="130"/>
  <c r="R87" i="130"/>
  <c r="N87" i="130"/>
  <c r="L87" i="130"/>
  <c r="K87" i="130"/>
  <c r="R86" i="130"/>
  <c r="N86" i="130"/>
  <c r="L86" i="130"/>
  <c r="K86" i="130"/>
  <c r="R85" i="130"/>
  <c r="N85" i="130"/>
  <c r="L85" i="130"/>
  <c r="K85" i="130"/>
  <c r="R84" i="130"/>
  <c r="N84" i="130"/>
  <c r="L84" i="130"/>
  <c r="K84" i="130"/>
  <c r="R83" i="130"/>
  <c r="N83" i="130"/>
  <c r="L83" i="130"/>
  <c r="K83" i="130"/>
  <c r="R82" i="130"/>
  <c r="N82" i="130"/>
  <c r="L82" i="130"/>
  <c r="K82" i="130"/>
  <c r="R81" i="130"/>
  <c r="N81" i="130"/>
  <c r="L81" i="130"/>
  <c r="K81" i="130"/>
  <c r="R80" i="130"/>
  <c r="N80" i="130"/>
  <c r="L80" i="130"/>
  <c r="K80" i="130"/>
  <c r="R79" i="130"/>
  <c r="N79" i="130"/>
  <c r="L79" i="130"/>
  <c r="K79" i="130"/>
  <c r="R78" i="130"/>
  <c r="N78" i="130"/>
  <c r="L78" i="130"/>
  <c r="K78" i="130"/>
  <c r="R77" i="130"/>
  <c r="N77" i="130"/>
  <c r="L77" i="130"/>
  <c r="K77" i="130"/>
  <c r="R76" i="130"/>
  <c r="N76" i="130"/>
  <c r="L76" i="130"/>
  <c r="K76" i="130"/>
  <c r="R75" i="130"/>
  <c r="N75" i="130"/>
  <c r="L75" i="130"/>
  <c r="K75" i="130"/>
  <c r="R74" i="130"/>
  <c r="N74" i="130"/>
  <c r="L74" i="130"/>
  <c r="K74" i="130"/>
  <c r="R73" i="130"/>
  <c r="N73" i="130"/>
  <c r="L73" i="130"/>
  <c r="K73" i="130"/>
  <c r="R72" i="130"/>
  <c r="N72" i="130"/>
  <c r="L72" i="130"/>
  <c r="K72" i="130"/>
  <c r="R71" i="130"/>
  <c r="N71" i="130"/>
  <c r="L71" i="130"/>
  <c r="K71" i="130"/>
  <c r="R70" i="130"/>
  <c r="N70" i="130"/>
  <c r="L70" i="130"/>
  <c r="K70" i="130"/>
  <c r="R69" i="130"/>
  <c r="N69" i="130"/>
  <c r="L69" i="130"/>
  <c r="K69" i="130"/>
  <c r="R68" i="130"/>
  <c r="N68" i="130"/>
  <c r="L68" i="130"/>
  <c r="K68" i="130"/>
  <c r="R67" i="130"/>
  <c r="N67" i="130"/>
  <c r="L67" i="130"/>
  <c r="K67" i="130"/>
  <c r="R66" i="130"/>
  <c r="N66" i="130"/>
  <c r="L66" i="130"/>
  <c r="K66" i="130"/>
  <c r="R65" i="130"/>
  <c r="N65" i="130"/>
  <c r="L65" i="130"/>
  <c r="K65" i="130"/>
  <c r="R64" i="130"/>
  <c r="N64" i="130"/>
  <c r="L64" i="130"/>
  <c r="K64" i="130"/>
  <c r="R63" i="130"/>
  <c r="N63" i="130"/>
  <c r="L63" i="130"/>
  <c r="K63" i="130"/>
  <c r="R62" i="130"/>
  <c r="N62" i="130"/>
  <c r="L62" i="130"/>
  <c r="K62" i="130"/>
  <c r="R61" i="130"/>
  <c r="N61" i="130"/>
  <c r="L61" i="130"/>
  <c r="K61" i="130"/>
  <c r="R60" i="130"/>
  <c r="N60" i="130"/>
  <c r="L60" i="130"/>
  <c r="K60" i="130"/>
  <c r="R59" i="130"/>
  <c r="N59" i="130"/>
  <c r="L59" i="130"/>
  <c r="K59" i="130"/>
  <c r="R58" i="130"/>
  <c r="N58" i="130"/>
  <c r="L58" i="130"/>
  <c r="K58" i="130"/>
  <c r="R57" i="130"/>
  <c r="N57" i="130"/>
  <c r="L57" i="130"/>
  <c r="K57" i="130"/>
  <c r="R56" i="130"/>
  <c r="N56" i="130"/>
  <c r="L56" i="130"/>
  <c r="K56" i="130"/>
  <c r="R55" i="130"/>
  <c r="N55" i="130"/>
  <c r="L55" i="130"/>
  <c r="K55" i="130"/>
  <c r="R54" i="130"/>
  <c r="N54" i="130"/>
  <c r="L54" i="130"/>
  <c r="K54" i="130"/>
  <c r="R53" i="130"/>
  <c r="N53" i="130"/>
  <c r="L53" i="130"/>
  <c r="K53" i="130"/>
  <c r="R52" i="130"/>
  <c r="N52" i="130"/>
  <c r="L52" i="130"/>
  <c r="K52" i="130"/>
  <c r="R51" i="130"/>
  <c r="N51" i="130"/>
  <c r="L51" i="130"/>
  <c r="K51" i="130"/>
  <c r="R50" i="130"/>
  <c r="N50" i="130"/>
  <c r="L50" i="130"/>
  <c r="K50" i="130"/>
  <c r="R49" i="130"/>
  <c r="N49" i="130"/>
  <c r="L49" i="130"/>
  <c r="K49" i="130"/>
  <c r="R48" i="130"/>
  <c r="N48" i="130"/>
  <c r="L48" i="130"/>
  <c r="K48" i="130"/>
  <c r="R47" i="130"/>
  <c r="N47" i="130"/>
  <c r="L47" i="130"/>
  <c r="K47" i="130"/>
  <c r="R46" i="130"/>
  <c r="N46" i="130"/>
  <c r="L46" i="130"/>
  <c r="K46" i="130"/>
  <c r="R45" i="130"/>
  <c r="N45" i="130"/>
  <c r="L45" i="130"/>
  <c r="K45" i="130"/>
  <c r="R44" i="130"/>
  <c r="N44" i="130"/>
  <c r="L44" i="130"/>
  <c r="K44" i="130"/>
  <c r="R43" i="130"/>
  <c r="N43" i="130"/>
  <c r="L43" i="130"/>
  <c r="K43" i="130"/>
  <c r="R42" i="130"/>
  <c r="N42" i="130"/>
  <c r="L42" i="130"/>
  <c r="K42" i="130"/>
  <c r="R41" i="130"/>
  <c r="N41" i="130"/>
  <c r="L41" i="130"/>
  <c r="K41" i="130"/>
  <c r="R40" i="130"/>
  <c r="N40" i="130"/>
  <c r="L40" i="130"/>
  <c r="K40" i="130"/>
  <c r="R39" i="130"/>
  <c r="N39" i="130"/>
  <c r="L39" i="130"/>
  <c r="K39" i="130"/>
  <c r="R38" i="130"/>
  <c r="N38" i="130"/>
  <c r="L38" i="130"/>
  <c r="K38" i="130"/>
  <c r="R37" i="130"/>
  <c r="N37" i="130"/>
  <c r="L37" i="130"/>
  <c r="K37" i="130"/>
  <c r="R36" i="130"/>
  <c r="N36" i="130"/>
  <c r="L36" i="130"/>
  <c r="K36" i="130"/>
  <c r="R35" i="130"/>
  <c r="N35" i="130"/>
  <c r="L35" i="130"/>
  <c r="K35" i="130"/>
  <c r="R34" i="130"/>
  <c r="N34" i="130"/>
  <c r="L34" i="130"/>
  <c r="K34" i="130"/>
  <c r="R33" i="130"/>
  <c r="N33" i="130"/>
  <c r="L33" i="130"/>
  <c r="K33" i="130"/>
  <c r="R32" i="130"/>
  <c r="N32" i="130"/>
  <c r="L32" i="130"/>
  <c r="K32" i="130"/>
  <c r="R31" i="130"/>
  <c r="N31" i="130"/>
  <c r="L31" i="130"/>
  <c r="K31" i="130"/>
  <c r="R30" i="130"/>
  <c r="N30" i="130"/>
  <c r="L30" i="130"/>
  <c r="K30" i="130"/>
  <c r="R29" i="130"/>
  <c r="N29" i="130"/>
  <c r="L29" i="130"/>
  <c r="K29" i="130"/>
  <c r="R28" i="130"/>
  <c r="N28" i="130"/>
  <c r="L28" i="130"/>
  <c r="K28" i="130"/>
  <c r="R27" i="130"/>
  <c r="N27" i="130"/>
  <c r="L27" i="130"/>
  <c r="K27" i="130"/>
  <c r="R26" i="130"/>
  <c r="N26" i="130"/>
  <c r="L26" i="130"/>
  <c r="K26" i="130"/>
  <c r="R25" i="130"/>
  <c r="N25" i="130"/>
  <c r="L25" i="130"/>
  <c r="K25" i="130"/>
  <c r="R24" i="130"/>
  <c r="N24" i="130"/>
  <c r="L24" i="130"/>
  <c r="K24" i="130"/>
  <c r="R23" i="130"/>
  <c r="N23" i="130"/>
  <c r="L23" i="130"/>
  <c r="K23" i="130"/>
  <c r="R22" i="130"/>
  <c r="N22" i="130"/>
  <c r="L22" i="130"/>
  <c r="K22" i="130"/>
  <c r="R21" i="130"/>
  <c r="N21" i="130"/>
  <c r="L21" i="130"/>
  <c r="K21" i="130"/>
  <c r="R20" i="130"/>
  <c r="N20" i="130"/>
  <c r="L20" i="130"/>
  <c r="K20" i="130"/>
  <c r="R19" i="130"/>
  <c r="N19" i="130"/>
  <c r="L19" i="130"/>
  <c r="K19" i="130"/>
  <c r="R18" i="130"/>
  <c r="N18" i="130"/>
  <c r="L18" i="130"/>
  <c r="K18" i="130"/>
  <c r="R17" i="130"/>
  <c r="N17" i="130"/>
  <c r="L17" i="130"/>
  <c r="K17" i="130"/>
  <c r="R16" i="130"/>
  <c r="N16" i="130"/>
  <c r="L16" i="130"/>
  <c r="K16" i="130"/>
  <c r="R15" i="130"/>
  <c r="N15" i="130"/>
  <c r="L15" i="130"/>
  <c r="K15" i="130"/>
  <c r="R14" i="130"/>
  <c r="N14" i="130"/>
  <c r="L14" i="130"/>
  <c r="K14" i="130"/>
  <c r="R13" i="130"/>
  <c r="N13" i="130"/>
  <c r="L13" i="130"/>
  <c r="K13" i="130"/>
  <c r="R12" i="130"/>
  <c r="N12" i="130"/>
  <c r="L12" i="130"/>
  <c r="K12" i="130"/>
  <c r="R11" i="130"/>
  <c r="N11" i="130"/>
  <c r="L11" i="130"/>
  <c r="K11" i="130"/>
  <c r="R10" i="130"/>
  <c r="N10" i="130"/>
  <c r="L10" i="130"/>
  <c r="K10" i="130"/>
  <c r="R9" i="130"/>
  <c r="N9" i="130"/>
  <c r="L9" i="130"/>
  <c r="K9" i="130"/>
  <c r="R8" i="130"/>
  <c r="N8" i="130"/>
  <c r="L8" i="130"/>
  <c r="K8" i="130"/>
  <c r="R7" i="130"/>
  <c r="N7" i="130"/>
  <c r="L7" i="130"/>
  <c r="K7" i="130"/>
  <c r="R6" i="130"/>
  <c r="N6" i="130"/>
  <c r="L6" i="130"/>
  <c r="K6" i="130"/>
  <c r="R5" i="130"/>
  <c r="N5" i="130"/>
  <c r="L5" i="130"/>
  <c r="K5" i="130"/>
  <c r="R4" i="130"/>
  <c r="N4" i="130"/>
  <c r="L4" i="130"/>
  <c r="K4" i="130"/>
  <c r="J356" i="113"/>
  <c r="J47" i="113"/>
  <c r="J37" i="113"/>
  <c r="J35" i="113"/>
  <c r="J11" i="113"/>
  <c r="J16" i="113"/>
  <c r="R5" i="113"/>
  <c r="R6" i="113"/>
  <c r="R7" i="113"/>
  <c r="R8" i="113"/>
  <c r="R9" i="113"/>
  <c r="R10" i="113"/>
  <c r="R11" i="113"/>
  <c r="R12" i="113"/>
  <c r="R13" i="113"/>
  <c r="R14" i="113"/>
  <c r="R15" i="113"/>
  <c r="R16" i="113"/>
  <c r="R17" i="113"/>
  <c r="R18" i="113"/>
  <c r="R19" i="113"/>
  <c r="R20" i="113"/>
  <c r="R21" i="113"/>
  <c r="R22" i="113"/>
  <c r="R23" i="113"/>
  <c r="R24" i="113"/>
  <c r="R25" i="113"/>
  <c r="R26" i="113"/>
  <c r="R27" i="113"/>
  <c r="R28" i="113"/>
  <c r="R29" i="113"/>
  <c r="R30" i="113"/>
  <c r="R31" i="113"/>
  <c r="R32" i="113"/>
  <c r="R33" i="113"/>
  <c r="R34" i="113"/>
  <c r="R35" i="113"/>
  <c r="R36" i="113"/>
  <c r="R37" i="113"/>
  <c r="R38" i="113"/>
  <c r="R39" i="113"/>
  <c r="R40" i="113"/>
  <c r="R41" i="113"/>
  <c r="R42" i="113"/>
  <c r="R43" i="113"/>
  <c r="R44" i="113"/>
  <c r="R45" i="113"/>
  <c r="R46" i="113"/>
  <c r="R47" i="113"/>
  <c r="R48" i="113"/>
  <c r="R49" i="113"/>
  <c r="R50" i="113"/>
  <c r="R51" i="113"/>
  <c r="R52" i="113"/>
  <c r="R53" i="113"/>
  <c r="R54" i="113"/>
  <c r="R55" i="113"/>
  <c r="R56" i="113"/>
  <c r="R57" i="113"/>
  <c r="R58" i="113"/>
  <c r="R59" i="113"/>
  <c r="R60" i="113"/>
  <c r="R61" i="113"/>
  <c r="R62" i="113"/>
  <c r="R63" i="113"/>
  <c r="R64" i="113"/>
  <c r="R65" i="113"/>
  <c r="R66" i="113"/>
  <c r="R67" i="113"/>
  <c r="R68" i="113"/>
  <c r="R69" i="113"/>
  <c r="R70" i="113"/>
  <c r="R71" i="113"/>
  <c r="R72" i="113"/>
  <c r="R73" i="113"/>
  <c r="R74" i="113"/>
  <c r="R75" i="113"/>
  <c r="R76" i="113"/>
  <c r="R77" i="113"/>
  <c r="R78" i="113"/>
  <c r="R79" i="113"/>
  <c r="R80" i="113"/>
  <c r="R81" i="113"/>
  <c r="R82" i="113"/>
  <c r="R83" i="113"/>
  <c r="R84" i="113"/>
  <c r="R85" i="113"/>
  <c r="R86" i="113"/>
  <c r="R87" i="113"/>
  <c r="R88" i="113"/>
  <c r="R89" i="113"/>
  <c r="R90" i="113"/>
  <c r="R91" i="113"/>
  <c r="R92" i="113"/>
  <c r="R93" i="113"/>
  <c r="R94" i="113"/>
  <c r="R95" i="113"/>
  <c r="R96" i="113"/>
  <c r="R97" i="113"/>
  <c r="R98" i="113"/>
  <c r="R99" i="113"/>
  <c r="R100" i="113"/>
  <c r="R101" i="113"/>
  <c r="R102" i="113"/>
  <c r="R103" i="113"/>
  <c r="R104" i="113"/>
  <c r="R105" i="113"/>
  <c r="R106" i="113"/>
  <c r="R107" i="113"/>
  <c r="R108" i="113"/>
  <c r="R109" i="113"/>
  <c r="R110" i="113"/>
  <c r="R111" i="113"/>
  <c r="R112" i="113"/>
  <c r="R113" i="113"/>
  <c r="R114" i="113"/>
  <c r="R115" i="113"/>
  <c r="R116" i="113"/>
  <c r="R117" i="113"/>
  <c r="R118" i="113"/>
  <c r="R119" i="113"/>
  <c r="R120" i="113"/>
  <c r="R121" i="113"/>
  <c r="R122" i="113"/>
  <c r="R123" i="113"/>
  <c r="R124" i="113"/>
  <c r="R125" i="113"/>
  <c r="R126" i="113"/>
  <c r="R127" i="113"/>
  <c r="R128" i="113"/>
  <c r="R129" i="113"/>
  <c r="R130" i="113"/>
  <c r="R131" i="113"/>
  <c r="R132" i="113"/>
  <c r="R133" i="113"/>
  <c r="R134" i="113"/>
  <c r="R135" i="113"/>
  <c r="R136" i="113"/>
  <c r="R137" i="113"/>
  <c r="R138" i="113"/>
  <c r="R139" i="113"/>
  <c r="R140" i="113"/>
  <c r="R141" i="113"/>
  <c r="R142" i="113"/>
  <c r="R143" i="113"/>
  <c r="R144" i="113"/>
  <c r="R145" i="113"/>
  <c r="R146" i="113"/>
  <c r="R147" i="113"/>
  <c r="R148" i="113"/>
  <c r="R149" i="113"/>
  <c r="R150" i="113"/>
  <c r="R151" i="113"/>
  <c r="R152" i="113"/>
  <c r="R153" i="113"/>
  <c r="R154" i="113"/>
  <c r="R155" i="113"/>
  <c r="R156" i="113"/>
  <c r="R157" i="113"/>
  <c r="R158" i="113"/>
  <c r="R159" i="113"/>
  <c r="R160" i="113"/>
  <c r="R161" i="113"/>
  <c r="R162" i="113"/>
  <c r="R163" i="113"/>
  <c r="R164" i="113"/>
  <c r="R165" i="113"/>
  <c r="R166" i="113"/>
  <c r="R167" i="113"/>
  <c r="R168" i="113"/>
  <c r="R169" i="113"/>
  <c r="R170" i="113"/>
  <c r="R171" i="113"/>
  <c r="R172" i="113"/>
  <c r="R173" i="113"/>
  <c r="R174" i="113"/>
  <c r="R175" i="113"/>
  <c r="R176" i="113"/>
  <c r="R177" i="113"/>
  <c r="R178" i="113"/>
  <c r="R179" i="113"/>
  <c r="R180" i="113"/>
  <c r="R181" i="113"/>
  <c r="R182" i="113"/>
  <c r="R183" i="113"/>
  <c r="R184" i="113"/>
  <c r="R185" i="113"/>
  <c r="R186" i="113"/>
  <c r="R187" i="113"/>
  <c r="R188" i="113"/>
  <c r="R189" i="113"/>
  <c r="R190" i="113"/>
  <c r="R191" i="113"/>
  <c r="R192" i="113"/>
  <c r="R193" i="113"/>
  <c r="R194" i="113"/>
  <c r="R195" i="113"/>
  <c r="R196" i="113"/>
  <c r="R197" i="113"/>
  <c r="R198" i="113"/>
  <c r="R199" i="113"/>
  <c r="R200" i="113"/>
  <c r="R201" i="113"/>
  <c r="R202" i="113"/>
  <c r="R203" i="113"/>
  <c r="R204" i="113"/>
  <c r="R205" i="113"/>
  <c r="R206" i="113"/>
  <c r="R207" i="113"/>
  <c r="R208" i="113"/>
  <c r="R209" i="113"/>
  <c r="R210" i="113"/>
  <c r="R211" i="113"/>
  <c r="R212" i="113"/>
  <c r="R213" i="113"/>
  <c r="R214" i="113"/>
  <c r="R215" i="113"/>
  <c r="R216" i="113"/>
  <c r="R217" i="113"/>
  <c r="R218" i="113"/>
  <c r="R219" i="113"/>
  <c r="R220" i="113"/>
  <c r="R221" i="113"/>
  <c r="R222" i="113"/>
  <c r="R223" i="113"/>
  <c r="R224" i="113"/>
  <c r="R225" i="113"/>
  <c r="R226" i="113"/>
  <c r="R227" i="113"/>
  <c r="R228" i="113"/>
  <c r="R229" i="113"/>
  <c r="R230" i="113"/>
  <c r="R231" i="113"/>
  <c r="R232" i="113"/>
  <c r="R233" i="113"/>
  <c r="R234" i="113"/>
  <c r="R235" i="113"/>
  <c r="R236" i="113"/>
  <c r="R237" i="113"/>
  <c r="R238" i="113"/>
  <c r="R239" i="113"/>
  <c r="R240" i="113"/>
  <c r="R241" i="113"/>
  <c r="R242" i="113"/>
  <c r="R243" i="113"/>
  <c r="R244" i="113"/>
  <c r="R245" i="113"/>
  <c r="R246" i="113"/>
  <c r="R247" i="113"/>
  <c r="R248" i="113"/>
  <c r="R249" i="113"/>
  <c r="R250" i="113"/>
  <c r="R251" i="113"/>
  <c r="R252" i="113"/>
  <c r="R253" i="113"/>
  <c r="R254" i="113"/>
  <c r="R255" i="113"/>
  <c r="R256" i="113"/>
  <c r="R257" i="113"/>
  <c r="R258" i="113"/>
  <c r="R259" i="113"/>
  <c r="R260" i="113"/>
  <c r="R261" i="113"/>
  <c r="R262" i="113"/>
  <c r="R263" i="113"/>
  <c r="R264" i="113"/>
  <c r="R265" i="113"/>
  <c r="R266" i="113"/>
  <c r="R267" i="113"/>
  <c r="R268" i="113"/>
  <c r="R269" i="113"/>
  <c r="R270" i="113"/>
  <c r="R271" i="113"/>
  <c r="R272" i="113"/>
  <c r="R273" i="113"/>
  <c r="R274" i="113"/>
  <c r="R275" i="113"/>
  <c r="R276" i="113"/>
  <c r="R277" i="113"/>
  <c r="R278" i="113"/>
  <c r="R279" i="113"/>
  <c r="R280" i="113"/>
  <c r="R281" i="113"/>
  <c r="R282" i="113"/>
  <c r="R283" i="113"/>
  <c r="R284" i="113"/>
  <c r="R285" i="113"/>
  <c r="R286" i="113"/>
  <c r="R287" i="113"/>
  <c r="R288" i="113"/>
  <c r="R289" i="113"/>
  <c r="R290" i="113"/>
  <c r="R291" i="113"/>
  <c r="R292" i="113"/>
  <c r="R293" i="113"/>
  <c r="R294" i="113"/>
  <c r="R295" i="113"/>
  <c r="R296" i="113"/>
  <c r="R297" i="113"/>
  <c r="R298" i="113"/>
  <c r="R299" i="113"/>
  <c r="R300" i="113"/>
  <c r="R301" i="113"/>
  <c r="R302" i="113"/>
  <c r="R303" i="113"/>
  <c r="R304" i="113"/>
  <c r="R305" i="113"/>
  <c r="R306" i="113"/>
  <c r="R307" i="113"/>
  <c r="R308" i="113"/>
  <c r="R309" i="113"/>
  <c r="R310" i="113"/>
  <c r="R311" i="113"/>
  <c r="R312" i="113"/>
  <c r="R313" i="113"/>
  <c r="R314" i="113"/>
  <c r="R315" i="113"/>
  <c r="R316" i="113"/>
  <c r="R317" i="113"/>
  <c r="R318" i="113"/>
  <c r="R319" i="113"/>
  <c r="R320" i="113"/>
  <c r="R321" i="113"/>
  <c r="R322" i="113"/>
  <c r="R323" i="113"/>
  <c r="R324" i="113"/>
  <c r="R325" i="113"/>
  <c r="R326" i="113"/>
  <c r="R327" i="113"/>
  <c r="R328" i="113"/>
  <c r="R329" i="113"/>
  <c r="R330" i="113"/>
  <c r="R331" i="113"/>
  <c r="R332" i="113"/>
  <c r="R333" i="113"/>
  <c r="R334" i="113"/>
  <c r="R335" i="113"/>
  <c r="R336" i="113"/>
  <c r="R337" i="113"/>
  <c r="R338" i="113"/>
  <c r="R339" i="113"/>
  <c r="R340" i="113"/>
  <c r="R341" i="113"/>
  <c r="R342" i="113"/>
  <c r="R343" i="113"/>
  <c r="R344" i="113"/>
  <c r="R345" i="113"/>
  <c r="R346" i="113"/>
  <c r="R347" i="113"/>
  <c r="R348" i="113"/>
  <c r="R349" i="113"/>
  <c r="R350" i="113"/>
  <c r="R351" i="113"/>
  <c r="R352" i="113"/>
  <c r="R353" i="113"/>
  <c r="R354" i="113"/>
  <c r="N5" i="113"/>
  <c r="N6" i="113"/>
  <c r="N7" i="113"/>
  <c r="N8" i="113"/>
  <c r="N9" i="113"/>
  <c r="N10" i="113"/>
  <c r="N11" i="113"/>
  <c r="N12" i="113"/>
  <c r="N13" i="113"/>
  <c r="N14" i="113"/>
  <c r="N15" i="113"/>
  <c r="N16" i="113"/>
  <c r="N17" i="113"/>
  <c r="N18" i="113"/>
  <c r="N19" i="113"/>
  <c r="N20" i="113"/>
  <c r="N21" i="113"/>
  <c r="N22" i="113"/>
  <c r="N23" i="113"/>
  <c r="N24" i="113"/>
  <c r="N25" i="113"/>
  <c r="N26" i="113"/>
  <c r="N27" i="113"/>
  <c r="N28" i="113"/>
  <c r="N29" i="113"/>
  <c r="N30" i="113"/>
  <c r="N31" i="113"/>
  <c r="N32" i="113"/>
  <c r="N33" i="113"/>
  <c r="N34" i="113"/>
  <c r="N35" i="113"/>
  <c r="N36" i="113"/>
  <c r="N37" i="113"/>
  <c r="N38" i="113"/>
  <c r="N39" i="113"/>
  <c r="N40" i="113"/>
  <c r="N41" i="113"/>
  <c r="N42" i="113"/>
  <c r="N43" i="113"/>
  <c r="N44" i="113"/>
  <c r="N45" i="113"/>
  <c r="N46" i="113"/>
  <c r="N47" i="113"/>
  <c r="N48" i="113"/>
  <c r="N49" i="113"/>
  <c r="N50" i="113"/>
  <c r="N51" i="113"/>
  <c r="N52" i="113"/>
  <c r="N53" i="113"/>
  <c r="N54" i="113"/>
  <c r="N55" i="113"/>
  <c r="N56" i="113"/>
  <c r="N57" i="113"/>
  <c r="N58" i="113"/>
  <c r="N59" i="113"/>
  <c r="N60" i="113"/>
  <c r="N61" i="113"/>
  <c r="N62" i="113"/>
  <c r="N63" i="113"/>
  <c r="N64" i="113"/>
  <c r="N65" i="113"/>
  <c r="N66" i="113"/>
  <c r="N67" i="113"/>
  <c r="N68" i="113"/>
  <c r="N69" i="113"/>
  <c r="N70" i="113"/>
  <c r="N71" i="113"/>
  <c r="N72" i="113"/>
  <c r="N73" i="113"/>
  <c r="N74" i="113"/>
  <c r="N75" i="113"/>
  <c r="N76" i="113"/>
  <c r="N77" i="113"/>
  <c r="N78" i="113"/>
  <c r="N79" i="113"/>
  <c r="N80" i="113"/>
  <c r="N81" i="113"/>
  <c r="N82" i="113"/>
  <c r="N83" i="113"/>
  <c r="N84" i="113"/>
  <c r="N85" i="113"/>
  <c r="N86" i="113"/>
  <c r="N87" i="113"/>
  <c r="N88" i="113"/>
  <c r="N89" i="113"/>
  <c r="N90" i="113"/>
  <c r="N91" i="113"/>
  <c r="N92" i="113"/>
  <c r="N93" i="113"/>
  <c r="N94" i="113"/>
  <c r="N95" i="113"/>
  <c r="N96" i="113"/>
  <c r="N97" i="113"/>
  <c r="N98" i="113"/>
  <c r="N99" i="113"/>
  <c r="N100" i="113"/>
  <c r="N101" i="113"/>
  <c r="N102" i="113"/>
  <c r="N103" i="113"/>
  <c r="N104" i="113"/>
  <c r="N105" i="113"/>
  <c r="N106" i="113"/>
  <c r="N107" i="113"/>
  <c r="N108" i="113"/>
  <c r="N109" i="113"/>
  <c r="N110" i="113"/>
  <c r="N111" i="113"/>
  <c r="N112" i="113"/>
  <c r="N113" i="113"/>
  <c r="N114" i="113"/>
  <c r="N115" i="113"/>
  <c r="N116" i="113"/>
  <c r="N117" i="113"/>
  <c r="N118" i="113"/>
  <c r="N119" i="113"/>
  <c r="N120" i="113"/>
  <c r="N121" i="113"/>
  <c r="N122" i="113"/>
  <c r="N123" i="113"/>
  <c r="N124" i="113"/>
  <c r="N125" i="113"/>
  <c r="N126" i="113"/>
  <c r="N127" i="113"/>
  <c r="N128" i="113"/>
  <c r="N129" i="113"/>
  <c r="N130" i="113"/>
  <c r="N131" i="113"/>
  <c r="N132" i="113"/>
  <c r="N133" i="113"/>
  <c r="N134" i="113"/>
  <c r="N135" i="113"/>
  <c r="N136" i="113"/>
  <c r="N137" i="113"/>
  <c r="N138" i="113"/>
  <c r="N139" i="113"/>
  <c r="N140" i="113"/>
  <c r="N141" i="113"/>
  <c r="N142" i="113"/>
  <c r="N143" i="113"/>
  <c r="N144" i="113"/>
  <c r="N145" i="113"/>
  <c r="N146" i="113"/>
  <c r="N147" i="113"/>
  <c r="N148" i="113"/>
  <c r="N149" i="113"/>
  <c r="N150" i="113"/>
  <c r="N151" i="113"/>
  <c r="N152" i="113"/>
  <c r="N153" i="113"/>
  <c r="N154" i="113"/>
  <c r="N155" i="113"/>
  <c r="N156" i="113"/>
  <c r="N157" i="113"/>
  <c r="N158" i="113"/>
  <c r="N159" i="113"/>
  <c r="N160" i="113"/>
  <c r="N161" i="113"/>
  <c r="N162" i="113"/>
  <c r="N163" i="113"/>
  <c r="N164" i="113"/>
  <c r="N165" i="113"/>
  <c r="N166" i="113"/>
  <c r="N167" i="113"/>
  <c r="N168" i="113"/>
  <c r="N169" i="113"/>
  <c r="N170" i="113"/>
  <c r="N171" i="113"/>
  <c r="N172" i="113"/>
  <c r="N173" i="113"/>
  <c r="N174" i="113"/>
  <c r="N175" i="113"/>
  <c r="N176" i="113"/>
  <c r="N177" i="113"/>
  <c r="N178" i="113"/>
  <c r="N179" i="113"/>
  <c r="N180" i="113"/>
  <c r="N181" i="113"/>
  <c r="N182" i="113"/>
  <c r="N183" i="113"/>
  <c r="N184" i="113"/>
  <c r="N185" i="113"/>
  <c r="N186" i="113"/>
  <c r="N187" i="113"/>
  <c r="N188" i="113"/>
  <c r="N189" i="113"/>
  <c r="N190" i="113"/>
  <c r="N191" i="113"/>
  <c r="N192" i="113"/>
  <c r="N193" i="113"/>
  <c r="N194" i="113"/>
  <c r="N195" i="113"/>
  <c r="N196" i="113"/>
  <c r="N197" i="113"/>
  <c r="N198" i="113"/>
  <c r="N199" i="113"/>
  <c r="N200" i="113"/>
  <c r="N201" i="113"/>
  <c r="N202" i="113"/>
  <c r="N203" i="113"/>
  <c r="N204" i="113"/>
  <c r="N205" i="113"/>
  <c r="N206" i="113"/>
  <c r="N207" i="113"/>
  <c r="N208" i="113"/>
  <c r="N209" i="113"/>
  <c r="N210" i="113"/>
  <c r="N211" i="113"/>
  <c r="N212" i="113"/>
  <c r="N213" i="113"/>
  <c r="N214" i="113"/>
  <c r="N215" i="113"/>
  <c r="N216" i="113"/>
  <c r="N217" i="113"/>
  <c r="N218" i="113"/>
  <c r="N219" i="113"/>
  <c r="N220" i="113"/>
  <c r="N221" i="113"/>
  <c r="N222" i="113"/>
  <c r="N223" i="113"/>
  <c r="N224" i="113"/>
  <c r="N225" i="113"/>
  <c r="N226" i="113"/>
  <c r="N227" i="113"/>
  <c r="N228" i="113"/>
  <c r="N229" i="113"/>
  <c r="N230" i="113"/>
  <c r="N231" i="113"/>
  <c r="N232" i="113"/>
  <c r="N233" i="113"/>
  <c r="N234" i="113"/>
  <c r="N235" i="113"/>
  <c r="N236" i="113"/>
  <c r="N237" i="113"/>
  <c r="N238" i="113"/>
  <c r="N239" i="113"/>
  <c r="N240" i="113"/>
  <c r="N241" i="113"/>
  <c r="N242" i="113"/>
  <c r="N243" i="113"/>
  <c r="N244" i="113"/>
  <c r="N245" i="113"/>
  <c r="N246" i="113"/>
  <c r="N247" i="113"/>
  <c r="N248" i="113"/>
  <c r="N249" i="113"/>
  <c r="N250" i="113"/>
  <c r="N251" i="113"/>
  <c r="N252" i="113"/>
  <c r="N253" i="113"/>
  <c r="N254" i="113"/>
  <c r="N255" i="113"/>
  <c r="N256" i="113"/>
  <c r="N257" i="113"/>
  <c r="N258" i="113"/>
  <c r="N259" i="113"/>
  <c r="N260" i="113"/>
  <c r="N261" i="113"/>
  <c r="N262" i="113"/>
  <c r="N263" i="113"/>
  <c r="N264" i="113"/>
  <c r="N265" i="113"/>
  <c r="N266" i="113"/>
  <c r="N267" i="113"/>
  <c r="N268" i="113"/>
  <c r="N269" i="113"/>
  <c r="N270" i="113"/>
  <c r="N271" i="113"/>
  <c r="N272" i="113"/>
  <c r="N273" i="113"/>
  <c r="N274" i="113"/>
  <c r="N275" i="113"/>
  <c r="N276" i="113"/>
  <c r="N277" i="113"/>
  <c r="N278" i="113"/>
  <c r="N279" i="113"/>
  <c r="N280" i="113"/>
  <c r="N281" i="113"/>
  <c r="N282" i="113"/>
  <c r="N283" i="113"/>
  <c r="N284" i="113"/>
  <c r="N285" i="113"/>
  <c r="N286" i="113"/>
  <c r="N287" i="113"/>
  <c r="N288" i="113"/>
  <c r="N289" i="113"/>
  <c r="N290" i="113"/>
  <c r="N291" i="113"/>
  <c r="N292" i="113"/>
  <c r="N293" i="113"/>
  <c r="N294" i="113"/>
  <c r="N295" i="113"/>
  <c r="N296" i="113"/>
  <c r="N297" i="113"/>
  <c r="N298" i="113"/>
  <c r="N299" i="113"/>
  <c r="N300" i="113"/>
  <c r="N301" i="113"/>
  <c r="N302" i="113"/>
  <c r="N303" i="113"/>
  <c r="N304" i="113"/>
  <c r="N305" i="113"/>
  <c r="N306" i="113"/>
  <c r="N307" i="113"/>
  <c r="N308" i="113"/>
  <c r="N309" i="113"/>
  <c r="N310" i="113"/>
  <c r="N311" i="113"/>
  <c r="N312" i="113"/>
  <c r="N313" i="113"/>
  <c r="N314" i="113"/>
  <c r="N315" i="113"/>
  <c r="N316" i="113"/>
  <c r="N317" i="113"/>
  <c r="N318" i="113"/>
  <c r="N319" i="113"/>
  <c r="N320" i="113"/>
  <c r="N321" i="113"/>
  <c r="N322" i="113"/>
  <c r="N323" i="113"/>
  <c r="N324" i="113"/>
  <c r="N325" i="113"/>
  <c r="N326" i="113"/>
  <c r="N327" i="113"/>
  <c r="N328" i="113"/>
  <c r="N329" i="113"/>
  <c r="N330" i="113"/>
  <c r="N331" i="113"/>
  <c r="N332" i="113"/>
  <c r="N333" i="113"/>
  <c r="N334" i="113"/>
  <c r="N335" i="113"/>
  <c r="N336" i="113"/>
  <c r="N337" i="113"/>
  <c r="N338" i="113"/>
  <c r="N339" i="113"/>
  <c r="N340" i="113"/>
  <c r="N341" i="113"/>
  <c r="N342" i="113"/>
  <c r="N343" i="113"/>
  <c r="N344" i="113"/>
  <c r="N345" i="113"/>
  <c r="N346" i="113"/>
  <c r="N347" i="113"/>
  <c r="N348" i="113"/>
  <c r="N349" i="113"/>
  <c r="N350" i="113"/>
  <c r="N351" i="113"/>
  <c r="N352" i="113"/>
  <c r="N353" i="113"/>
  <c r="N354" i="113"/>
  <c r="L5" i="113"/>
  <c r="L6" i="113"/>
  <c r="L7" i="113"/>
  <c r="L8" i="113"/>
  <c r="L9" i="113"/>
  <c r="L10" i="113"/>
  <c r="L11" i="113"/>
  <c r="L12" i="113"/>
  <c r="L13" i="113"/>
  <c r="L14" i="113"/>
  <c r="L15" i="113"/>
  <c r="L16" i="113"/>
  <c r="L17" i="113"/>
  <c r="L18" i="113"/>
  <c r="L19" i="113"/>
  <c r="L20" i="113"/>
  <c r="L21" i="113"/>
  <c r="L22" i="113"/>
  <c r="L23" i="113"/>
  <c r="L24" i="113"/>
  <c r="L25" i="113"/>
  <c r="L26" i="113"/>
  <c r="L27" i="113"/>
  <c r="L28" i="113"/>
  <c r="L29" i="113"/>
  <c r="L30" i="113"/>
  <c r="L31" i="113"/>
  <c r="L32" i="113"/>
  <c r="L33" i="113"/>
  <c r="L34" i="113"/>
  <c r="L35" i="113"/>
  <c r="L36" i="113"/>
  <c r="L37" i="113"/>
  <c r="L38" i="113"/>
  <c r="L39" i="113"/>
  <c r="L40" i="113"/>
  <c r="L41" i="113"/>
  <c r="L42" i="113"/>
  <c r="L43" i="113"/>
  <c r="L44" i="113"/>
  <c r="L45" i="113"/>
  <c r="L46" i="113"/>
  <c r="L47" i="113"/>
  <c r="L48" i="113"/>
  <c r="L49" i="113"/>
  <c r="L50" i="113"/>
  <c r="L51" i="113"/>
  <c r="L52" i="113"/>
  <c r="L53" i="113"/>
  <c r="L54" i="113"/>
  <c r="L55" i="113"/>
  <c r="L56" i="113"/>
  <c r="L57" i="113"/>
  <c r="L58" i="113"/>
  <c r="L59" i="113"/>
  <c r="L60" i="113"/>
  <c r="L61" i="113"/>
  <c r="L62" i="113"/>
  <c r="L63" i="113"/>
  <c r="L64" i="113"/>
  <c r="L65" i="113"/>
  <c r="L66" i="113"/>
  <c r="L67" i="113"/>
  <c r="L68" i="113"/>
  <c r="L69" i="113"/>
  <c r="L70" i="113"/>
  <c r="L71" i="113"/>
  <c r="L72" i="113"/>
  <c r="L73" i="113"/>
  <c r="L74" i="113"/>
  <c r="L75" i="113"/>
  <c r="L76" i="113"/>
  <c r="L77" i="113"/>
  <c r="L78" i="113"/>
  <c r="L79" i="113"/>
  <c r="L80" i="113"/>
  <c r="L81" i="113"/>
  <c r="L82" i="113"/>
  <c r="L83" i="113"/>
  <c r="L84" i="113"/>
  <c r="L85" i="113"/>
  <c r="L86" i="113"/>
  <c r="L87" i="113"/>
  <c r="L88" i="113"/>
  <c r="L89" i="113"/>
  <c r="L90" i="113"/>
  <c r="L91" i="113"/>
  <c r="L92" i="113"/>
  <c r="L93" i="113"/>
  <c r="L94" i="113"/>
  <c r="L95" i="113"/>
  <c r="L96" i="113"/>
  <c r="L97" i="113"/>
  <c r="L98" i="113"/>
  <c r="L99" i="113"/>
  <c r="L100" i="113"/>
  <c r="L101" i="113"/>
  <c r="L102" i="113"/>
  <c r="L103" i="113"/>
  <c r="L104" i="113"/>
  <c r="L105" i="113"/>
  <c r="L106" i="113"/>
  <c r="L107" i="113"/>
  <c r="L108" i="113"/>
  <c r="L109" i="113"/>
  <c r="L110" i="113"/>
  <c r="L111" i="113"/>
  <c r="L112" i="113"/>
  <c r="L113" i="113"/>
  <c r="L114" i="113"/>
  <c r="L115" i="113"/>
  <c r="L116" i="113"/>
  <c r="L117" i="113"/>
  <c r="L118" i="113"/>
  <c r="L119" i="113"/>
  <c r="L120" i="113"/>
  <c r="L121" i="113"/>
  <c r="L122" i="113"/>
  <c r="L123" i="113"/>
  <c r="L124" i="113"/>
  <c r="L125" i="113"/>
  <c r="L126" i="113"/>
  <c r="L127" i="113"/>
  <c r="L128" i="113"/>
  <c r="L129" i="113"/>
  <c r="L130" i="113"/>
  <c r="L131" i="113"/>
  <c r="L132" i="113"/>
  <c r="L133" i="113"/>
  <c r="L134" i="113"/>
  <c r="L135" i="113"/>
  <c r="L136" i="113"/>
  <c r="L137" i="113"/>
  <c r="L138" i="113"/>
  <c r="L139" i="113"/>
  <c r="L140" i="113"/>
  <c r="L141" i="113"/>
  <c r="L142" i="113"/>
  <c r="L143" i="113"/>
  <c r="L144" i="113"/>
  <c r="L145" i="113"/>
  <c r="L146" i="113"/>
  <c r="L147" i="113"/>
  <c r="L148" i="113"/>
  <c r="L149" i="113"/>
  <c r="L150" i="113"/>
  <c r="L151" i="113"/>
  <c r="L152" i="113"/>
  <c r="L153" i="113"/>
  <c r="L154" i="113"/>
  <c r="L155" i="113"/>
  <c r="L156" i="113"/>
  <c r="L157" i="113"/>
  <c r="L158" i="113"/>
  <c r="L159" i="113"/>
  <c r="L160" i="113"/>
  <c r="L161" i="113"/>
  <c r="L162" i="113"/>
  <c r="L163" i="113"/>
  <c r="L164" i="113"/>
  <c r="L165" i="113"/>
  <c r="L166" i="113"/>
  <c r="L167" i="113"/>
  <c r="L168" i="113"/>
  <c r="L169" i="113"/>
  <c r="L170" i="113"/>
  <c r="L171" i="113"/>
  <c r="L172" i="113"/>
  <c r="L173" i="113"/>
  <c r="L174" i="113"/>
  <c r="L175" i="113"/>
  <c r="L176" i="113"/>
  <c r="L177" i="113"/>
  <c r="L178" i="113"/>
  <c r="L179" i="113"/>
  <c r="L180" i="113"/>
  <c r="L181" i="113"/>
  <c r="L182" i="113"/>
  <c r="L183" i="113"/>
  <c r="L184" i="113"/>
  <c r="L185" i="113"/>
  <c r="L186" i="113"/>
  <c r="L187" i="113"/>
  <c r="L188" i="113"/>
  <c r="L189" i="113"/>
  <c r="L190" i="113"/>
  <c r="L191" i="113"/>
  <c r="L192" i="113"/>
  <c r="L193" i="113"/>
  <c r="L194" i="113"/>
  <c r="L195" i="113"/>
  <c r="L196" i="113"/>
  <c r="L197" i="113"/>
  <c r="L198" i="113"/>
  <c r="L199" i="113"/>
  <c r="L200" i="113"/>
  <c r="L201" i="113"/>
  <c r="L202" i="113"/>
  <c r="L203" i="113"/>
  <c r="L204" i="113"/>
  <c r="L205" i="113"/>
  <c r="L206" i="113"/>
  <c r="L207" i="113"/>
  <c r="L208" i="113"/>
  <c r="L209" i="113"/>
  <c r="L210" i="113"/>
  <c r="L211" i="113"/>
  <c r="L212" i="113"/>
  <c r="L213" i="113"/>
  <c r="L214" i="113"/>
  <c r="L215" i="113"/>
  <c r="L216" i="113"/>
  <c r="L217" i="113"/>
  <c r="L218" i="113"/>
  <c r="L219" i="113"/>
  <c r="L220" i="113"/>
  <c r="L221" i="113"/>
  <c r="L222" i="113"/>
  <c r="L223" i="113"/>
  <c r="L224" i="113"/>
  <c r="L225" i="113"/>
  <c r="L226" i="113"/>
  <c r="L227" i="113"/>
  <c r="L228" i="113"/>
  <c r="L229" i="113"/>
  <c r="L230" i="113"/>
  <c r="L231" i="113"/>
  <c r="L232" i="113"/>
  <c r="L233" i="113"/>
  <c r="L234" i="113"/>
  <c r="L235" i="113"/>
  <c r="L236" i="113"/>
  <c r="L237" i="113"/>
  <c r="L238" i="113"/>
  <c r="L239" i="113"/>
  <c r="L240" i="113"/>
  <c r="L241" i="113"/>
  <c r="L242" i="113"/>
  <c r="L243" i="113"/>
  <c r="L244" i="113"/>
  <c r="L245" i="113"/>
  <c r="L246" i="113"/>
  <c r="L247" i="113"/>
  <c r="L248" i="113"/>
  <c r="L249" i="113"/>
  <c r="L250" i="113"/>
  <c r="L251" i="113"/>
  <c r="L252" i="113"/>
  <c r="L253" i="113"/>
  <c r="L254" i="113"/>
  <c r="L255" i="113"/>
  <c r="L256" i="113"/>
  <c r="L257" i="113"/>
  <c r="L258" i="113"/>
  <c r="L259" i="113"/>
  <c r="L260" i="113"/>
  <c r="L261" i="113"/>
  <c r="L262" i="113"/>
  <c r="L263" i="113"/>
  <c r="L264" i="113"/>
  <c r="L265" i="113"/>
  <c r="L266" i="113"/>
  <c r="L267" i="113"/>
  <c r="L268" i="113"/>
  <c r="L269" i="113"/>
  <c r="L270" i="113"/>
  <c r="L271" i="113"/>
  <c r="L272" i="113"/>
  <c r="L273" i="113"/>
  <c r="L274" i="113"/>
  <c r="L275" i="113"/>
  <c r="L276" i="113"/>
  <c r="L277" i="113"/>
  <c r="L278" i="113"/>
  <c r="L279" i="113"/>
  <c r="L280" i="113"/>
  <c r="L281" i="113"/>
  <c r="L282" i="113"/>
  <c r="L283" i="113"/>
  <c r="L284" i="113"/>
  <c r="L285" i="113"/>
  <c r="L286" i="113"/>
  <c r="L287" i="113"/>
  <c r="L288" i="113"/>
  <c r="L289" i="113"/>
  <c r="L290" i="113"/>
  <c r="L291" i="113"/>
  <c r="L292" i="113"/>
  <c r="L293" i="113"/>
  <c r="L294" i="113"/>
  <c r="L295" i="113"/>
  <c r="L296" i="113"/>
  <c r="L297" i="113"/>
  <c r="L298" i="113"/>
  <c r="L299" i="113"/>
  <c r="L300" i="113"/>
  <c r="L301" i="113"/>
  <c r="L302" i="113"/>
  <c r="L303" i="113"/>
  <c r="L304" i="113"/>
  <c r="L305" i="113"/>
  <c r="L306" i="113"/>
  <c r="L307" i="113"/>
  <c r="L308" i="113"/>
  <c r="L309" i="113"/>
  <c r="L310" i="113"/>
  <c r="L311" i="113"/>
  <c r="L312" i="113"/>
  <c r="L313" i="113"/>
  <c r="L314" i="113"/>
  <c r="L315" i="113"/>
  <c r="L316" i="113"/>
  <c r="L317" i="113"/>
  <c r="L318" i="113"/>
  <c r="L319" i="113"/>
  <c r="L320" i="113"/>
  <c r="L321" i="113"/>
  <c r="L322" i="113"/>
  <c r="L323" i="113"/>
  <c r="L324" i="113"/>
  <c r="L325" i="113"/>
  <c r="L326" i="113"/>
  <c r="L327" i="113"/>
  <c r="L328" i="113"/>
  <c r="L329" i="113"/>
  <c r="L330" i="113"/>
  <c r="L331" i="113"/>
  <c r="L332" i="113"/>
  <c r="L333" i="113"/>
  <c r="L334" i="113"/>
  <c r="L335" i="113"/>
  <c r="L336" i="113"/>
  <c r="L337" i="113"/>
  <c r="L338" i="113"/>
  <c r="L339" i="113"/>
  <c r="L340" i="113"/>
  <c r="L341" i="113"/>
  <c r="L342" i="113"/>
  <c r="L343" i="113"/>
  <c r="L344" i="113"/>
  <c r="L345" i="113"/>
  <c r="L346" i="113"/>
  <c r="L347" i="113"/>
  <c r="L348" i="113"/>
  <c r="L349" i="113"/>
  <c r="L350" i="113"/>
  <c r="L351" i="113"/>
  <c r="L352" i="113"/>
  <c r="L353" i="113"/>
  <c r="L354" i="113"/>
  <c r="K5" i="113"/>
  <c r="K6" i="113"/>
  <c r="K7" i="113"/>
  <c r="K8" i="113"/>
  <c r="K9" i="113"/>
  <c r="K10" i="113"/>
  <c r="K11" i="113"/>
  <c r="K12" i="113"/>
  <c r="K13" i="113"/>
  <c r="K14" i="113"/>
  <c r="K15" i="113"/>
  <c r="K16" i="113"/>
  <c r="K17" i="113"/>
  <c r="K18" i="113"/>
  <c r="K19" i="113"/>
  <c r="K20" i="113"/>
  <c r="K21" i="113"/>
  <c r="K22" i="113"/>
  <c r="K23" i="113"/>
  <c r="K24" i="113"/>
  <c r="K25" i="113"/>
  <c r="K26" i="113"/>
  <c r="K27" i="113"/>
  <c r="K28" i="113"/>
  <c r="K29" i="113"/>
  <c r="K30" i="113"/>
  <c r="K31" i="113"/>
  <c r="K32" i="113"/>
  <c r="K33" i="113"/>
  <c r="K34" i="113"/>
  <c r="K35" i="113"/>
  <c r="K36" i="113"/>
  <c r="K37" i="113"/>
  <c r="K38" i="113"/>
  <c r="K39" i="113"/>
  <c r="K40" i="113"/>
  <c r="K41" i="113"/>
  <c r="K42" i="113"/>
  <c r="K43" i="113"/>
  <c r="K44" i="113"/>
  <c r="K45" i="113"/>
  <c r="K46" i="113"/>
  <c r="K47" i="113"/>
  <c r="K48" i="113"/>
  <c r="K49" i="113"/>
  <c r="K50" i="113"/>
  <c r="K51" i="113"/>
  <c r="K52" i="113"/>
  <c r="K53" i="113"/>
  <c r="K54" i="113"/>
  <c r="K55" i="113"/>
  <c r="K56" i="113"/>
  <c r="K57" i="113"/>
  <c r="K58" i="113"/>
  <c r="K59" i="113"/>
  <c r="K60" i="113"/>
  <c r="K61" i="113"/>
  <c r="K62" i="113"/>
  <c r="K63" i="113"/>
  <c r="K64" i="113"/>
  <c r="K65" i="113"/>
  <c r="K66" i="113"/>
  <c r="K67" i="113"/>
  <c r="K68" i="113"/>
  <c r="K69" i="113"/>
  <c r="K70" i="113"/>
  <c r="K71" i="113"/>
  <c r="K72" i="113"/>
  <c r="K73" i="113"/>
  <c r="K74" i="113"/>
  <c r="K75" i="113"/>
  <c r="K76" i="113"/>
  <c r="K77" i="113"/>
  <c r="K78" i="113"/>
  <c r="K79" i="113"/>
  <c r="K80" i="113"/>
  <c r="K81" i="113"/>
  <c r="K82" i="113"/>
  <c r="K83" i="113"/>
  <c r="K84" i="113"/>
  <c r="K85" i="113"/>
  <c r="K86" i="113"/>
  <c r="K87" i="113"/>
  <c r="K88" i="113"/>
  <c r="K89" i="113"/>
  <c r="K90" i="113"/>
  <c r="K91" i="113"/>
  <c r="K92" i="113"/>
  <c r="K93" i="113"/>
  <c r="K94" i="113"/>
  <c r="K95" i="113"/>
  <c r="K96" i="113"/>
  <c r="K97" i="113"/>
  <c r="K98" i="113"/>
  <c r="K99" i="113"/>
  <c r="K100" i="113"/>
  <c r="K101" i="113"/>
  <c r="K102" i="113"/>
  <c r="K103" i="113"/>
  <c r="K104" i="113"/>
  <c r="K105" i="113"/>
  <c r="K106" i="113"/>
  <c r="K107" i="113"/>
  <c r="K108" i="113"/>
  <c r="K109" i="113"/>
  <c r="K110" i="113"/>
  <c r="K111" i="113"/>
  <c r="K112" i="113"/>
  <c r="K113" i="113"/>
  <c r="K114" i="113"/>
  <c r="K115" i="113"/>
  <c r="K116" i="113"/>
  <c r="K117" i="113"/>
  <c r="K118" i="113"/>
  <c r="K119" i="113"/>
  <c r="K120" i="113"/>
  <c r="K121" i="113"/>
  <c r="K122" i="113"/>
  <c r="K123" i="113"/>
  <c r="K124" i="113"/>
  <c r="K125" i="113"/>
  <c r="K126" i="113"/>
  <c r="K127" i="113"/>
  <c r="K128" i="113"/>
  <c r="K129" i="113"/>
  <c r="K130" i="113"/>
  <c r="K131" i="113"/>
  <c r="K132" i="113"/>
  <c r="K133" i="113"/>
  <c r="K134" i="113"/>
  <c r="K135" i="113"/>
  <c r="K136" i="113"/>
  <c r="K137" i="113"/>
  <c r="K138" i="113"/>
  <c r="K139" i="113"/>
  <c r="K140" i="113"/>
  <c r="K141" i="113"/>
  <c r="K142" i="113"/>
  <c r="K143" i="113"/>
  <c r="K144" i="113"/>
  <c r="K145" i="113"/>
  <c r="K146" i="113"/>
  <c r="K147" i="113"/>
  <c r="K148" i="113"/>
  <c r="K149" i="113"/>
  <c r="K150" i="113"/>
  <c r="K151" i="113"/>
  <c r="K152" i="113"/>
  <c r="K153" i="113"/>
  <c r="K154" i="113"/>
  <c r="K155" i="113"/>
  <c r="K156" i="113"/>
  <c r="K157" i="113"/>
  <c r="K158" i="113"/>
  <c r="K159" i="113"/>
  <c r="K160" i="113"/>
  <c r="K161" i="113"/>
  <c r="K162" i="113"/>
  <c r="K163" i="113"/>
  <c r="K164" i="113"/>
  <c r="K165" i="113"/>
  <c r="K166" i="113"/>
  <c r="K167" i="113"/>
  <c r="K168" i="113"/>
  <c r="K169" i="113"/>
  <c r="K170" i="113"/>
  <c r="K171" i="113"/>
  <c r="K172" i="113"/>
  <c r="K173" i="113"/>
  <c r="K174" i="113"/>
  <c r="K175" i="113"/>
  <c r="K176" i="113"/>
  <c r="K177" i="113"/>
  <c r="K178" i="113"/>
  <c r="K179" i="113"/>
  <c r="K180" i="113"/>
  <c r="K181" i="113"/>
  <c r="K182" i="113"/>
  <c r="K183" i="113"/>
  <c r="K184" i="113"/>
  <c r="K185" i="113"/>
  <c r="K186" i="113"/>
  <c r="K187" i="113"/>
  <c r="K188" i="113"/>
  <c r="K189" i="113"/>
  <c r="K190" i="113"/>
  <c r="K191" i="113"/>
  <c r="K192" i="113"/>
  <c r="K193" i="113"/>
  <c r="K194" i="113"/>
  <c r="K195" i="113"/>
  <c r="K196" i="113"/>
  <c r="K197" i="113"/>
  <c r="K198" i="113"/>
  <c r="K199" i="113"/>
  <c r="K200" i="113"/>
  <c r="K201" i="113"/>
  <c r="K202" i="113"/>
  <c r="K203" i="113"/>
  <c r="K204" i="113"/>
  <c r="K205" i="113"/>
  <c r="K206" i="113"/>
  <c r="K207" i="113"/>
  <c r="K208" i="113"/>
  <c r="K209" i="113"/>
  <c r="K210" i="113"/>
  <c r="K211" i="113"/>
  <c r="K212" i="113"/>
  <c r="K213" i="113"/>
  <c r="K214" i="113"/>
  <c r="K215" i="113"/>
  <c r="K216" i="113"/>
  <c r="K217" i="113"/>
  <c r="K218" i="113"/>
  <c r="K219" i="113"/>
  <c r="K220" i="113"/>
  <c r="K221" i="113"/>
  <c r="K222" i="113"/>
  <c r="K223" i="113"/>
  <c r="K224" i="113"/>
  <c r="K225" i="113"/>
  <c r="K226" i="113"/>
  <c r="K227" i="113"/>
  <c r="K228" i="113"/>
  <c r="K229" i="113"/>
  <c r="K230" i="113"/>
  <c r="K231" i="113"/>
  <c r="K232" i="113"/>
  <c r="K233" i="113"/>
  <c r="K234" i="113"/>
  <c r="K235" i="113"/>
  <c r="K236" i="113"/>
  <c r="K237" i="113"/>
  <c r="K238" i="113"/>
  <c r="K239" i="113"/>
  <c r="K240" i="113"/>
  <c r="K241" i="113"/>
  <c r="K242" i="113"/>
  <c r="K243" i="113"/>
  <c r="K244" i="113"/>
  <c r="K245" i="113"/>
  <c r="K246" i="113"/>
  <c r="K247" i="113"/>
  <c r="K248" i="113"/>
  <c r="K249" i="113"/>
  <c r="K250" i="113"/>
  <c r="K251" i="113"/>
  <c r="K252" i="113"/>
  <c r="K253" i="113"/>
  <c r="K254" i="113"/>
  <c r="K255" i="113"/>
  <c r="K256" i="113"/>
  <c r="K257" i="113"/>
  <c r="K258" i="113"/>
  <c r="K259" i="113"/>
  <c r="K260" i="113"/>
  <c r="K261" i="113"/>
  <c r="K262" i="113"/>
  <c r="K263" i="113"/>
  <c r="K264" i="113"/>
  <c r="K265" i="113"/>
  <c r="K266" i="113"/>
  <c r="K267" i="113"/>
  <c r="K268" i="113"/>
  <c r="K269" i="113"/>
  <c r="K270" i="113"/>
  <c r="K271" i="113"/>
  <c r="K272" i="113"/>
  <c r="K273" i="113"/>
  <c r="K274" i="113"/>
  <c r="K275" i="113"/>
  <c r="K276" i="113"/>
  <c r="K277" i="113"/>
  <c r="K278" i="113"/>
  <c r="K279" i="113"/>
  <c r="K280" i="113"/>
  <c r="K281" i="113"/>
  <c r="K282" i="113"/>
  <c r="K283" i="113"/>
  <c r="K284" i="113"/>
  <c r="K285" i="113"/>
  <c r="K286" i="113"/>
  <c r="K287" i="113"/>
  <c r="K288" i="113"/>
  <c r="K289" i="113"/>
  <c r="K290" i="113"/>
  <c r="K291" i="113"/>
  <c r="K292" i="113"/>
  <c r="K293" i="113"/>
  <c r="K294" i="113"/>
  <c r="K295" i="113"/>
  <c r="K296" i="113"/>
  <c r="K297" i="113"/>
  <c r="K298" i="113"/>
  <c r="K299" i="113"/>
  <c r="K300" i="113"/>
  <c r="K301" i="113"/>
  <c r="K302" i="113"/>
  <c r="K303" i="113"/>
  <c r="K304" i="113"/>
  <c r="K305" i="113"/>
  <c r="K306" i="113"/>
  <c r="K307" i="113"/>
  <c r="K308" i="113"/>
  <c r="K309" i="113"/>
  <c r="K310" i="113"/>
  <c r="K311" i="113"/>
  <c r="K312" i="113"/>
  <c r="K313" i="113"/>
  <c r="K314" i="113"/>
  <c r="K315" i="113"/>
  <c r="K316" i="113"/>
  <c r="K317" i="113"/>
  <c r="K318" i="113"/>
  <c r="K319" i="113"/>
  <c r="K320" i="113"/>
  <c r="K321" i="113"/>
  <c r="K322" i="113"/>
  <c r="K323" i="113"/>
  <c r="K324" i="113"/>
  <c r="K325" i="113"/>
  <c r="K326" i="113"/>
  <c r="K327" i="113"/>
  <c r="K328" i="113"/>
  <c r="K329" i="113"/>
  <c r="K330" i="113"/>
  <c r="K331" i="113"/>
  <c r="K332" i="113"/>
  <c r="K333" i="113"/>
  <c r="K334" i="113"/>
  <c r="K335" i="113"/>
  <c r="K336" i="113"/>
  <c r="K337" i="113"/>
  <c r="K338" i="113"/>
  <c r="K339" i="113"/>
  <c r="K340" i="113"/>
  <c r="K341" i="113"/>
  <c r="K342" i="113"/>
  <c r="K343" i="113"/>
  <c r="K344" i="113"/>
  <c r="K345" i="113"/>
  <c r="K346" i="113"/>
  <c r="K347" i="113"/>
  <c r="K348" i="113"/>
  <c r="K349" i="113"/>
  <c r="K350" i="113"/>
  <c r="K351" i="113"/>
  <c r="K352" i="113"/>
  <c r="K353" i="113"/>
  <c r="K354" i="113"/>
  <c r="R4" i="113"/>
  <c r="N4" i="113"/>
  <c r="L4" i="113"/>
  <c r="K4" i="113"/>
  <c r="O5" i="128"/>
  <c r="O6" i="128"/>
  <c r="O7" i="128"/>
  <c r="O8" i="128"/>
  <c r="O9" i="128"/>
  <c r="O10" i="128"/>
  <c r="O11" i="128"/>
  <c r="O12" i="128"/>
  <c r="O13" i="128"/>
  <c r="O14" i="128"/>
  <c r="O15" i="128"/>
  <c r="O16" i="128"/>
  <c r="O17" i="128"/>
  <c r="O18" i="128"/>
  <c r="O19" i="128"/>
  <c r="O20" i="128"/>
  <c r="O21" i="128"/>
  <c r="O22" i="128"/>
  <c r="O23" i="128"/>
  <c r="O24" i="128"/>
  <c r="O25" i="128"/>
  <c r="O26" i="128"/>
  <c r="O27" i="128"/>
  <c r="O28" i="128"/>
  <c r="O29" i="128"/>
  <c r="O30" i="128"/>
  <c r="O31" i="128"/>
  <c r="O32" i="128"/>
  <c r="O33" i="128"/>
  <c r="O34" i="128"/>
  <c r="O35" i="128"/>
  <c r="O36" i="128"/>
  <c r="O37" i="128"/>
  <c r="O38" i="128"/>
  <c r="O39" i="128"/>
  <c r="O40" i="128"/>
  <c r="O41" i="128"/>
  <c r="O42" i="128"/>
  <c r="O43" i="128"/>
  <c r="O44" i="128"/>
  <c r="O45" i="128"/>
  <c r="O46" i="128"/>
  <c r="O47" i="128"/>
  <c r="O48" i="128"/>
  <c r="O49" i="128"/>
  <c r="O50" i="128"/>
  <c r="O51" i="128"/>
  <c r="O52" i="128"/>
  <c r="O53" i="128"/>
  <c r="O54" i="128"/>
  <c r="O55" i="128"/>
  <c r="O56" i="128"/>
  <c r="O57" i="128"/>
  <c r="O58" i="128"/>
  <c r="O59" i="128"/>
  <c r="O60" i="128"/>
  <c r="O61" i="128"/>
  <c r="O62" i="128"/>
  <c r="O63" i="128"/>
  <c r="O64" i="128"/>
  <c r="O65" i="128"/>
  <c r="O66" i="128"/>
  <c r="O67" i="128"/>
  <c r="O68" i="128"/>
  <c r="O69" i="128"/>
  <c r="O70" i="128"/>
  <c r="O71" i="128"/>
  <c r="O72" i="128"/>
  <c r="O73" i="128"/>
  <c r="O74" i="128"/>
  <c r="O75" i="128"/>
  <c r="O76" i="128"/>
  <c r="O77" i="128"/>
  <c r="O78" i="128"/>
  <c r="O79" i="128"/>
  <c r="O80" i="128"/>
  <c r="O81" i="128"/>
  <c r="O82" i="128"/>
  <c r="O83" i="128"/>
  <c r="O84" i="128"/>
  <c r="O85" i="128"/>
  <c r="O86" i="128"/>
  <c r="O87" i="128"/>
  <c r="O88" i="128"/>
  <c r="O89" i="128"/>
  <c r="O90" i="128"/>
  <c r="O91" i="128"/>
  <c r="O92" i="128"/>
  <c r="O93" i="128"/>
  <c r="O94" i="128"/>
  <c r="O95" i="128"/>
  <c r="O96" i="128"/>
  <c r="O97" i="128"/>
  <c r="O98" i="128"/>
  <c r="O99" i="128"/>
  <c r="O100" i="128"/>
  <c r="O101" i="128"/>
  <c r="O102" i="128"/>
  <c r="O103" i="128"/>
  <c r="O104" i="128"/>
  <c r="O105" i="128"/>
  <c r="O106" i="128"/>
  <c r="O107" i="128"/>
  <c r="O108" i="128"/>
  <c r="O109" i="128"/>
  <c r="O110" i="128"/>
  <c r="O111" i="128"/>
  <c r="O112" i="128"/>
  <c r="O113" i="128"/>
  <c r="O114" i="128"/>
  <c r="O115" i="128"/>
  <c r="O116" i="128"/>
  <c r="O117" i="128"/>
  <c r="O118" i="128"/>
  <c r="O119" i="128"/>
  <c r="O120" i="128"/>
  <c r="O121" i="128"/>
  <c r="O122" i="128"/>
  <c r="O123" i="128"/>
  <c r="O124" i="128"/>
  <c r="O125" i="128"/>
  <c r="O126" i="128"/>
  <c r="O127" i="128"/>
  <c r="O128" i="128"/>
  <c r="O129" i="128"/>
  <c r="O130" i="128"/>
  <c r="O131" i="128"/>
  <c r="O132" i="128"/>
  <c r="O133" i="128"/>
  <c r="O134" i="128"/>
  <c r="O135" i="128"/>
  <c r="O136" i="128"/>
  <c r="O137" i="128"/>
  <c r="O138" i="128"/>
  <c r="O139" i="128"/>
  <c r="O140" i="128"/>
  <c r="O141" i="128"/>
  <c r="O142" i="128"/>
  <c r="O143" i="128"/>
  <c r="O144" i="128"/>
  <c r="O145" i="128"/>
  <c r="O146" i="128"/>
  <c r="O147" i="128"/>
  <c r="O148" i="128"/>
  <c r="O149" i="128"/>
  <c r="O150" i="128"/>
  <c r="O151" i="128"/>
  <c r="O152" i="128"/>
  <c r="O153" i="128"/>
  <c r="O154" i="128"/>
  <c r="O155" i="128"/>
  <c r="O156" i="128"/>
  <c r="O157" i="128"/>
  <c r="O158" i="128"/>
  <c r="O159" i="128"/>
  <c r="O160" i="128"/>
  <c r="O161" i="128"/>
  <c r="O162" i="128"/>
  <c r="O163" i="128"/>
  <c r="O164" i="128"/>
  <c r="O165" i="128"/>
  <c r="O166" i="128"/>
  <c r="O167" i="128"/>
  <c r="O168" i="128"/>
  <c r="O169" i="128"/>
  <c r="O170" i="128"/>
  <c r="O171" i="128"/>
  <c r="O172" i="128"/>
  <c r="O173" i="128"/>
  <c r="O174" i="128"/>
  <c r="O175" i="128"/>
  <c r="O176" i="128"/>
  <c r="O177" i="128"/>
  <c r="O178" i="128"/>
  <c r="O179" i="128"/>
  <c r="O180" i="128"/>
  <c r="O181" i="128"/>
  <c r="O182" i="128"/>
  <c r="O183" i="128"/>
  <c r="O184" i="128"/>
  <c r="O185" i="128"/>
  <c r="O186" i="128"/>
  <c r="O187" i="128"/>
  <c r="O188" i="128"/>
  <c r="O189" i="128"/>
  <c r="O190" i="128"/>
  <c r="O191" i="128"/>
  <c r="O192" i="128"/>
  <c r="O193" i="128"/>
  <c r="O194" i="128"/>
  <c r="O195" i="128"/>
  <c r="O196" i="128"/>
  <c r="O197" i="128"/>
  <c r="O198" i="128"/>
  <c r="O199" i="128"/>
  <c r="O200" i="128"/>
  <c r="O201" i="128"/>
  <c r="O202" i="128"/>
  <c r="O203" i="128"/>
  <c r="O204" i="128"/>
  <c r="O205" i="128"/>
  <c r="O206" i="128"/>
  <c r="O207" i="128"/>
  <c r="O208" i="128"/>
  <c r="O209" i="128"/>
  <c r="O210" i="128"/>
  <c r="O211" i="128"/>
  <c r="O212" i="128"/>
  <c r="O213" i="128"/>
  <c r="O214" i="128"/>
  <c r="O215" i="128"/>
  <c r="O216" i="128"/>
  <c r="O217" i="128"/>
  <c r="O218" i="128"/>
  <c r="O219" i="128"/>
  <c r="O220" i="128"/>
  <c r="O221" i="128"/>
  <c r="O222" i="128"/>
  <c r="O223" i="128"/>
  <c r="O224" i="128"/>
  <c r="O225" i="128"/>
  <c r="O226" i="128"/>
  <c r="O227" i="128"/>
  <c r="O228" i="128"/>
  <c r="O229" i="128"/>
  <c r="O230" i="128"/>
  <c r="O231" i="128"/>
  <c r="O232" i="128"/>
  <c r="O233" i="128"/>
  <c r="O234" i="128"/>
  <c r="O235" i="128"/>
  <c r="O236" i="128"/>
  <c r="O237" i="128"/>
  <c r="O238" i="128"/>
  <c r="O239" i="128"/>
  <c r="O240" i="128"/>
  <c r="O241" i="128"/>
  <c r="O242" i="128"/>
  <c r="O243" i="128"/>
  <c r="O244" i="128"/>
  <c r="O245" i="128"/>
  <c r="O246" i="128"/>
  <c r="O247" i="128"/>
  <c r="O248" i="128"/>
  <c r="O249" i="128"/>
  <c r="O250" i="128"/>
  <c r="O251" i="128"/>
  <c r="O252" i="128"/>
  <c r="O253" i="128"/>
  <c r="O254" i="128"/>
  <c r="O255" i="128"/>
  <c r="O256" i="128"/>
  <c r="O257" i="128"/>
  <c r="O258" i="128"/>
  <c r="O259" i="128"/>
  <c r="O260" i="128"/>
  <c r="O261" i="128"/>
  <c r="O262" i="128"/>
  <c r="O263" i="128"/>
  <c r="O264" i="128"/>
  <c r="O265" i="128"/>
  <c r="O266" i="128"/>
  <c r="O267" i="128"/>
  <c r="O268" i="128"/>
  <c r="O269" i="128"/>
  <c r="O270" i="128"/>
  <c r="O271" i="128"/>
  <c r="O272" i="128"/>
  <c r="O273" i="128"/>
  <c r="O274" i="128"/>
  <c r="O275" i="128"/>
  <c r="O276" i="128"/>
  <c r="O277" i="128"/>
  <c r="O278" i="128"/>
  <c r="O279" i="128"/>
  <c r="O280" i="128"/>
  <c r="O281" i="128"/>
  <c r="O282" i="128"/>
  <c r="O283" i="128"/>
  <c r="O284" i="128"/>
  <c r="O285" i="128"/>
  <c r="O286" i="128"/>
  <c r="O287" i="128"/>
  <c r="O288" i="128"/>
  <c r="O289" i="128"/>
  <c r="O290" i="128"/>
  <c r="O291" i="128"/>
  <c r="O292" i="128"/>
  <c r="O293" i="128"/>
  <c r="O294" i="128"/>
  <c r="O295" i="128"/>
  <c r="O296" i="128"/>
  <c r="O297" i="128"/>
  <c r="O298" i="128"/>
  <c r="O299" i="128"/>
  <c r="O300" i="128"/>
  <c r="O301" i="128"/>
  <c r="O302" i="128"/>
  <c r="O303" i="128"/>
  <c r="O304" i="128"/>
  <c r="O305" i="128"/>
  <c r="O306" i="128"/>
  <c r="O307" i="128"/>
  <c r="O308" i="128"/>
  <c r="O309" i="128"/>
  <c r="O310" i="128"/>
  <c r="O311" i="128"/>
  <c r="O312" i="128"/>
  <c r="O313" i="128"/>
  <c r="O314" i="128"/>
  <c r="O315" i="128"/>
  <c r="O316" i="128"/>
  <c r="O317" i="128"/>
  <c r="O318" i="128"/>
  <c r="O319" i="128"/>
  <c r="O320" i="128"/>
  <c r="O321" i="128"/>
  <c r="O322" i="128"/>
  <c r="O323" i="128"/>
  <c r="O324" i="128"/>
  <c r="O325" i="128"/>
  <c r="O326" i="128"/>
  <c r="O327" i="128"/>
  <c r="O328" i="128"/>
  <c r="O329" i="128"/>
  <c r="O330" i="128"/>
  <c r="O331" i="128"/>
  <c r="O332" i="128"/>
  <c r="O333" i="128"/>
  <c r="O334" i="128"/>
  <c r="O335" i="128"/>
  <c r="O336" i="128"/>
  <c r="O337" i="128"/>
  <c r="O338" i="128"/>
  <c r="O339" i="128"/>
  <c r="O340" i="128"/>
  <c r="O341" i="128"/>
  <c r="O342" i="128"/>
  <c r="O343" i="128"/>
  <c r="O344" i="128"/>
  <c r="O345" i="128"/>
  <c r="O346" i="128"/>
  <c r="O347" i="128"/>
  <c r="O348" i="128"/>
  <c r="O349" i="128"/>
  <c r="O350" i="128"/>
  <c r="O351" i="128"/>
  <c r="O352" i="128"/>
  <c r="O353" i="128"/>
  <c r="O354" i="128"/>
  <c r="O4" i="128"/>
  <c r="K356" i="142" l="1"/>
  <c r="L356" i="137"/>
  <c r="K356" i="137"/>
  <c r="R355" i="137"/>
  <c r="L356" i="140"/>
  <c r="K356" i="140"/>
  <c r="R355" i="140"/>
  <c r="I5" i="128"/>
  <c r="I9" i="128"/>
  <c r="I13" i="128"/>
  <c r="I15" i="128"/>
  <c r="I17" i="128"/>
  <c r="I19" i="128"/>
  <c r="I23" i="128"/>
  <c r="I25" i="128"/>
  <c r="I27" i="128"/>
  <c r="I29" i="128"/>
  <c r="I33" i="128"/>
  <c r="I39" i="128"/>
  <c r="I41" i="128"/>
  <c r="I43" i="128"/>
  <c r="I45" i="128"/>
  <c r="I49" i="128"/>
  <c r="I51" i="128"/>
  <c r="I53" i="128"/>
  <c r="I55" i="128"/>
  <c r="I57" i="128"/>
  <c r="I59" i="128"/>
  <c r="I61" i="128"/>
  <c r="I63" i="128"/>
  <c r="I65" i="128"/>
  <c r="I67" i="128"/>
  <c r="I69" i="128"/>
  <c r="I71" i="128"/>
  <c r="I73" i="128"/>
  <c r="I75" i="128"/>
  <c r="I77" i="128"/>
  <c r="I79" i="128"/>
  <c r="I81" i="128"/>
  <c r="I83" i="128"/>
  <c r="I85" i="128"/>
  <c r="I87" i="128"/>
  <c r="I89" i="128"/>
  <c r="I91" i="128"/>
  <c r="I93" i="128"/>
  <c r="I95" i="128"/>
  <c r="I97" i="128"/>
  <c r="I99" i="128"/>
  <c r="I101" i="128"/>
  <c r="I103" i="128"/>
  <c r="I105" i="128"/>
  <c r="I107" i="128"/>
  <c r="I109" i="128"/>
  <c r="I111" i="128"/>
  <c r="I113" i="128"/>
  <c r="I115" i="128"/>
  <c r="I117" i="128"/>
  <c r="I119" i="128"/>
  <c r="I121" i="128"/>
  <c r="I123" i="128"/>
  <c r="I125" i="128"/>
  <c r="I127" i="128"/>
  <c r="I129" i="128"/>
  <c r="I131" i="128"/>
  <c r="I133" i="128"/>
  <c r="I135" i="128"/>
  <c r="I137" i="128"/>
  <c r="I139" i="128"/>
  <c r="I141" i="128"/>
  <c r="I143" i="128"/>
  <c r="I145" i="128"/>
  <c r="I147" i="128"/>
  <c r="I149" i="128"/>
  <c r="I151" i="128"/>
  <c r="I153" i="128"/>
  <c r="I155" i="128"/>
  <c r="I157" i="128"/>
  <c r="I159" i="128"/>
  <c r="I161" i="128"/>
  <c r="I163" i="128"/>
  <c r="I165" i="128"/>
  <c r="I167" i="128"/>
  <c r="I169" i="128"/>
  <c r="I171" i="128"/>
  <c r="I175" i="128"/>
  <c r="I177" i="128"/>
  <c r="I179" i="128"/>
  <c r="I183" i="128"/>
  <c r="I173" i="128"/>
  <c r="I181" i="128"/>
  <c r="I185" i="128"/>
  <c r="I187" i="128"/>
  <c r="I189" i="128"/>
  <c r="I191" i="128"/>
  <c r="I193" i="128"/>
  <c r="I195" i="128"/>
  <c r="I197" i="128"/>
  <c r="I199" i="128"/>
  <c r="I201" i="128"/>
  <c r="I203" i="128"/>
  <c r="I205" i="128"/>
  <c r="I207" i="128"/>
  <c r="I209" i="128"/>
  <c r="I211" i="128"/>
  <c r="I213" i="128"/>
  <c r="I215" i="128"/>
  <c r="I217" i="128"/>
  <c r="I219" i="128"/>
  <c r="I221" i="128"/>
  <c r="I223" i="128"/>
  <c r="I225" i="128"/>
  <c r="I227" i="128"/>
  <c r="I229" i="128"/>
  <c r="I231" i="128"/>
  <c r="I233" i="128"/>
  <c r="I235" i="128"/>
  <c r="I237" i="128"/>
  <c r="I239" i="128"/>
  <c r="I241" i="128"/>
  <c r="I243" i="128"/>
  <c r="I245" i="128"/>
  <c r="I247" i="128"/>
  <c r="I249" i="128"/>
  <c r="I251" i="128"/>
  <c r="I253" i="128"/>
  <c r="I255" i="128"/>
  <c r="I257" i="128"/>
  <c r="I259" i="128"/>
  <c r="I261" i="128"/>
  <c r="I263" i="128"/>
  <c r="I265" i="128"/>
  <c r="I267" i="128"/>
  <c r="I269" i="128"/>
  <c r="I271" i="128"/>
  <c r="I273" i="128"/>
  <c r="I275" i="128"/>
  <c r="I277" i="128"/>
  <c r="I279" i="128"/>
  <c r="I281" i="128"/>
  <c r="I283" i="128"/>
  <c r="I285" i="128"/>
  <c r="I287" i="128"/>
  <c r="I289" i="128"/>
  <c r="I291" i="128"/>
  <c r="I293" i="128"/>
  <c r="I295" i="128"/>
  <c r="I297" i="128"/>
  <c r="I299" i="128"/>
  <c r="I301" i="128"/>
  <c r="I303" i="128"/>
  <c r="I305" i="128"/>
  <c r="I307" i="128"/>
  <c r="I309" i="128"/>
  <c r="I311" i="128"/>
  <c r="I313" i="128"/>
  <c r="I315" i="128"/>
  <c r="I317" i="128"/>
  <c r="I319" i="128"/>
  <c r="I321" i="128"/>
  <c r="I323" i="128"/>
  <c r="I325" i="128"/>
  <c r="I327" i="128"/>
  <c r="I329" i="128"/>
  <c r="I331" i="128"/>
  <c r="I333" i="128"/>
  <c r="I335" i="128"/>
  <c r="I337" i="128"/>
  <c r="I339" i="128"/>
  <c r="I341" i="128"/>
  <c r="I343" i="128"/>
  <c r="I345" i="128"/>
  <c r="I347" i="128"/>
  <c r="I349" i="128"/>
  <c r="I351" i="128"/>
  <c r="I353" i="128"/>
  <c r="I6" i="128"/>
  <c r="I14" i="128"/>
  <c r="I18" i="128"/>
  <c r="I26" i="128"/>
  <c r="I30" i="128"/>
  <c r="I34" i="128"/>
  <c r="I42" i="128"/>
  <c r="I46" i="128"/>
  <c r="I50" i="128"/>
  <c r="I54" i="128"/>
  <c r="I58" i="128"/>
  <c r="I62" i="128"/>
  <c r="I66" i="128"/>
  <c r="I70" i="128"/>
  <c r="I74" i="128"/>
  <c r="I78" i="128"/>
  <c r="I82" i="128"/>
  <c r="I86" i="128"/>
  <c r="I90" i="128"/>
  <c r="I94" i="128"/>
  <c r="I98" i="128"/>
  <c r="I102" i="128"/>
  <c r="I106" i="128"/>
  <c r="I110" i="128"/>
  <c r="I114" i="128"/>
  <c r="J12" i="128"/>
  <c r="J20" i="128"/>
  <c r="J36" i="128"/>
  <c r="J44" i="128"/>
  <c r="J52" i="128"/>
  <c r="J60" i="128"/>
  <c r="J68" i="128"/>
  <c r="J76" i="128"/>
  <c r="J84" i="128"/>
  <c r="J5" i="128"/>
  <c r="J9" i="128"/>
  <c r="J13" i="128"/>
  <c r="J15" i="128"/>
  <c r="J17" i="128"/>
  <c r="J19" i="128"/>
  <c r="J23" i="128"/>
  <c r="J25" i="128"/>
  <c r="J27" i="128"/>
  <c r="J29" i="128"/>
  <c r="J33" i="128"/>
  <c r="J35" i="128"/>
  <c r="J37" i="128"/>
  <c r="J39" i="128"/>
  <c r="J41" i="128"/>
  <c r="J43" i="128"/>
  <c r="J45" i="128"/>
  <c r="J49" i="128"/>
  <c r="J51" i="128"/>
  <c r="J53" i="128"/>
  <c r="J55" i="128"/>
  <c r="J57" i="128"/>
  <c r="J59" i="128"/>
  <c r="J61" i="128"/>
  <c r="J63" i="128"/>
  <c r="J65" i="128"/>
  <c r="J67" i="128"/>
  <c r="J69" i="128"/>
  <c r="J71" i="128"/>
  <c r="J73" i="128"/>
  <c r="J75" i="128"/>
  <c r="J77" i="128"/>
  <c r="J79" i="128"/>
  <c r="J81" i="128"/>
  <c r="J83" i="128"/>
  <c r="J85" i="128"/>
  <c r="J87" i="128"/>
  <c r="J89" i="128"/>
  <c r="J91" i="128"/>
  <c r="J93" i="128"/>
  <c r="J95" i="128"/>
  <c r="J97" i="128"/>
  <c r="J99" i="128"/>
  <c r="J101" i="128"/>
  <c r="J103" i="128"/>
  <c r="J105" i="128"/>
  <c r="J107" i="128"/>
  <c r="J109" i="128"/>
  <c r="J111" i="128"/>
  <c r="J113" i="128"/>
  <c r="J115" i="128"/>
  <c r="J117" i="128"/>
  <c r="J119" i="128"/>
  <c r="J121" i="128"/>
  <c r="J123" i="128"/>
  <c r="J125" i="128"/>
  <c r="J127" i="128"/>
  <c r="J129" i="128"/>
  <c r="J131" i="128"/>
  <c r="J133" i="128"/>
  <c r="J135" i="128"/>
  <c r="J137" i="128"/>
  <c r="J139" i="128"/>
  <c r="J141" i="128"/>
  <c r="I12" i="128"/>
  <c r="I20" i="128"/>
  <c r="I24" i="128"/>
  <c r="I32" i="128"/>
  <c r="I36" i="128"/>
  <c r="I40" i="128"/>
  <c r="I44" i="128"/>
  <c r="I48" i="128"/>
  <c r="I52" i="128"/>
  <c r="I56" i="128"/>
  <c r="I60" i="128"/>
  <c r="I64" i="128"/>
  <c r="I68" i="128"/>
  <c r="I72" i="128"/>
  <c r="I76" i="128"/>
  <c r="I80" i="128"/>
  <c r="I84" i="128"/>
  <c r="I88" i="128"/>
  <c r="I92" i="128"/>
  <c r="I96" i="128"/>
  <c r="I100" i="128"/>
  <c r="I104" i="128"/>
  <c r="I108" i="128"/>
  <c r="I112" i="128"/>
  <c r="I116" i="128"/>
  <c r="I118" i="128"/>
  <c r="I120" i="128"/>
  <c r="I122" i="128"/>
  <c r="I124" i="128"/>
  <c r="I126" i="128"/>
  <c r="I128" i="128"/>
  <c r="I130" i="128"/>
  <c r="I132" i="128"/>
  <c r="I134" i="128"/>
  <c r="I136" i="128"/>
  <c r="I138" i="128"/>
  <c r="I140" i="128"/>
  <c r="I142" i="128"/>
  <c r="I144" i="128"/>
  <c r="I146" i="128"/>
  <c r="I148" i="128"/>
  <c r="I150" i="128"/>
  <c r="I152" i="128"/>
  <c r="I154" i="128"/>
  <c r="I156" i="128"/>
  <c r="I158" i="128"/>
  <c r="I160" i="128"/>
  <c r="I162" i="128"/>
  <c r="I164" i="128"/>
  <c r="I166" i="128"/>
  <c r="I168" i="128"/>
  <c r="I170" i="128"/>
  <c r="I172" i="128"/>
  <c r="I174" i="128"/>
  <c r="I176" i="128"/>
  <c r="I178" i="128"/>
  <c r="I180" i="128"/>
  <c r="I182" i="128"/>
  <c r="I184" i="128"/>
  <c r="J6" i="128"/>
  <c r="J14" i="128"/>
  <c r="J16" i="128"/>
  <c r="J18" i="128"/>
  <c r="J24" i="128"/>
  <c r="J26" i="128"/>
  <c r="J30" i="128"/>
  <c r="J32" i="128"/>
  <c r="J34" i="128"/>
  <c r="J38" i="128"/>
  <c r="J40" i="128"/>
  <c r="J42" i="128"/>
  <c r="J46" i="128"/>
  <c r="J48" i="128"/>
  <c r="J50" i="128"/>
  <c r="J54" i="128"/>
  <c r="J56" i="128"/>
  <c r="J58" i="128"/>
  <c r="J62" i="128"/>
  <c r="J64" i="128"/>
  <c r="J66" i="128"/>
  <c r="J70" i="128"/>
  <c r="J72" i="128"/>
  <c r="J74" i="128"/>
  <c r="J78" i="128"/>
  <c r="J80" i="128"/>
  <c r="J82" i="128"/>
  <c r="J86" i="128"/>
  <c r="J88" i="128"/>
  <c r="J90" i="128"/>
  <c r="J92" i="128"/>
  <c r="J94" i="128"/>
  <c r="J96" i="128"/>
  <c r="J98" i="128"/>
  <c r="J100" i="128"/>
  <c r="J102" i="128"/>
  <c r="J104" i="128"/>
  <c r="J106" i="128"/>
  <c r="J108" i="128"/>
  <c r="J110" i="128"/>
  <c r="J112" i="128"/>
  <c r="J114" i="128"/>
  <c r="J116" i="128"/>
  <c r="J118" i="128"/>
  <c r="J120" i="128"/>
  <c r="J122" i="128"/>
  <c r="J124" i="128"/>
  <c r="J126" i="128"/>
  <c r="J128" i="128"/>
  <c r="J130" i="128"/>
  <c r="J132" i="128"/>
  <c r="J134" i="128"/>
  <c r="J136" i="128"/>
  <c r="J138" i="128"/>
  <c r="J140" i="128"/>
  <c r="J142" i="128"/>
  <c r="J144" i="128"/>
  <c r="J146" i="128"/>
  <c r="J148" i="128"/>
  <c r="J150" i="128"/>
  <c r="J152" i="128"/>
  <c r="J154" i="128"/>
  <c r="J156" i="128"/>
  <c r="J158" i="128"/>
  <c r="J160" i="128"/>
  <c r="J162" i="128"/>
  <c r="J164" i="128"/>
  <c r="J166" i="128"/>
  <c r="J168" i="128"/>
  <c r="J170" i="128"/>
  <c r="J172" i="128"/>
  <c r="J174" i="128"/>
  <c r="J176" i="128"/>
  <c r="J178" i="128"/>
  <c r="J180" i="128"/>
  <c r="J182" i="128"/>
  <c r="J184" i="128"/>
  <c r="J143" i="128"/>
  <c r="J145" i="128"/>
  <c r="J147" i="128"/>
  <c r="J149" i="128"/>
  <c r="J151" i="128"/>
  <c r="J153" i="128"/>
  <c r="J155" i="128"/>
  <c r="J157" i="128"/>
  <c r="J159" i="128"/>
  <c r="J161" i="128"/>
  <c r="J163" i="128"/>
  <c r="J165" i="128"/>
  <c r="J167" i="128"/>
  <c r="J169" i="128"/>
  <c r="J171" i="128"/>
  <c r="J173" i="128"/>
  <c r="J175" i="128"/>
  <c r="J177" i="128"/>
  <c r="J179" i="128"/>
  <c r="J181" i="128"/>
  <c r="J183" i="128"/>
  <c r="J185" i="128"/>
  <c r="J187" i="128"/>
  <c r="J189" i="128"/>
  <c r="J191" i="128"/>
  <c r="J193" i="128"/>
  <c r="J195" i="128"/>
  <c r="J197" i="128"/>
  <c r="J199" i="128"/>
  <c r="J201" i="128"/>
  <c r="J203" i="128"/>
  <c r="J205" i="128"/>
  <c r="J207" i="128"/>
  <c r="J209" i="128"/>
  <c r="J211" i="128"/>
  <c r="J213" i="128"/>
  <c r="J215" i="128"/>
  <c r="J217" i="128"/>
  <c r="J219" i="128"/>
  <c r="J221" i="128"/>
  <c r="J223" i="128"/>
  <c r="J225" i="128"/>
  <c r="J227" i="128"/>
  <c r="J229" i="128"/>
  <c r="J231" i="128"/>
  <c r="J233" i="128"/>
  <c r="J235" i="128"/>
  <c r="J237" i="128"/>
  <c r="J239" i="128"/>
  <c r="J241" i="128"/>
  <c r="J243" i="128"/>
  <c r="J245" i="128"/>
  <c r="J247" i="128"/>
  <c r="J249" i="128"/>
  <c r="J251" i="128"/>
  <c r="J253" i="128"/>
  <c r="J255" i="128"/>
  <c r="J257" i="128"/>
  <c r="J259" i="128"/>
  <c r="J261" i="128"/>
  <c r="J263" i="128"/>
  <c r="J265" i="128"/>
  <c r="J267" i="128"/>
  <c r="J269" i="128"/>
  <c r="J271" i="128"/>
  <c r="J273" i="128"/>
  <c r="J275" i="128"/>
  <c r="J277" i="128"/>
  <c r="J279" i="128"/>
  <c r="J281" i="128"/>
  <c r="J283" i="128"/>
  <c r="J285" i="128"/>
  <c r="J287" i="128"/>
  <c r="J289" i="128"/>
  <c r="J291" i="128"/>
  <c r="J293" i="128"/>
  <c r="J295" i="128"/>
  <c r="J297" i="128"/>
  <c r="J299" i="128"/>
  <c r="J301" i="128"/>
  <c r="J303" i="128"/>
  <c r="J305" i="128"/>
  <c r="J307" i="128"/>
  <c r="J309" i="128"/>
  <c r="J311" i="128"/>
  <c r="J313" i="128"/>
  <c r="J315" i="128"/>
  <c r="J317" i="128"/>
  <c r="J319" i="128"/>
  <c r="J321" i="128"/>
  <c r="J323" i="128"/>
  <c r="J325" i="128"/>
  <c r="J327" i="128"/>
  <c r="J329" i="128"/>
  <c r="J331" i="128"/>
  <c r="J333" i="128"/>
  <c r="J335" i="128"/>
  <c r="J337" i="128"/>
  <c r="J339" i="128"/>
  <c r="J341" i="128"/>
  <c r="J343" i="128"/>
  <c r="J345" i="128"/>
  <c r="J347" i="128"/>
  <c r="J349" i="128"/>
  <c r="J351" i="128"/>
  <c r="J353" i="128"/>
  <c r="I186" i="128"/>
  <c r="I188" i="128"/>
  <c r="I190" i="128"/>
  <c r="I192" i="128"/>
  <c r="I194" i="128"/>
  <c r="I196" i="128"/>
  <c r="I198" i="128"/>
  <c r="I200" i="128"/>
  <c r="I202" i="128"/>
  <c r="I204" i="128"/>
  <c r="I206" i="128"/>
  <c r="I208" i="128"/>
  <c r="I210" i="128"/>
  <c r="I212" i="128"/>
  <c r="I214" i="128"/>
  <c r="I216" i="128"/>
  <c r="I218" i="128"/>
  <c r="I220" i="128"/>
  <c r="I222" i="128"/>
  <c r="I224" i="128"/>
  <c r="I226" i="128"/>
  <c r="I228" i="128"/>
  <c r="I230" i="128"/>
  <c r="I232" i="128"/>
  <c r="I234" i="128"/>
  <c r="I236" i="128"/>
  <c r="I238" i="128"/>
  <c r="I240" i="128"/>
  <c r="I242" i="128"/>
  <c r="I244" i="128"/>
  <c r="I246" i="128"/>
  <c r="I248" i="128"/>
  <c r="I250" i="128"/>
  <c r="I252" i="128"/>
  <c r="I254" i="128"/>
  <c r="I256" i="128"/>
  <c r="I258" i="128"/>
  <c r="I260" i="128"/>
  <c r="I262" i="128"/>
  <c r="I264" i="128"/>
  <c r="I266" i="128"/>
  <c r="I268" i="128"/>
  <c r="I270" i="128"/>
  <c r="I272" i="128"/>
  <c r="I274" i="128"/>
  <c r="I276" i="128"/>
  <c r="I278" i="128"/>
  <c r="I280" i="128"/>
  <c r="I282" i="128"/>
  <c r="I284" i="128"/>
  <c r="I286" i="128"/>
  <c r="I288" i="128"/>
  <c r="I290" i="128"/>
  <c r="I292" i="128"/>
  <c r="I294" i="128"/>
  <c r="I296" i="128"/>
  <c r="I298" i="128"/>
  <c r="I300" i="128"/>
  <c r="I302" i="128"/>
  <c r="I304" i="128"/>
  <c r="I306" i="128"/>
  <c r="I308" i="128"/>
  <c r="I310" i="128"/>
  <c r="I312" i="128"/>
  <c r="I314" i="128"/>
  <c r="I316" i="128"/>
  <c r="I318" i="128"/>
  <c r="I320" i="128"/>
  <c r="I322" i="128"/>
  <c r="I324" i="128"/>
  <c r="I326" i="128"/>
  <c r="I328" i="128"/>
  <c r="I330" i="128"/>
  <c r="I332" i="128"/>
  <c r="I334" i="128"/>
  <c r="I336" i="128"/>
  <c r="I338" i="128"/>
  <c r="I340" i="128"/>
  <c r="I342" i="128"/>
  <c r="I344" i="128"/>
  <c r="I346" i="128"/>
  <c r="I348" i="128"/>
  <c r="I350" i="128"/>
  <c r="I352" i="128"/>
  <c r="I354" i="128"/>
  <c r="J186" i="128"/>
  <c r="J188" i="128"/>
  <c r="J190" i="128"/>
  <c r="J192" i="128"/>
  <c r="J194" i="128"/>
  <c r="J196" i="128"/>
  <c r="J198" i="128"/>
  <c r="J200" i="128"/>
  <c r="J202" i="128"/>
  <c r="J204" i="128"/>
  <c r="J206" i="128"/>
  <c r="J208" i="128"/>
  <c r="J210" i="128"/>
  <c r="J212" i="128"/>
  <c r="J214" i="128"/>
  <c r="J216" i="128"/>
  <c r="J218" i="128"/>
  <c r="J220" i="128"/>
  <c r="J222" i="128"/>
  <c r="J224" i="128"/>
  <c r="J226" i="128"/>
  <c r="J228" i="128"/>
  <c r="J230" i="128"/>
  <c r="J232" i="128"/>
  <c r="J234" i="128"/>
  <c r="J236" i="128"/>
  <c r="J238" i="128"/>
  <c r="J240" i="128"/>
  <c r="J242" i="128"/>
  <c r="J244" i="128"/>
  <c r="J246" i="128"/>
  <c r="J248" i="128"/>
  <c r="J250" i="128"/>
  <c r="J252" i="128"/>
  <c r="J254" i="128"/>
  <c r="J256" i="128"/>
  <c r="J258" i="128"/>
  <c r="J260" i="128"/>
  <c r="J262" i="128"/>
  <c r="J264" i="128"/>
  <c r="J266" i="128"/>
  <c r="J268" i="128"/>
  <c r="J270" i="128"/>
  <c r="J272" i="128"/>
  <c r="J274" i="128"/>
  <c r="J276" i="128"/>
  <c r="J278" i="128"/>
  <c r="J280" i="128"/>
  <c r="J282" i="128"/>
  <c r="J284" i="128"/>
  <c r="J286" i="128"/>
  <c r="J288" i="128"/>
  <c r="J290" i="128"/>
  <c r="J292" i="128"/>
  <c r="J294" i="128"/>
  <c r="J296" i="128"/>
  <c r="J298" i="128"/>
  <c r="J300" i="128"/>
  <c r="J302" i="128"/>
  <c r="J304" i="128"/>
  <c r="J306" i="128"/>
  <c r="J308" i="128"/>
  <c r="J310" i="128"/>
  <c r="J312" i="128"/>
  <c r="J314" i="128"/>
  <c r="J316" i="128"/>
  <c r="J318" i="128"/>
  <c r="J320" i="128"/>
  <c r="J322" i="128"/>
  <c r="J324" i="128"/>
  <c r="J326" i="128"/>
  <c r="J328" i="128"/>
  <c r="J330" i="128"/>
  <c r="J332" i="128"/>
  <c r="J334" i="128"/>
  <c r="J336" i="128"/>
  <c r="J338" i="128"/>
  <c r="J340" i="128"/>
  <c r="J342" i="128"/>
  <c r="J344" i="128"/>
  <c r="J346" i="128"/>
  <c r="J348" i="128"/>
  <c r="J350" i="128"/>
  <c r="J352" i="128"/>
  <c r="J354" i="128"/>
  <c r="I10" i="128"/>
  <c r="J10" i="128"/>
  <c r="I47" i="128"/>
  <c r="J47" i="128"/>
  <c r="I7" i="128"/>
  <c r="J7" i="128"/>
  <c r="I22" i="128"/>
  <c r="J22" i="128"/>
  <c r="I21" i="128"/>
  <c r="J21" i="128"/>
  <c r="I28" i="128"/>
  <c r="J28" i="128"/>
  <c r="I31" i="128"/>
  <c r="J31" i="128"/>
  <c r="I11" i="128"/>
  <c r="J11" i="128"/>
  <c r="R355" i="113"/>
  <c r="I4" i="128"/>
  <c r="L356" i="135"/>
  <c r="J8" i="128"/>
  <c r="K355" i="133"/>
  <c r="K356" i="132"/>
  <c r="I38" i="128"/>
  <c r="L356" i="132"/>
  <c r="I8" i="128"/>
  <c r="L355" i="131"/>
  <c r="I37" i="128"/>
  <c r="L355" i="130"/>
  <c r="J4" i="128"/>
  <c r="I35" i="128"/>
  <c r="I16" i="128"/>
  <c r="L356" i="113"/>
  <c r="K356" i="113"/>
  <c r="K355" i="131"/>
  <c r="K355" i="130"/>
  <c r="O355" i="128"/>
  <c r="V355" i="113"/>
  <c r="W355" i="113"/>
  <c r="X355" i="113"/>
  <c r="Y355" i="113"/>
  <c r="Z355" i="113"/>
  <c r="AA355" i="113"/>
  <c r="AB355" i="113"/>
  <c r="AC355" i="113"/>
  <c r="AD355" i="113"/>
  <c r="AE355" i="113"/>
  <c r="AF355" i="113"/>
  <c r="AG355" i="113"/>
  <c r="AH355" i="113"/>
  <c r="AI355" i="113"/>
  <c r="U355" i="113"/>
  <c r="T355" i="113"/>
  <c r="J215" i="140"/>
  <c r="J215" i="139"/>
  <c r="H215" i="128" s="1"/>
  <c r="J223" i="140"/>
  <c r="J212" i="140"/>
  <c r="J223" i="139"/>
  <c r="J212" i="139"/>
  <c r="S212" i="139" s="1"/>
  <c r="H16" i="128"/>
  <c r="U355" i="130"/>
  <c r="H47" i="128"/>
  <c r="H11" i="128"/>
  <c r="J300" i="141"/>
  <c r="H35" i="128"/>
  <c r="H5" i="128"/>
  <c r="H6" i="128"/>
  <c r="H7" i="128"/>
  <c r="H8" i="128"/>
  <c r="H9" i="128"/>
  <c r="H10" i="128"/>
  <c r="H12" i="128"/>
  <c r="H13" i="128"/>
  <c r="H14" i="128"/>
  <c r="H15" i="128"/>
  <c r="H17" i="128"/>
  <c r="H18" i="128"/>
  <c r="H19" i="128"/>
  <c r="H20" i="128"/>
  <c r="H21" i="128"/>
  <c r="H22" i="128"/>
  <c r="H23" i="128"/>
  <c r="H24" i="128"/>
  <c r="H25" i="128"/>
  <c r="H26" i="128"/>
  <c r="H27" i="128"/>
  <c r="H28" i="128"/>
  <c r="H29" i="128"/>
  <c r="H30" i="128"/>
  <c r="H31" i="128"/>
  <c r="H32" i="128"/>
  <c r="H33" i="128"/>
  <c r="H34" i="128"/>
  <c r="H36" i="128"/>
  <c r="H38" i="128"/>
  <c r="H39" i="128"/>
  <c r="H40" i="128"/>
  <c r="H41" i="128"/>
  <c r="H42" i="128"/>
  <c r="H43" i="128"/>
  <c r="H44" i="128"/>
  <c r="H45" i="128"/>
  <c r="H46" i="128"/>
  <c r="H48" i="128"/>
  <c r="H49" i="128"/>
  <c r="H50" i="128"/>
  <c r="H51" i="128"/>
  <c r="H52" i="128"/>
  <c r="H53" i="128"/>
  <c r="H54" i="128"/>
  <c r="H55" i="128"/>
  <c r="H56" i="128"/>
  <c r="H57" i="128"/>
  <c r="H58" i="128"/>
  <c r="H59" i="128"/>
  <c r="H60" i="128"/>
  <c r="H61" i="128"/>
  <c r="H62" i="128"/>
  <c r="H63" i="128"/>
  <c r="H64" i="128"/>
  <c r="H65" i="128"/>
  <c r="H66" i="128"/>
  <c r="H67" i="128"/>
  <c r="H68" i="128"/>
  <c r="H69" i="128"/>
  <c r="H70" i="128"/>
  <c r="H71" i="128"/>
  <c r="H72" i="128"/>
  <c r="H73" i="128"/>
  <c r="H74" i="128"/>
  <c r="H75" i="128"/>
  <c r="H76" i="128"/>
  <c r="H77" i="128"/>
  <c r="H78" i="128"/>
  <c r="H79" i="128"/>
  <c r="H80" i="128"/>
  <c r="H81" i="128"/>
  <c r="H82" i="128"/>
  <c r="H83" i="128"/>
  <c r="H84" i="128"/>
  <c r="H85" i="128"/>
  <c r="H86" i="128"/>
  <c r="H87" i="128"/>
  <c r="H88" i="128"/>
  <c r="H89" i="128"/>
  <c r="H90" i="128"/>
  <c r="H91" i="128"/>
  <c r="H92" i="128"/>
  <c r="H93" i="128"/>
  <c r="H94" i="128"/>
  <c r="H95" i="128"/>
  <c r="H96" i="128"/>
  <c r="H97" i="128"/>
  <c r="H98" i="128"/>
  <c r="H99" i="128"/>
  <c r="H100" i="128"/>
  <c r="H101" i="128"/>
  <c r="H102" i="128"/>
  <c r="H103" i="128"/>
  <c r="H104" i="128"/>
  <c r="H105" i="128"/>
  <c r="H106" i="128"/>
  <c r="H107" i="128"/>
  <c r="H108" i="128"/>
  <c r="H109" i="128"/>
  <c r="H110" i="128"/>
  <c r="H111" i="128"/>
  <c r="H112" i="128"/>
  <c r="H113" i="128"/>
  <c r="H114" i="128"/>
  <c r="H115" i="128"/>
  <c r="H116" i="128"/>
  <c r="H117" i="128"/>
  <c r="H118" i="128"/>
  <c r="H119" i="128"/>
  <c r="H120" i="128"/>
  <c r="H121" i="128"/>
  <c r="H122" i="128"/>
  <c r="H123" i="128"/>
  <c r="H124" i="128"/>
  <c r="H125" i="128"/>
  <c r="H126" i="128"/>
  <c r="H127" i="128"/>
  <c r="H128" i="128"/>
  <c r="H129" i="128"/>
  <c r="H130" i="128"/>
  <c r="H131" i="128"/>
  <c r="H132" i="128"/>
  <c r="H133" i="128"/>
  <c r="H134" i="128"/>
  <c r="H135" i="128"/>
  <c r="H136" i="128"/>
  <c r="H137" i="128"/>
  <c r="H138" i="128"/>
  <c r="H139" i="128"/>
  <c r="H140" i="128"/>
  <c r="H141" i="128"/>
  <c r="H142" i="128"/>
  <c r="H143" i="128"/>
  <c r="H144" i="128"/>
  <c r="H145" i="128"/>
  <c r="H146" i="128"/>
  <c r="H147" i="128"/>
  <c r="H148" i="128"/>
  <c r="H149" i="128"/>
  <c r="H150" i="128"/>
  <c r="H151" i="128"/>
  <c r="H152" i="128"/>
  <c r="H153" i="128"/>
  <c r="H154" i="128"/>
  <c r="H155" i="128"/>
  <c r="H156" i="128"/>
  <c r="H157" i="128"/>
  <c r="H158" i="128"/>
  <c r="H159" i="128"/>
  <c r="H160" i="128"/>
  <c r="H161" i="128"/>
  <c r="H162" i="128"/>
  <c r="H163" i="128"/>
  <c r="H164" i="128"/>
  <c r="H165" i="128"/>
  <c r="H166" i="128"/>
  <c r="H167" i="128"/>
  <c r="H168" i="128"/>
  <c r="H169" i="128"/>
  <c r="H170" i="128"/>
  <c r="H171" i="128"/>
  <c r="H172" i="128"/>
  <c r="H173" i="128"/>
  <c r="H174" i="128"/>
  <c r="H175" i="128"/>
  <c r="H176" i="128"/>
  <c r="H177" i="128"/>
  <c r="H178" i="128"/>
  <c r="H179" i="128"/>
  <c r="H180" i="128"/>
  <c r="H181" i="128"/>
  <c r="H182" i="128"/>
  <c r="H183" i="128"/>
  <c r="H184" i="128"/>
  <c r="H185" i="128"/>
  <c r="H186" i="128"/>
  <c r="H187" i="128"/>
  <c r="H188" i="128"/>
  <c r="H189" i="128"/>
  <c r="H190" i="128"/>
  <c r="H191" i="128"/>
  <c r="H192" i="128"/>
  <c r="H193" i="128"/>
  <c r="H194" i="128"/>
  <c r="H195" i="128"/>
  <c r="H196" i="128"/>
  <c r="H197" i="128"/>
  <c r="H198" i="128"/>
  <c r="H199" i="128"/>
  <c r="H200" i="128"/>
  <c r="H201" i="128"/>
  <c r="H202" i="128"/>
  <c r="H203" i="128"/>
  <c r="H204" i="128"/>
  <c r="H205" i="128"/>
  <c r="H206" i="128"/>
  <c r="H207" i="128"/>
  <c r="H208" i="128"/>
  <c r="H209" i="128"/>
  <c r="H210" i="128"/>
  <c r="H211" i="128"/>
  <c r="H213" i="128"/>
  <c r="H214" i="128"/>
  <c r="H216" i="128"/>
  <c r="H217" i="128"/>
  <c r="H218" i="128"/>
  <c r="H219" i="128"/>
  <c r="H220" i="128"/>
  <c r="H221" i="128"/>
  <c r="H222" i="128"/>
  <c r="H223" i="128"/>
  <c r="H224" i="128"/>
  <c r="H225" i="128"/>
  <c r="H226" i="128"/>
  <c r="H227" i="128"/>
  <c r="H228" i="128"/>
  <c r="H229" i="128"/>
  <c r="H230" i="128"/>
  <c r="H231" i="128"/>
  <c r="H232" i="128"/>
  <c r="H233" i="128"/>
  <c r="H234" i="128"/>
  <c r="H235" i="128"/>
  <c r="H236" i="128"/>
  <c r="H237" i="128"/>
  <c r="H238" i="128"/>
  <c r="H239" i="128"/>
  <c r="H240" i="128"/>
  <c r="H241" i="128"/>
  <c r="H242" i="128"/>
  <c r="H243" i="128"/>
  <c r="H244" i="128"/>
  <c r="H245" i="128"/>
  <c r="H246" i="128"/>
  <c r="H247" i="128"/>
  <c r="H248" i="128"/>
  <c r="H249" i="128"/>
  <c r="H250" i="128"/>
  <c r="H251" i="128"/>
  <c r="H252" i="128"/>
  <c r="H253" i="128"/>
  <c r="H254" i="128"/>
  <c r="H255" i="128"/>
  <c r="H256" i="128"/>
  <c r="H257" i="128"/>
  <c r="H258" i="128"/>
  <c r="H259" i="128"/>
  <c r="H260" i="128"/>
  <c r="H261" i="128"/>
  <c r="H262" i="128"/>
  <c r="H263" i="128"/>
  <c r="H264" i="128"/>
  <c r="H265" i="128"/>
  <c r="H266" i="128"/>
  <c r="H267" i="128"/>
  <c r="H268" i="128"/>
  <c r="H269" i="128"/>
  <c r="H270" i="128"/>
  <c r="H271" i="128"/>
  <c r="H272" i="128"/>
  <c r="H273" i="128"/>
  <c r="H274" i="128"/>
  <c r="H275" i="128"/>
  <c r="H276" i="128"/>
  <c r="H277" i="128"/>
  <c r="H278" i="128"/>
  <c r="H279" i="128"/>
  <c r="H280" i="128"/>
  <c r="H281" i="128"/>
  <c r="H282" i="128"/>
  <c r="H283" i="128"/>
  <c r="H284" i="128"/>
  <c r="H285" i="128"/>
  <c r="H286" i="128"/>
  <c r="H287" i="128"/>
  <c r="H288" i="128"/>
  <c r="H289" i="128"/>
  <c r="H290" i="128"/>
  <c r="H291" i="128"/>
  <c r="H292" i="128"/>
  <c r="H293" i="128"/>
  <c r="H294" i="128"/>
  <c r="H295" i="128"/>
  <c r="H296" i="128"/>
  <c r="H297" i="128"/>
  <c r="H298" i="128"/>
  <c r="H299" i="128"/>
  <c r="H300" i="128"/>
  <c r="H301" i="128"/>
  <c r="H302" i="128"/>
  <c r="H303" i="128"/>
  <c r="H304" i="128"/>
  <c r="H305" i="128"/>
  <c r="H306" i="128"/>
  <c r="H307" i="128"/>
  <c r="H308" i="128"/>
  <c r="H309" i="128"/>
  <c r="H310" i="128"/>
  <c r="H311" i="128"/>
  <c r="H312" i="128"/>
  <c r="H313" i="128"/>
  <c r="H314" i="128"/>
  <c r="H315" i="128"/>
  <c r="H316" i="128"/>
  <c r="H317" i="128"/>
  <c r="H318" i="128"/>
  <c r="H319" i="128"/>
  <c r="H320" i="128"/>
  <c r="H321" i="128"/>
  <c r="H322" i="128"/>
  <c r="H323" i="128"/>
  <c r="H324" i="128"/>
  <c r="H325" i="128"/>
  <c r="H326" i="128"/>
  <c r="H327" i="128"/>
  <c r="H328" i="128"/>
  <c r="H329" i="128"/>
  <c r="H330" i="128"/>
  <c r="H331" i="128"/>
  <c r="H332" i="128"/>
  <c r="H333" i="128"/>
  <c r="H334" i="128"/>
  <c r="H335" i="128"/>
  <c r="H336" i="128"/>
  <c r="H337" i="128"/>
  <c r="H338" i="128"/>
  <c r="H339" i="128"/>
  <c r="H340" i="128"/>
  <c r="H341" i="128"/>
  <c r="H342" i="128"/>
  <c r="H343" i="128"/>
  <c r="H344" i="128"/>
  <c r="H345" i="128"/>
  <c r="H346" i="128"/>
  <c r="H347" i="128"/>
  <c r="H348" i="128"/>
  <c r="H349" i="128"/>
  <c r="H350" i="128"/>
  <c r="H351" i="128"/>
  <c r="H352" i="128"/>
  <c r="H353" i="128"/>
  <c r="H354" i="128"/>
  <c r="H4" i="128"/>
  <c r="H359" i="128"/>
  <c r="H357" i="128"/>
  <c r="AI355" i="142"/>
  <c r="AH355" i="142"/>
  <c r="AG355" i="142"/>
  <c r="AF355" i="142"/>
  <c r="AE355" i="142"/>
  <c r="AD355" i="142"/>
  <c r="AC355" i="142"/>
  <c r="AB355" i="142"/>
  <c r="AA355" i="142"/>
  <c r="Z355" i="142"/>
  <c r="Y355" i="142"/>
  <c r="X355" i="142"/>
  <c r="W355" i="142"/>
  <c r="V355" i="142"/>
  <c r="U355" i="142"/>
  <c r="S354" i="142"/>
  <c r="S353" i="142"/>
  <c r="S352" i="142"/>
  <c r="S351" i="142"/>
  <c r="S350" i="142"/>
  <c r="S349" i="142"/>
  <c r="S348" i="142"/>
  <c r="S347" i="142"/>
  <c r="S346" i="142"/>
  <c r="S345" i="142"/>
  <c r="S344" i="142"/>
  <c r="S343" i="142"/>
  <c r="S342" i="142"/>
  <c r="S341" i="142"/>
  <c r="S340" i="142"/>
  <c r="S339" i="142"/>
  <c r="S338" i="142"/>
  <c r="S337" i="142"/>
  <c r="S336" i="142"/>
  <c r="S335" i="142"/>
  <c r="S334" i="142"/>
  <c r="S333" i="142"/>
  <c r="S332" i="142"/>
  <c r="S331" i="142"/>
  <c r="S330" i="142"/>
  <c r="S329" i="142"/>
  <c r="S328" i="142"/>
  <c r="S327" i="142"/>
  <c r="S326" i="142"/>
  <c r="S325" i="142"/>
  <c r="S324" i="142"/>
  <c r="S323" i="142"/>
  <c r="S322" i="142"/>
  <c r="S321" i="142"/>
  <c r="S320" i="142"/>
  <c r="S319" i="142"/>
  <c r="S318" i="142"/>
  <c r="S317" i="142"/>
  <c r="S316" i="142"/>
  <c r="S315" i="142"/>
  <c r="S314" i="142"/>
  <c r="S313" i="142"/>
  <c r="S312" i="142"/>
  <c r="S311" i="142"/>
  <c r="S310" i="142"/>
  <c r="S309" i="142"/>
  <c r="S308" i="142"/>
  <c r="S307" i="142"/>
  <c r="S306" i="142"/>
  <c r="S305" i="142"/>
  <c r="S304" i="142"/>
  <c r="S303" i="142"/>
  <c r="S302" i="142"/>
  <c r="S301" i="142"/>
  <c r="S300" i="142"/>
  <c r="S299" i="142"/>
  <c r="S298" i="142"/>
  <c r="S297" i="142"/>
  <c r="S296" i="142"/>
  <c r="S295" i="142"/>
  <c r="S294" i="142"/>
  <c r="S293" i="142"/>
  <c r="S292" i="142"/>
  <c r="S291" i="142"/>
  <c r="S290" i="142"/>
  <c r="S289" i="142"/>
  <c r="S288" i="142"/>
  <c r="S287" i="142"/>
  <c r="S286" i="142"/>
  <c r="S285" i="142"/>
  <c r="S284" i="142"/>
  <c r="S283" i="142"/>
  <c r="S282" i="142"/>
  <c r="S281" i="142"/>
  <c r="S280" i="142"/>
  <c r="S279" i="142"/>
  <c r="S278" i="142"/>
  <c r="S277" i="142"/>
  <c r="S276" i="142"/>
  <c r="S275" i="142"/>
  <c r="S274" i="142"/>
  <c r="S273" i="142"/>
  <c r="S272" i="142"/>
  <c r="S271" i="142"/>
  <c r="S270" i="142"/>
  <c r="S269" i="142"/>
  <c r="S268" i="142"/>
  <c r="S267" i="142"/>
  <c r="S266" i="142"/>
  <c r="S265" i="142"/>
  <c r="S264" i="142"/>
  <c r="S263" i="142"/>
  <c r="S262" i="142"/>
  <c r="S261" i="142"/>
  <c r="S260" i="142"/>
  <c r="S259" i="142"/>
  <c r="S258" i="142"/>
  <c r="S257" i="142"/>
  <c r="S256" i="142"/>
  <c r="S255" i="142"/>
  <c r="S254" i="142"/>
  <c r="S253" i="142"/>
  <c r="S252" i="142"/>
  <c r="S251" i="142"/>
  <c r="S250" i="142"/>
  <c r="S249" i="142"/>
  <c r="S248" i="142"/>
  <c r="S247" i="142"/>
  <c r="S246" i="142"/>
  <c r="S245" i="142"/>
  <c r="S244" i="142"/>
  <c r="S243" i="142"/>
  <c r="S242" i="142"/>
  <c r="S241" i="142"/>
  <c r="S240" i="142"/>
  <c r="S239" i="142"/>
  <c r="S238" i="142"/>
  <c r="S237" i="142"/>
  <c r="S236" i="142"/>
  <c r="S235" i="142"/>
  <c r="S234" i="142"/>
  <c r="S233" i="142"/>
  <c r="S232" i="142"/>
  <c r="S231" i="142"/>
  <c r="S230" i="142"/>
  <c r="S229" i="142"/>
  <c r="S228" i="142"/>
  <c r="S227" i="142"/>
  <c r="S226" i="142"/>
  <c r="S225" i="142"/>
  <c r="S224" i="142"/>
  <c r="S223" i="142"/>
  <c r="S222" i="142"/>
  <c r="S221" i="142"/>
  <c r="S220" i="142"/>
  <c r="S219" i="142"/>
  <c r="S218" i="142"/>
  <c r="S217" i="142"/>
  <c r="S216" i="142"/>
  <c r="S215" i="142"/>
  <c r="S214" i="142"/>
  <c r="S213" i="142"/>
  <c r="S212" i="142"/>
  <c r="S211" i="142"/>
  <c r="S210" i="142"/>
  <c r="S209" i="142"/>
  <c r="S208" i="142"/>
  <c r="S207" i="142"/>
  <c r="S206" i="142"/>
  <c r="S205" i="142"/>
  <c r="S204" i="142"/>
  <c r="S203" i="142"/>
  <c r="S202" i="142"/>
  <c r="S201" i="142"/>
  <c r="S200" i="142"/>
  <c r="S199" i="142"/>
  <c r="S198" i="142"/>
  <c r="S197" i="142"/>
  <c r="S196" i="142"/>
  <c r="S195" i="142"/>
  <c r="S194" i="142"/>
  <c r="S193" i="142"/>
  <c r="S192" i="142"/>
  <c r="S191" i="142"/>
  <c r="S190" i="142"/>
  <c r="S189" i="142"/>
  <c r="S188" i="142"/>
  <c r="S187" i="142"/>
  <c r="S186" i="142"/>
  <c r="S185" i="142"/>
  <c r="S184" i="142"/>
  <c r="S183" i="142"/>
  <c r="S182" i="142"/>
  <c r="S181" i="142"/>
  <c r="S180" i="142"/>
  <c r="S179" i="142"/>
  <c r="S178" i="142"/>
  <c r="S177" i="142"/>
  <c r="S176" i="142"/>
  <c r="S175" i="142"/>
  <c r="S174" i="142"/>
  <c r="S173" i="142"/>
  <c r="S172" i="142"/>
  <c r="S171" i="142"/>
  <c r="S170" i="142"/>
  <c r="S169" i="142"/>
  <c r="S168" i="142"/>
  <c r="S167" i="142"/>
  <c r="S166" i="142"/>
  <c r="S165" i="142"/>
  <c r="S164" i="142"/>
  <c r="S163" i="142"/>
  <c r="S162" i="142"/>
  <c r="S161" i="142"/>
  <c r="S160" i="142"/>
  <c r="S159" i="142"/>
  <c r="S158" i="142"/>
  <c r="S157" i="142"/>
  <c r="S156" i="142"/>
  <c r="S155" i="142"/>
  <c r="S154" i="142"/>
  <c r="S153" i="142"/>
  <c r="S152" i="142"/>
  <c r="S151" i="142"/>
  <c r="S150" i="142"/>
  <c r="S149" i="142"/>
  <c r="S148" i="142"/>
  <c r="S147" i="142"/>
  <c r="S146" i="142"/>
  <c r="S145" i="142"/>
  <c r="S144" i="142"/>
  <c r="S143" i="142"/>
  <c r="S142" i="142"/>
  <c r="S141" i="142"/>
  <c r="S140" i="142"/>
  <c r="S139" i="142"/>
  <c r="S138" i="142"/>
  <c r="S137" i="142"/>
  <c r="S136" i="142"/>
  <c r="S135" i="142"/>
  <c r="S134" i="142"/>
  <c r="S133" i="142"/>
  <c r="S132" i="142"/>
  <c r="S131" i="142"/>
  <c r="S130" i="142"/>
  <c r="S129" i="142"/>
  <c r="S128" i="142"/>
  <c r="S127" i="142"/>
  <c r="S126" i="142"/>
  <c r="S125" i="142"/>
  <c r="S124" i="142"/>
  <c r="S123" i="142"/>
  <c r="S122" i="142"/>
  <c r="S121" i="142"/>
  <c r="S120" i="142"/>
  <c r="S119" i="142"/>
  <c r="S118" i="142"/>
  <c r="S117" i="142"/>
  <c r="S116" i="142"/>
  <c r="S115" i="142"/>
  <c r="S114" i="142"/>
  <c r="S113" i="142"/>
  <c r="S112" i="142"/>
  <c r="S111" i="142"/>
  <c r="S110" i="142"/>
  <c r="S109" i="142"/>
  <c r="S108" i="142"/>
  <c r="S107" i="142"/>
  <c r="S106" i="142"/>
  <c r="S105" i="142"/>
  <c r="S104" i="142"/>
  <c r="S103" i="142"/>
  <c r="S102" i="142"/>
  <c r="S101" i="142"/>
  <c r="S100" i="142"/>
  <c r="S99" i="142"/>
  <c r="S98" i="142"/>
  <c r="S97" i="142"/>
  <c r="S96" i="142"/>
  <c r="S95" i="142"/>
  <c r="S94" i="142"/>
  <c r="S93" i="142"/>
  <c r="S92" i="142"/>
  <c r="S91" i="142"/>
  <c r="S90" i="142"/>
  <c r="S89" i="142"/>
  <c r="S88" i="142"/>
  <c r="S87" i="142"/>
  <c r="S86" i="142"/>
  <c r="S85" i="142"/>
  <c r="S84" i="142"/>
  <c r="S83" i="142"/>
  <c r="S82" i="142"/>
  <c r="S81" i="142"/>
  <c r="S80" i="142"/>
  <c r="S79" i="142"/>
  <c r="S78" i="142"/>
  <c r="S77" i="142"/>
  <c r="S76" i="142"/>
  <c r="S75" i="142"/>
  <c r="S74" i="142"/>
  <c r="S73" i="142"/>
  <c r="S72" i="142"/>
  <c r="S71" i="142"/>
  <c r="S70" i="142"/>
  <c r="S69" i="142"/>
  <c r="S68" i="142"/>
  <c r="S67" i="142"/>
  <c r="S66" i="142"/>
  <c r="S65" i="142"/>
  <c r="S64" i="142"/>
  <c r="S63" i="142"/>
  <c r="S62" i="142"/>
  <c r="S61" i="142"/>
  <c r="S60" i="142"/>
  <c r="S59" i="142"/>
  <c r="S58" i="142"/>
  <c r="S57" i="142"/>
  <c r="S56" i="142"/>
  <c r="S55" i="142"/>
  <c r="S54" i="142"/>
  <c r="S53" i="142"/>
  <c r="S52" i="142"/>
  <c r="S51" i="142"/>
  <c r="S50" i="142"/>
  <c r="S49" i="142"/>
  <c r="S48" i="142"/>
  <c r="S47" i="142"/>
  <c r="S46" i="142"/>
  <c r="S45" i="142"/>
  <c r="S44" i="142"/>
  <c r="S43" i="142"/>
  <c r="S42" i="142"/>
  <c r="S41" i="142"/>
  <c r="S40" i="142"/>
  <c r="S39" i="142"/>
  <c r="S38" i="142"/>
  <c r="S37" i="142"/>
  <c r="S36" i="142"/>
  <c r="S35" i="142"/>
  <c r="S34" i="142"/>
  <c r="S33" i="142"/>
  <c r="S32" i="142"/>
  <c r="S31" i="142"/>
  <c r="S30" i="142"/>
  <c r="S29" i="142"/>
  <c r="S28" i="142"/>
  <c r="S27" i="142"/>
  <c r="S26" i="142"/>
  <c r="S25" i="142"/>
  <c r="S24" i="142"/>
  <c r="S23" i="142"/>
  <c r="S22" i="142"/>
  <c r="S21" i="142"/>
  <c r="S20" i="142"/>
  <c r="S19" i="142"/>
  <c r="S18" i="142"/>
  <c r="S17" i="142"/>
  <c r="S16" i="142"/>
  <c r="S15" i="142"/>
  <c r="S14" i="142"/>
  <c r="S13" i="142"/>
  <c r="S12" i="142"/>
  <c r="S11" i="142"/>
  <c r="S10" i="142"/>
  <c r="S9" i="142"/>
  <c r="S8" i="142"/>
  <c r="S7" i="142"/>
  <c r="S6" i="142"/>
  <c r="S5" i="142"/>
  <c r="S4" i="142"/>
  <c r="AI355" i="141"/>
  <c r="AH355" i="141"/>
  <c r="AG355" i="141"/>
  <c r="AF355" i="141"/>
  <c r="AE355" i="141"/>
  <c r="AD355" i="141"/>
  <c r="AC355" i="141"/>
  <c r="AB355" i="141"/>
  <c r="AA355" i="141"/>
  <c r="Z355" i="141"/>
  <c r="Y355" i="141"/>
  <c r="X355" i="141"/>
  <c r="W355" i="141"/>
  <c r="V355" i="141"/>
  <c r="U355" i="141"/>
  <c r="T355" i="141"/>
  <c r="S354" i="141"/>
  <c r="S353" i="141"/>
  <c r="S352" i="141"/>
  <c r="S351" i="141"/>
  <c r="S350" i="141"/>
  <c r="S349" i="141"/>
  <c r="S348" i="141"/>
  <c r="S347" i="141"/>
  <c r="S346" i="141"/>
  <c r="S345" i="141"/>
  <c r="S344" i="141"/>
  <c r="S343" i="141"/>
  <c r="S342" i="141"/>
  <c r="S341" i="141"/>
  <c r="S340" i="141"/>
  <c r="S339" i="141"/>
  <c r="S338" i="141"/>
  <c r="S337" i="141"/>
  <c r="S336" i="141"/>
  <c r="S335" i="141"/>
  <c r="S334" i="141"/>
  <c r="S333" i="141"/>
  <c r="S332" i="141"/>
  <c r="S331" i="141"/>
  <c r="S330" i="141"/>
  <c r="S329" i="141"/>
  <c r="S328" i="141"/>
  <c r="S327" i="141"/>
  <c r="S326" i="141"/>
  <c r="S325" i="141"/>
  <c r="S324" i="141"/>
  <c r="S323" i="141"/>
  <c r="S322" i="141"/>
  <c r="S321" i="141"/>
  <c r="S320" i="141"/>
  <c r="S319" i="141"/>
  <c r="S318" i="141"/>
  <c r="S317" i="141"/>
  <c r="S316" i="141"/>
  <c r="S315" i="141"/>
  <c r="S314" i="141"/>
  <c r="S313" i="141"/>
  <c r="S312" i="141"/>
  <c r="S311" i="141"/>
  <c r="S310" i="141"/>
  <c r="S309" i="141"/>
  <c r="S308" i="141"/>
  <c r="S307" i="141"/>
  <c r="S306" i="141"/>
  <c r="S305" i="141"/>
  <c r="S304" i="141"/>
  <c r="S303" i="141"/>
  <c r="S302" i="141"/>
  <c r="S301" i="141"/>
  <c r="S300" i="141"/>
  <c r="S299" i="141"/>
  <c r="S298" i="141"/>
  <c r="S297" i="141"/>
  <c r="S296" i="141"/>
  <c r="S295" i="141"/>
  <c r="S294" i="141"/>
  <c r="S293" i="141"/>
  <c r="S292" i="141"/>
  <c r="S291" i="141"/>
  <c r="S290" i="141"/>
  <c r="S289" i="141"/>
  <c r="S288" i="141"/>
  <c r="S287" i="141"/>
  <c r="S286" i="141"/>
  <c r="S285" i="141"/>
  <c r="S284" i="141"/>
  <c r="S283" i="141"/>
  <c r="S282" i="141"/>
  <c r="S281" i="141"/>
  <c r="S280" i="141"/>
  <c r="S279" i="141"/>
  <c r="S278" i="141"/>
  <c r="S277" i="141"/>
  <c r="S276" i="141"/>
  <c r="S275" i="141"/>
  <c r="S274" i="141"/>
  <c r="S273" i="141"/>
  <c r="S272" i="141"/>
  <c r="S271" i="141"/>
  <c r="S270" i="141"/>
  <c r="S269" i="141"/>
  <c r="S268" i="141"/>
  <c r="S267" i="141"/>
  <c r="S266" i="141"/>
  <c r="S265" i="141"/>
  <c r="S264" i="141"/>
  <c r="S263" i="141"/>
  <c r="S262" i="141"/>
  <c r="S261" i="141"/>
  <c r="S260" i="141"/>
  <c r="S259" i="141"/>
  <c r="S258" i="141"/>
  <c r="S257" i="141"/>
  <c r="S256" i="141"/>
  <c r="S255" i="141"/>
  <c r="S254" i="141"/>
  <c r="S253" i="141"/>
  <c r="S252" i="141"/>
  <c r="S251" i="141"/>
  <c r="S250" i="141"/>
  <c r="S249" i="141"/>
  <c r="S248" i="141"/>
  <c r="S247" i="141"/>
  <c r="S246" i="141"/>
  <c r="S245" i="141"/>
  <c r="S244" i="141"/>
  <c r="S243" i="141"/>
  <c r="S242" i="141"/>
  <c r="S241" i="141"/>
  <c r="S240" i="141"/>
  <c r="S239" i="141"/>
  <c r="S238" i="141"/>
  <c r="S237" i="141"/>
  <c r="S236" i="141"/>
  <c r="S235" i="141"/>
  <c r="S234" i="141"/>
  <c r="S233" i="141"/>
  <c r="S232" i="141"/>
  <c r="S231" i="141"/>
  <c r="S230" i="141"/>
  <c r="S229" i="141"/>
  <c r="S228" i="141"/>
  <c r="S227" i="141"/>
  <c r="S226" i="141"/>
  <c r="S225" i="141"/>
  <c r="S224" i="141"/>
  <c r="S223" i="141"/>
  <c r="S222" i="141"/>
  <c r="S221" i="141"/>
  <c r="S220" i="141"/>
  <c r="S219" i="141"/>
  <c r="S218" i="141"/>
  <c r="S217" i="141"/>
  <c r="S216" i="141"/>
  <c r="S215" i="141"/>
  <c r="S214" i="141"/>
  <c r="S213" i="141"/>
  <c r="S212" i="141"/>
  <c r="S211" i="141"/>
  <c r="S210" i="141"/>
  <c r="S209" i="141"/>
  <c r="S208" i="141"/>
  <c r="S207" i="141"/>
  <c r="S206" i="141"/>
  <c r="S205" i="141"/>
  <c r="S204" i="141"/>
  <c r="S203" i="141"/>
  <c r="S202" i="141"/>
  <c r="S201" i="141"/>
  <c r="S200" i="141"/>
  <c r="S199" i="141"/>
  <c r="S198" i="141"/>
  <c r="S197" i="141"/>
  <c r="S196" i="141"/>
  <c r="S195" i="141"/>
  <c r="S194" i="141"/>
  <c r="S193" i="141"/>
  <c r="S192" i="141"/>
  <c r="S191" i="141"/>
  <c r="S190" i="141"/>
  <c r="S189" i="141"/>
  <c r="S188" i="141"/>
  <c r="S187" i="141"/>
  <c r="S186" i="141"/>
  <c r="S185" i="141"/>
  <c r="S184" i="141"/>
  <c r="S183" i="141"/>
  <c r="S182" i="141"/>
  <c r="S181" i="141"/>
  <c r="S180" i="141"/>
  <c r="S179" i="141"/>
  <c r="S178" i="141"/>
  <c r="S177" i="141"/>
  <c r="S176" i="141"/>
  <c r="S175" i="141"/>
  <c r="S174" i="141"/>
  <c r="S173" i="141"/>
  <c r="S172" i="141"/>
  <c r="S171" i="141"/>
  <c r="S170" i="141"/>
  <c r="S169" i="141"/>
  <c r="S168" i="141"/>
  <c r="S167" i="141"/>
  <c r="S166" i="141"/>
  <c r="S165" i="141"/>
  <c r="S164" i="141"/>
  <c r="S163" i="141"/>
  <c r="S162" i="141"/>
  <c r="S161" i="141"/>
  <c r="S160" i="141"/>
  <c r="S159" i="141"/>
  <c r="S158" i="141"/>
  <c r="S157" i="141"/>
  <c r="S156" i="141"/>
  <c r="S155" i="141"/>
  <c r="S154" i="141"/>
  <c r="S153" i="141"/>
  <c r="S152" i="141"/>
  <c r="S151" i="141"/>
  <c r="S150" i="141"/>
  <c r="S149" i="141"/>
  <c r="S148" i="141"/>
  <c r="S147" i="141"/>
  <c r="S146" i="141"/>
  <c r="S145" i="141"/>
  <c r="S144" i="141"/>
  <c r="S143" i="141"/>
  <c r="S142" i="141"/>
  <c r="S141" i="141"/>
  <c r="S140" i="141"/>
  <c r="S139" i="141"/>
  <c r="S138" i="141"/>
  <c r="S137" i="141"/>
  <c r="S136" i="141"/>
  <c r="S135" i="141"/>
  <c r="S134" i="141"/>
  <c r="S133" i="141"/>
  <c r="S132" i="141"/>
  <c r="S131" i="141"/>
  <c r="S130" i="141"/>
  <c r="S129" i="141"/>
  <c r="S128" i="141"/>
  <c r="S127" i="141"/>
  <c r="S126" i="141"/>
  <c r="S125" i="141"/>
  <c r="S124" i="141"/>
  <c r="S123" i="141"/>
  <c r="S122" i="141"/>
  <c r="S121" i="141"/>
  <c r="S120" i="141"/>
  <c r="S119" i="141"/>
  <c r="S118" i="141"/>
  <c r="S117" i="141"/>
  <c r="S116" i="141"/>
  <c r="S115" i="141"/>
  <c r="S114" i="141"/>
  <c r="S113" i="141"/>
  <c r="S112" i="141"/>
  <c r="S111" i="141"/>
  <c r="S110" i="141"/>
  <c r="S109" i="141"/>
  <c r="S108" i="141"/>
  <c r="S107" i="141"/>
  <c r="S106" i="141"/>
  <c r="S105" i="141"/>
  <c r="S104" i="141"/>
  <c r="S103" i="141"/>
  <c r="S102" i="141"/>
  <c r="S101" i="141"/>
  <c r="S100" i="141"/>
  <c r="S99" i="141"/>
  <c r="S98" i="141"/>
  <c r="S97" i="141"/>
  <c r="S96" i="141"/>
  <c r="S95" i="141"/>
  <c r="S94" i="141"/>
  <c r="S93" i="141"/>
  <c r="S92" i="141"/>
  <c r="S91" i="141"/>
  <c r="S90" i="141"/>
  <c r="S89" i="141"/>
  <c r="S88" i="141"/>
  <c r="S87" i="141"/>
  <c r="S86" i="141"/>
  <c r="S85" i="141"/>
  <c r="S84" i="141"/>
  <c r="S83" i="141"/>
  <c r="S82" i="141"/>
  <c r="S81" i="141"/>
  <c r="S80" i="141"/>
  <c r="S79" i="141"/>
  <c r="S78" i="141"/>
  <c r="S77" i="141"/>
  <c r="S76" i="141"/>
  <c r="S75" i="141"/>
  <c r="S74" i="141"/>
  <c r="S73" i="141"/>
  <c r="S72" i="141"/>
  <c r="S71" i="141"/>
  <c r="S70" i="141"/>
  <c r="S69" i="141"/>
  <c r="S68" i="141"/>
  <c r="S67" i="141"/>
  <c r="S66" i="141"/>
  <c r="S65" i="141"/>
  <c r="S64" i="141"/>
  <c r="S63" i="141"/>
  <c r="S62" i="141"/>
  <c r="S61" i="141"/>
  <c r="S60" i="141"/>
  <c r="S59" i="141"/>
  <c r="S58" i="141"/>
  <c r="S57" i="141"/>
  <c r="S56" i="141"/>
  <c r="S55" i="141"/>
  <c r="S54" i="141"/>
  <c r="S53" i="141"/>
  <c r="S52" i="141"/>
  <c r="S51" i="141"/>
  <c r="S50" i="141"/>
  <c r="S49" i="141"/>
  <c r="S48" i="141"/>
  <c r="S47" i="141"/>
  <c r="S46" i="141"/>
  <c r="S45" i="141"/>
  <c r="S44" i="141"/>
  <c r="S43" i="141"/>
  <c r="S42" i="141"/>
  <c r="S41" i="141"/>
  <c r="S40" i="141"/>
  <c r="S39" i="141"/>
  <c r="S38" i="141"/>
  <c r="S37" i="141"/>
  <c r="S36" i="141"/>
  <c r="S35" i="141"/>
  <c r="S34" i="141"/>
  <c r="S33" i="141"/>
  <c r="S32" i="141"/>
  <c r="S31" i="141"/>
  <c r="S30" i="141"/>
  <c r="S29" i="141"/>
  <c r="S28" i="141"/>
  <c r="S27" i="141"/>
  <c r="S26" i="141"/>
  <c r="S25" i="141"/>
  <c r="S24" i="141"/>
  <c r="S23" i="141"/>
  <c r="S22" i="141"/>
  <c r="S21" i="141"/>
  <c r="S20" i="141"/>
  <c r="S19" i="141"/>
  <c r="S18" i="141"/>
  <c r="S17" i="141"/>
  <c r="S16" i="141"/>
  <c r="S15" i="141"/>
  <c r="S14" i="141"/>
  <c r="S13" i="141"/>
  <c r="S12" i="141"/>
  <c r="S11" i="141"/>
  <c r="S10" i="141"/>
  <c r="S9" i="141"/>
  <c r="S8" i="141"/>
  <c r="S7" i="141"/>
  <c r="S6" i="141"/>
  <c r="S5" i="141"/>
  <c r="S4" i="141"/>
  <c r="S354" i="140"/>
  <c r="S353" i="140"/>
  <c r="S352" i="140"/>
  <c r="S351" i="140"/>
  <c r="S350" i="140"/>
  <c r="S349" i="140"/>
  <c r="S348" i="140"/>
  <c r="S347" i="140"/>
  <c r="S346" i="140"/>
  <c r="S345" i="140"/>
  <c r="S344" i="140"/>
  <c r="S343" i="140"/>
  <c r="S342" i="140"/>
  <c r="S341" i="140"/>
  <c r="S340" i="140"/>
  <c r="S339" i="140"/>
  <c r="S338" i="140"/>
  <c r="S337" i="140"/>
  <c r="S336" i="140"/>
  <c r="S335" i="140"/>
  <c r="S334" i="140"/>
  <c r="S333" i="140"/>
  <c r="S332" i="140"/>
  <c r="S331" i="140"/>
  <c r="S330" i="140"/>
  <c r="S329" i="140"/>
  <c r="S328" i="140"/>
  <c r="S327" i="140"/>
  <c r="S326" i="140"/>
  <c r="S325" i="140"/>
  <c r="S324" i="140"/>
  <c r="S323" i="140"/>
  <c r="S322" i="140"/>
  <c r="S321" i="140"/>
  <c r="S320" i="140"/>
  <c r="S319" i="140"/>
  <c r="S318" i="140"/>
  <c r="S317" i="140"/>
  <c r="S316" i="140"/>
  <c r="S315" i="140"/>
  <c r="S314" i="140"/>
  <c r="S313" i="140"/>
  <c r="S312" i="140"/>
  <c r="S311" i="140"/>
  <c r="S310" i="140"/>
  <c r="S309" i="140"/>
  <c r="S308" i="140"/>
  <c r="S307" i="140"/>
  <c r="S306" i="140"/>
  <c r="S305" i="140"/>
  <c r="S304" i="140"/>
  <c r="S303" i="140"/>
  <c r="S302" i="140"/>
  <c r="S301" i="140"/>
  <c r="S300" i="140"/>
  <c r="S299" i="140"/>
  <c r="S298" i="140"/>
  <c r="S297" i="140"/>
  <c r="S296" i="140"/>
  <c r="S295" i="140"/>
  <c r="S294" i="140"/>
  <c r="S293" i="140"/>
  <c r="S292" i="140"/>
  <c r="S291" i="140"/>
  <c r="S290" i="140"/>
  <c r="S289" i="140"/>
  <c r="S288" i="140"/>
  <c r="S287" i="140"/>
  <c r="S286" i="140"/>
  <c r="S285" i="140"/>
  <c r="S284" i="140"/>
  <c r="S283" i="140"/>
  <c r="S282" i="140"/>
  <c r="S281" i="140"/>
  <c r="S280" i="140"/>
  <c r="S279" i="140"/>
  <c r="S278" i="140"/>
  <c r="S277" i="140"/>
  <c r="S276" i="140"/>
  <c r="S275" i="140"/>
  <c r="S274" i="140"/>
  <c r="S273" i="140"/>
  <c r="S272" i="140"/>
  <c r="S271" i="140"/>
  <c r="S270" i="140"/>
  <c r="S269" i="140"/>
  <c r="S268" i="140"/>
  <c r="S267" i="140"/>
  <c r="S266" i="140"/>
  <c r="S265" i="140"/>
  <c r="S264" i="140"/>
  <c r="S263" i="140"/>
  <c r="S262" i="140"/>
  <c r="S261" i="140"/>
  <c r="S260" i="140"/>
  <c r="S259" i="140"/>
  <c r="S258" i="140"/>
  <c r="S257" i="140"/>
  <c r="S256" i="140"/>
  <c r="S255" i="140"/>
  <c r="S254" i="140"/>
  <c r="S253" i="140"/>
  <c r="S252" i="140"/>
  <c r="S251" i="140"/>
  <c r="S250" i="140"/>
  <c r="S249" i="140"/>
  <c r="S248" i="140"/>
  <c r="S247" i="140"/>
  <c r="S246" i="140"/>
  <c r="S245" i="140"/>
  <c r="S244" i="140"/>
  <c r="S243" i="140"/>
  <c r="S242" i="140"/>
  <c r="S241" i="140"/>
  <c r="S240" i="140"/>
  <c r="S239" i="140"/>
  <c r="S238" i="140"/>
  <c r="S237" i="140"/>
  <c r="S236" i="140"/>
  <c r="S235" i="140"/>
  <c r="S234" i="140"/>
  <c r="S233" i="140"/>
  <c r="S232" i="140"/>
  <c r="S231" i="140"/>
  <c r="S230" i="140"/>
  <c r="S229" i="140"/>
  <c r="S228" i="140"/>
  <c r="S227" i="140"/>
  <c r="S226" i="140"/>
  <c r="S225" i="140"/>
  <c r="S224" i="140"/>
  <c r="S223" i="140"/>
  <c r="S222" i="140"/>
  <c r="S221" i="140"/>
  <c r="S220" i="140"/>
  <c r="S219" i="140"/>
  <c r="S218" i="140"/>
  <c r="S217" i="140"/>
  <c r="S216" i="140"/>
  <c r="S215" i="140"/>
  <c r="S214" i="140"/>
  <c r="S213" i="140"/>
  <c r="S211" i="140"/>
  <c r="S210" i="140"/>
  <c r="S209" i="140"/>
  <c r="S208" i="140"/>
  <c r="S207" i="140"/>
  <c r="S206" i="140"/>
  <c r="S205" i="140"/>
  <c r="S204" i="140"/>
  <c r="S203" i="140"/>
  <c r="S202" i="140"/>
  <c r="S201" i="140"/>
  <c r="S200" i="140"/>
  <c r="S199" i="140"/>
  <c r="S198" i="140"/>
  <c r="S197" i="140"/>
  <c r="S196" i="140"/>
  <c r="S195" i="140"/>
  <c r="S194" i="140"/>
  <c r="S193" i="140"/>
  <c r="S192" i="140"/>
  <c r="S191" i="140"/>
  <c r="S190" i="140"/>
  <c r="S189" i="140"/>
  <c r="S188" i="140"/>
  <c r="S187" i="140"/>
  <c r="S186" i="140"/>
  <c r="S185" i="140"/>
  <c r="S184" i="140"/>
  <c r="S183" i="140"/>
  <c r="S182" i="140"/>
  <c r="S181" i="140"/>
  <c r="S180" i="140"/>
  <c r="S179" i="140"/>
  <c r="S178" i="140"/>
  <c r="S177" i="140"/>
  <c r="S176" i="140"/>
  <c r="S175" i="140"/>
  <c r="S174" i="140"/>
  <c r="S173" i="140"/>
  <c r="S172" i="140"/>
  <c r="S171" i="140"/>
  <c r="S170" i="140"/>
  <c r="S169" i="140"/>
  <c r="S168" i="140"/>
  <c r="S167" i="140"/>
  <c r="S166" i="140"/>
  <c r="S165" i="140"/>
  <c r="S164" i="140"/>
  <c r="S163" i="140"/>
  <c r="S162" i="140"/>
  <c r="S161" i="140"/>
  <c r="S160" i="140"/>
  <c r="S159" i="140"/>
  <c r="S158" i="140"/>
  <c r="S157" i="140"/>
  <c r="S156" i="140"/>
  <c r="S155" i="140"/>
  <c r="S154" i="140"/>
  <c r="S153" i="140"/>
  <c r="S152" i="140"/>
  <c r="S151" i="140"/>
  <c r="S150" i="140"/>
  <c r="S149" i="140"/>
  <c r="S148" i="140"/>
  <c r="S147" i="140"/>
  <c r="S146" i="140"/>
  <c r="S145" i="140"/>
  <c r="S144" i="140"/>
  <c r="S143" i="140"/>
  <c r="S142" i="140"/>
  <c r="S141" i="140"/>
  <c r="S140" i="140"/>
  <c r="S139" i="140"/>
  <c r="S138" i="140"/>
  <c r="S137" i="140"/>
  <c r="S136" i="140"/>
  <c r="S135" i="140"/>
  <c r="S134" i="140"/>
  <c r="S133" i="140"/>
  <c r="S132" i="140"/>
  <c r="S131" i="140"/>
  <c r="S130" i="140"/>
  <c r="S129" i="140"/>
  <c r="S128" i="140"/>
  <c r="S127" i="140"/>
  <c r="S126" i="140"/>
  <c r="S125" i="140"/>
  <c r="S124" i="140"/>
  <c r="S123" i="140"/>
  <c r="S122" i="140"/>
  <c r="S121" i="140"/>
  <c r="S120" i="140"/>
  <c r="S119" i="140"/>
  <c r="S118" i="140"/>
  <c r="S117" i="140"/>
  <c r="S116" i="140"/>
  <c r="S115" i="140"/>
  <c r="S114" i="140"/>
  <c r="S113" i="140"/>
  <c r="S112" i="140"/>
  <c r="S111" i="140"/>
  <c r="S110" i="140"/>
  <c r="S109" i="140"/>
  <c r="S108" i="140"/>
  <c r="S107" i="140"/>
  <c r="S106" i="140"/>
  <c r="S105" i="140"/>
  <c r="S104" i="140"/>
  <c r="S103" i="140"/>
  <c r="S102" i="140"/>
  <c r="S101" i="140"/>
  <c r="S100" i="140"/>
  <c r="S99" i="140"/>
  <c r="S98" i="140"/>
  <c r="S97" i="140"/>
  <c r="S96" i="140"/>
  <c r="S95" i="140"/>
  <c r="S94" i="140"/>
  <c r="S93" i="140"/>
  <c r="S92" i="140"/>
  <c r="S91" i="140"/>
  <c r="S90" i="140"/>
  <c r="S89" i="140"/>
  <c r="S88" i="140"/>
  <c r="S87" i="140"/>
  <c r="S86" i="140"/>
  <c r="S85" i="140"/>
  <c r="S84" i="140"/>
  <c r="S83" i="140"/>
  <c r="S82" i="140"/>
  <c r="S81" i="140"/>
  <c r="S80" i="140"/>
  <c r="S79" i="140"/>
  <c r="S78" i="140"/>
  <c r="S77" i="140"/>
  <c r="S76" i="140"/>
  <c r="S75" i="140"/>
  <c r="S74" i="140"/>
  <c r="S73" i="140"/>
  <c r="S72" i="140"/>
  <c r="S71" i="140"/>
  <c r="S70" i="140"/>
  <c r="S69" i="140"/>
  <c r="S68" i="140"/>
  <c r="S67" i="140"/>
  <c r="S66" i="140"/>
  <c r="S65" i="140"/>
  <c r="S64" i="140"/>
  <c r="S63" i="140"/>
  <c r="S62" i="140"/>
  <c r="S61" i="140"/>
  <c r="S60" i="140"/>
  <c r="S59" i="140"/>
  <c r="S58" i="140"/>
  <c r="S57" i="140"/>
  <c r="S56" i="140"/>
  <c r="S55" i="140"/>
  <c r="S54" i="140"/>
  <c r="S53" i="140"/>
  <c r="S52" i="140"/>
  <c r="S51" i="140"/>
  <c r="S50" i="140"/>
  <c r="S49" i="140"/>
  <c r="S48" i="140"/>
  <c r="S47" i="140"/>
  <c r="S46" i="140"/>
  <c r="S45" i="140"/>
  <c r="S44" i="140"/>
  <c r="S43" i="140"/>
  <c r="S42" i="140"/>
  <c r="S41" i="140"/>
  <c r="S40" i="140"/>
  <c r="S39" i="140"/>
  <c r="S38" i="140"/>
  <c r="S37" i="140"/>
  <c r="S36" i="140"/>
  <c r="S35" i="140"/>
  <c r="S34" i="140"/>
  <c r="S33" i="140"/>
  <c r="S32" i="140"/>
  <c r="S31" i="140"/>
  <c r="S30" i="140"/>
  <c r="S29" i="140"/>
  <c r="S28" i="140"/>
  <c r="S27" i="140"/>
  <c r="S26" i="140"/>
  <c r="S25" i="140"/>
  <c r="S24" i="140"/>
  <c r="S23" i="140"/>
  <c r="S22" i="140"/>
  <c r="S21" i="140"/>
  <c r="S20" i="140"/>
  <c r="S19" i="140"/>
  <c r="S18" i="140"/>
  <c r="S17" i="140"/>
  <c r="S16" i="140"/>
  <c r="S15" i="140"/>
  <c r="S14" i="140"/>
  <c r="S13" i="140"/>
  <c r="S12" i="140"/>
  <c r="S11" i="140"/>
  <c r="S10" i="140"/>
  <c r="S9" i="140"/>
  <c r="S8" i="140"/>
  <c r="S7" i="140"/>
  <c r="S6" i="140"/>
  <c r="S5" i="140"/>
  <c r="S4" i="140"/>
  <c r="AI355" i="139"/>
  <c r="AH355" i="139"/>
  <c r="AG355" i="139"/>
  <c r="AF355" i="139"/>
  <c r="AE355" i="139"/>
  <c r="AD355" i="139"/>
  <c r="AC355" i="139"/>
  <c r="AB355" i="139"/>
  <c r="AA355" i="139"/>
  <c r="Z355" i="139"/>
  <c r="Y355" i="139"/>
  <c r="X355" i="139"/>
  <c r="W355" i="139"/>
  <c r="V355" i="139"/>
  <c r="U355" i="139"/>
  <c r="T355" i="139"/>
  <c r="S354" i="139"/>
  <c r="S353" i="139"/>
  <c r="S352" i="139"/>
  <c r="S351" i="139"/>
  <c r="S350" i="139"/>
  <c r="S349" i="139"/>
  <c r="S348" i="139"/>
  <c r="S347" i="139"/>
  <c r="S346" i="139"/>
  <c r="S345" i="139"/>
  <c r="S344" i="139"/>
  <c r="S343" i="139"/>
  <c r="S342" i="139"/>
  <c r="S341" i="139"/>
  <c r="S340" i="139"/>
  <c r="S339" i="139"/>
  <c r="S338" i="139"/>
  <c r="S337" i="139"/>
  <c r="S336" i="139"/>
  <c r="S335" i="139"/>
  <c r="S334" i="139"/>
  <c r="S333" i="139"/>
  <c r="S332" i="139"/>
  <c r="S331" i="139"/>
  <c r="S330" i="139"/>
  <c r="S329" i="139"/>
  <c r="S328" i="139"/>
  <c r="S327" i="139"/>
  <c r="S326" i="139"/>
  <c r="S325" i="139"/>
  <c r="S324" i="139"/>
  <c r="S323" i="139"/>
  <c r="S322" i="139"/>
  <c r="S321" i="139"/>
  <c r="S320" i="139"/>
  <c r="S319" i="139"/>
  <c r="S318" i="139"/>
  <c r="S317" i="139"/>
  <c r="S316" i="139"/>
  <c r="S315" i="139"/>
  <c r="S314" i="139"/>
  <c r="S313" i="139"/>
  <c r="S312" i="139"/>
  <c r="S311" i="139"/>
  <c r="S310" i="139"/>
  <c r="S309" i="139"/>
  <c r="S308" i="139"/>
  <c r="S307" i="139"/>
  <c r="S306" i="139"/>
  <c r="S305" i="139"/>
  <c r="S304" i="139"/>
  <c r="S303" i="139"/>
  <c r="S302" i="139"/>
  <c r="S301" i="139"/>
  <c r="S300" i="139"/>
  <c r="S299" i="139"/>
  <c r="S298" i="139"/>
  <c r="S297" i="139"/>
  <c r="S296" i="139"/>
  <c r="S295" i="139"/>
  <c r="S294" i="139"/>
  <c r="S293" i="139"/>
  <c r="S292" i="139"/>
  <c r="S291" i="139"/>
  <c r="S290" i="139"/>
  <c r="S289" i="139"/>
  <c r="S288" i="139"/>
  <c r="S287" i="139"/>
  <c r="S286" i="139"/>
  <c r="S285" i="139"/>
  <c r="S284" i="139"/>
  <c r="S283" i="139"/>
  <c r="S282" i="139"/>
  <c r="S281" i="139"/>
  <c r="S280" i="139"/>
  <c r="S279" i="139"/>
  <c r="S278" i="139"/>
  <c r="S277" i="139"/>
  <c r="S276" i="139"/>
  <c r="S275" i="139"/>
  <c r="S274" i="139"/>
  <c r="S273" i="139"/>
  <c r="S272" i="139"/>
  <c r="S271" i="139"/>
  <c r="S270" i="139"/>
  <c r="S269" i="139"/>
  <c r="S268" i="139"/>
  <c r="S267" i="139"/>
  <c r="S266" i="139"/>
  <c r="S265" i="139"/>
  <c r="S264" i="139"/>
  <c r="S263" i="139"/>
  <c r="S262" i="139"/>
  <c r="S261" i="139"/>
  <c r="S260" i="139"/>
  <c r="S259" i="139"/>
  <c r="S258" i="139"/>
  <c r="S257" i="139"/>
  <c r="S256" i="139"/>
  <c r="S255" i="139"/>
  <c r="S254" i="139"/>
  <c r="S253" i="139"/>
  <c r="S252" i="139"/>
  <c r="S251" i="139"/>
  <c r="S250" i="139"/>
  <c r="S249" i="139"/>
  <c r="S248" i="139"/>
  <c r="S247" i="139"/>
  <c r="S246" i="139"/>
  <c r="S245" i="139"/>
  <c r="S244" i="139"/>
  <c r="S243" i="139"/>
  <c r="S242" i="139"/>
  <c r="S241" i="139"/>
  <c r="S240" i="139"/>
  <c r="S239" i="139"/>
  <c r="S238" i="139"/>
  <c r="S237" i="139"/>
  <c r="S236" i="139"/>
  <c r="S235" i="139"/>
  <c r="S234" i="139"/>
  <c r="S233" i="139"/>
  <c r="S232" i="139"/>
  <c r="S231" i="139"/>
  <c r="S230" i="139"/>
  <c r="S229" i="139"/>
  <c r="S228" i="139"/>
  <c r="S227" i="139"/>
  <c r="S226" i="139"/>
  <c r="S225" i="139"/>
  <c r="S224" i="139"/>
  <c r="S223" i="139"/>
  <c r="S222" i="139"/>
  <c r="S221" i="139"/>
  <c r="S220" i="139"/>
  <c r="S219" i="139"/>
  <c r="S218" i="139"/>
  <c r="S217" i="139"/>
  <c r="S216" i="139"/>
  <c r="S215" i="139"/>
  <c r="S214" i="139"/>
  <c r="S213" i="139"/>
  <c r="S211" i="139"/>
  <c r="S210" i="139"/>
  <c r="S209" i="139"/>
  <c r="S208" i="139"/>
  <c r="S207" i="139"/>
  <c r="S206" i="139"/>
  <c r="S205" i="139"/>
  <c r="S204" i="139"/>
  <c r="S203" i="139"/>
  <c r="S202" i="139"/>
  <c r="S201" i="139"/>
  <c r="S200" i="139"/>
  <c r="S199" i="139"/>
  <c r="S198" i="139"/>
  <c r="S197" i="139"/>
  <c r="S196" i="139"/>
  <c r="S195" i="139"/>
  <c r="S194" i="139"/>
  <c r="S193" i="139"/>
  <c r="S192" i="139"/>
  <c r="S191" i="139"/>
  <c r="S190" i="139"/>
  <c r="S189" i="139"/>
  <c r="S188" i="139"/>
  <c r="S187" i="139"/>
  <c r="S186" i="139"/>
  <c r="S185" i="139"/>
  <c r="S184" i="139"/>
  <c r="S183" i="139"/>
  <c r="S182" i="139"/>
  <c r="S181" i="139"/>
  <c r="S180" i="139"/>
  <c r="S179" i="139"/>
  <c r="S178" i="139"/>
  <c r="S177" i="139"/>
  <c r="S176" i="139"/>
  <c r="S175" i="139"/>
  <c r="S174" i="139"/>
  <c r="S173" i="139"/>
  <c r="S172" i="139"/>
  <c r="S171" i="139"/>
  <c r="S170" i="139"/>
  <c r="S169" i="139"/>
  <c r="S168" i="139"/>
  <c r="S167" i="139"/>
  <c r="S166" i="139"/>
  <c r="S165" i="139"/>
  <c r="S164" i="139"/>
  <c r="S163" i="139"/>
  <c r="S162" i="139"/>
  <c r="S161" i="139"/>
  <c r="S160" i="139"/>
  <c r="S159" i="139"/>
  <c r="S158" i="139"/>
  <c r="S157" i="139"/>
  <c r="S156" i="139"/>
  <c r="S155" i="139"/>
  <c r="S154" i="139"/>
  <c r="S153" i="139"/>
  <c r="S152" i="139"/>
  <c r="S151" i="139"/>
  <c r="S150" i="139"/>
  <c r="S149" i="139"/>
  <c r="S148" i="139"/>
  <c r="S147" i="139"/>
  <c r="S146" i="139"/>
  <c r="S145" i="139"/>
  <c r="S144" i="139"/>
  <c r="S143" i="139"/>
  <c r="S142" i="139"/>
  <c r="S141" i="139"/>
  <c r="S140" i="139"/>
  <c r="S139" i="139"/>
  <c r="S138" i="139"/>
  <c r="S137" i="139"/>
  <c r="S136" i="139"/>
  <c r="S135" i="139"/>
  <c r="S134" i="139"/>
  <c r="S133" i="139"/>
  <c r="S132" i="139"/>
  <c r="S131" i="139"/>
  <c r="S130" i="139"/>
  <c r="S129" i="139"/>
  <c r="S128" i="139"/>
  <c r="S127" i="139"/>
  <c r="S126" i="139"/>
  <c r="S125" i="139"/>
  <c r="S124" i="139"/>
  <c r="S123" i="139"/>
  <c r="S122" i="139"/>
  <c r="S121" i="139"/>
  <c r="S120" i="139"/>
  <c r="S119" i="139"/>
  <c r="S118" i="139"/>
  <c r="S117" i="139"/>
  <c r="S116" i="139"/>
  <c r="S115" i="139"/>
  <c r="S114" i="139"/>
  <c r="S113" i="139"/>
  <c r="S112" i="139"/>
  <c r="S111" i="139"/>
  <c r="S110" i="139"/>
  <c r="S109" i="139"/>
  <c r="S108" i="139"/>
  <c r="S107" i="139"/>
  <c r="S106" i="139"/>
  <c r="S105" i="139"/>
  <c r="S104" i="139"/>
  <c r="S103" i="139"/>
  <c r="S102" i="139"/>
  <c r="S101" i="139"/>
  <c r="S100" i="139"/>
  <c r="S99" i="139"/>
  <c r="S98" i="139"/>
  <c r="S97" i="139"/>
  <c r="S96" i="139"/>
  <c r="S95" i="139"/>
  <c r="S94" i="139"/>
  <c r="S93" i="139"/>
  <c r="S92" i="139"/>
  <c r="S91" i="139"/>
  <c r="S90" i="139"/>
  <c r="S89" i="139"/>
  <c r="S88" i="139"/>
  <c r="S87" i="139"/>
  <c r="S86" i="139"/>
  <c r="S85" i="139"/>
  <c r="S84" i="139"/>
  <c r="S83" i="139"/>
  <c r="S82" i="139"/>
  <c r="S81" i="139"/>
  <c r="S80" i="139"/>
  <c r="S79" i="139"/>
  <c r="S78" i="139"/>
  <c r="S77" i="139"/>
  <c r="S76" i="139"/>
  <c r="S75" i="139"/>
  <c r="S74" i="139"/>
  <c r="S73" i="139"/>
  <c r="S72" i="139"/>
  <c r="S71" i="139"/>
  <c r="S70" i="139"/>
  <c r="S69" i="139"/>
  <c r="S68" i="139"/>
  <c r="S67" i="139"/>
  <c r="S66" i="139"/>
  <c r="S65" i="139"/>
  <c r="S64" i="139"/>
  <c r="S63" i="139"/>
  <c r="S62" i="139"/>
  <c r="S61" i="139"/>
  <c r="S60" i="139"/>
  <c r="S59" i="139"/>
  <c r="S58" i="139"/>
  <c r="S57" i="139"/>
  <c r="S56" i="139"/>
  <c r="S55" i="139"/>
  <c r="S54" i="139"/>
  <c r="S53" i="139"/>
  <c r="S52" i="139"/>
  <c r="S51" i="139"/>
  <c r="S50" i="139"/>
  <c r="S49" i="139"/>
  <c r="S48" i="139"/>
  <c r="S47" i="139"/>
  <c r="S46" i="139"/>
  <c r="S45" i="139"/>
  <c r="S44" i="139"/>
  <c r="S43" i="139"/>
  <c r="S42" i="139"/>
  <c r="S41" i="139"/>
  <c r="S40" i="139"/>
  <c r="S39" i="139"/>
  <c r="S38" i="139"/>
  <c r="S37" i="139"/>
  <c r="S36" i="139"/>
  <c r="S35" i="139"/>
  <c r="S34" i="139"/>
  <c r="S33" i="139"/>
  <c r="S32" i="139"/>
  <c r="S31" i="139"/>
  <c r="S30" i="139"/>
  <c r="S29" i="139"/>
  <c r="S28" i="139"/>
  <c r="S27" i="139"/>
  <c r="S26" i="139"/>
  <c r="S25" i="139"/>
  <c r="S24" i="139"/>
  <c r="S23" i="139"/>
  <c r="S22" i="139"/>
  <c r="S21" i="139"/>
  <c r="S20" i="139"/>
  <c r="S19" i="139"/>
  <c r="S18" i="139"/>
  <c r="S17" i="139"/>
  <c r="S16" i="139"/>
  <c r="S15" i="139"/>
  <c r="S14" i="139"/>
  <c r="S13" i="139"/>
  <c r="S12" i="139"/>
  <c r="S11" i="139"/>
  <c r="S10" i="139"/>
  <c r="S9" i="139"/>
  <c r="S8" i="139"/>
  <c r="S7" i="139"/>
  <c r="S6" i="139"/>
  <c r="S5" i="139"/>
  <c r="S4" i="139"/>
  <c r="AI355" i="138"/>
  <c r="AH355" i="138"/>
  <c r="AG355" i="138"/>
  <c r="AF355" i="138"/>
  <c r="AE355" i="138"/>
  <c r="AD355" i="138"/>
  <c r="AC355" i="138"/>
  <c r="AB355" i="138"/>
  <c r="AA355" i="138"/>
  <c r="Z355" i="138"/>
  <c r="Y355" i="138"/>
  <c r="X355" i="138"/>
  <c r="W355" i="138"/>
  <c r="V355" i="138"/>
  <c r="U355" i="138"/>
  <c r="T355" i="138"/>
  <c r="S354" i="138"/>
  <c r="S353" i="138"/>
  <c r="S352" i="138"/>
  <c r="S351" i="138"/>
  <c r="S350" i="138"/>
  <c r="S349" i="138"/>
  <c r="S348" i="138"/>
  <c r="S347" i="138"/>
  <c r="S346" i="138"/>
  <c r="S345" i="138"/>
  <c r="S344" i="138"/>
  <c r="S343" i="138"/>
  <c r="S342" i="138"/>
  <c r="S341" i="138"/>
  <c r="S340" i="138"/>
  <c r="S339" i="138"/>
  <c r="S338" i="138"/>
  <c r="S337" i="138"/>
  <c r="S336" i="138"/>
  <c r="S335" i="138"/>
  <c r="S334" i="138"/>
  <c r="S333" i="138"/>
  <c r="S332" i="138"/>
  <c r="S331" i="138"/>
  <c r="S330" i="138"/>
  <c r="S329" i="138"/>
  <c r="S328" i="138"/>
  <c r="S327" i="138"/>
  <c r="S326" i="138"/>
  <c r="S325" i="138"/>
  <c r="S324" i="138"/>
  <c r="S323" i="138"/>
  <c r="S322" i="138"/>
  <c r="S321" i="138"/>
  <c r="S320" i="138"/>
  <c r="S319" i="138"/>
  <c r="S318" i="138"/>
  <c r="S317" i="138"/>
  <c r="S316" i="138"/>
  <c r="S315" i="138"/>
  <c r="S314" i="138"/>
  <c r="S313" i="138"/>
  <c r="S312" i="138"/>
  <c r="S311" i="138"/>
  <c r="S310" i="138"/>
  <c r="S309" i="138"/>
  <c r="S308" i="138"/>
  <c r="S307" i="138"/>
  <c r="S306" i="138"/>
  <c r="S305" i="138"/>
  <c r="S304" i="138"/>
  <c r="S303" i="138"/>
  <c r="S302" i="138"/>
  <c r="S301" i="138"/>
  <c r="S300" i="138"/>
  <c r="S299" i="138"/>
  <c r="S298" i="138"/>
  <c r="S297" i="138"/>
  <c r="S296" i="138"/>
  <c r="S295" i="138"/>
  <c r="S294" i="138"/>
  <c r="S293" i="138"/>
  <c r="S292" i="138"/>
  <c r="S291" i="138"/>
  <c r="S290" i="138"/>
  <c r="S289" i="138"/>
  <c r="S288" i="138"/>
  <c r="S287" i="138"/>
  <c r="S286" i="138"/>
  <c r="S285" i="138"/>
  <c r="S284" i="138"/>
  <c r="S283" i="138"/>
  <c r="S282" i="138"/>
  <c r="S281" i="138"/>
  <c r="S280" i="138"/>
  <c r="S279" i="138"/>
  <c r="S278" i="138"/>
  <c r="S277" i="138"/>
  <c r="S276" i="138"/>
  <c r="S275" i="138"/>
  <c r="S274" i="138"/>
  <c r="S273" i="138"/>
  <c r="S272" i="138"/>
  <c r="S271" i="138"/>
  <c r="S270" i="138"/>
  <c r="S269" i="138"/>
  <c r="S268" i="138"/>
  <c r="S267" i="138"/>
  <c r="S266" i="138"/>
  <c r="S265" i="138"/>
  <c r="S264" i="138"/>
  <c r="S263" i="138"/>
  <c r="S262" i="138"/>
  <c r="S261" i="138"/>
  <c r="S260" i="138"/>
  <c r="S259" i="138"/>
  <c r="S258" i="138"/>
  <c r="S257" i="138"/>
  <c r="S256" i="138"/>
  <c r="S255" i="138"/>
  <c r="S254" i="138"/>
  <c r="S253" i="138"/>
  <c r="S252" i="138"/>
  <c r="S251" i="138"/>
  <c r="S250" i="138"/>
  <c r="S249" i="138"/>
  <c r="S248" i="138"/>
  <c r="S247" i="138"/>
  <c r="S246" i="138"/>
  <c r="S245" i="138"/>
  <c r="S244" i="138"/>
  <c r="S243" i="138"/>
  <c r="S242" i="138"/>
  <c r="S241" i="138"/>
  <c r="S240" i="138"/>
  <c r="S239" i="138"/>
  <c r="S238" i="138"/>
  <c r="S237" i="138"/>
  <c r="S236" i="138"/>
  <c r="S235" i="138"/>
  <c r="S234" i="138"/>
  <c r="S233" i="138"/>
  <c r="S232" i="138"/>
  <c r="S231" i="138"/>
  <c r="S230" i="138"/>
  <c r="S229" i="138"/>
  <c r="S228" i="138"/>
  <c r="S227" i="138"/>
  <c r="S226" i="138"/>
  <c r="S225" i="138"/>
  <c r="S224" i="138"/>
  <c r="S223" i="138"/>
  <c r="S222" i="138"/>
  <c r="S221" i="138"/>
  <c r="S220" i="138"/>
  <c r="S219" i="138"/>
  <c r="S218" i="138"/>
  <c r="S217" i="138"/>
  <c r="S216" i="138"/>
  <c r="S215" i="138"/>
  <c r="S214" i="138"/>
  <c r="S213" i="138"/>
  <c r="S212" i="138"/>
  <c r="S211" i="138"/>
  <c r="S210" i="138"/>
  <c r="S209" i="138"/>
  <c r="S208" i="138"/>
  <c r="S207" i="138"/>
  <c r="S206" i="138"/>
  <c r="S205" i="138"/>
  <c r="S204" i="138"/>
  <c r="S203" i="138"/>
  <c r="S202" i="138"/>
  <c r="S201" i="138"/>
  <c r="S200" i="138"/>
  <c r="S199" i="138"/>
  <c r="S198" i="138"/>
  <c r="S197" i="138"/>
  <c r="S196" i="138"/>
  <c r="S195" i="138"/>
  <c r="S194" i="138"/>
  <c r="S193" i="138"/>
  <c r="S192" i="138"/>
  <c r="S191" i="138"/>
  <c r="S190" i="138"/>
  <c r="S189" i="138"/>
  <c r="S188" i="138"/>
  <c r="S187" i="138"/>
  <c r="S186" i="138"/>
  <c r="S185" i="138"/>
  <c r="S184" i="138"/>
  <c r="S183" i="138"/>
  <c r="S182" i="138"/>
  <c r="S181" i="138"/>
  <c r="S180" i="138"/>
  <c r="S179" i="138"/>
  <c r="S178" i="138"/>
  <c r="S177" i="138"/>
  <c r="S176" i="138"/>
  <c r="S175" i="138"/>
  <c r="S174" i="138"/>
  <c r="S173" i="138"/>
  <c r="S172" i="138"/>
  <c r="S171" i="138"/>
  <c r="S170" i="138"/>
  <c r="S169" i="138"/>
  <c r="S168" i="138"/>
  <c r="S167" i="138"/>
  <c r="S166" i="138"/>
  <c r="S165" i="138"/>
  <c r="S164" i="138"/>
  <c r="S163" i="138"/>
  <c r="S162" i="138"/>
  <c r="S161" i="138"/>
  <c r="S160" i="138"/>
  <c r="S159" i="138"/>
  <c r="S158" i="138"/>
  <c r="S157" i="138"/>
  <c r="S156" i="138"/>
  <c r="S155" i="138"/>
  <c r="S154" i="138"/>
  <c r="S153" i="138"/>
  <c r="S152" i="138"/>
  <c r="S151" i="138"/>
  <c r="S150" i="138"/>
  <c r="S149" i="138"/>
  <c r="S148" i="138"/>
  <c r="S147" i="138"/>
  <c r="S146" i="138"/>
  <c r="S145" i="138"/>
  <c r="S144" i="138"/>
  <c r="S143" i="138"/>
  <c r="S142" i="138"/>
  <c r="S141" i="138"/>
  <c r="S140" i="138"/>
  <c r="S139" i="138"/>
  <c r="S138" i="138"/>
  <c r="S137" i="138"/>
  <c r="S136" i="138"/>
  <c r="S135" i="138"/>
  <c r="S134" i="138"/>
  <c r="S133" i="138"/>
  <c r="S132" i="138"/>
  <c r="S131" i="138"/>
  <c r="S130" i="138"/>
  <c r="S129" i="138"/>
  <c r="S128" i="138"/>
  <c r="S127" i="138"/>
  <c r="S126" i="138"/>
  <c r="S125" i="138"/>
  <c r="S124" i="138"/>
  <c r="S123" i="138"/>
  <c r="S122" i="138"/>
  <c r="S121" i="138"/>
  <c r="S120" i="138"/>
  <c r="S119" i="138"/>
  <c r="S118" i="138"/>
  <c r="S117" i="138"/>
  <c r="S116" i="138"/>
  <c r="S115" i="138"/>
  <c r="S114" i="138"/>
  <c r="S113" i="138"/>
  <c r="S112" i="138"/>
  <c r="S111" i="138"/>
  <c r="S110" i="138"/>
  <c r="S109" i="138"/>
  <c r="S108" i="138"/>
  <c r="S107" i="138"/>
  <c r="S106" i="138"/>
  <c r="S105" i="138"/>
  <c r="S104" i="138"/>
  <c r="S103" i="138"/>
  <c r="S102" i="138"/>
  <c r="S101" i="138"/>
  <c r="S100" i="138"/>
  <c r="S99" i="138"/>
  <c r="S98" i="138"/>
  <c r="S97" i="138"/>
  <c r="S96" i="138"/>
  <c r="S95" i="138"/>
  <c r="S94" i="138"/>
  <c r="S93" i="138"/>
  <c r="S92" i="138"/>
  <c r="S91" i="138"/>
  <c r="S90" i="138"/>
  <c r="S89" i="138"/>
  <c r="S88" i="138"/>
  <c r="S87" i="138"/>
  <c r="S86" i="138"/>
  <c r="S85" i="138"/>
  <c r="S84" i="138"/>
  <c r="S83" i="138"/>
  <c r="S82" i="138"/>
  <c r="S81" i="138"/>
  <c r="S80" i="138"/>
  <c r="S79" i="138"/>
  <c r="S78" i="138"/>
  <c r="S77" i="138"/>
  <c r="S76" i="138"/>
  <c r="S75" i="138"/>
  <c r="S74" i="138"/>
  <c r="S73" i="138"/>
  <c r="S72" i="138"/>
  <c r="S71" i="138"/>
  <c r="S70" i="138"/>
  <c r="S69" i="138"/>
  <c r="S68" i="138"/>
  <c r="S67" i="138"/>
  <c r="S66" i="138"/>
  <c r="S65" i="138"/>
  <c r="S64" i="138"/>
  <c r="S63" i="138"/>
  <c r="S62" i="138"/>
  <c r="S61" i="138"/>
  <c r="S60" i="138"/>
  <c r="S59" i="138"/>
  <c r="S58" i="138"/>
  <c r="S57" i="138"/>
  <c r="S56" i="138"/>
  <c r="S55" i="138"/>
  <c r="S54" i="138"/>
  <c r="S53" i="138"/>
  <c r="S52" i="138"/>
  <c r="S51" i="138"/>
  <c r="S50" i="138"/>
  <c r="S49" i="138"/>
  <c r="S48" i="138"/>
  <c r="S47" i="138"/>
  <c r="S46" i="138"/>
  <c r="S45" i="138"/>
  <c r="S44" i="138"/>
  <c r="S43" i="138"/>
  <c r="S42" i="138"/>
  <c r="S41" i="138"/>
  <c r="S40" i="138"/>
  <c r="S39" i="138"/>
  <c r="S38" i="138"/>
  <c r="S37" i="138"/>
  <c r="S36" i="138"/>
  <c r="S35" i="138"/>
  <c r="S34" i="138"/>
  <c r="S33" i="138"/>
  <c r="S32" i="138"/>
  <c r="S31" i="138"/>
  <c r="S30" i="138"/>
  <c r="S29" i="138"/>
  <c r="S28" i="138"/>
  <c r="S27" i="138"/>
  <c r="S26" i="138"/>
  <c r="S25" i="138"/>
  <c r="S24" i="138"/>
  <c r="S23" i="138"/>
  <c r="S22" i="138"/>
  <c r="S21" i="138"/>
  <c r="S20" i="138"/>
  <c r="S19" i="138"/>
  <c r="S18" i="138"/>
  <c r="S17" i="138"/>
  <c r="S16" i="138"/>
  <c r="S15" i="138"/>
  <c r="S14" i="138"/>
  <c r="S13" i="138"/>
  <c r="S12" i="138"/>
  <c r="S11" i="138"/>
  <c r="S10" i="138"/>
  <c r="S9" i="138"/>
  <c r="S8" i="138"/>
  <c r="S7" i="138"/>
  <c r="S6" i="138"/>
  <c r="S5" i="138"/>
  <c r="S4" i="138"/>
  <c r="S354" i="137"/>
  <c r="S353" i="137"/>
  <c r="S352" i="137"/>
  <c r="S351" i="137"/>
  <c r="S350" i="137"/>
  <c r="S349" i="137"/>
  <c r="S348" i="137"/>
  <c r="S347" i="137"/>
  <c r="S346" i="137"/>
  <c r="S345" i="137"/>
  <c r="S344" i="137"/>
  <c r="S343" i="137"/>
  <c r="S342" i="137"/>
  <c r="S341" i="137"/>
  <c r="S340" i="137"/>
  <c r="S339" i="137"/>
  <c r="S338" i="137"/>
  <c r="S337" i="137"/>
  <c r="S336" i="137"/>
  <c r="S335" i="137"/>
  <c r="S334" i="137"/>
  <c r="S333" i="137"/>
  <c r="S332" i="137"/>
  <c r="S331" i="137"/>
  <c r="S330" i="137"/>
  <c r="S329" i="137"/>
  <c r="S328" i="137"/>
  <c r="S327" i="137"/>
  <c r="S326" i="137"/>
  <c r="S325" i="137"/>
  <c r="S324" i="137"/>
  <c r="S323" i="137"/>
  <c r="S322" i="137"/>
  <c r="S321" i="137"/>
  <c r="S320" i="137"/>
  <c r="S319" i="137"/>
  <c r="S318" i="137"/>
  <c r="S317" i="137"/>
  <c r="S316" i="137"/>
  <c r="S315" i="137"/>
  <c r="S314" i="137"/>
  <c r="S313" i="137"/>
  <c r="S312" i="137"/>
  <c r="S311" i="137"/>
  <c r="S310" i="137"/>
  <c r="S309" i="137"/>
  <c r="S308" i="137"/>
  <c r="S307" i="137"/>
  <c r="S306" i="137"/>
  <c r="S305" i="137"/>
  <c r="S304" i="137"/>
  <c r="S303" i="137"/>
  <c r="S302" i="137"/>
  <c r="S301" i="137"/>
  <c r="S300" i="137"/>
  <c r="S299" i="137"/>
  <c r="S298" i="137"/>
  <c r="S297" i="137"/>
  <c r="S296" i="137"/>
  <c r="S295" i="137"/>
  <c r="S294" i="137"/>
  <c r="S293" i="137"/>
  <c r="S292" i="137"/>
  <c r="S291" i="137"/>
  <c r="S290" i="137"/>
  <c r="S289" i="137"/>
  <c r="S288" i="137"/>
  <c r="S287" i="137"/>
  <c r="S286" i="137"/>
  <c r="S285" i="137"/>
  <c r="S284" i="137"/>
  <c r="S283" i="137"/>
  <c r="S282" i="137"/>
  <c r="S281" i="137"/>
  <c r="S280" i="137"/>
  <c r="S279" i="137"/>
  <c r="S278" i="137"/>
  <c r="S277" i="137"/>
  <c r="S276" i="137"/>
  <c r="S275" i="137"/>
  <c r="S274" i="137"/>
  <c r="S273" i="137"/>
  <c r="S272" i="137"/>
  <c r="S271" i="137"/>
  <c r="S270" i="137"/>
  <c r="S269" i="137"/>
  <c r="S268" i="137"/>
  <c r="S267" i="137"/>
  <c r="S266" i="137"/>
  <c r="S265" i="137"/>
  <c r="S264" i="137"/>
  <c r="S263" i="137"/>
  <c r="S262" i="137"/>
  <c r="S261" i="137"/>
  <c r="S260" i="137"/>
  <c r="S259" i="137"/>
  <c r="S258" i="137"/>
  <c r="S257" i="137"/>
  <c r="S256" i="137"/>
  <c r="S255" i="137"/>
  <c r="S254" i="137"/>
  <c r="S253" i="137"/>
  <c r="S252" i="137"/>
  <c r="S251" i="137"/>
  <c r="S250" i="137"/>
  <c r="S249" i="137"/>
  <c r="S248" i="137"/>
  <c r="S247" i="137"/>
  <c r="S246" i="137"/>
  <c r="S245" i="137"/>
  <c r="S244" i="137"/>
  <c r="S243" i="137"/>
  <c r="S242" i="137"/>
  <c r="S241" i="137"/>
  <c r="S240" i="137"/>
  <c r="S239" i="137"/>
  <c r="S238" i="137"/>
  <c r="S237" i="137"/>
  <c r="S236" i="137"/>
  <c r="S235" i="137"/>
  <c r="S234" i="137"/>
  <c r="S233" i="137"/>
  <c r="S232" i="137"/>
  <c r="S231" i="137"/>
  <c r="S230" i="137"/>
  <c r="S229" i="137"/>
  <c r="S228" i="137"/>
  <c r="S227" i="137"/>
  <c r="S226" i="137"/>
  <c r="S225" i="137"/>
  <c r="S224" i="137"/>
  <c r="S223" i="137"/>
  <c r="S222" i="137"/>
  <c r="S221" i="137"/>
  <c r="S220" i="137"/>
  <c r="S219" i="137"/>
  <c r="S218" i="137"/>
  <c r="S217" i="137"/>
  <c r="S216" i="137"/>
  <c r="S215" i="137"/>
  <c r="S214" i="137"/>
  <c r="S213" i="137"/>
  <c r="S212" i="137"/>
  <c r="S211" i="137"/>
  <c r="S210" i="137"/>
  <c r="S209" i="137"/>
  <c r="S208" i="137"/>
  <c r="S207" i="137"/>
  <c r="S206" i="137"/>
  <c r="S205" i="137"/>
  <c r="S204" i="137"/>
  <c r="S203" i="137"/>
  <c r="S202" i="137"/>
  <c r="S201" i="137"/>
  <c r="S200" i="137"/>
  <c r="S199" i="137"/>
  <c r="S198" i="137"/>
  <c r="S197" i="137"/>
  <c r="S196" i="137"/>
  <c r="S195" i="137"/>
  <c r="S194" i="137"/>
  <c r="S193" i="137"/>
  <c r="S192" i="137"/>
  <c r="S191" i="137"/>
  <c r="S190" i="137"/>
  <c r="S189" i="137"/>
  <c r="S188" i="137"/>
  <c r="S187" i="137"/>
  <c r="S186" i="137"/>
  <c r="S185" i="137"/>
  <c r="S184" i="137"/>
  <c r="S183" i="137"/>
  <c r="S182" i="137"/>
  <c r="S181" i="137"/>
  <c r="S180" i="137"/>
  <c r="S179" i="137"/>
  <c r="S178" i="137"/>
  <c r="S177" i="137"/>
  <c r="S176" i="137"/>
  <c r="S175" i="137"/>
  <c r="S174" i="137"/>
  <c r="S173" i="137"/>
  <c r="S172" i="137"/>
  <c r="S171" i="137"/>
  <c r="S170" i="137"/>
  <c r="S169" i="137"/>
  <c r="S168" i="137"/>
  <c r="S167" i="137"/>
  <c r="S166" i="137"/>
  <c r="S165" i="137"/>
  <c r="S164" i="137"/>
  <c r="S163" i="137"/>
  <c r="S162" i="137"/>
  <c r="S161" i="137"/>
  <c r="S160" i="137"/>
  <c r="S159" i="137"/>
  <c r="S158" i="137"/>
  <c r="S157" i="137"/>
  <c r="S156" i="137"/>
  <c r="S155" i="137"/>
  <c r="S154" i="137"/>
  <c r="S153" i="137"/>
  <c r="S152" i="137"/>
  <c r="S151" i="137"/>
  <c r="S150" i="137"/>
  <c r="S149" i="137"/>
  <c r="S148" i="137"/>
  <c r="S147" i="137"/>
  <c r="S146" i="137"/>
  <c r="S145" i="137"/>
  <c r="S144" i="137"/>
  <c r="S143" i="137"/>
  <c r="S142" i="137"/>
  <c r="S141" i="137"/>
  <c r="S140" i="137"/>
  <c r="S139" i="137"/>
  <c r="S138" i="137"/>
  <c r="S137" i="137"/>
  <c r="S136" i="137"/>
  <c r="S135" i="137"/>
  <c r="S134" i="137"/>
  <c r="S133" i="137"/>
  <c r="S132" i="137"/>
  <c r="S131" i="137"/>
  <c r="S130" i="137"/>
  <c r="S129" i="137"/>
  <c r="S128" i="137"/>
  <c r="S127" i="137"/>
  <c r="S126" i="137"/>
  <c r="S125" i="137"/>
  <c r="S124" i="137"/>
  <c r="S123" i="137"/>
  <c r="S122" i="137"/>
  <c r="S121" i="137"/>
  <c r="S120" i="137"/>
  <c r="S119" i="137"/>
  <c r="S118" i="137"/>
  <c r="S117" i="137"/>
  <c r="S116" i="137"/>
  <c r="S115" i="137"/>
  <c r="S114" i="137"/>
  <c r="S113" i="137"/>
  <c r="S112" i="137"/>
  <c r="S111" i="137"/>
  <c r="S110" i="137"/>
  <c r="S109" i="137"/>
  <c r="S108" i="137"/>
  <c r="S107" i="137"/>
  <c r="S106" i="137"/>
  <c r="S105" i="137"/>
  <c r="S104" i="137"/>
  <c r="S103" i="137"/>
  <c r="S102" i="137"/>
  <c r="S101" i="137"/>
  <c r="S100" i="137"/>
  <c r="S99" i="137"/>
  <c r="S98" i="137"/>
  <c r="S97" i="137"/>
  <c r="S96" i="137"/>
  <c r="S95" i="137"/>
  <c r="S94" i="137"/>
  <c r="S93" i="137"/>
  <c r="S92" i="137"/>
  <c r="S91" i="137"/>
  <c r="S90" i="137"/>
  <c r="S89" i="137"/>
  <c r="S88" i="137"/>
  <c r="S87" i="137"/>
  <c r="S86" i="137"/>
  <c r="S85" i="137"/>
  <c r="S84" i="137"/>
  <c r="S83" i="137"/>
  <c r="S82" i="137"/>
  <c r="S81" i="137"/>
  <c r="S80" i="137"/>
  <c r="S79" i="137"/>
  <c r="S78" i="137"/>
  <c r="S77" i="137"/>
  <c r="S76" i="137"/>
  <c r="S75" i="137"/>
  <c r="S74" i="137"/>
  <c r="S73" i="137"/>
  <c r="S72" i="137"/>
  <c r="S71" i="137"/>
  <c r="S70" i="137"/>
  <c r="S69" i="137"/>
  <c r="S68" i="137"/>
  <c r="S67" i="137"/>
  <c r="S66" i="137"/>
  <c r="S65" i="137"/>
  <c r="S64" i="137"/>
  <c r="S63" i="137"/>
  <c r="S62" i="137"/>
  <c r="S61" i="137"/>
  <c r="S60" i="137"/>
  <c r="S59" i="137"/>
  <c r="S58" i="137"/>
  <c r="S57" i="137"/>
  <c r="S56" i="137"/>
  <c r="S55" i="137"/>
  <c r="S54" i="137"/>
  <c r="S53" i="137"/>
  <c r="S52" i="137"/>
  <c r="S51" i="137"/>
  <c r="S50" i="137"/>
  <c r="S49" i="137"/>
  <c r="S48" i="137"/>
  <c r="S47" i="137"/>
  <c r="S46" i="137"/>
  <c r="S45" i="137"/>
  <c r="S44" i="137"/>
  <c r="S43" i="137"/>
  <c r="S42" i="137"/>
  <c r="S41" i="137"/>
  <c r="S40" i="137"/>
  <c r="S39" i="137"/>
  <c r="S38" i="137"/>
  <c r="S37" i="137"/>
  <c r="S36" i="137"/>
  <c r="S35" i="137"/>
  <c r="S34" i="137"/>
  <c r="S33" i="137"/>
  <c r="S32" i="137"/>
  <c r="S31" i="137"/>
  <c r="S30" i="137"/>
  <c r="S29" i="137"/>
  <c r="S28" i="137"/>
  <c r="S27" i="137"/>
  <c r="S26" i="137"/>
  <c r="S25" i="137"/>
  <c r="S24" i="137"/>
  <c r="S23" i="137"/>
  <c r="S22" i="137"/>
  <c r="S21" i="137"/>
  <c r="S20" i="137"/>
  <c r="S19" i="137"/>
  <c r="S18" i="137"/>
  <c r="S17" i="137"/>
  <c r="S16" i="137"/>
  <c r="S15" i="137"/>
  <c r="S14" i="137"/>
  <c r="S13" i="137"/>
  <c r="S12" i="137"/>
  <c r="S11" i="137"/>
  <c r="S10" i="137"/>
  <c r="S9" i="137"/>
  <c r="S8" i="137"/>
  <c r="S7" i="137"/>
  <c r="S6" i="137"/>
  <c r="S5" i="137"/>
  <c r="S4" i="137"/>
  <c r="AI355" i="136"/>
  <c r="AH355" i="136"/>
  <c r="AG355" i="136"/>
  <c r="AF355" i="136"/>
  <c r="AE355" i="136"/>
  <c r="AD355" i="136"/>
  <c r="AC355" i="136"/>
  <c r="AB355" i="136"/>
  <c r="AA355" i="136"/>
  <c r="Z355" i="136"/>
  <c r="Y355" i="136"/>
  <c r="X355" i="136"/>
  <c r="W355" i="136"/>
  <c r="V355" i="136"/>
  <c r="U355" i="136"/>
  <c r="T355" i="136"/>
  <c r="S354" i="136"/>
  <c r="S353" i="136"/>
  <c r="S352" i="136"/>
  <c r="S351" i="136"/>
  <c r="S350" i="136"/>
  <c r="S349" i="136"/>
  <c r="S348" i="136"/>
  <c r="S347" i="136"/>
  <c r="S346" i="136"/>
  <c r="S345" i="136"/>
  <c r="S344" i="136"/>
  <c r="S343" i="136"/>
  <c r="S342" i="136"/>
  <c r="S341" i="136"/>
  <c r="S340" i="136"/>
  <c r="S339" i="136"/>
  <c r="S338" i="136"/>
  <c r="S337" i="136"/>
  <c r="S336" i="136"/>
  <c r="S335" i="136"/>
  <c r="S334" i="136"/>
  <c r="S333" i="136"/>
  <c r="S332" i="136"/>
  <c r="S331" i="136"/>
  <c r="S330" i="136"/>
  <c r="S329" i="136"/>
  <c r="S328" i="136"/>
  <c r="S327" i="136"/>
  <c r="S326" i="136"/>
  <c r="S325" i="136"/>
  <c r="S324" i="136"/>
  <c r="S323" i="136"/>
  <c r="S322" i="136"/>
  <c r="S321" i="136"/>
  <c r="S320" i="136"/>
  <c r="S319" i="136"/>
  <c r="S318" i="136"/>
  <c r="S317" i="136"/>
  <c r="S316" i="136"/>
  <c r="S315" i="136"/>
  <c r="S314" i="136"/>
  <c r="S313" i="136"/>
  <c r="S312" i="136"/>
  <c r="S311" i="136"/>
  <c r="S310" i="136"/>
  <c r="S309" i="136"/>
  <c r="S308" i="136"/>
  <c r="S307" i="136"/>
  <c r="S306" i="136"/>
  <c r="S305" i="136"/>
  <c r="S304" i="136"/>
  <c r="S303" i="136"/>
  <c r="S302" i="136"/>
  <c r="S301" i="136"/>
  <c r="S300" i="136"/>
  <c r="S299" i="136"/>
  <c r="S298" i="136"/>
  <c r="S297" i="136"/>
  <c r="S296" i="136"/>
  <c r="S295" i="136"/>
  <c r="S294" i="136"/>
  <c r="S293" i="136"/>
  <c r="S292" i="136"/>
  <c r="S291" i="136"/>
  <c r="S290" i="136"/>
  <c r="S289" i="136"/>
  <c r="S288" i="136"/>
  <c r="S287" i="136"/>
  <c r="S286" i="136"/>
  <c r="S285" i="136"/>
  <c r="S284" i="136"/>
  <c r="S283" i="136"/>
  <c r="S282" i="136"/>
  <c r="S281" i="136"/>
  <c r="S280" i="136"/>
  <c r="S279" i="136"/>
  <c r="S278" i="136"/>
  <c r="S277" i="136"/>
  <c r="S276" i="136"/>
  <c r="S275" i="136"/>
  <c r="S274" i="136"/>
  <c r="S273" i="136"/>
  <c r="S272" i="136"/>
  <c r="S271" i="136"/>
  <c r="S270" i="136"/>
  <c r="S269" i="136"/>
  <c r="S268" i="136"/>
  <c r="S267" i="136"/>
  <c r="S266" i="136"/>
  <c r="S265" i="136"/>
  <c r="S264" i="136"/>
  <c r="S263" i="136"/>
  <c r="S262" i="136"/>
  <c r="S261" i="136"/>
  <c r="S260" i="136"/>
  <c r="S259" i="136"/>
  <c r="S258" i="136"/>
  <c r="S257" i="136"/>
  <c r="S256" i="136"/>
  <c r="S255" i="136"/>
  <c r="S254" i="136"/>
  <c r="S253" i="136"/>
  <c r="S252" i="136"/>
  <c r="S251" i="136"/>
  <c r="S250" i="136"/>
  <c r="S249" i="136"/>
  <c r="S248" i="136"/>
  <c r="S247" i="136"/>
  <c r="S246" i="136"/>
  <c r="S245" i="136"/>
  <c r="S244" i="136"/>
  <c r="S243" i="136"/>
  <c r="S242" i="136"/>
  <c r="S241" i="136"/>
  <c r="S240" i="136"/>
  <c r="S239" i="136"/>
  <c r="S238" i="136"/>
  <c r="S237" i="136"/>
  <c r="S236" i="136"/>
  <c r="S235" i="136"/>
  <c r="S234" i="136"/>
  <c r="S233" i="136"/>
  <c r="S232" i="136"/>
  <c r="S231" i="136"/>
  <c r="S230" i="136"/>
  <c r="S229" i="136"/>
  <c r="S228" i="136"/>
  <c r="S227" i="136"/>
  <c r="S226" i="136"/>
  <c r="S225" i="136"/>
  <c r="S224" i="136"/>
  <c r="S223" i="136"/>
  <c r="S222" i="136"/>
  <c r="S221" i="136"/>
  <c r="S220" i="136"/>
  <c r="S219" i="136"/>
  <c r="S218" i="136"/>
  <c r="S217" i="136"/>
  <c r="S216" i="136"/>
  <c r="S215" i="136"/>
  <c r="S214" i="136"/>
  <c r="S213" i="136"/>
  <c r="S212" i="136"/>
  <c r="S211" i="136"/>
  <c r="S210" i="136"/>
  <c r="S209" i="136"/>
  <c r="S208" i="136"/>
  <c r="S207" i="136"/>
  <c r="S206" i="136"/>
  <c r="S205" i="136"/>
  <c r="S204" i="136"/>
  <c r="S203" i="136"/>
  <c r="S202" i="136"/>
  <c r="S201" i="136"/>
  <c r="S200" i="136"/>
  <c r="S199" i="136"/>
  <c r="S198" i="136"/>
  <c r="S197" i="136"/>
  <c r="S196" i="136"/>
  <c r="S195" i="136"/>
  <c r="S194" i="136"/>
  <c r="S193" i="136"/>
  <c r="S192" i="136"/>
  <c r="S191" i="136"/>
  <c r="S190" i="136"/>
  <c r="S189" i="136"/>
  <c r="S188" i="136"/>
  <c r="S187" i="136"/>
  <c r="S186" i="136"/>
  <c r="S185" i="136"/>
  <c r="S184" i="136"/>
  <c r="S183" i="136"/>
  <c r="S182" i="136"/>
  <c r="S181" i="136"/>
  <c r="S180" i="136"/>
  <c r="S179" i="136"/>
  <c r="S178" i="136"/>
  <c r="S177" i="136"/>
  <c r="S176" i="136"/>
  <c r="S175" i="136"/>
  <c r="S174" i="136"/>
  <c r="S173" i="136"/>
  <c r="S172" i="136"/>
  <c r="S171" i="136"/>
  <c r="S170" i="136"/>
  <c r="S169" i="136"/>
  <c r="S168" i="136"/>
  <c r="S167" i="136"/>
  <c r="S166" i="136"/>
  <c r="S165" i="136"/>
  <c r="S164" i="136"/>
  <c r="S163" i="136"/>
  <c r="S162" i="136"/>
  <c r="S161" i="136"/>
  <c r="S160" i="136"/>
  <c r="S159" i="136"/>
  <c r="S158" i="136"/>
  <c r="S157" i="136"/>
  <c r="S156" i="136"/>
  <c r="S155" i="136"/>
  <c r="S154" i="136"/>
  <c r="S153" i="136"/>
  <c r="S152" i="136"/>
  <c r="S151" i="136"/>
  <c r="S150" i="136"/>
  <c r="S149" i="136"/>
  <c r="S148" i="136"/>
  <c r="S147" i="136"/>
  <c r="S146" i="136"/>
  <c r="S145" i="136"/>
  <c r="S144" i="136"/>
  <c r="S143" i="136"/>
  <c r="S142" i="136"/>
  <c r="S141" i="136"/>
  <c r="S140" i="136"/>
  <c r="S139" i="136"/>
  <c r="S138" i="136"/>
  <c r="S137" i="136"/>
  <c r="S136" i="136"/>
  <c r="S135" i="136"/>
  <c r="S134" i="136"/>
  <c r="S133" i="136"/>
  <c r="S132" i="136"/>
  <c r="S131" i="136"/>
  <c r="S130" i="136"/>
  <c r="S129" i="136"/>
  <c r="S128" i="136"/>
  <c r="S127" i="136"/>
  <c r="S126" i="136"/>
  <c r="S125" i="136"/>
  <c r="S124" i="136"/>
  <c r="S123" i="136"/>
  <c r="S122" i="136"/>
  <c r="S121" i="136"/>
  <c r="S120" i="136"/>
  <c r="S119" i="136"/>
  <c r="S118" i="136"/>
  <c r="S117" i="136"/>
  <c r="S116" i="136"/>
  <c r="S115" i="136"/>
  <c r="S114" i="136"/>
  <c r="S113" i="136"/>
  <c r="S112" i="136"/>
  <c r="S111" i="136"/>
  <c r="S110" i="136"/>
  <c r="S109" i="136"/>
  <c r="S108" i="136"/>
  <c r="S107" i="136"/>
  <c r="S106" i="136"/>
  <c r="S105" i="136"/>
  <c r="S104" i="136"/>
  <c r="S103" i="136"/>
  <c r="S102" i="136"/>
  <c r="S101" i="136"/>
  <c r="S100" i="136"/>
  <c r="S99" i="136"/>
  <c r="S98" i="136"/>
  <c r="S97" i="136"/>
  <c r="S96" i="136"/>
  <c r="S95" i="136"/>
  <c r="S94" i="136"/>
  <c r="S93" i="136"/>
  <c r="S92" i="136"/>
  <c r="S91" i="136"/>
  <c r="S90" i="136"/>
  <c r="S89" i="136"/>
  <c r="S88" i="136"/>
  <c r="S87" i="136"/>
  <c r="S86" i="136"/>
  <c r="S85" i="136"/>
  <c r="S84" i="136"/>
  <c r="S83" i="136"/>
  <c r="S82" i="136"/>
  <c r="S81" i="136"/>
  <c r="S80" i="136"/>
  <c r="S79" i="136"/>
  <c r="S78" i="136"/>
  <c r="S77" i="136"/>
  <c r="S76" i="136"/>
  <c r="S75" i="136"/>
  <c r="S74" i="136"/>
  <c r="S73" i="136"/>
  <c r="S72" i="136"/>
  <c r="S71" i="136"/>
  <c r="S70" i="136"/>
  <c r="S69" i="136"/>
  <c r="S68" i="136"/>
  <c r="S67" i="136"/>
  <c r="S66" i="136"/>
  <c r="S65" i="136"/>
  <c r="S64" i="136"/>
  <c r="S63" i="136"/>
  <c r="S62" i="136"/>
  <c r="S61" i="136"/>
  <c r="S60" i="136"/>
  <c r="S59" i="136"/>
  <c r="S58" i="136"/>
  <c r="S57" i="136"/>
  <c r="S56" i="136"/>
  <c r="S55" i="136"/>
  <c r="S54" i="136"/>
  <c r="S53" i="136"/>
  <c r="S52" i="136"/>
  <c r="S51" i="136"/>
  <c r="S50" i="136"/>
  <c r="S49" i="136"/>
  <c r="S48" i="136"/>
  <c r="S47" i="136"/>
  <c r="S46" i="136"/>
  <c r="S45" i="136"/>
  <c r="S44" i="136"/>
  <c r="S43" i="136"/>
  <c r="S42" i="136"/>
  <c r="S41" i="136"/>
  <c r="S40" i="136"/>
  <c r="S39" i="136"/>
  <c r="S38" i="136"/>
  <c r="S37" i="136"/>
  <c r="S36" i="136"/>
  <c r="S35" i="136"/>
  <c r="S34" i="136"/>
  <c r="S33" i="136"/>
  <c r="S32" i="136"/>
  <c r="S31" i="136"/>
  <c r="S30" i="136"/>
  <c r="S29" i="136"/>
  <c r="S28" i="136"/>
  <c r="S27" i="136"/>
  <c r="S26" i="136"/>
  <c r="S25" i="136"/>
  <c r="S24" i="136"/>
  <c r="S23" i="136"/>
  <c r="S22" i="136"/>
  <c r="S21" i="136"/>
  <c r="S20" i="136"/>
  <c r="S19" i="136"/>
  <c r="S18" i="136"/>
  <c r="S17" i="136"/>
  <c r="S16" i="136"/>
  <c r="S15" i="136"/>
  <c r="S14" i="136"/>
  <c r="S13" i="136"/>
  <c r="S12" i="136"/>
  <c r="S11" i="136"/>
  <c r="S10" i="136"/>
  <c r="S9" i="136"/>
  <c r="S8" i="136"/>
  <c r="S7" i="136"/>
  <c r="S6" i="136"/>
  <c r="S5" i="136"/>
  <c r="S4" i="136"/>
  <c r="AI355" i="135"/>
  <c r="AH355" i="135"/>
  <c r="AG355" i="135"/>
  <c r="AF355" i="135"/>
  <c r="AE355" i="135"/>
  <c r="AD355" i="135"/>
  <c r="AC355" i="135"/>
  <c r="AB355" i="135"/>
  <c r="AA355" i="135"/>
  <c r="Z355" i="135"/>
  <c r="Y355" i="135"/>
  <c r="X355" i="135"/>
  <c r="W355" i="135"/>
  <c r="V355" i="135"/>
  <c r="U355" i="135"/>
  <c r="T355" i="135"/>
  <c r="S354" i="135"/>
  <c r="S353" i="135"/>
  <c r="S352" i="135"/>
  <c r="S351" i="135"/>
  <c r="S350" i="135"/>
  <c r="S349" i="135"/>
  <c r="S348" i="135"/>
  <c r="S347" i="135"/>
  <c r="S346" i="135"/>
  <c r="S345" i="135"/>
  <c r="S344" i="135"/>
  <c r="S343" i="135"/>
  <c r="S342" i="135"/>
  <c r="S341" i="135"/>
  <c r="S340" i="135"/>
  <c r="S339" i="135"/>
  <c r="S338" i="135"/>
  <c r="S337" i="135"/>
  <c r="S336" i="135"/>
  <c r="S335" i="135"/>
  <c r="S334" i="135"/>
  <c r="S333" i="135"/>
  <c r="S332" i="135"/>
  <c r="S331" i="135"/>
  <c r="S330" i="135"/>
  <c r="S329" i="135"/>
  <c r="S328" i="135"/>
  <c r="S327" i="135"/>
  <c r="S326" i="135"/>
  <c r="S325" i="135"/>
  <c r="S324" i="135"/>
  <c r="S323" i="135"/>
  <c r="S322" i="135"/>
  <c r="S321" i="135"/>
  <c r="S320" i="135"/>
  <c r="S319" i="135"/>
  <c r="S318" i="135"/>
  <c r="S317" i="135"/>
  <c r="S316" i="135"/>
  <c r="S315" i="135"/>
  <c r="S314" i="135"/>
  <c r="S313" i="135"/>
  <c r="S312" i="135"/>
  <c r="S311" i="135"/>
  <c r="S310" i="135"/>
  <c r="S309" i="135"/>
  <c r="S308" i="135"/>
  <c r="S307" i="135"/>
  <c r="S306" i="135"/>
  <c r="S305" i="135"/>
  <c r="S304" i="135"/>
  <c r="S303" i="135"/>
  <c r="S302" i="135"/>
  <c r="S301" i="135"/>
  <c r="S300" i="135"/>
  <c r="S299" i="135"/>
  <c r="S298" i="135"/>
  <c r="S297" i="135"/>
  <c r="S296" i="135"/>
  <c r="S295" i="135"/>
  <c r="S294" i="135"/>
  <c r="S293" i="135"/>
  <c r="S292" i="135"/>
  <c r="S291" i="135"/>
  <c r="S290" i="135"/>
  <c r="S289" i="135"/>
  <c r="S288" i="135"/>
  <c r="S287" i="135"/>
  <c r="S286" i="135"/>
  <c r="S285" i="135"/>
  <c r="S284" i="135"/>
  <c r="S283" i="135"/>
  <c r="S282" i="135"/>
  <c r="S281" i="135"/>
  <c r="S280" i="135"/>
  <c r="S279" i="135"/>
  <c r="S278" i="135"/>
  <c r="S277" i="135"/>
  <c r="S276" i="135"/>
  <c r="S275" i="135"/>
  <c r="S274" i="135"/>
  <c r="S273" i="135"/>
  <c r="S272" i="135"/>
  <c r="S271" i="135"/>
  <c r="S270" i="135"/>
  <c r="S269" i="135"/>
  <c r="S268" i="135"/>
  <c r="S267" i="135"/>
  <c r="S266" i="135"/>
  <c r="S265" i="135"/>
  <c r="S264" i="135"/>
  <c r="S263" i="135"/>
  <c r="S262" i="135"/>
  <c r="S261" i="135"/>
  <c r="S260" i="135"/>
  <c r="S259" i="135"/>
  <c r="S258" i="135"/>
  <c r="S257" i="135"/>
  <c r="S256" i="135"/>
  <c r="S255" i="135"/>
  <c r="S254" i="135"/>
  <c r="S253" i="135"/>
  <c r="S252" i="135"/>
  <c r="S251" i="135"/>
  <c r="S250" i="135"/>
  <c r="S249" i="135"/>
  <c r="S248" i="135"/>
  <c r="S247" i="135"/>
  <c r="S246" i="135"/>
  <c r="S245" i="135"/>
  <c r="S244" i="135"/>
  <c r="S243" i="135"/>
  <c r="S242" i="135"/>
  <c r="S241" i="135"/>
  <c r="S240" i="135"/>
  <c r="S239" i="135"/>
  <c r="S238" i="135"/>
  <c r="S237" i="135"/>
  <c r="S236" i="135"/>
  <c r="S235" i="135"/>
  <c r="S234" i="135"/>
  <c r="S233" i="135"/>
  <c r="S232" i="135"/>
  <c r="S231" i="135"/>
  <c r="S230" i="135"/>
  <c r="S229" i="135"/>
  <c r="S228" i="135"/>
  <c r="S227" i="135"/>
  <c r="S226" i="135"/>
  <c r="S225" i="135"/>
  <c r="S224" i="135"/>
  <c r="S223" i="135"/>
  <c r="S222" i="135"/>
  <c r="S221" i="135"/>
  <c r="S220" i="135"/>
  <c r="S219" i="135"/>
  <c r="S218" i="135"/>
  <c r="S217" i="135"/>
  <c r="S216" i="135"/>
  <c r="S215" i="135"/>
  <c r="S214" i="135"/>
  <c r="S213" i="135"/>
  <c r="S212" i="135"/>
  <c r="S211" i="135"/>
  <c r="S210" i="135"/>
  <c r="S209" i="135"/>
  <c r="S208" i="135"/>
  <c r="S207" i="135"/>
  <c r="S206" i="135"/>
  <c r="S205" i="135"/>
  <c r="S204" i="135"/>
  <c r="S203" i="135"/>
  <c r="S202" i="135"/>
  <c r="S201" i="135"/>
  <c r="S200" i="135"/>
  <c r="S199" i="135"/>
  <c r="S198" i="135"/>
  <c r="S197" i="135"/>
  <c r="S196" i="135"/>
  <c r="S195" i="135"/>
  <c r="S194" i="135"/>
  <c r="S193" i="135"/>
  <c r="S192" i="135"/>
  <c r="S191" i="135"/>
  <c r="S190" i="135"/>
  <c r="S189" i="135"/>
  <c r="S188" i="135"/>
  <c r="S187" i="135"/>
  <c r="S186" i="135"/>
  <c r="S185" i="135"/>
  <c r="S184" i="135"/>
  <c r="S183" i="135"/>
  <c r="S182" i="135"/>
  <c r="S181" i="135"/>
  <c r="S180" i="135"/>
  <c r="S179" i="135"/>
  <c r="S178" i="135"/>
  <c r="S177" i="135"/>
  <c r="S176" i="135"/>
  <c r="S175" i="135"/>
  <c r="S174" i="135"/>
  <c r="S173" i="135"/>
  <c r="S172" i="135"/>
  <c r="S171" i="135"/>
  <c r="S170" i="135"/>
  <c r="S169" i="135"/>
  <c r="S168" i="135"/>
  <c r="S167" i="135"/>
  <c r="S166" i="135"/>
  <c r="S165" i="135"/>
  <c r="S164" i="135"/>
  <c r="S163" i="135"/>
  <c r="S162" i="135"/>
  <c r="S161" i="135"/>
  <c r="S160" i="135"/>
  <c r="S159" i="135"/>
  <c r="S158" i="135"/>
  <c r="S157" i="135"/>
  <c r="S156" i="135"/>
  <c r="S155" i="135"/>
  <c r="S154" i="135"/>
  <c r="S153" i="135"/>
  <c r="S152" i="135"/>
  <c r="S151" i="135"/>
  <c r="S150" i="135"/>
  <c r="S149" i="135"/>
  <c r="S148" i="135"/>
  <c r="S147" i="135"/>
  <c r="S146" i="135"/>
  <c r="S145" i="135"/>
  <c r="S144" i="135"/>
  <c r="S143" i="135"/>
  <c r="S142" i="135"/>
  <c r="S141" i="135"/>
  <c r="S140" i="135"/>
  <c r="S139" i="135"/>
  <c r="S138" i="135"/>
  <c r="S137" i="135"/>
  <c r="S136" i="135"/>
  <c r="S135" i="135"/>
  <c r="S134" i="135"/>
  <c r="S133" i="135"/>
  <c r="S132" i="135"/>
  <c r="S131" i="135"/>
  <c r="S130" i="135"/>
  <c r="S129" i="135"/>
  <c r="S128" i="135"/>
  <c r="S127" i="135"/>
  <c r="S126" i="135"/>
  <c r="S125" i="135"/>
  <c r="S124" i="135"/>
  <c r="S123" i="135"/>
  <c r="S122" i="135"/>
  <c r="S121" i="135"/>
  <c r="S120" i="135"/>
  <c r="S119" i="135"/>
  <c r="S118" i="135"/>
  <c r="S117" i="135"/>
  <c r="S116" i="135"/>
  <c r="S115" i="135"/>
  <c r="S114" i="135"/>
  <c r="S113" i="135"/>
  <c r="S112" i="135"/>
  <c r="S111" i="135"/>
  <c r="S110" i="135"/>
  <c r="S109" i="135"/>
  <c r="S108" i="135"/>
  <c r="S107" i="135"/>
  <c r="S106" i="135"/>
  <c r="S105" i="135"/>
  <c r="S104" i="135"/>
  <c r="S103" i="135"/>
  <c r="S102" i="135"/>
  <c r="S101" i="135"/>
  <c r="S100" i="135"/>
  <c r="S99" i="135"/>
  <c r="S98" i="135"/>
  <c r="S97" i="135"/>
  <c r="S96" i="135"/>
  <c r="S95" i="135"/>
  <c r="S94" i="135"/>
  <c r="S93" i="135"/>
  <c r="S92" i="135"/>
  <c r="S91" i="135"/>
  <c r="S90" i="135"/>
  <c r="S89" i="135"/>
  <c r="S88" i="135"/>
  <c r="S87" i="135"/>
  <c r="S86" i="135"/>
  <c r="S85" i="135"/>
  <c r="S84" i="135"/>
  <c r="S83" i="135"/>
  <c r="S82" i="135"/>
  <c r="S81" i="135"/>
  <c r="S80" i="135"/>
  <c r="S79" i="135"/>
  <c r="S78" i="135"/>
  <c r="S77" i="135"/>
  <c r="S76" i="135"/>
  <c r="S75" i="135"/>
  <c r="S74" i="135"/>
  <c r="S73" i="135"/>
  <c r="S72" i="135"/>
  <c r="S71" i="135"/>
  <c r="S70" i="135"/>
  <c r="S69" i="135"/>
  <c r="S68" i="135"/>
  <c r="S67" i="135"/>
  <c r="S66" i="135"/>
  <c r="S65" i="135"/>
  <c r="S64" i="135"/>
  <c r="S63" i="135"/>
  <c r="S62" i="135"/>
  <c r="S61" i="135"/>
  <c r="S60" i="135"/>
  <c r="S59" i="135"/>
  <c r="S58" i="135"/>
  <c r="S57" i="135"/>
  <c r="S56" i="135"/>
  <c r="S55" i="135"/>
  <c r="S54" i="135"/>
  <c r="S53" i="135"/>
  <c r="S52" i="135"/>
  <c r="S51" i="135"/>
  <c r="S50" i="135"/>
  <c r="S49" i="135"/>
  <c r="S48" i="135"/>
  <c r="S47" i="135"/>
  <c r="S46" i="135"/>
  <c r="S45" i="135"/>
  <c r="S44" i="135"/>
  <c r="S43" i="135"/>
  <c r="S42" i="135"/>
  <c r="S41" i="135"/>
  <c r="S40" i="135"/>
  <c r="S39" i="135"/>
  <c r="S38" i="135"/>
  <c r="S37" i="135"/>
  <c r="S36" i="135"/>
  <c r="S35" i="135"/>
  <c r="S34" i="135"/>
  <c r="S33" i="135"/>
  <c r="S32" i="135"/>
  <c r="S31" i="135"/>
  <c r="S30" i="135"/>
  <c r="S29" i="135"/>
  <c r="S28" i="135"/>
  <c r="S27" i="135"/>
  <c r="S26" i="135"/>
  <c r="S25" i="135"/>
  <c r="S24" i="135"/>
  <c r="S23" i="135"/>
  <c r="S22" i="135"/>
  <c r="S21" i="135"/>
  <c r="S20" i="135"/>
  <c r="S19" i="135"/>
  <c r="S18" i="135"/>
  <c r="S17" i="135"/>
  <c r="S16" i="135"/>
  <c r="S15" i="135"/>
  <c r="S14" i="135"/>
  <c r="S13" i="135"/>
  <c r="S12" i="135"/>
  <c r="S11" i="135"/>
  <c r="S10" i="135"/>
  <c r="S9" i="135"/>
  <c r="S8" i="135"/>
  <c r="S7" i="135"/>
  <c r="S6" i="135"/>
  <c r="S5" i="135"/>
  <c r="S4" i="135"/>
  <c r="AI355" i="134"/>
  <c r="AH355" i="134"/>
  <c r="AG355" i="134"/>
  <c r="AF355" i="134"/>
  <c r="AE355" i="134"/>
  <c r="AD355" i="134"/>
  <c r="AC355" i="134"/>
  <c r="AB355" i="134"/>
  <c r="AA355" i="134"/>
  <c r="Z355" i="134"/>
  <c r="Y355" i="134"/>
  <c r="X355" i="134"/>
  <c r="W355" i="134"/>
  <c r="V355" i="134"/>
  <c r="U355" i="134"/>
  <c r="T355" i="134"/>
  <c r="S354" i="134"/>
  <c r="S353" i="134"/>
  <c r="S352" i="134"/>
  <c r="S351" i="134"/>
  <c r="S350" i="134"/>
  <c r="S349" i="134"/>
  <c r="S348" i="134"/>
  <c r="S347" i="134"/>
  <c r="S346" i="134"/>
  <c r="S345" i="134"/>
  <c r="S344" i="134"/>
  <c r="S343" i="134"/>
  <c r="S342" i="134"/>
  <c r="S341" i="134"/>
  <c r="S340" i="134"/>
  <c r="S339" i="134"/>
  <c r="S338" i="134"/>
  <c r="S337" i="134"/>
  <c r="S336" i="134"/>
  <c r="S335" i="134"/>
  <c r="S334" i="134"/>
  <c r="S333" i="134"/>
  <c r="S332" i="134"/>
  <c r="S331" i="134"/>
  <c r="S330" i="134"/>
  <c r="S329" i="134"/>
  <c r="S328" i="134"/>
  <c r="S327" i="134"/>
  <c r="S326" i="134"/>
  <c r="S325" i="134"/>
  <c r="S324" i="134"/>
  <c r="S323" i="134"/>
  <c r="S322" i="134"/>
  <c r="S321" i="134"/>
  <c r="S320" i="134"/>
  <c r="S319" i="134"/>
  <c r="S318" i="134"/>
  <c r="S317" i="134"/>
  <c r="S316" i="134"/>
  <c r="S315" i="134"/>
  <c r="S314" i="134"/>
  <c r="S313" i="134"/>
  <c r="S312" i="134"/>
  <c r="S311" i="134"/>
  <c r="S310" i="134"/>
  <c r="S309" i="134"/>
  <c r="S308" i="134"/>
  <c r="S307" i="134"/>
  <c r="S306" i="134"/>
  <c r="S305" i="134"/>
  <c r="S304" i="134"/>
  <c r="S303" i="134"/>
  <c r="S302" i="134"/>
  <c r="S301" i="134"/>
  <c r="S300" i="134"/>
  <c r="S299" i="134"/>
  <c r="S298" i="134"/>
  <c r="S297" i="134"/>
  <c r="S296" i="134"/>
  <c r="S295" i="134"/>
  <c r="S294" i="134"/>
  <c r="S293" i="134"/>
  <c r="S292" i="134"/>
  <c r="S291" i="134"/>
  <c r="S290" i="134"/>
  <c r="S289" i="134"/>
  <c r="S288" i="134"/>
  <c r="S287" i="134"/>
  <c r="S286" i="134"/>
  <c r="S285" i="134"/>
  <c r="S284" i="134"/>
  <c r="S283" i="134"/>
  <c r="S282" i="134"/>
  <c r="S281" i="134"/>
  <c r="S280" i="134"/>
  <c r="S279" i="134"/>
  <c r="S278" i="134"/>
  <c r="S277" i="134"/>
  <c r="S276" i="134"/>
  <c r="S275" i="134"/>
  <c r="S274" i="134"/>
  <c r="S273" i="134"/>
  <c r="S272" i="134"/>
  <c r="S271" i="134"/>
  <c r="S270" i="134"/>
  <c r="S269" i="134"/>
  <c r="S268" i="134"/>
  <c r="S267" i="134"/>
  <c r="S266" i="134"/>
  <c r="S265" i="134"/>
  <c r="S264" i="134"/>
  <c r="S263" i="134"/>
  <c r="S262" i="134"/>
  <c r="S261" i="134"/>
  <c r="S260" i="134"/>
  <c r="S259" i="134"/>
  <c r="S258" i="134"/>
  <c r="S257" i="134"/>
  <c r="S256" i="134"/>
  <c r="S255" i="134"/>
  <c r="S254" i="134"/>
  <c r="S253" i="134"/>
  <c r="S252" i="134"/>
  <c r="S251" i="134"/>
  <c r="S250" i="134"/>
  <c r="S249" i="134"/>
  <c r="S248" i="134"/>
  <c r="S247" i="134"/>
  <c r="S246" i="134"/>
  <c r="S245" i="134"/>
  <c r="S244" i="134"/>
  <c r="S243" i="134"/>
  <c r="S242" i="134"/>
  <c r="S241" i="134"/>
  <c r="S240" i="134"/>
  <c r="S239" i="134"/>
  <c r="S238" i="134"/>
  <c r="S237" i="134"/>
  <c r="S236" i="134"/>
  <c r="S235" i="134"/>
  <c r="S234" i="134"/>
  <c r="S233" i="134"/>
  <c r="S232" i="134"/>
  <c r="S231" i="134"/>
  <c r="S230" i="134"/>
  <c r="S229" i="134"/>
  <c r="S228" i="134"/>
  <c r="S227" i="134"/>
  <c r="S226" i="134"/>
  <c r="S225" i="134"/>
  <c r="S224" i="134"/>
  <c r="S223" i="134"/>
  <c r="S222" i="134"/>
  <c r="S221" i="134"/>
  <c r="S220" i="134"/>
  <c r="S219" i="134"/>
  <c r="S218" i="134"/>
  <c r="S217" i="134"/>
  <c r="S216" i="134"/>
  <c r="S215" i="134"/>
  <c r="S214" i="134"/>
  <c r="S213" i="134"/>
  <c r="S212" i="134"/>
  <c r="S211" i="134"/>
  <c r="S210" i="134"/>
  <c r="S209" i="134"/>
  <c r="S208" i="134"/>
  <c r="S207" i="134"/>
  <c r="S206" i="134"/>
  <c r="S205" i="134"/>
  <c r="S204" i="134"/>
  <c r="S203" i="134"/>
  <c r="S202" i="134"/>
  <c r="S201" i="134"/>
  <c r="S200" i="134"/>
  <c r="S199" i="134"/>
  <c r="S198" i="134"/>
  <c r="S197" i="134"/>
  <c r="S196" i="134"/>
  <c r="S195" i="134"/>
  <c r="S194" i="134"/>
  <c r="S193" i="134"/>
  <c r="S192" i="134"/>
  <c r="S191" i="134"/>
  <c r="S190" i="134"/>
  <c r="S189" i="134"/>
  <c r="S188" i="134"/>
  <c r="S187" i="134"/>
  <c r="S186" i="134"/>
  <c r="S185" i="134"/>
  <c r="S184" i="134"/>
  <c r="S183" i="134"/>
  <c r="S182" i="134"/>
  <c r="S181" i="134"/>
  <c r="S180" i="134"/>
  <c r="S179" i="134"/>
  <c r="S178" i="134"/>
  <c r="S177" i="134"/>
  <c r="S176" i="134"/>
  <c r="S175" i="134"/>
  <c r="S174" i="134"/>
  <c r="S173" i="134"/>
  <c r="S172" i="134"/>
  <c r="S171" i="134"/>
  <c r="S170" i="134"/>
  <c r="S169" i="134"/>
  <c r="S168" i="134"/>
  <c r="S167" i="134"/>
  <c r="S166" i="134"/>
  <c r="S165" i="134"/>
  <c r="S164" i="134"/>
  <c r="S163" i="134"/>
  <c r="S162" i="134"/>
  <c r="S161" i="134"/>
  <c r="S160" i="134"/>
  <c r="S159" i="134"/>
  <c r="S158" i="134"/>
  <c r="S157" i="134"/>
  <c r="S156" i="134"/>
  <c r="S155" i="134"/>
  <c r="S154" i="134"/>
  <c r="S153" i="134"/>
  <c r="S152" i="134"/>
  <c r="S151" i="134"/>
  <c r="S150" i="134"/>
  <c r="S149" i="134"/>
  <c r="S148" i="134"/>
  <c r="S147" i="134"/>
  <c r="S146" i="134"/>
  <c r="S145" i="134"/>
  <c r="S144" i="134"/>
  <c r="S143" i="134"/>
  <c r="S142" i="134"/>
  <c r="S141" i="134"/>
  <c r="S140" i="134"/>
  <c r="S139" i="134"/>
  <c r="S138" i="134"/>
  <c r="S137" i="134"/>
  <c r="S136" i="134"/>
  <c r="S135" i="134"/>
  <c r="S134" i="134"/>
  <c r="S133" i="134"/>
  <c r="S132" i="134"/>
  <c r="S131" i="134"/>
  <c r="S130" i="134"/>
  <c r="S129" i="134"/>
  <c r="S128" i="134"/>
  <c r="S127" i="134"/>
  <c r="S126" i="134"/>
  <c r="S125" i="134"/>
  <c r="S124" i="134"/>
  <c r="S123" i="134"/>
  <c r="S122" i="134"/>
  <c r="S121" i="134"/>
  <c r="S120" i="134"/>
  <c r="S119" i="134"/>
  <c r="S118" i="134"/>
  <c r="S117" i="134"/>
  <c r="S116" i="134"/>
  <c r="S115" i="134"/>
  <c r="S114" i="134"/>
  <c r="S113" i="134"/>
  <c r="S112" i="134"/>
  <c r="S111" i="134"/>
  <c r="S110" i="134"/>
  <c r="S109" i="134"/>
  <c r="S108" i="134"/>
  <c r="S107" i="134"/>
  <c r="S106" i="134"/>
  <c r="S105" i="134"/>
  <c r="S104" i="134"/>
  <c r="S103" i="134"/>
  <c r="S102" i="134"/>
  <c r="S101" i="134"/>
  <c r="S100" i="134"/>
  <c r="S99" i="134"/>
  <c r="S98" i="134"/>
  <c r="S97" i="134"/>
  <c r="S96" i="134"/>
  <c r="S95" i="134"/>
  <c r="S94" i="134"/>
  <c r="S93" i="134"/>
  <c r="S92" i="134"/>
  <c r="S91" i="134"/>
  <c r="S90" i="134"/>
  <c r="S89" i="134"/>
  <c r="S88" i="134"/>
  <c r="S87" i="134"/>
  <c r="S86" i="134"/>
  <c r="S85" i="134"/>
  <c r="S84" i="134"/>
  <c r="S83" i="134"/>
  <c r="S82" i="134"/>
  <c r="S81" i="134"/>
  <c r="S80" i="134"/>
  <c r="S79" i="134"/>
  <c r="S78" i="134"/>
  <c r="S77" i="134"/>
  <c r="S76" i="134"/>
  <c r="S75" i="134"/>
  <c r="S74" i="134"/>
  <c r="S73" i="134"/>
  <c r="S72" i="134"/>
  <c r="S71" i="134"/>
  <c r="S70" i="134"/>
  <c r="S69" i="134"/>
  <c r="S68" i="134"/>
  <c r="S67" i="134"/>
  <c r="S66" i="134"/>
  <c r="S65" i="134"/>
  <c r="S64" i="134"/>
  <c r="S63" i="134"/>
  <c r="S62" i="134"/>
  <c r="S61" i="134"/>
  <c r="S60" i="134"/>
  <c r="S59" i="134"/>
  <c r="S58" i="134"/>
  <c r="S57" i="134"/>
  <c r="S56" i="134"/>
  <c r="S55" i="134"/>
  <c r="S54" i="134"/>
  <c r="S53" i="134"/>
  <c r="S52" i="134"/>
  <c r="S51" i="134"/>
  <c r="S50" i="134"/>
  <c r="S49" i="134"/>
  <c r="S48" i="134"/>
  <c r="S47" i="134"/>
  <c r="S46" i="134"/>
  <c r="S45" i="134"/>
  <c r="S44" i="134"/>
  <c r="S43" i="134"/>
  <c r="S42" i="134"/>
  <c r="S41" i="134"/>
  <c r="S40" i="134"/>
  <c r="S39" i="134"/>
  <c r="S38" i="134"/>
  <c r="S37" i="134"/>
  <c r="S36" i="134"/>
  <c r="S35" i="134"/>
  <c r="S34" i="134"/>
  <c r="S33" i="134"/>
  <c r="S32" i="134"/>
  <c r="S31" i="134"/>
  <c r="S30" i="134"/>
  <c r="S29" i="134"/>
  <c r="S28" i="134"/>
  <c r="S27" i="134"/>
  <c r="S26" i="134"/>
  <c r="S25" i="134"/>
  <c r="S24" i="134"/>
  <c r="S23" i="134"/>
  <c r="S22" i="134"/>
  <c r="S21" i="134"/>
  <c r="S20" i="134"/>
  <c r="S19" i="134"/>
  <c r="S18" i="134"/>
  <c r="S17" i="134"/>
  <c r="S16" i="134"/>
  <c r="S15" i="134"/>
  <c r="S14" i="134"/>
  <c r="S13" i="134"/>
  <c r="S12" i="134"/>
  <c r="S11" i="134"/>
  <c r="S10" i="134"/>
  <c r="S9" i="134"/>
  <c r="S8" i="134"/>
  <c r="S7" i="134"/>
  <c r="S6" i="134"/>
  <c r="S5" i="134"/>
  <c r="S4" i="134"/>
  <c r="AI355" i="133"/>
  <c r="AH355" i="133"/>
  <c r="AG355" i="133"/>
  <c r="AF355" i="133"/>
  <c r="AE355" i="133"/>
  <c r="AD355" i="133"/>
  <c r="AC355" i="133"/>
  <c r="AB355" i="133"/>
  <c r="AA355" i="133"/>
  <c r="Z355" i="133"/>
  <c r="Y355" i="133"/>
  <c r="X355" i="133"/>
  <c r="W355" i="133"/>
  <c r="V355" i="133"/>
  <c r="U355" i="133"/>
  <c r="T355" i="133"/>
  <c r="S354" i="133"/>
  <c r="S353" i="133"/>
  <c r="S352" i="133"/>
  <c r="S351" i="133"/>
  <c r="S350" i="133"/>
  <c r="S349" i="133"/>
  <c r="S348" i="133"/>
  <c r="S347" i="133"/>
  <c r="S346" i="133"/>
  <c r="S345" i="133"/>
  <c r="S344" i="133"/>
  <c r="S343" i="133"/>
  <c r="S342" i="133"/>
  <c r="S341" i="133"/>
  <c r="S340" i="133"/>
  <c r="S339" i="133"/>
  <c r="S338" i="133"/>
  <c r="S337" i="133"/>
  <c r="S336" i="133"/>
  <c r="S335" i="133"/>
  <c r="S334" i="133"/>
  <c r="S333" i="133"/>
  <c r="S332" i="133"/>
  <c r="S331" i="133"/>
  <c r="S330" i="133"/>
  <c r="S329" i="133"/>
  <c r="S328" i="133"/>
  <c r="S327" i="133"/>
  <c r="S326" i="133"/>
  <c r="S325" i="133"/>
  <c r="S324" i="133"/>
  <c r="S323" i="133"/>
  <c r="S322" i="133"/>
  <c r="S321" i="133"/>
  <c r="S320" i="133"/>
  <c r="S319" i="133"/>
  <c r="S318" i="133"/>
  <c r="S317" i="133"/>
  <c r="S316" i="133"/>
  <c r="S315" i="133"/>
  <c r="S314" i="133"/>
  <c r="S313" i="133"/>
  <c r="S312" i="133"/>
  <c r="S311" i="133"/>
  <c r="S310" i="133"/>
  <c r="S309" i="133"/>
  <c r="S308" i="133"/>
  <c r="S307" i="133"/>
  <c r="S306" i="133"/>
  <c r="S305" i="133"/>
  <c r="S304" i="133"/>
  <c r="S303" i="133"/>
  <c r="S302" i="133"/>
  <c r="S301" i="133"/>
  <c r="S300" i="133"/>
  <c r="S299" i="133"/>
  <c r="S298" i="133"/>
  <c r="S297" i="133"/>
  <c r="S296" i="133"/>
  <c r="S295" i="133"/>
  <c r="S294" i="133"/>
  <c r="S293" i="133"/>
  <c r="S292" i="133"/>
  <c r="S291" i="133"/>
  <c r="S290" i="133"/>
  <c r="S289" i="133"/>
  <c r="S288" i="133"/>
  <c r="S287" i="133"/>
  <c r="S286" i="133"/>
  <c r="S285" i="133"/>
  <c r="S284" i="133"/>
  <c r="S283" i="133"/>
  <c r="S282" i="133"/>
  <c r="S281" i="133"/>
  <c r="S280" i="133"/>
  <c r="S279" i="133"/>
  <c r="S278" i="133"/>
  <c r="S277" i="133"/>
  <c r="S276" i="133"/>
  <c r="S275" i="133"/>
  <c r="S274" i="133"/>
  <c r="S273" i="133"/>
  <c r="S272" i="133"/>
  <c r="S271" i="133"/>
  <c r="S270" i="133"/>
  <c r="S269" i="133"/>
  <c r="S268" i="133"/>
  <c r="S267" i="133"/>
  <c r="S266" i="133"/>
  <c r="S265" i="133"/>
  <c r="S264" i="133"/>
  <c r="S263" i="133"/>
  <c r="S262" i="133"/>
  <c r="S261" i="133"/>
  <c r="S260" i="133"/>
  <c r="S259" i="133"/>
  <c r="S258" i="133"/>
  <c r="S257" i="133"/>
  <c r="S256" i="133"/>
  <c r="S255" i="133"/>
  <c r="S254" i="133"/>
  <c r="S253" i="133"/>
  <c r="S252" i="133"/>
  <c r="S251" i="133"/>
  <c r="S250" i="133"/>
  <c r="S249" i="133"/>
  <c r="S248" i="133"/>
  <c r="S247" i="133"/>
  <c r="S246" i="133"/>
  <c r="S245" i="133"/>
  <c r="S244" i="133"/>
  <c r="S243" i="133"/>
  <c r="S242" i="133"/>
  <c r="S241" i="133"/>
  <c r="S240" i="133"/>
  <c r="S239" i="133"/>
  <c r="S238" i="133"/>
  <c r="S237" i="133"/>
  <c r="S236" i="133"/>
  <c r="S235" i="133"/>
  <c r="S234" i="133"/>
  <c r="S233" i="133"/>
  <c r="S232" i="133"/>
  <c r="S231" i="133"/>
  <c r="S230" i="133"/>
  <c r="S229" i="133"/>
  <c r="S228" i="133"/>
  <c r="S227" i="133"/>
  <c r="S226" i="133"/>
  <c r="S225" i="133"/>
  <c r="S224" i="133"/>
  <c r="S223" i="133"/>
  <c r="S222" i="133"/>
  <c r="S221" i="133"/>
  <c r="S220" i="133"/>
  <c r="S219" i="133"/>
  <c r="S218" i="133"/>
  <c r="S217" i="133"/>
  <c r="S216" i="133"/>
  <c r="S215" i="133"/>
  <c r="S214" i="133"/>
  <c r="S213" i="133"/>
  <c r="S212" i="133"/>
  <c r="S211" i="133"/>
  <c r="S210" i="133"/>
  <c r="S209" i="133"/>
  <c r="S208" i="133"/>
  <c r="S207" i="133"/>
  <c r="S206" i="133"/>
  <c r="S205" i="133"/>
  <c r="S204" i="133"/>
  <c r="S203" i="133"/>
  <c r="S202" i="133"/>
  <c r="S201" i="133"/>
  <c r="S200" i="133"/>
  <c r="S199" i="133"/>
  <c r="S198" i="133"/>
  <c r="S197" i="133"/>
  <c r="S196" i="133"/>
  <c r="S195" i="133"/>
  <c r="S194" i="133"/>
  <c r="S193" i="133"/>
  <c r="S192" i="133"/>
  <c r="S191" i="133"/>
  <c r="S190" i="133"/>
  <c r="S189" i="133"/>
  <c r="S188" i="133"/>
  <c r="S187" i="133"/>
  <c r="S186" i="133"/>
  <c r="S185" i="133"/>
  <c r="S184" i="133"/>
  <c r="S183" i="133"/>
  <c r="S182" i="133"/>
  <c r="S181" i="133"/>
  <c r="S180" i="133"/>
  <c r="S179" i="133"/>
  <c r="S178" i="133"/>
  <c r="S177" i="133"/>
  <c r="S176" i="133"/>
  <c r="S175" i="133"/>
  <c r="S174" i="133"/>
  <c r="S173" i="133"/>
  <c r="S172" i="133"/>
  <c r="S171" i="133"/>
  <c r="S170" i="133"/>
  <c r="S169" i="133"/>
  <c r="S168" i="133"/>
  <c r="S167" i="133"/>
  <c r="S166" i="133"/>
  <c r="S165" i="133"/>
  <c r="S164" i="133"/>
  <c r="S163" i="133"/>
  <c r="S162" i="133"/>
  <c r="S161" i="133"/>
  <c r="S160" i="133"/>
  <c r="S159" i="133"/>
  <c r="S158" i="133"/>
  <c r="S157" i="133"/>
  <c r="S156" i="133"/>
  <c r="S155" i="133"/>
  <c r="S154" i="133"/>
  <c r="S153" i="133"/>
  <c r="S152" i="133"/>
  <c r="S151" i="133"/>
  <c r="S150" i="133"/>
  <c r="S149" i="133"/>
  <c r="S148" i="133"/>
  <c r="S147" i="133"/>
  <c r="S146" i="133"/>
  <c r="S145" i="133"/>
  <c r="S144" i="133"/>
  <c r="S143" i="133"/>
  <c r="S142" i="133"/>
  <c r="S141" i="133"/>
  <c r="S140" i="133"/>
  <c r="S139" i="133"/>
  <c r="S138" i="133"/>
  <c r="S137" i="133"/>
  <c r="S136" i="133"/>
  <c r="S135" i="133"/>
  <c r="S134" i="133"/>
  <c r="S133" i="133"/>
  <c r="S132" i="133"/>
  <c r="S131" i="133"/>
  <c r="S130" i="133"/>
  <c r="S129" i="133"/>
  <c r="S128" i="133"/>
  <c r="S127" i="133"/>
  <c r="S126" i="133"/>
  <c r="S125" i="133"/>
  <c r="S124" i="133"/>
  <c r="S123" i="133"/>
  <c r="S122" i="133"/>
  <c r="S121" i="133"/>
  <c r="S120" i="133"/>
  <c r="S119" i="133"/>
  <c r="S118" i="133"/>
  <c r="S117" i="133"/>
  <c r="S116" i="133"/>
  <c r="S115" i="133"/>
  <c r="S114" i="133"/>
  <c r="S113" i="133"/>
  <c r="S112" i="133"/>
  <c r="S111" i="133"/>
  <c r="S110" i="133"/>
  <c r="S109" i="133"/>
  <c r="S108" i="133"/>
  <c r="S107" i="133"/>
  <c r="S106" i="133"/>
  <c r="S105" i="133"/>
  <c r="S104" i="133"/>
  <c r="S103" i="133"/>
  <c r="S102" i="133"/>
  <c r="S101" i="133"/>
  <c r="S100" i="133"/>
  <c r="S99" i="133"/>
  <c r="S98" i="133"/>
  <c r="S97" i="133"/>
  <c r="S96" i="133"/>
  <c r="S95" i="133"/>
  <c r="S94" i="133"/>
  <c r="S93" i="133"/>
  <c r="S92" i="133"/>
  <c r="S91" i="133"/>
  <c r="S90" i="133"/>
  <c r="S89" i="133"/>
  <c r="S88" i="133"/>
  <c r="S87" i="133"/>
  <c r="S86" i="133"/>
  <c r="S85" i="133"/>
  <c r="S84" i="133"/>
  <c r="S83" i="133"/>
  <c r="S82" i="133"/>
  <c r="S81" i="133"/>
  <c r="S80" i="133"/>
  <c r="S79" i="133"/>
  <c r="S78" i="133"/>
  <c r="S77" i="133"/>
  <c r="S76" i="133"/>
  <c r="S75" i="133"/>
  <c r="S74" i="133"/>
  <c r="S73" i="133"/>
  <c r="S72" i="133"/>
  <c r="S71" i="133"/>
  <c r="S70" i="133"/>
  <c r="S69" i="133"/>
  <c r="S68" i="133"/>
  <c r="S67" i="133"/>
  <c r="S66" i="133"/>
  <c r="S65" i="133"/>
  <c r="S64" i="133"/>
  <c r="S63" i="133"/>
  <c r="S62" i="133"/>
  <c r="S61" i="133"/>
  <c r="S60" i="133"/>
  <c r="S59" i="133"/>
  <c r="S58" i="133"/>
  <c r="S57" i="133"/>
  <c r="S56" i="133"/>
  <c r="S55" i="133"/>
  <c r="S54" i="133"/>
  <c r="S53" i="133"/>
  <c r="S52" i="133"/>
  <c r="S51" i="133"/>
  <c r="S50" i="133"/>
  <c r="S49" i="133"/>
  <c r="S48" i="133"/>
  <c r="S47" i="133"/>
  <c r="S46" i="133"/>
  <c r="S45" i="133"/>
  <c r="S44" i="133"/>
  <c r="S43" i="133"/>
  <c r="S42" i="133"/>
  <c r="S41" i="133"/>
  <c r="S40" i="133"/>
  <c r="S39" i="133"/>
  <c r="S38" i="133"/>
  <c r="S37" i="133"/>
  <c r="S36" i="133"/>
  <c r="S35" i="133"/>
  <c r="S34" i="133"/>
  <c r="S33" i="133"/>
  <c r="S32" i="133"/>
  <c r="S31" i="133"/>
  <c r="S30" i="133"/>
  <c r="S29" i="133"/>
  <c r="S28" i="133"/>
  <c r="S27" i="133"/>
  <c r="S26" i="133"/>
  <c r="S25" i="133"/>
  <c r="S24" i="133"/>
  <c r="S23" i="133"/>
  <c r="S22" i="133"/>
  <c r="S21" i="133"/>
  <c r="S20" i="133"/>
  <c r="S19" i="133"/>
  <c r="S18" i="133"/>
  <c r="S17" i="133"/>
  <c r="S16" i="133"/>
  <c r="S15" i="133"/>
  <c r="S14" i="133"/>
  <c r="S13" i="133"/>
  <c r="S12" i="133"/>
  <c r="S11" i="133"/>
  <c r="S10" i="133"/>
  <c r="S9" i="133"/>
  <c r="S8" i="133"/>
  <c r="S7" i="133"/>
  <c r="S6" i="133"/>
  <c r="S5" i="133"/>
  <c r="S4" i="133"/>
  <c r="AI355" i="132"/>
  <c r="AH355" i="132"/>
  <c r="AG355" i="132"/>
  <c r="AF355" i="132"/>
  <c r="AE355" i="132"/>
  <c r="AD355" i="132"/>
  <c r="AC355" i="132"/>
  <c r="AB355" i="132"/>
  <c r="AA355" i="132"/>
  <c r="Z355" i="132"/>
  <c r="Y355" i="132"/>
  <c r="S354" i="132"/>
  <c r="S353" i="132"/>
  <c r="S352" i="132"/>
  <c r="S351" i="132"/>
  <c r="S350" i="132"/>
  <c r="S349" i="132"/>
  <c r="S348" i="132"/>
  <c r="S347" i="132"/>
  <c r="S346" i="132"/>
  <c r="S345" i="132"/>
  <c r="S344" i="132"/>
  <c r="S343" i="132"/>
  <c r="S342" i="132"/>
  <c r="S341" i="132"/>
  <c r="S340" i="132"/>
  <c r="S339" i="132"/>
  <c r="S338" i="132"/>
  <c r="S337" i="132"/>
  <c r="S336" i="132"/>
  <c r="S335" i="132"/>
  <c r="S334" i="132"/>
  <c r="S333" i="132"/>
  <c r="S332" i="132"/>
  <c r="S331" i="132"/>
  <c r="S330" i="132"/>
  <c r="S329" i="132"/>
  <c r="S328" i="132"/>
  <c r="S327" i="132"/>
  <c r="S326" i="132"/>
  <c r="S325" i="132"/>
  <c r="S324" i="132"/>
  <c r="S323" i="132"/>
  <c r="S322" i="132"/>
  <c r="S321" i="132"/>
  <c r="S320" i="132"/>
  <c r="S319" i="132"/>
  <c r="S318" i="132"/>
  <c r="S317" i="132"/>
  <c r="S316" i="132"/>
  <c r="S315" i="132"/>
  <c r="S314" i="132"/>
  <c r="S313" i="132"/>
  <c r="S312" i="132"/>
  <c r="S311" i="132"/>
  <c r="S310" i="132"/>
  <c r="S309" i="132"/>
  <c r="S308" i="132"/>
  <c r="S307" i="132"/>
  <c r="S306" i="132"/>
  <c r="S305" i="132"/>
  <c r="S304" i="132"/>
  <c r="S303" i="132"/>
  <c r="S302" i="132"/>
  <c r="S301" i="132"/>
  <c r="S300" i="132"/>
  <c r="S299" i="132"/>
  <c r="S298" i="132"/>
  <c r="S297" i="132"/>
  <c r="S296" i="132"/>
  <c r="S295" i="132"/>
  <c r="S294" i="132"/>
  <c r="S293" i="132"/>
  <c r="S292" i="132"/>
  <c r="S291" i="132"/>
  <c r="S290" i="132"/>
  <c r="S289" i="132"/>
  <c r="S288" i="132"/>
  <c r="S287" i="132"/>
  <c r="S286" i="132"/>
  <c r="S285" i="132"/>
  <c r="S284" i="132"/>
  <c r="S283" i="132"/>
  <c r="S282" i="132"/>
  <c r="S281" i="132"/>
  <c r="S280" i="132"/>
  <c r="S279" i="132"/>
  <c r="S278" i="132"/>
  <c r="S277" i="132"/>
  <c r="S276" i="132"/>
  <c r="S275" i="132"/>
  <c r="S274" i="132"/>
  <c r="S273" i="132"/>
  <c r="S272" i="132"/>
  <c r="S271" i="132"/>
  <c r="S270" i="132"/>
  <c r="S269" i="132"/>
  <c r="S268" i="132"/>
  <c r="S267" i="132"/>
  <c r="S266" i="132"/>
  <c r="S265" i="132"/>
  <c r="S264" i="132"/>
  <c r="S263" i="132"/>
  <c r="S262" i="132"/>
  <c r="S261" i="132"/>
  <c r="S260" i="132"/>
  <c r="S259" i="132"/>
  <c r="S258" i="132"/>
  <c r="S257" i="132"/>
  <c r="S256" i="132"/>
  <c r="S255" i="132"/>
  <c r="S254" i="132"/>
  <c r="S253" i="132"/>
  <c r="S252" i="132"/>
  <c r="S251" i="132"/>
  <c r="S250" i="132"/>
  <c r="S249" i="132"/>
  <c r="S248" i="132"/>
  <c r="S247" i="132"/>
  <c r="S246" i="132"/>
  <c r="S245" i="132"/>
  <c r="S244" i="132"/>
  <c r="S243" i="132"/>
  <c r="S242" i="132"/>
  <c r="S241" i="132"/>
  <c r="S240" i="132"/>
  <c r="S239" i="132"/>
  <c r="S238" i="132"/>
  <c r="S237" i="132"/>
  <c r="S236" i="132"/>
  <c r="S235" i="132"/>
  <c r="S234" i="132"/>
  <c r="S233" i="132"/>
  <c r="S232" i="132"/>
  <c r="S231" i="132"/>
  <c r="S230" i="132"/>
  <c r="S229" i="132"/>
  <c r="S228" i="132"/>
  <c r="S227" i="132"/>
  <c r="S226" i="132"/>
  <c r="S225" i="132"/>
  <c r="S224" i="132"/>
  <c r="S223" i="132"/>
  <c r="S222" i="132"/>
  <c r="S221" i="132"/>
  <c r="S220" i="132"/>
  <c r="S219" i="132"/>
  <c r="S218" i="132"/>
  <c r="S217" i="132"/>
  <c r="S216" i="132"/>
  <c r="S215" i="132"/>
  <c r="S214" i="132"/>
  <c r="S213" i="132"/>
  <c r="S212" i="132"/>
  <c r="S211" i="132"/>
  <c r="S210" i="132"/>
  <c r="S209" i="132"/>
  <c r="S208" i="132"/>
  <c r="S207" i="132"/>
  <c r="S206" i="132"/>
  <c r="S205" i="132"/>
  <c r="S204" i="132"/>
  <c r="S203" i="132"/>
  <c r="S202" i="132"/>
  <c r="S201" i="132"/>
  <c r="S200" i="132"/>
  <c r="S199" i="132"/>
  <c r="S198" i="132"/>
  <c r="S197" i="132"/>
  <c r="S196" i="132"/>
  <c r="S195" i="132"/>
  <c r="S194" i="132"/>
  <c r="S193" i="132"/>
  <c r="S192" i="132"/>
  <c r="S191" i="132"/>
  <c r="S190" i="132"/>
  <c r="S189" i="132"/>
  <c r="S188" i="132"/>
  <c r="S187" i="132"/>
  <c r="S186" i="132"/>
  <c r="S185" i="132"/>
  <c r="S184" i="132"/>
  <c r="S183" i="132"/>
  <c r="S182" i="132"/>
  <c r="S181" i="132"/>
  <c r="S180" i="132"/>
  <c r="S179" i="132"/>
  <c r="S178" i="132"/>
  <c r="S177" i="132"/>
  <c r="S176" i="132"/>
  <c r="S175" i="132"/>
  <c r="S174" i="132"/>
  <c r="S173" i="132"/>
  <c r="S172" i="132"/>
  <c r="S171" i="132"/>
  <c r="S170" i="132"/>
  <c r="S169" i="132"/>
  <c r="S168" i="132"/>
  <c r="S167" i="132"/>
  <c r="S166" i="132"/>
  <c r="S165" i="132"/>
  <c r="S164" i="132"/>
  <c r="S163" i="132"/>
  <c r="S162" i="132"/>
  <c r="S161" i="132"/>
  <c r="S160" i="132"/>
  <c r="S159" i="132"/>
  <c r="S158" i="132"/>
  <c r="S157" i="132"/>
  <c r="S156" i="132"/>
  <c r="S155" i="132"/>
  <c r="S154" i="132"/>
  <c r="S153" i="132"/>
  <c r="S152" i="132"/>
  <c r="S151" i="132"/>
  <c r="S150" i="132"/>
  <c r="S149" i="132"/>
  <c r="S148" i="132"/>
  <c r="S147" i="132"/>
  <c r="S146" i="132"/>
  <c r="S145" i="132"/>
  <c r="S144" i="132"/>
  <c r="S143" i="132"/>
  <c r="S142" i="132"/>
  <c r="S141" i="132"/>
  <c r="S140" i="132"/>
  <c r="S139" i="132"/>
  <c r="S138" i="132"/>
  <c r="S137" i="132"/>
  <c r="S136" i="132"/>
  <c r="S135" i="132"/>
  <c r="S134" i="132"/>
  <c r="S133" i="132"/>
  <c r="S132" i="132"/>
  <c r="S131" i="132"/>
  <c r="S130" i="132"/>
  <c r="S129" i="132"/>
  <c r="S128" i="132"/>
  <c r="S127" i="132"/>
  <c r="S126" i="132"/>
  <c r="S125" i="132"/>
  <c r="S124" i="132"/>
  <c r="S123" i="132"/>
  <c r="S122" i="132"/>
  <c r="S121" i="132"/>
  <c r="S120" i="132"/>
  <c r="S119" i="132"/>
  <c r="S118" i="132"/>
  <c r="S117" i="132"/>
  <c r="S116" i="132"/>
  <c r="S115" i="132"/>
  <c r="S114" i="132"/>
  <c r="S113" i="132"/>
  <c r="S112" i="132"/>
  <c r="S111" i="132"/>
  <c r="S110" i="132"/>
  <c r="S109" i="132"/>
  <c r="S108" i="132"/>
  <c r="S107" i="132"/>
  <c r="S106" i="132"/>
  <c r="S105" i="132"/>
  <c r="S104" i="132"/>
  <c r="S103" i="132"/>
  <c r="S102" i="132"/>
  <c r="S101" i="132"/>
  <c r="S100" i="132"/>
  <c r="S99" i="132"/>
  <c r="S98" i="132"/>
  <c r="S97" i="132"/>
  <c r="S96" i="132"/>
  <c r="S95" i="132"/>
  <c r="S94" i="132"/>
  <c r="S93" i="132"/>
  <c r="S92" i="132"/>
  <c r="S91" i="132"/>
  <c r="S90" i="132"/>
  <c r="S89" i="132"/>
  <c r="S88" i="132"/>
  <c r="S87" i="132"/>
  <c r="S86" i="132"/>
  <c r="S85" i="132"/>
  <c r="S84" i="132"/>
  <c r="S83" i="132"/>
  <c r="S82" i="132"/>
  <c r="S81" i="132"/>
  <c r="S80" i="132"/>
  <c r="S79" i="132"/>
  <c r="S78" i="132"/>
  <c r="S77" i="132"/>
  <c r="S76" i="132"/>
  <c r="S75" i="132"/>
  <c r="S74" i="132"/>
  <c r="S73" i="132"/>
  <c r="S72" i="132"/>
  <c r="S71" i="132"/>
  <c r="S70" i="132"/>
  <c r="S69" i="132"/>
  <c r="S68" i="132"/>
  <c r="S67" i="132"/>
  <c r="S66" i="132"/>
  <c r="S65" i="132"/>
  <c r="S64" i="132"/>
  <c r="S63" i="132"/>
  <c r="S62" i="132"/>
  <c r="S61" i="132"/>
  <c r="S60" i="132"/>
  <c r="S59" i="132"/>
  <c r="S58" i="132"/>
  <c r="S57" i="132"/>
  <c r="S56" i="132"/>
  <c r="S55" i="132"/>
  <c r="S54" i="132"/>
  <c r="S53" i="132"/>
  <c r="S52" i="132"/>
  <c r="S51" i="132"/>
  <c r="S50" i="132"/>
  <c r="S49" i="132"/>
  <c r="S48" i="132"/>
  <c r="S47" i="132"/>
  <c r="S46" i="132"/>
  <c r="S45" i="132"/>
  <c r="S44" i="132"/>
  <c r="S43" i="132"/>
  <c r="S42" i="132"/>
  <c r="S41" i="132"/>
  <c r="S40" i="132"/>
  <c r="S39" i="132"/>
  <c r="S38" i="132"/>
  <c r="S37" i="132"/>
  <c r="S36" i="132"/>
  <c r="S35" i="132"/>
  <c r="S34" i="132"/>
  <c r="S33" i="132"/>
  <c r="S32" i="132"/>
  <c r="S31" i="132"/>
  <c r="S30" i="132"/>
  <c r="S29" i="132"/>
  <c r="S28" i="132"/>
  <c r="S27" i="132"/>
  <c r="S26" i="132"/>
  <c r="S25" i="132"/>
  <c r="S24" i="132"/>
  <c r="S23" i="132"/>
  <c r="S22" i="132"/>
  <c r="S21" i="132"/>
  <c r="S20" i="132"/>
  <c r="S19" i="132"/>
  <c r="S18" i="132"/>
  <c r="S17" i="132"/>
  <c r="S16" i="132"/>
  <c r="S15" i="132"/>
  <c r="S14" i="132"/>
  <c r="S13" i="132"/>
  <c r="S12" i="132"/>
  <c r="S11" i="132"/>
  <c r="S10" i="132"/>
  <c r="S9" i="132"/>
  <c r="S8" i="132"/>
  <c r="S7" i="132"/>
  <c r="S6" i="132"/>
  <c r="S5" i="132"/>
  <c r="S4" i="132"/>
  <c r="AI355" i="131"/>
  <c r="AH355" i="131"/>
  <c r="AG355" i="131"/>
  <c r="AF355" i="131"/>
  <c r="AE355" i="131"/>
  <c r="AD355" i="131"/>
  <c r="AC355" i="131"/>
  <c r="AB355" i="131"/>
  <c r="AA355" i="131"/>
  <c r="Z355" i="131"/>
  <c r="Y355" i="131"/>
  <c r="X355" i="131"/>
  <c r="W355" i="131"/>
  <c r="V355" i="131"/>
  <c r="U355" i="131"/>
  <c r="T355" i="131"/>
  <c r="S354" i="131"/>
  <c r="S353" i="131"/>
  <c r="S352" i="131"/>
  <c r="S351" i="131"/>
  <c r="S350" i="131"/>
  <c r="S349" i="131"/>
  <c r="S348" i="131"/>
  <c r="S347" i="131"/>
  <c r="S346" i="131"/>
  <c r="S345" i="131"/>
  <c r="S344" i="131"/>
  <c r="S343" i="131"/>
  <c r="S342" i="131"/>
  <c r="S341" i="131"/>
  <c r="S340" i="131"/>
  <c r="S339" i="131"/>
  <c r="S338" i="131"/>
  <c r="S337" i="131"/>
  <c r="S336" i="131"/>
  <c r="S335" i="131"/>
  <c r="S334" i="131"/>
  <c r="S333" i="131"/>
  <c r="S332" i="131"/>
  <c r="S331" i="131"/>
  <c r="S330" i="131"/>
  <c r="S329" i="131"/>
  <c r="S328" i="131"/>
  <c r="S327" i="131"/>
  <c r="S326" i="131"/>
  <c r="S325" i="131"/>
  <c r="S324" i="131"/>
  <c r="S323" i="131"/>
  <c r="S322" i="131"/>
  <c r="S321" i="131"/>
  <c r="S320" i="131"/>
  <c r="S319" i="131"/>
  <c r="S318" i="131"/>
  <c r="S317" i="131"/>
  <c r="S316" i="131"/>
  <c r="S315" i="131"/>
  <c r="S314" i="131"/>
  <c r="S313" i="131"/>
  <c r="S312" i="131"/>
  <c r="S311" i="131"/>
  <c r="S310" i="131"/>
  <c r="S309" i="131"/>
  <c r="S308" i="131"/>
  <c r="S307" i="131"/>
  <c r="S306" i="131"/>
  <c r="S305" i="131"/>
  <c r="S304" i="131"/>
  <c r="S303" i="131"/>
  <c r="S302" i="131"/>
  <c r="S301" i="131"/>
  <c r="S300" i="131"/>
  <c r="S299" i="131"/>
  <c r="S298" i="131"/>
  <c r="S297" i="131"/>
  <c r="S296" i="131"/>
  <c r="S295" i="131"/>
  <c r="S294" i="131"/>
  <c r="S293" i="131"/>
  <c r="S292" i="131"/>
  <c r="S291" i="131"/>
  <c r="S290" i="131"/>
  <c r="S289" i="131"/>
  <c r="S288" i="131"/>
  <c r="S287" i="131"/>
  <c r="S286" i="131"/>
  <c r="S285" i="131"/>
  <c r="S284" i="131"/>
  <c r="S283" i="131"/>
  <c r="S282" i="131"/>
  <c r="S281" i="131"/>
  <c r="S280" i="131"/>
  <c r="S279" i="131"/>
  <c r="S278" i="131"/>
  <c r="S277" i="131"/>
  <c r="S276" i="131"/>
  <c r="S275" i="131"/>
  <c r="S274" i="131"/>
  <c r="S273" i="131"/>
  <c r="S272" i="131"/>
  <c r="S271" i="131"/>
  <c r="S270" i="131"/>
  <c r="S269" i="131"/>
  <c r="S268" i="131"/>
  <c r="S267" i="131"/>
  <c r="S266" i="131"/>
  <c r="S265" i="131"/>
  <c r="S264" i="131"/>
  <c r="S263" i="131"/>
  <c r="S262" i="131"/>
  <c r="S261" i="131"/>
  <c r="S260" i="131"/>
  <c r="S259" i="131"/>
  <c r="S258" i="131"/>
  <c r="S257" i="131"/>
  <c r="S256" i="131"/>
  <c r="S255" i="131"/>
  <c r="S254" i="131"/>
  <c r="S253" i="131"/>
  <c r="S252" i="131"/>
  <c r="S251" i="131"/>
  <c r="S250" i="131"/>
  <c r="S249" i="131"/>
  <c r="S248" i="131"/>
  <c r="S247" i="131"/>
  <c r="S246" i="131"/>
  <c r="S245" i="131"/>
  <c r="S244" i="131"/>
  <c r="S243" i="131"/>
  <c r="S242" i="131"/>
  <c r="S241" i="131"/>
  <c r="S240" i="131"/>
  <c r="S239" i="131"/>
  <c r="S238" i="131"/>
  <c r="S237" i="131"/>
  <c r="S236" i="131"/>
  <c r="S235" i="131"/>
  <c r="S234" i="131"/>
  <c r="S233" i="131"/>
  <c r="S232" i="131"/>
  <c r="S231" i="131"/>
  <c r="S230" i="131"/>
  <c r="S229" i="131"/>
  <c r="S228" i="131"/>
  <c r="S227" i="131"/>
  <c r="S226" i="131"/>
  <c r="S225" i="131"/>
  <c r="S224" i="131"/>
  <c r="S223" i="131"/>
  <c r="S222" i="131"/>
  <c r="S221" i="131"/>
  <c r="S220" i="131"/>
  <c r="S219" i="131"/>
  <c r="S218" i="131"/>
  <c r="S217" i="131"/>
  <c r="S216" i="131"/>
  <c r="S215" i="131"/>
  <c r="S214" i="131"/>
  <c r="S213" i="131"/>
  <c r="S212" i="131"/>
  <c r="S211" i="131"/>
  <c r="S210" i="131"/>
  <c r="S209" i="131"/>
  <c r="S208" i="131"/>
  <c r="S207" i="131"/>
  <c r="S206" i="131"/>
  <c r="S205" i="131"/>
  <c r="S204" i="131"/>
  <c r="S203" i="131"/>
  <c r="S202" i="131"/>
  <c r="S201" i="131"/>
  <c r="S200" i="131"/>
  <c r="S199" i="131"/>
  <c r="S198" i="131"/>
  <c r="S197" i="131"/>
  <c r="S196" i="131"/>
  <c r="S195" i="131"/>
  <c r="S194" i="131"/>
  <c r="S193" i="131"/>
  <c r="S192" i="131"/>
  <c r="S191" i="131"/>
  <c r="S190" i="131"/>
  <c r="S189" i="131"/>
  <c r="S188" i="131"/>
  <c r="S187" i="131"/>
  <c r="S186" i="131"/>
  <c r="S185" i="131"/>
  <c r="S184" i="131"/>
  <c r="S183" i="131"/>
  <c r="S182" i="131"/>
  <c r="S181" i="131"/>
  <c r="S180" i="131"/>
  <c r="S179" i="131"/>
  <c r="S178" i="131"/>
  <c r="S177" i="131"/>
  <c r="S176" i="131"/>
  <c r="S175" i="131"/>
  <c r="S174" i="131"/>
  <c r="S173" i="131"/>
  <c r="S172" i="131"/>
  <c r="S171" i="131"/>
  <c r="S170" i="131"/>
  <c r="S169" i="131"/>
  <c r="S168" i="131"/>
  <c r="S167" i="131"/>
  <c r="S166" i="131"/>
  <c r="S165" i="131"/>
  <c r="S164" i="131"/>
  <c r="S163" i="131"/>
  <c r="S162" i="131"/>
  <c r="S161" i="131"/>
  <c r="S160" i="131"/>
  <c r="S159" i="131"/>
  <c r="S158" i="131"/>
  <c r="S157" i="131"/>
  <c r="S156" i="131"/>
  <c r="S155" i="131"/>
  <c r="S154" i="131"/>
  <c r="S153" i="131"/>
  <c r="S152" i="131"/>
  <c r="S151" i="131"/>
  <c r="S150" i="131"/>
  <c r="S149" i="131"/>
  <c r="S148" i="131"/>
  <c r="S147" i="131"/>
  <c r="S146" i="131"/>
  <c r="S145" i="131"/>
  <c r="S144" i="131"/>
  <c r="S143" i="131"/>
  <c r="S142" i="131"/>
  <c r="S141" i="131"/>
  <c r="S140" i="131"/>
  <c r="S139" i="131"/>
  <c r="S138" i="131"/>
  <c r="S137" i="131"/>
  <c r="S136" i="131"/>
  <c r="S135" i="131"/>
  <c r="S134" i="131"/>
  <c r="S133" i="131"/>
  <c r="S132" i="131"/>
  <c r="S131" i="131"/>
  <c r="S130" i="131"/>
  <c r="S129" i="131"/>
  <c r="S128" i="131"/>
  <c r="S127" i="131"/>
  <c r="S126" i="131"/>
  <c r="S125" i="131"/>
  <c r="S124" i="131"/>
  <c r="S123" i="131"/>
  <c r="S122" i="131"/>
  <c r="S121" i="131"/>
  <c r="S120" i="131"/>
  <c r="S119" i="131"/>
  <c r="S118" i="131"/>
  <c r="S117" i="131"/>
  <c r="S116" i="131"/>
  <c r="S115" i="131"/>
  <c r="S114" i="131"/>
  <c r="S113" i="131"/>
  <c r="S112" i="131"/>
  <c r="S111" i="131"/>
  <c r="S110" i="131"/>
  <c r="S109" i="131"/>
  <c r="S108" i="131"/>
  <c r="S107" i="131"/>
  <c r="S106" i="131"/>
  <c r="S105" i="131"/>
  <c r="S104" i="131"/>
  <c r="S103" i="131"/>
  <c r="S102" i="131"/>
  <c r="S101" i="131"/>
  <c r="S100" i="131"/>
  <c r="S99" i="131"/>
  <c r="S98" i="131"/>
  <c r="S97" i="131"/>
  <c r="S96" i="131"/>
  <c r="S95" i="131"/>
  <c r="S94" i="131"/>
  <c r="S93" i="131"/>
  <c r="S92" i="131"/>
  <c r="S91" i="131"/>
  <c r="S90" i="131"/>
  <c r="S89" i="131"/>
  <c r="S88" i="131"/>
  <c r="S87" i="131"/>
  <c r="S86" i="131"/>
  <c r="S85" i="131"/>
  <c r="S84" i="131"/>
  <c r="S83" i="131"/>
  <c r="S82" i="131"/>
  <c r="S81" i="131"/>
  <c r="S80" i="131"/>
  <c r="S79" i="131"/>
  <c r="S78" i="131"/>
  <c r="S77" i="131"/>
  <c r="S76" i="131"/>
  <c r="S75" i="131"/>
  <c r="S74" i="131"/>
  <c r="S73" i="131"/>
  <c r="S72" i="131"/>
  <c r="S71" i="131"/>
  <c r="S70" i="131"/>
  <c r="S69" i="131"/>
  <c r="S68" i="131"/>
  <c r="S67" i="131"/>
  <c r="S66" i="131"/>
  <c r="S65" i="131"/>
  <c r="S64" i="131"/>
  <c r="S63" i="131"/>
  <c r="S62" i="131"/>
  <c r="S61" i="131"/>
  <c r="S60" i="131"/>
  <c r="S59" i="131"/>
  <c r="S58" i="131"/>
  <c r="S57" i="131"/>
  <c r="S56" i="131"/>
  <c r="S55" i="131"/>
  <c r="S54" i="131"/>
  <c r="S53" i="131"/>
  <c r="S52" i="131"/>
  <c r="S51" i="131"/>
  <c r="S50" i="131"/>
  <c r="S49" i="131"/>
  <c r="S48" i="131"/>
  <c r="S47" i="131"/>
  <c r="S46" i="131"/>
  <c r="S45" i="131"/>
  <c r="S44" i="131"/>
  <c r="S43" i="131"/>
  <c r="S42" i="131"/>
  <c r="S41" i="131"/>
  <c r="S40" i="131"/>
  <c r="S39" i="131"/>
  <c r="S38" i="131"/>
  <c r="S37" i="131"/>
  <c r="S36" i="131"/>
  <c r="S35" i="131"/>
  <c r="S34" i="131"/>
  <c r="S33" i="131"/>
  <c r="S32" i="131"/>
  <c r="S31" i="131"/>
  <c r="S30" i="131"/>
  <c r="S29" i="131"/>
  <c r="S28" i="131"/>
  <c r="S27" i="131"/>
  <c r="S26" i="131"/>
  <c r="S25" i="131"/>
  <c r="S24" i="131"/>
  <c r="S23" i="131"/>
  <c r="S22" i="131"/>
  <c r="S21" i="131"/>
  <c r="S20" i="131"/>
  <c r="S19" i="131"/>
  <c r="S18" i="131"/>
  <c r="S17" i="131"/>
  <c r="S16" i="131"/>
  <c r="S15" i="131"/>
  <c r="S14" i="131"/>
  <c r="S13" i="131"/>
  <c r="S12" i="131"/>
  <c r="S11" i="131"/>
  <c r="S10" i="131"/>
  <c r="S9" i="131"/>
  <c r="S8" i="131"/>
  <c r="S7" i="131"/>
  <c r="S6" i="131"/>
  <c r="S5" i="131"/>
  <c r="S4" i="131"/>
  <c r="S337" i="130"/>
  <c r="S338" i="130"/>
  <c r="S339" i="130"/>
  <c r="S340" i="130"/>
  <c r="S341" i="130"/>
  <c r="S342" i="130"/>
  <c r="S343" i="130"/>
  <c r="S344" i="130"/>
  <c r="S345" i="130"/>
  <c r="S346" i="130"/>
  <c r="S347" i="130"/>
  <c r="S348" i="130"/>
  <c r="S349" i="130"/>
  <c r="S350" i="130"/>
  <c r="S351" i="130"/>
  <c r="S352" i="130"/>
  <c r="S353" i="130"/>
  <c r="S354" i="130"/>
  <c r="S337" i="113"/>
  <c r="S338" i="113"/>
  <c r="S339" i="113"/>
  <c r="S343" i="113"/>
  <c r="S344" i="113"/>
  <c r="S345" i="113"/>
  <c r="S346" i="113"/>
  <c r="S347" i="113"/>
  <c r="S351" i="113"/>
  <c r="S352" i="113"/>
  <c r="S353" i="113"/>
  <c r="S354" i="113"/>
  <c r="AI355" i="130"/>
  <c r="AH355" i="130"/>
  <c r="AG355" i="130"/>
  <c r="AF355" i="130"/>
  <c r="AE355" i="130"/>
  <c r="AD355" i="130"/>
  <c r="AC355" i="130"/>
  <c r="AB355" i="130"/>
  <c r="AA355" i="130"/>
  <c r="Z355" i="130"/>
  <c r="Y355" i="130"/>
  <c r="X355" i="130"/>
  <c r="W355" i="130"/>
  <c r="V355" i="130"/>
  <c r="T355" i="130"/>
  <c r="S336" i="130"/>
  <c r="S335" i="130"/>
  <c r="S334" i="130"/>
  <c r="S333" i="130"/>
  <c r="S332" i="130"/>
  <c r="S331" i="130"/>
  <c r="S330" i="130"/>
  <c r="S329" i="130"/>
  <c r="S328" i="130"/>
  <c r="S327" i="130"/>
  <c r="S326" i="130"/>
  <c r="S325" i="130"/>
  <c r="S324" i="130"/>
  <c r="S323" i="130"/>
  <c r="S322" i="130"/>
  <c r="S321" i="130"/>
  <c r="S320" i="130"/>
  <c r="S319" i="130"/>
  <c r="S318" i="130"/>
  <c r="S317" i="130"/>
  <c r="S316" i="130"/>
  <c r="S315" i="130"/>
  <c r="S314" i="130"/>
  <c r="S313" i="130"/>
  <c r="S312" i="130"/>
  <c r="S311" i="130"/>
  <c r="S310" i="130"/>
  <c r="S309" i="130"/>
  <c r="S308" i="130"/>
  <c r="S307" i="130"/>
  <c r="S306" i="130"/>
  <c r="S305" i="130"/>
  <c r="S304" i="130"/>
  <c r="S303" i="130"/>
  <c r="S302" i="130"/>
  <c r="S301" i="130"/>
  <c r="S300" i="130"/>
  <c r="S299" i="130"/>
  <c r="S298" i="130"/>
  <c r="S297" i="130"/>
  <c r="S296" i="130"/>
  <c r="S295" i="130"/>
  <c r="S294" i="130"/>
  <c r="S293" i="130"/>
  <c r="S292" i="130"/>
  <c r="S291" i="130"/>
  <c r="S290" i="130"/>
  <c r="S289" i="130"/>
  <c r="S288" i="130"/>
  <c r="S287" i="130"/>
  <c r="S286" i="130"/>
  <c r="S285" i="130"/>
  <c r="S284" i="130"/>
  <c r="S283" i="130"/>
  <c r="S282" i="130"/>
  <c r="S281" i="130"/>
  <c r="S280" i="130"/>
  <c r="S279" i="130"/>
  <c r="S278" i="130"/>
  <c r="S277" i="130"/>
  <c r="S276" i="130"/>
  <c r="S275" i="130"/>
  <c r="S274" i="130"/>
  <c r="S273" i="130"/>
  <c r="S272" i="130"/>
  <c r="S271" i="130"/>
  <c r="S270" i="130"/>
  <c r="S269" i="130"/>
  <c r="S268" i="130"/>
  <c r="S267" i="130"/>
  <c r="S266" i="130"/>
  <c r="S265" i="130"/>
  <c r="S264" i="130"/>
  <c r="S263" i="130"/>
  <c r="S262" i="130"/>
  <c r="S261" i="130"/>
  <c r="S260" i="130"/>
  <c r="S259" i="130"/>
  <c r="S258" i="130"/>
  <c r="S257" i="130"/>
  <c r="S256" i="130"/>
  <c r="S255" i="130"/>
  <c r="S254" i="130"/>
  <c r="S253" i="130"/>
  <c r="S252" i="130"/>
  <c r="S251" i="130"/>
  <c r="S250" i="130"/>
  <c r="S249" i="130"/>
  <c r="S248" i="130"/>
  <c r="S247" i="130"/>
  <c r="S246" i="130"/>
  <c r="S245" i="130"/>
  <c r="S244" i="130"/>
  <c r="S243" i="130"/>
  <c r="S242" i="130"/>
  <c r="S241" i="130"/>
  <c r="S240" i="130"/>
  <c r="S239" i="130"/>
  <c r="S238" i="130"/>
  <c r="S237" i="130"/>
  <c r="S236" i="130"/>
  <c r="S235" i="130"/>
  <c r="S234" i="130"/>
  <c r="S233" i="130"/>
  <c r="S232" i="130"/>
  <c r="S231" i="130"/>
  <c r="S230" i="130"/>
  <c r="S229" i="130"/>
  <c r="S228" i="130"/>
  <c r="S227" i="130"/>
  <c r="S226" i="130"/>
  <c r="S225" i="130"/>
  <c r="S224" i="130"/>
  <c r="S223" i="130"/>
  <c r="S222" i="130"/>
  <c r="S221" i="130"/>
  <c r="S220" i="130"/>
  <c r="S219" i="130"/>
  <c r="S218" i="130"/>
  <c r="S217" i="130"/>
  <c r="S216" i="130"/>
  <c r="S215" i="130"/>
  <c r="S214" i="130"/>
  <c r="S213" i="130"/>
  <c r="S212" i="130"/>
  <c r="S211" i="130"/>
  <c r="S210" i="130"/>
  <c r="S209" i="130"/>
  <c r="S208" i="130"/>
  <c r="S207" i="130"/>
  <c r="S206" i="130"/>
  <c r="S205" i="130"/>
  <c r="S204" i="130"/>
  <c r="S203" i="130"/>
  <c r="S202" i="130"/>
  <c r="S201" i="130"/>
  <c r="S200" i="130"/>
  <c r="S199" i="130"/>
  <c r="S198" i="130"/>
  <c r="S197" i="130"/>
  <c r="S196" i="130"/>
  <c r="S195" i="130"/>
  <c r="S194" i="130"/>
  <c r="S193" i="130"/>
  <c r="S192" i="130"/>
  <c r="S191" i="130"/>
  <c r="S190" i="130"/>
  <c r="S189" i="130"/>
  <c r="S188" i="130"/>
  <c r="S187" i="130"/>
  <c r="S186" i="130"/>
  <c r="S185" i="130"/>
  <c r="S184" i="130"/>
  <c r="S183" i="130"/>
  <c r="S182" i="130"/>
  <c r="S181" i="130"/>
  <c r="S180" i="130"/>
  <c r="S179" i="130"/>
  <c r="S178" i="130"/>
  <c r="S177" i="130"/>
  <c r="S176" i="130"/>
  <c r="S175" i="130"/>
  <c r="S174" i="130"/>
  <c r="S173" i="130"/>
  <c r="S172" i="130"/>
  <c r="S171" i="130"/>
  <c r="S170" i="130"/>
  <c r="S169" i="130"/>
  <c r="S168" i="130"/>
  <c r="S167" i="130"/>
  <c r="S166" i="130"/>
  <c r="S165" i="130"/>
  <c r="S164" i="130"/>
  <c r="S163" i="130"/>
  <c r="S162" i="130"/>
  <c r="S161" i="130"/>
  <c r="S160" i="130"/>
  <c r="S159" i="130"/>
  <c r="S158" i="130"/>
  <c r="S157" i="130"/>
  <c r="S156" i="130"/>
  <c r="S155" i="130"/>
  <c r="S154" i="130"/>
  <c r="S153" i="130"/>
  <c r="S152" i="130"/>
  <c r="S151" i="130"/>
  <c r="S150" i="130"/>
  <c r="S149" i="130"/>
  <c r="S148" i="130"/>
  <c r="S147" i="130"/>
  <c r="S146" i="130"/>
  <c r="S145" i="130"/>
  <c r="S144" i="130"/>
  <c r="S143" i="130"/>
  <c r="S142" i="130"/>
  <c r="S141" i="130"/>
  <c r="S140" i="130"/>
  <c r="S139" i="130"/>
  <c r="S138" i="130"/>
  <c r="S137" i="130"/>
  <c r="S136" i="130"/>
  <c r="S135" i="130"/>
  <c r="S134" i="130"/>
  <c r="S133" i="130"/>
  <c r="S132" i="130"/>
  <c r="S131" i="130"/>
  <c r="S130" i="130"/>
  <c r="S129" i="130"/>
  <c r="S128" i="130"/>
  <c r="S127" i="130"/>
  <c r="S126" i="130"/>
  <c r="S125" i="130"/>
  <c r="S124" i="130"/>
  <c r="S123" i="130"/>
  <c r="S122" i="130"/>
  <c r="S121" i="130"/>
  <c r="S120" i="130"/>
  <c r="S119" i="130"/>
  <c r="S118" i="130"/>
  <c r="S117" i="130"/>
  <c r="S116" i="130"/>
  <c r="S115" i="130"/>
  <c r="S114" i="130"/>
  <c r="S113" i="130"/>
  <c r="S112" i="130"/>
  <c r="S111" i="130"/>
  <c r="S110" i="130"/>
  <c r="S109" i="130"/>
  <c r="S108" i="130"/>
  <c r="S107" i="130"/>
  <c r="S106" i="130"/>
  <c r="S105" i="130"/>
  <c r="S104" i="130"/>
  <c r="S103" i="130"/>
  <c r="S102" i="130"/>
  <c r="S101" i="130"/>
  <c r="S100" i="130"/>
  <c r="S99" i="130"/>
  <c r="S98" i="130"/>
  <c r="S97" i="130"/>
  <c r="S96" i="130"/>
  <c r="S95" i="130"/>
  <c r="S94" i="130"/>
  <c r="S93" i="130"/>
  <c r="S92" i="130"/>
  <c r="S91" i="130"/>
  <c r="S90" i="130"/>
  <c r="S89" i="130"/>
  <c r="S88" i="130"/>
  <c r="S87" i="130"/>
  <c r="S86" i="130"/>
  <c r="S85" i="130"/>
  <c r="S84" i="130"/>
  <c r="S83" i="130"/>
  <c r="S82" i="130"/>
  <c r="S81" i="130"/>
  <c r="S80" i="130"/>
  <c r="S79" i="130"/>
  <c r="S78" i="130"/>
  <c r="S77" i="130"/>
  <c r="S76" i="130"/>
  <c r="S75" i="130"/>
  <c r="S74" i="130"/>
  <c r="S73" i="130"/>
  <c r="S72" i="130"/>
  <c r="S71" i="130"/>
  <c r="S70" i="130"/>
  <c r="S69" i="130"/>
  <c r="S68" i="130"/>
  <c r="S67" i="130"/>
  <c r="S66" i="130"/>
  <c r="S65" i="130"/>
  <c r="S64" i="130"/>
  <c r="S63" i="130"/>
  <c r="S62" i="130"/>
  <c r="S61" i="130"/>
  <c r="S60" i="130"/>
  <c r="S59" i="130"/>
  <c r="S58" i="130"/>
  <c r="S57" i="130"/>
  <c r="S56" i="130"/>
  <c r="S55" i="130"/>
  <c r="S54" i="130"/>
  <c r="S53" i="130"/>
  <c r="S52" i="130"/>
  <c r="S51" i="130"/>
  <c r="S50" i="130"/>
  <c r="S49" i="130"/>
  <c r="S48" i="130"/>
  <c r="S47" i="130"/>
  <c r="S46" i="130"/>
  <c r="S45" i="130"/>
  <c r="S44" i="130"/>
  <c r="S43" i="130"/>
  <c r="S42" i="130"/>
  <c r="S41" i="130"/>
  <c r="S40" i="130"/>
  <c r="S39" i="130"/>
  <c r="S38" i="130"/>
  <c r="S37" i="130"/>
  <c r="S36" i="130"/>
  <c r="S35" i="130"/>
  <c r="S34" i="130"/>
  <c r="S33" i="130"/>
  <c r="S32" i="130"/>
  <c r="S31" i="130"/>
  <c r="S30" i="130"/>
  <c r="S29" i="130"/>
  <c r="S28" i="130"/>
  <c r="S27" i="130"/>
  <c r="S26" i="130"/>
  <c r="S25" i="130"/>
  <c r="S24" i="130"/>
  <c r="S23" i="130"/>
  <c r="S22" i="130"/>
  <c r="S21" i="130"/>
  <c r="S20" i="130"/>
  <c r="S19" i="130"/>
  <c r="S18" i="130"/>
  <c r="S17" i="130"/>
  <c r="S16" i="130"/>
  <c r="S15" i="130"/>
  <c r="S14" i="130"/>
  <c r="S13" i="130"/>
  <c r="S12" i="130"/>
  <c r="S10" i="130"/>
  <c r="S9" i="130"/>
  <c r="S8" i="130"/>
  <c r="S7" i="130"/>
  <c r="S6" i="130"/>
  <c r="S5" i="130"/>
  <c r="S4" i="130"/>
  <c r="K4" i="128" l="1"/>
  <c r="M4" i="128"/>
  <c r="K347" i="128"/>
  <c r="M347" i="128"/>
  <c r="K339" i="128"/>
  <c r="M339" i="128"/>
  <c r="K331" i="128"/>
  <c r="M331" i="128"/>
  <c r="K323" i="128"/>
  <c r="M323" i="128"/>
  <c r="K315" i="128"/>
  <c r="M315" i="128"/>
  <c r="K307" i="128"/>
  <c r="M307" i="128"/>
  <c r="K299" i="128"/>
  <c r="M299" i="128"/>
  <c r="K291" i="128"/>
  <c r="M291" i="128"/>
  <c r="K283" i="128"/>
  <c r="M283" i="128"/>
  <c r="K275" i="128"/>
  <c r="M275" i="128"/>
  <c r="K267" i="128"/>
  <c r="M267" i="128"/>
  <c r="K259" i="128"/>
  <c r="M259" i="128"/>
  <c r="K251" i="128"/>
  <c r="M251" i="128"/>
  <c r="K243" i="128"/>
  <c r="M243" i="128"/>
  <c r="K235" i="128"/>
  <c r="M235" i="128"/>
  <c r="K227" i="128"/>
  <c r="M227" i="128"/>
  <c r="K219" i="128"/>
  <c r="M219" i="128"/>
  <c r="K209" i="128"/>
  <c r="M209" i="128"/>
  <c r="K201" i="128"/>
  <c r="M201" i="128"/>
  <c r="K193" i="128"/>
  <c r="M193" i="128"/>
  <c r="K185" i="128"/>
  <c r="M185" i="128"/>
  <c r="K177" i="128"/>
  <c r="M177" i="128"/>
  <c r="K169" i="128"/>
  <c r="M169" i="128"/>
  <c r="K161" i="128"/>
  <c r="M161" i="128"/>
  <c r="K153" i="128"/>
  <c r="M153" i="128"/>
  <c r="K145" i="128"/>
  <c r="M145" i="128"/>
  <c r="K137" i="128"/>
  <c r="M137" i="128"/>
  <c r="K129" i="128"/>
  <c r="M129" i="128"/>
  <c r="K121" i="128"/>
  <c r="M121" i="128"/>
  <c r="K113" i="128"/>
  <c r="M113" i="128"/>
  <c r="K105" i="128"/>
  <c r="M105" i="128"/>
  <c r="K97" i="128"/>
  <c r="M97" i="128"/>
  <c r="K89" i="128"/>
  <c r="M89" i="128"/>
  <c r="K81" i="128"/>
  <c r="M81" i="128"/>
  <c r="K73" i="128"/>
  <c r="M73" i="128"/>
  <c r="K65" i="128"/>
  <c r="M65" i="128"/>
  <c r="K57" i="128"/>
  <c r="M57" i="128"/>
  <c r="K49" i="128"/>
  <c r="M49" i="128"/>
  <c r="K40" i="128"/>
  <c r="M40" i="128"/>
  <c r="K30" i="128"/>
  <c r="M30" i="128"/>
  <c r="K22" i="128"/>
  <c r="M22" i="128"/>
  <c r="K13" i="128"/>
  <c r="M13" i="128"/>
  <c r="K354" i="128"/>
  <c r="M354" i="128"/>
  <c r="K346" i="128"/>
  <c r="M346" i="128"/>
  <c r="K338" i="128"/>
  <c r="M338" i="128"/>
  <c r="M330" i="128"/>
  <c r="K330" i="128"/>
  <c r="K322" i="128"/>
  <c r="M322" i="128"/>
  <c r="K314" i="128"/>
  <c r="M314" i="128"/>
  <c r="M306" i="128"/>
  <c r="K306" i="128"/>
  <c r="K298" i="128"/>
  <c r="M298" i="128"/>
  <c r="K290" i="128"/>
  <c r="M290" i="128"/>
  <c r="M282" i="128"/>
  <c r="K282" i="128"/>
  <c r="K274" i="128"/>
  <c r="M274" i="128"/>
  <c r="K266" i="128"/>
  <c r="M266" i="128"/>
  <c r="K258" i="128"/>
  <c r="M258" i="128"/>
  <c r="M250" i="128"/>
  <c r="K250" i="128"/>
  <c r="K242" i="128"/>
  <c r="M242" i="128"/>
  <c r="M234" i="128"/>
  <c r="K234" i="128"/>
  <c r="K226" i="128"/>
  <c r="M226" i="128"/>
  <c r="K218" i="128"/>
  <c r="M218" i="128"/>
  <c r="K208" i="128"/>
  <c r="M208" i="128"/>
  <c r="K200" i="128"/>
  <c r="M200" i="128"/>
  <c r="K192" i="128"/>
  <c r="M192" i="128"/>
  <c r="K184" i="128"/>
  <c r="M184" i="128"/>
  <c r="K176" i="128"/>
  <c r="M176" i="128"/>
  <c r="K168" i="128"/>
  <c r="M168" i="128"/>
  <c r="K160" i="128"/>
  <c r="M160" i="128"/>
  <c r="K152" i="128"/>
  <c r="M152" i="128"/>
  <c r="K144" i="128"/>
  <c r="M144" i="128"/>
  <c r="K136" i="128"/>
  <c r="M136" i="128"/>
  <c r="K128" i="128"/>
  <c r="M128" i="128"/>
  <c r="K120" i="128"/>
  <c r="M120" i="128"/>
  <c r="K112" i="128"/>
  <c r="M112" i="128"/>
  <c r="K104" i="128"/>
  <c r="M104" i="128"/>
  <c r="K96" i="128"/>
  <c r="M96" i="128"/>
  <c r="K88" i="128"/>
  <c r="M88" i="128"/>
  <c r="K80" i="128"/>
  <c r="M80" i="128"/>
  <c r="K72" i="128"/>
  <c r="M72" i="128"/>
  <c r="K64" i="128"/>
  <c r="M64" i="128"/>
  <c r="K56" i="128"/>
  <c r="M56" i="128"/>
  <c r="K48" i="128"/>
  <c r="M48" i="128"/>
  <c r="K39" i="128"/>
  <c r="M39" i="128"/>
  <c r="K29" i="128"/>
  <c r="M29" i="128"/>
  <c r="K21" i="128"/>
  <c r="M21" i="128"/>
  <c r="K12" i="128"/>
  <c r="M12" i="128"/>
  <c r="K353" i="128"/>
  <c r="M353" i="128"/>
  <c r="K345" i="128"/>
  <c r="M345" i="128"/>
  <c r="K337" i="128"/>
  <c r="M337" i="128"/>
  <c r="K329" i="128"/>
  <c r="M329" i="128"/>
  <c r="K321" i="128"/>
  <c r="M321" i="128"/>
  <c r="K313" i="128"/>
  <c r="M313" i="128"/>
  <c r="K305" i="128"/>
  <c r="M305" i="128"/>
  <c r="K297" i="128"/>
  <c r="M297" i="128"/>
  <c r="K289" i="128"/>
  <c r="M289" i="128"/>
  <c r="K281" i="128"/>
  <c r="M281" i="128"/>
  <c r="K273" i="128"/>
  <c r="M273" i="128"/>
  <c r="K265" i="128"/>
  <c r="M265" i="128"/>
  <c r="K257" i="128"/>
  <c r="M257" i="128"/>
  <c r="K249" i="128"/>
  <c r="M249" i="128"/>
  <c r="K241" i="128"/>
  <c r="M241" i="128"/>
  <c r="K233" i="128"/>
  <c r="M233" i="128"/>
  <c r="K225" i="128"/>
  <c r="M225" i="128"/>
  <c r="K217" i="128"/>
  <c r="M217" i="128"/>
  <c r="K207" i="128"/>
  <c r="M207" i="128"/>
  <c r="M199" i="128"/>
  <c r="K199" i="128"/>
  <c r="K191" i="128"/>
  <c r="M191" i="128"/>
  <c r="M183" i="128"/>
  <c r="K183" i="128"/>
  <c r="K175" i="128"/>
  <c r="M175" i="128"/>
  <c r="K167" i="128"/>
  <c r="M167" i="128"/>
  <c r="K159" i="128"/>
  <c r="M159" i="128"/>
  <c r="M151" i="128"/>
  <c r="K151" i="128"/>
  <c r="M143" i="128"/>
  <c r="K143" i="128"/>
  <c r="M135" i="128"/>
  <c r="K135" i="128"/>
  <c r="K127" i="128"/>
  <c r="M127" i="128"/>
  <c r="K119" i="128"/>
  <c r="M119" i="128"/>
  <c r="K111" i="128"/>
  <c r="M111" i="128"/>
  <c r="K103" i="128"/>
  <c r="M103" i="128"/>
  <c r="M95" i="128"/>
  <c r="K95" i="128"/>
  <c r="M87" i="128"/>
  <c r="K87" i="128"/>
  <c r="M79" i="128"/>
  <c r="K79" i="128"/>
  <c r="K71" i="128"/>
  <c r="M71" i="128"/>
  <c r="M63" i="128"/>
  <c r="K63" i="128"/>
  <c r="K55" i="128"/>
  <c r="M55" i="128"/>
  <c r="M46" i="128"/>
  <c r="K46" i="128"/>
  <c r="K38" i="128"/>
  <c r="M38" i="128"/>
  <c r="K28" i="128"/>
  <c r="M28" i="128"/>
  <c r="K20" i="128"/>
  <c r="M20" i="128"/>
  <c r="K10" i="128"/>
  <c r="M10" i="128"/>
  <c r="K352" i="128"/>
  <c r="M352" i="128"/>
  <c r="K344" i="128"/>
  <c r="M344" i="128"/>
  <c r="K336" i="128"/>
  <c r="M336" i="128"/>
  <c r="K328" i="128"/>
  <c r="M328" i="128"/>
  <c r="K320" i="128"/>
  <c r="M320" i="128"/>
  <c r="K312" i="128"/>
  <c r="M312" i="128"/>
  <c r="K304" i="128"/>
  <c r="M304" i="128"/>
  <c r="K296" i="128"/>
  <c r="M296" i="128"/>
  <c r="K288" i="128"/>
  <c r="M288" i="128"/>
  <c r="K280" i="128"/>
  <c r="M280" i="128"/>
  <c r="K272" i="128"/>
  <c r="M272" i="128"/>
  <c r="K264" i="128"/>
  <c r="M264" i="128"/>
  <c r="K256" i="128"/>
  <c r="M256" i="128"/>
  <c r="K248" i="128"/>
  <c r="M248" i="128"/>
  <c r="K240" i="128"/>
  <c r="M240" i="128"/>
  <c r="K232" i="128"/>
  <c r="M232" i="128"/>
  <c r="K224" i="128"/>
  <c r="M224" i="128"/>
  <c r="K216" i="128"/>
  <c r="M216" i="128"/>
  <c r="K206" i="128"/>
  <c r="M206" i="128"/>
  <c r="K198" i="128"/>
  <c r="M198" i="128"/>
  <c r="K190" i="128"/>
  <c r="M190" i="128"/>
  <c r="K182" i="128"/>
  <c r="M182" i="128"/>
  <c r="K174" i="128"/>
  <c r="M174" i="128"/>
  <c r="K166" i="128"/>
  <c r="M166" i="128"/>
  <c r="K158" i="128"/>
  <c r="M158" i="128"/>
  <c r="K150" i="128"/>
  <c r="M150" i="128"/>
  <c r="M142" i="128"/>
  <c r="K142" i="128"/>
  <c r="K134" i="128"/>
  <c r="M134" i="128"/>
  <c r="K126" i="128"/>
  <c r="M126" i="128"/>
  <c r="K118" i="128"/>
  <c r="M118" i="128"/>
  <c r="K110" i="128"/>
  <c r="M110" i="128"/>
  <c r="K102" i="128"/>
  <c r="M102" i="128"/>
  <c r="M94" i="128"/>
  <c r="K94" i="128"/>
  <c r="K86" i="128"/>
  <c r="M86" i="128"/>
  <c r="M78" i="128"/>
  <c r="K78" i="128"/>
  <c r="K70" i="128"/>
  <c r="M70" i="128"/>
  <c r="K62" i="128"/>
  <c r="M62" i="128"/>
  <c r="M54" i="128"/>
  <c r="K54" i="128"/>
  <c r="M45" i="128"/>
  <c r="K45" i="128"/>
  <c r="M36" i="128"/>
  <c r="K36" i="128"/>
  <c r="K27" i="128"/>
  <c r="M27" i="128"/>
  <c r="K19" i="128"/>
  <c r="M19" i="128"/>
  <c r="K9" i="128"/>
  <c r="M9" i="128"/>
  <c r="M11" i="128"/>
  <c r="K11" i="128"/>
  <c r="K215" i="128"/>
  <c r="M215" i="128"/>
  <c r="K351" i="128"/>
  <c r="M351" i="128"/>
  <c r="K343" i="128"/>
  <c r="M343" i="128"/>
  <c r="K335" i="128"/>
  <c r="M335" i="128"/>
  <c r="K327" i="128"/>
  <c r="M327" i="128"/>
  <c r="K319" i="128"/>
  <c r="M319" i="128"/>
  <c r="K311" i="128"/>
  <c r="M311" i="128"/>
  <c r="K303" i="128"/>
  <c r="M303" i="128"/>
  <c r="K295" i="128"/>
  <c r="M295" i="128"/>
  <c r="K287" i="128"/>
  <c r="M287" i="128"/>
  <c r="K279" i="128"/>
  <c r="M279" i="128"/>
  <c r="K271" i="128"/>
  <c r="M271" i="128"/>
  <c r="K263" i="128"/>
  <c r="M263" i="128"/>
  <c r="K255" i="128"/>
  <c r="M255" i="128"/>
  <c r="M247" i="128"/>
  <c r="K247" i="128"/>
  <c r="K239" i="128"/>
  <c r="M239" i="128"/>
  <c r="M231" i="128"/>
  <c r="K231" i="128"/>
  <c r="K223" i="128"/>
  <c r="M223" i="128"/>
  <c r="K214" i="128"/>
  <c r="M214" i="128"/>
  <c r="K205" i="128"/>
  <c r="M205" i="128"/>
  <c r="K197" i="128"/>
  <c r="M197" i="128"/>
  <c r="M189" i="128"/>
  <c r="K189" i="128"/>
  <c r="K181" i="128"/>
  <c r="M181" i="128"/>
  <c r="K173" i="128"/>
  <c r="M173" i="128"/>
  <c r="K165" i="128"/>
  <c r="M165" i="128"/>
  <c r="K157" i="128"/>
  <c r="M157" i="128"/>
  <c r="K149" i="128"/>
  <c r="M149" i="128"/>
  <c r="M141" i="128"/>
  <c r="K141" i="128"/>
  <c r="K133" i="128"/>
  <c r="M133" i="128"/>
  <c r="K125" i="128"/>
  <c r="M125" i="128"/>
  <c r="K117" i="128"/>
  <c r="M117" i="128"/>
  <c r="K109" i="128"/>
  <c r="M109" i="128"/>
  <c r="K101" i="128"/>
  <c r="M101" i="128"/>
  <c r="K93" i="128"/>
  <c r="M93" i="128"/>
  <c r="M85" i="128"/>
  <c r="K85" i="128"/>
  <c r="M77" i="128"/>
  <c r="K77" i="128"/>
  <c r="K69" i="128"/>
  <c r="M69" i="128"/>
  <c r="K61" i="128"/>
  <c r="M61" i="128"/>
  <c r="K53" i="128"/>
  <c r="M53" i="128"/>
  <c r="K44" i="128"/>
  <c r="M44" i="128"/>
  <c r="M34" i="128"/>
  <c r="K34" i="128"/>
  <c r="K26" i="128"/>
  <c r="M26" i="128"/>
  <c r="K18" i="128"/>
  <c r="M18" i="128"/>
  <c r="K8" i="128"/>
  <c r="M8" i="128"/>
  <c r="K350" i="128"/>
  <c r="M350" i="128"/>
  <c r="K342" i="128"/>
  <c r="M342" i="128"/>
  <c r="K334" i="128"/>
  <c r="M334" i="128"/>
  <c r="K326" i="128"/>
  <c r="M326" i="128"/>
  <c r="K318" i="128"/>
  <c r="M318" i="128"/>
  <c r="K310" i="128"/>
  <c r="M310" i="128"/>
  <c r="K302" i="128"/>
  <c r="M302" i="128"/>
  <c r="K294" i="128"/>
  <c r="M294" i="128"/>
  <c r="K286" i="128"/>
  <c r="M286" i="128"/>
  <c r="K278" i="128"/>
  <c r="M278" i="128"/>
  <c r="K270" i="128"/>
  <c r="M270" i="128"/>
  <c r="K262" i="128"/>
  <c r="M262" i="128"/>
  <c r="K254" i="128"/>
  <c r="M254" i="128"/>
  <c r="K246" i="128"/>
  <c r="M246" i="128"/>
  <c r="K238" i="128"/>
  <c r="M238" i="128"/>
  <c r="K230" i="128"/>
  <c r="M230" i="128"/>
  <c r="K222" i="128"/>
  <c r="M222" i="128"/>
  <c r="K213" i="128"/>
  <c r="M213" i="128"/>
  <c r="K204" i="128"/>
  <c r="M204" i="128"/>
  <c r="K196" i="128"/>
  <c r="M196" i="128"/>
  <c r="K188" i="128"/>
  <c r="M188" i="128"/>
  <c r="K180" i="128"/>
  <c r="M180" i="128"/>
  <c r="K172" i="128"/>
  <c r="M172" i="128"/>
  <c r="K164" i="128"/>
  <c r="M164" i="128"/>
  <c r="K156" i="128"/>
  <c r="M156" i="128"/>
  <c r="K148" i="128"/>
  <c r="K140" i="128"/>
  <c r="M140" i="128"/>
  <c r="K132" i="128"/>
  <c r="M132" i="128"/>
  <c r="K124" i="128"/>
  <c r="M124" i="128"/>
  <c r="K116" i="128"/>
  <c r="M116" i="128"/>
  <c r="K108" i="128"/>
  <c r="M108" i="128"/>
  <c r="K100" i="128"/>
  <c r="M100" i="128"/>
  <c r="K92" i="128"/>
  <c r="M92" i="128"/>
  <c r="M84" i="128"/>
  <c r="K84" i="128"/>
  <c r="K76" i="128"/>
  <c r="M76" i="128"/>
  <c r="K68" i="128"/>
  <c r="M68" i="128"/>
  <c r="K60" i="128"/>
  <c r="M60" i="128"/>
  <c r="K52" i="128"/>
  <c r="M52" i="128"/>
  <c r="M43" i="128"/>
  <c r="K43" i="128"/>
  <c r="M33" i="128"/>
  <c r="K33" i="128"/>
  <c r="K25" i="128"/>
  <c r="M25" i="128"/>
  <c r="K17" i="128"/>
  <c r="M17" i="128"/>
  <c r="K7" i="128"/>
  <c r="M7" i="128"/>
  <c r="K349" i="128"/>
  <c r="M349" i="128"/>
  <c r="K341" i="128"/>
  <c r="M341" i="128"/>
  <c r="K333" i="128"/>
  <c r="M333" i="128"/>
  <c r="K325" i="128"/>
  <c r="M325" i="128"/>
  <c r="K317" i="128"/>
  <c r="M317" i="128"/>
  <c r="K309" i="128"/>
  <c r="M309" i="128"/>
  <c r="K301" i="128"/>
  <c r="M301" i="128"/>
  <c r="K293" i="128"/>
  <c r="M293" i="128"/>
  <c r="K285" i="128"/>
  <c r="M285" i="128"/>
  <c r="K277" i="128"/>
  <c r="M277" i="128"/>
  <c r="K269" i="128"/>
  <c r="M269" i="128"/>
  <c r="K261" i="128"/>
  <c r="M261" i="128"/>
  <c r="K253" i="128"/>
  <c r="M253" i="128"/>
  <c r="K245" i="128"/>
  <c r="M245" i="128"/>
  <c r="M237" i="128"/>
  <c r="K237" i="128"/>
  <c r="K229" i="128"/>
  <c r="M229" i="128"/>
  <c r="K221" i="128"/>
  <c r="M221" i="128"/>
  <c r="K211" i="128"/>
  <c r="M211" i="128"/>
  <c r="K203" i="128"/>
  <c r="M203" i="128"/>
  <c r="K195" i="128"/>
  <c r="M195" i="128"/>
  <c r="K187" i="128"/>
  <c r="M187" i="128"/>
  <c r="K179" i="128"/>
  <c r="M179" i="128"/>
  <c r="K171" i="128"/>
  <c r="M171" i="128"/>
  <c r="K163" i="128"/>
  <c r="M163" i="128"/>
  <c r="K155" i="128"/>
  <c r="M155" i="128"/>
  <c r="K147" i="128"/>
  <c r="M147" i="128"/>
  <c r="K139" i="128"/>
  <c r="M139" i="128"/>
  <c r="K131" i="128"/>
  <c r="M131" i="128"/>
  <c r="K123" i="128"/>
  <c r="M123" i="128"/>
  <c r="K115" i="128"/>
  <c r="M115" i="128"/>
  <c r="K107" i="128"/>
  <c r="M107" i="128"/>
  <c r="K99" i="128"/>
  <c r="M99" i="128"/>
  <c r="K91" i="128"/>
  <c r="M91" i="128"/>
  <c r="K83" i="128"/>
  <c r="M83" i="128"/>
  <c r="K75" i="128"/>
  <c r="M75" i="128"/>
  <c r="K67" i="128"/>
  <c r="M67" i="128"/>
  <c r="K59" i="128"/>
  <c r="M59" i="128"/>
  <c r="K51" i="128"/>
  <c r="M51" i="128"/>
  <c r="K42" i="128"/>
  <c r="M42" i="128"/>
  <c r="K32" i="128"/>
  <c r="M32" i="128"/>
  <c r="K24" i="128"/>
  <c r="M24" i="128"/>
  <c r="K15" i="128"/>
  <c r="M15" i="128"/>
  <c r="M6" i="128"/>
  <c r="K6" i="128"/>
  <c r="K348" i="128"/>
  <c r="M348" i="128"/>
  <c r="K340" i="128"/>
  <c r="M340" i="128"/>
  <c r="K332" i="128"/>
  <c r="M332" i="128"/>
  <c r="K324" i="128"/>
  <c r="M324" i="128"/>
  <c r="K316" i="128"/>
  <c r="M316" i="128"/>
  <c r="K308" i="128"/>
  <c r="M308" i="128"/>
  <c r="K300" i="128"/>
  <c r="M300" i="128"/>
  <c r="K292" i="128"/>
  <c r="M292" i="128"/>
  <c r="K284" i="128"/>
  <c r="M284" i="128"/>
  <c r="K276" i="128"/>
  <c r="M276" i="128"/>
  <c r="K268" i="128"/>
  <c r="M268" i="128"/>
  <c r="K260" i="128"/>
  <c r="M260" i="128"/>
  <c r="K252" i="128"/>
  <c r="M252" i="128"/>
  <c r="K244" i="128"/>
  <c r="M244" i="128"/>
  <c r="K236" i="128"/>
  <c r="M236" i="128"/>
  <c r="K228" i="128"/>
  <c r="M228" i="128"/>
  <c r="K220" i="128"/>
  <c r="M220" i="128"/>
  <c r="K210" i="128"/>
  <c r="M210" i="128"/>
  <c r="M202" i="128"/>
  <c r="K202" i="128"/>
  <c r="K194" i="128"/>
  <c r="M194" i="128"/>
  <c r="K186" i="128"/>
  <c r="M186" i="128"/>
  <c r="M178" i="128"/>
  <c r="K178" i="128"/>
  <c r="K170" i="128"/>
  <c r="M170" i="128"/>
  <c r="M162" i="128"/>
  <c r="K162" i="128"/>
  <c r="M154" i="128"/>
  <c r="K154" i="128"/>
  <c r="K146" i="128"/>
  <c r="M146" i="128"/>
  <c r="K138" i="128"/>
  <c r="M138" i="128"/>
  <c r="K130" i="128"/>
  <c r="M130" i="128"/>
  <c r="K122" i="128"/>
  <c r="M122" i="128"/>
  <c r="M114" i="128"/>
  <c r="K114" i="128"/>
  <c r="M106" i="128"/>
  <c r="K106" i="128"/>
  <c r="K98" i="128"/>
  <c r="M98" i="128"/>
  <c r="M90" i="128"/>
  <c r="K90" i="128"/>
  <c r="K82" i="128"/>
  <c r="M82" i="128"/>
  <c r="K74" i="128"/>
  <c r="M74" i="128"/>
  <c r="M66" i="128"/>
  <c r="K66" i="128"/>
  <c r="M58" i="128"/>
  <c r="K58" i="128"/>
  <c r="K50" i="128"/>
  <c r="M50" i="128"/>
  <c r="M41" i="128"/>
  <c r="K41" i="128"/>
  <c r="M31" i="128"/>
  <c r="K31" i="128"/>
  <c r="M23" i="128"/>
  <c r="K23" i="128"/>
  <c r="K14" i="128"/>
  <c r="M14" i="128"/>
  <c r="K5" i="128"/>
  <c r="M5" i="128"/>
  <c r="K16" i="128"/>
  <c r="M16" i="128"/>
  <c r="K35" i="128"/>
  <c r="M35" i="128"/>
  <c r="K47" i="128"/>
  <c r="M47" i="128"/>
  <c r="S212" i="140"/>
  <c r="H37" i="128"/>
  <c r="H212" i="128"/>
  <c r="S11" i="130"/>
  <c r="S342" i="113"/>
  <c r="S350" i="113"/>
  <c r="S349" i="113"/>
  <c r="S341" i="113"/>
  <c r="S348" i="113"/>
  <c r="S340" i="113"/>
  <c r="K212" i="128" l="1"/>
  <c r="M212" i="128"/>
  <c r="H355" i="128"/>
  <c r="K37" i="128"/>
  <c r="M37" i="128"/>
  <c r="P61" i="128"/>
  <c r="P62" i="128"/>
  <c r="P63" i="128"/>
  <c r="P64" i="128"/>
  <c r="P65" i="128"/>
  <c r="P66" i="128"/>
  <c r="P67" i="128"/>
  <c r="P68" i="128"/>
  <c r="P69" i="128"/>
  <c r="P70" i="128"/>
  <c r="P71" i="128"/>
  <c r="P72" i="128"/>
  <c r="P73" i="128"/>
  <c r="P74" i="128"/>
  <c r="P75" i="128"/>
  <c r="P76" i="128"/>
  <c r="P77" i="128"/>
  <c r="P78" i="128"/>
  <c r="P79" i="128"/>
  <c r="P80" i="128"/>
  <c r="P81" i="128"/>
  <c r="P82" i="128"/>
  <c r="P83" i="128"/>
  <c r="P84" i="128"/>
  <c r="P85" i="128"/>
  <c r="P86" i="128"/>
  <c r="P87" i="128"/>
  <c r="P88" i="128"/>
  <c r="P89" i="128"/>
  <c r="P90" i="128"/>
  <c r="P91" i="128"/>
  <c r="P92" i="128"/>
  <c r="P93" i="128"/>
  <c r="P94" i="128"/>
  <c r="P95" i="128"/>
  <c r="P96" i="128"/>
  <c r="P97" i="128"/>
  <c r="P98" i="128"/>
  <c r="P99" i="128"/>
  <c r="P100" i="128"/>
  <c r="P101" i="128"/>
  <c r="P102" i="128"/>
  <c r="P103" i="128"/>
  <c r="P104" i="128"/>
  <c r="P105" i="128"/>
  <c r="P106" i="128"/>
  <c r="P107" i="128"/>
  <c r="P108" i="128"/>
  <c r="P109" i="128"/>
  <c r="P110" i="128"/>
  <c r="P111" i="128"/>
  <c r="P112" i="128"/>
  <c r="P113" i="128"/>
  <c r="P114" i="128"/>
  <c r="P115" i="128"/>
  <c r="P116" i="128"/>
  <c r="P117" i="128"/>
  <c r="P118" i="128"/>
  <c r="P119" i="128"/>
  <c r="P120" i="128"/>
  <c r="P121" i="128"/>
  <c r="P122" i="128"/>
  <c r="P123" i="128"/>
  <c r="P124" i="128"/>
  <c r="P125" i="128"/>
  <c r="P126" i="128"/>
  <c r="P127" i="128"/>
  <c r="P128" i="128"/>
  <c r="P129" i="128"/>
  <c r="P130" i="128"/>
  <c r="P131" i="128"/>
  <c r="P132" i="128"/>
  <c r="P133" i="128"/>
  <c r="P134" i="128"/>
  <c r="P135" i="128"/>
  <c r="P136" i="128"/>
  <c r="P137" i="128"/>
  <c r="P138" i="128"/>
  <c r="P139" i="128"/>
  <c r="P140" i="128"/>
  <c r="P141" i="128"/>
  <c r="P142" i="128"/>
  <c r="P143" i="128"/>
  <c r="P144" i="128"/>
  <c r="P145" i="128"/>
  <c r="P146" i="128"/>
  <c r="P147" i="128"/>
  <c r="P148" i="128"/>
  <c r="P149" i="128"/>
  <c r="P150" i="128"/>
  <c r="P151" i="128"/>
  <c r="P152" i="128"/>
  <c r="P153" i="128"/>
  <c r="P154" i="128"/>
  <c r="P155" i="128"/>
  <c r="P156" i="128"/>
  <c r="P157" i="128"/>
  <c r="P158" i="128"/>
  <c r="P159" i="128"/>
  <c r="P160" i="128"/>
  <c r="P161" i="128"/>
  <c r="P162" i="128"/>
  <c r="P163" i="128"/>
  <c r="P164" i="128"/>
  <c r="P165" i="128"/>
  <c r="P166" i="128"/>
  <c r="P167" i="128"/>
  <c r="P168" i="128"/>
  <c r="P169" i="128"/>
  <c r="P170" i="128"/>
  <c r="P171" i="128"/>
  <c r="P172" i="128"/>
  <c r="P173" i="128"/>
  <c r="P174" i="128"/>
  <c r="P175" i="128"/>
  <c r="P176" i="128"/>
  <c r="P177" i="128"/>
  <c r="P178" i="128"/>
  <c r="P179" i="128"/>
  <c r="P180" i="128"/>
  <c r="P181" i="128"/>
  <c r="P182" i="128"/>
  <c r="P183" i="128"/>
  <c r="P184" i="128"/>
  <c r="P185" i="128"/>
  <c r="P186" i="128"/>
  <c r="P187" i="128"/>
  <c r="P188" i="128"/>
  <c r="P189" i="128"/>
  <c r="P190" i="128"/>
  <c r="P191" i="128"/>
  <c r="P192" i="128"/>
  <c r="P193" i="128"/>
  <c r="P194" i="128"/>
  <c r="P195" i="128"/>
  <c r="P196" i="128"/>
  <c r="P197" i="128"/>
  <c r="P198" i="128"/>
  <c r="P199" i="128"/>
  <c r="P200" i="128"/>
  <c r="P201" i="128"/>
  <c r="P202" i="128"/>
  <c r="P203" i="128"/>
  <c r="P204" i="128"/>
  <c r="P205" i="128"/>
  <c r="P206" i="128"/>
  <c r="P207" i="128"/>
  <c r="P208" i="128"/>
  <c r="P209" i="128"/>
  <c r="P210" i="128"/>
  <c r="P211" i="128"/>
  <c r="P212" i="128"/>
  <c r="P213" i="128"/>
  <c r="P214" i="128"/>
  <c r="P215" i="128"/>
  <c r="P216" i="128"/>
  <c r="P217" i="128"/>
  <c r="P218" i="128"/>
  <c r="P219" i="128"/>
  <c r="P220" i="128"/>
  <c r="P221" i="128"/>
  <c r="P222" i="128"/>
  <c r="P223" i="128"/>
  <c r="P224" i="128"/>
  <c r="P225" i="128"/>
  <c r="P226" i="128"/>
  <c r="P227" i="128"/>
  <c r="P228" i="128"/>
  <c r="P229" i="128"/>
  <c r="P230" i="128"/>
  <c r="P231" i="128"/>
  <c r="P232" i="128"/>
  <c r="P233" i="128"/>
  <c r="P234" i="128"/>
  <c r="P235" i="128"/>
  <c r="P236" i="128"/>
  <c r="P237" i="128"/>
  <c r="P238" i="128"/>
  <c r="P239" i="128"/>
  <c r="P240" i="128"/>
  <c r="P241" i="128"/>
  <c r="P242" i="128"/>
  <c r="P243" i="128"/>
  <c r="P244" i="128"/>
  <c r="P245" i="128"/>
  <c r="P246" i="128"/>
  <c r="P247" i="128"/>
  <c r="P248" i="128"/>
  <c r="P249" i="128"/>
  <c r="P250" i="128"/>
  <c r="P251" i="128"/>
  <c r="P252" i="128"/>
  <c r="P253" i="128"/>
  <c r="P254" i="128"/>
  <c r="P255" i="128"/>
  <c r="P256" i="128"/>
  <c r="P257" i="128"/>
  <c r="P258" i="128"/>
  <c r="P259" i="128"/>
  <c r="P260" i="128"/>
  <c r="P261" i="128"/>
  <c r="P262" i="128"/>
  <c r="P263" i="128"/>
  <c r="P264" i="128"/>
  <c r="P265" i="128"/>
  <c r="P266" i="128"/>
  <c r="P267" i="128"/>
  <c r="P268" i="128"/>
  <c r="P269" i="128"/>
  <c r="P270" i="128"/>
  <c r="P271" i="128"/>
  <c r="P272" i="128"/>
  <c r="P273" i="128"/>
  <c r="P274" i="128"/>
  <c r="P275" i="128"/>
  <c r="P276" i="128"/>
  <c r="P277" i="128"/>
  <c r="P278" i="128"/>
  <c r="P279" i="128"/>
  <c r="P280" i="128"/>
  <c r="P281" i="128"/>
  <c r="P282" i="128"/>
  <c r="P283" i="128"/>
  <c r="P284" i="128"/>
  <c r="P285" i="128"/>
  <c r="P286" i="128"/>
  <c r="P287" i="128"/>
  <c r="P288" i="128"/>
  <c r="P289" i="128"/>
  <c r="P290" i="128"/>
  <c r="P291" i="128"/>
  <c r="P292" i="128"/>
  <c r="P293" i="128"/>
  <c r="P294" i="128"/>
  <c r="P295" i="128"/>
  <c r="P296" i="128"/>
  <c r="P297" i="128"/>
  <c r="P298" i="128"/>
  <c r="P299" i="128"/>
  <c r="P300" i="128"/>
  <c r="P301" i="128"/>
  <c r="P302" i="128"/>
  <c r="P303" i="128"/>
  <c r="P304" i="128"/>
  <c r="P305" i="128"/>
  <c r="P306" i="128"/>
  <c r="P307" i="128"/>
  <c r="P308" i="128"/>
  <c r="P309" i="128"/>
  <c r="P310" i="128"/>
  <c r="P311" i="128"/>
  <c r="P312" i="128"/>
  <c r="P313" i="128"/>
  <c r="P314" i="128"/>
  <c r="P315" i="128"/>
  <c r="P316" i="128"/>
  <c r="P317" i="128"/>
  <c r="P318" i="128"/>
  <c r="P319" i="128"/>
  <c r="P320" i="128"/>
  <c r="P321" i="128"/>
  <c r="P322" i="128"/>
  <c r="P323" i="128"/>
  <c r="P324" i="128"/>
  <c r="P325" i="128"/>
  <c r="P326" i="128"/>
  <c r="P327" i="128"/>
  <c r="P328" i="128"/>
  <c r="P329" i="128"/>
  <c r="P330" i="128"/>
  <c r="P331" i="128"/>
  <c r="P332" i="128"/>
  <c r="P333" i="128"/>
  <c r="P334" i="128"/>
  <c r="P335" i="128"/>
  <c r="P336" i="128"/>
  <c r="P337" i="128"/>
  <c r="P338" i="128"/>
  <c r="P339" i="128"/>
  <c r="P340" i="128"/>
  <c r="P341" i="128"/>
  <c r="P342" i="128"/>
  <c r="P343" i="128"/>
  <c r="P344" i="128"/>
  <c r="P345" i="128"/>
  <c r="P346" i="128"/>
  <c r="P347" i="128"/>
  <c r="P348" i="128"/>
  <c r="P349" i="128"/>
  <c r="P350" i="128"/>
  <c r="P351" i="128"/>
  <c r="P352" i="128"/>
  <c r="P353" i="128"/>
  <c r="P354" i="128"/>
  <c r="S15" i="113" l="1"/>
  <c r="S4" i="113" l="1"/>
  <c r="S322" i="113"/>
  <c r="S305" i="113"/>
  <c r="S286" i="113"/>
  <c r="S281" i="113"/>
  <c r="S301" i="113"/>
  <c r="S326" i="113"/>
  <c r="S266" i="113"/>
  <c r="S274" i="113"/>
  <c r="S334" i="113"/>
  <c r="S329" i="113"/>
  <c r="S325" i="113"/>
  <c r="S298" i="113"/>
  <c r="S293" i="113"/>
  <c r="Q289" i="128"/>
  <c r="S279" i="113"/>
  <c r="S252" i="113"/>
  <c r="S222" i="113"/>
  <c r="S204" i="113"/>
  <c r="S192" i="113"/>
  <c r="S174" i="113"/>
  <c r="S168" i="113"/>
  <c r="S162" i="113"/>
  <c r="S150" i="113"/>
  <c r="S138" i="113"/>
  <c r="S126" i="113"/>
  <c r="S120" i="113"/>
  <c r="S114" i="113"/>
  <c r="S108" i="113"/>
  <c r="S102" i="113"/>
  <c r="S90" i="113"/>
  <c r="S84" i="113"/>
  <c r="S78" i="113"/>
  <c r="S72" i="113"/>
  <c r="S66" i="113"/>
  <c r="S60" i="113"/>
  <c r="S54" i="113"/>
  <c r="S48" i="113"/>
  <c r="S42" i="113"/>
  <c r="S36" i="113"/>
  <c r="S30" i="113"/>
  <c r="S24" i="113"/>
  <c r="S18" i="113"/>
  <c r="S12" i="113"/>
  <c r="S6" i="113"/>
  <c r="Q337" i="128"/>
  <c r="S332" i="113"/>
  <c r="S327" i="113"/>
  <c r="S323" i="113"/>
  <c r="S318" i="113"/>
  <c r="S313" i="113"/>
  <c r="S307" i="113"/>
  <c r="S302" i="113"/>
  <c r="Q298" i="128"/>
  <c r="Q293" i="128"/>
  <c r="S288" i="113"/>
  <c r="S283" i="113"/>
  <c r="S278" i="113"/>
  <c r="Q274" i="128"/>
  <c r="S268" i="113"/>
  <c r="S263" i="113"/>
  <c r="S257" i="113"/>
  <c r="S251" i="113"/>
  <c r="S245" i="113"/>
  <c r="S239" i="113"/>
  <c r="S233" i="113"/>
  <c r="S227" i="113"/>
  <c r="S221" i="113"/>
  <c r="S215" i="113"/>
  <c r="S209" i="113"/>
  <c r="S203" i="113"/>
  <c r="S197" i="113"/>
  <c r="S191" i="113"/>
  <c r="S185" i="113"/>
  <c r="S179" i="113"/>
  <c r="S173" i="113"/>
  <c r="S167" i="113"/>
  <c r="S161" i="113"/>
  <c r="S155" i="113"/>
  <c r="S149" i="113"/>
  <c r="S143" i="113"/>
  <c r="S137" i="113"/>
  <c r="S131" i="113"/>
  <c r="S125" i="113"/>
  <c r="S119" i="113"/>
  <c r="S113" i="113"/>
  <c r="S107" i="113"/>
  <c r="S101" i="113"/>
  <c r="S95" i="113"/>
  <c r="S89" i="113"/>
  <c r="S83" i="113"/>
  <c r="S77" i="113"/>
  <c r="S71" i="113"/>
  <c r="S65" i="113"/>
  <c r="S59" i="113"/>
  <c r="S53" i="113"/>
  <c r="S47" i="113"/>
  <c r="S41" i="113"/>
  <c r="S35" i="113"/>
  <c r="S29" i="113"/>
  <c r="S23" i="113"/>
  <c r="S17" i="113"/>
  <c r="S11" i="113"/>
  <c r="S5" i="113"/>
  <c r="S333" i="113"/>
  <c r="S319" i="113"/>
  <c r="S308" i="113"/>
  <c r="S284" i="113"/>
  <c r="S258" i="113"/>
  <c r="S234" i="113"/>
  <c r="S198" i="113"/>
  <c r="S180" i="113"/>
  <c r="S132" i="113"/>
  <c r="Q341" i="128"/>
  <c r="S336" i="113"/>
  <c r="S317" i="113"/>
  <c r="S312" i="113"/>
  <c r="S306" i="113"/>
  <c r="S297" i="113"/>
  <c r="S292" i="113"/>
  <c r="S287" i="113"/>
  <c r="S282" i="113"/>
  <c r="Q278" i="128"/>
  <c r="S273" i="113"/>
  <c r="S267" i="113"/>
  <c r="S262" i="113"/>
  <c r="S256" i="113"/>
  <c r="S250" i="113"/>
  <c r="S244" i="113"/>
  <c r="S238" i="113"/>
  <c r="S232" i="113"/>
  <c r="S226" i="113"/>
  <c r="S220" i="113"/>
  <c r="S214" i="113"/>
  <c r="S208" i="113"/>
  <c r="S202" i="113"/>
  <c r="S196" i="113"/>
  <c r="S190" i="113"/>
  <c r="S184" i="113"/>
  <c r="S178" i="113"/>
  <c r="S172" i="113"/>
  <c r="S166" i="113"/>
  <c r="S160" i="113"/>
  <c r="S154" i="113"/>
  <c r="S148" i="113"/>
  <c r="S142" i="113"/>
  <c r="S136" i="113"/>
  <c r="S130" i="113"/>
  <c r="S124" i="113"/>
  <c r="S118" i="113"/>
  <c r="S112" i="113"/>
  <c r="S106" i="113"/>
  <c r="S100" i="113"/>
  <c r="S94" i="113"/>
  <c r="S88" i="113"/>
  <c r="S82" i="113"/>
  <c r="S76" i="113"/>
  <c r="S70" i="113"/>
  <c r="S64" i="113"/>
  <c r="S58" i="113"/>
  <c r="S52" i="113"/>
  <c r="S46" i="113"/>
  <c r="S40" i="113"/>
  <c r="S34" i="113"/>
  <c r="S28" i="113"/>
  <c r="S22" i="113"/>
  <c r="S16" i="113"/>
  <c r="S10" i="113"/>
  <c r="S324" i="113"/>
  <c r="S269" i="113"/>
  <c r="S228" i="113"/>
  <c r="S156" i="113"/>
  <c r="S335" i="113"/>
  <c r="S330" i="113"/>
  <c r="Q326" i="128"/>
  <c r="Q322" i="128"/>
  <c r="S316" i="113"/>
  <c r="S311" i="113"/>
  <c r="Q301" i="128"/>
  <c r="S296" i="113"/>
  <c r="S291" i="113"/>
  <c r="S277" i="113"/>
  <c r="S272" i="113"/>
  <c r="S261" i="113"/>
  <c r="S255" i="113"/>
  <c r="S249" i="113"/>
  <c r="S243" i="113"/>
  <c r="S237" i="113"/>
  <c r="S231" i="113"/>
  <c r="S225" i="113"/>
  <c r="S219" i="113"/>
  <c r="S213" i="113"/>
  <c r="S207" i="113"/>
  <c r="S201" i="113"/>
  <c r="S195" i="113"/>
  <c r="S189" i="113"/>
  <c r="S183" i="113"/>
  <c r="S177" i="113"/>
  <c r="S171" i="113"/>
  <c r="S165" i="113"/>
  <c r="S159" i="113"/>
  <c r="S153" i="113"/>
  <c r="S147" i="113"/>
  <c r="S141" i="113"/>
  <c r="S135" i="113"/>
  <c r="S129" i="113"/>
  <c r="S123" i="113"/>
  <c r="S117" i="113"/>
  <c r="S111" i="113"/>
  <c r="S105" i="113"/>
  <c r="S99" i="113"/>
  <c r="S93" i="113"/>
  <c r="S87" i="113"/>
  <c r="S81" i="113"/>
  <c r="S75" i="113"/>
  <c r="S69" i="113"/>
  <c r="S63" i="113"/>
  <c r="S57" i="113"/>
  <c r="S51" i="113"/>
  <c r="S45" i="113"/>
  <c r="S39" i="113"/>
  <c r="S33" i="113"/>
  <c r="S27" i="113"/>
  <c r="S21" i="113"/>
  <c r="Q314" i="128"/>
  <c r="S303" i="113"/>
  <c r="S246" i="113"/>
  <c r="S210" i="113"/>
  <c r="S144" i="113"/>
  <c r="S331" i="113"/>
  <c r="Q349" i="128"/>
  <c r="S321" i="113"/>
  <c r="S315" i="113"/>
  <c r="S310" i="113"/>
  <c r="Q305" i="128"/>
  <c r="S300" i="113"/>
  <c r="S295" i="113"/>
  <c r="S290" i="113"/>
  <c r="Q286" i="128"/>
  <c r="Q281" i="128"/>
  <c r="S276" i="113"/>
  <c r="S271" i="113"/>
  <c r="Q266" i="128"/>
  <c r="S260" i="113"/>
  <c r="S254" i="113"/>
  <c r="S248" i="113"/>
  <c r="S242" i="113"/>
  <c r="S236" i="113"/>
  <c r="S230" i="113"/>
  <c r="S224" i="113"/>
  <c r="S218" i="113"/>
  <c r="S212" i="113"/>
  <c r="S206" i="113"/>
  <c r="S200" i="113"/>
  <c r="S194" i="113"/>
  <c r="S188" i="113"/>
  <c r="S182" i="113"/>
  <c r="S176" i="113"/>
  <c r="S170" i="113"/>
  <c r="S164" i="113"/>
  <c r="S158" i="113"/>
  <c r="S152" i="113"/>
  <c r="S146" i="113"/>
  <c r="S140" i="113"/>
  <c r="S134" i="113"/>
  <c r="S128" i="113"/>
  <c r="S122" i="113"/>
  <c r="S116" i="113"/>
  <c r="S110" i="113"/>
  <c r="S104" i="113"/>
  <c r="S98" i="113"/>
  <c r="S92" i="113"/>
  <c r="S86" i="113"/>
  <c r="S80" i="113"/>
  <c r="S74" i="113"/>
  <c r="S68" i="113"/>
  <c r="S62" i="113"/>
  <c r="S56" i="113"/>
  <c r="S50" i="113"/>
  <c r="S44" i="113"/>
  <c r="S38" i="113"/>
  <c r="S32" i="113"/>
  <c r="S26" i="113"/>
  <c r="S14" i="113"/>
  <c r="S8" i="113"/>
  <c r="S328" i="113"/>
  <c r="S264" i="113"/>
  <c r="S240" i="113"/>
  <c r="S216" i="113"/>
  <c r="S186" i="113"/>
  <c r="S96" i="113"/>
  <c r="Q344" i="128"/>
  <c r="Q334" i="128"/>
  <c r="Q329" i="128"/>
  <c r="Q325" i="128"/>
  <c r="S320" i="113"/>
  <c r="S314" i="113"/>
  <c r="S309" i="113"/>
  <c r="S304" i="113"/>
  <c r="S299" i="113"/>
  <c r="S294" i="113"/>
  <c r="S289" i="113"/>
  <c r="S285" i="113"/>
  <c r="S280" i="113"/>
  <c r="S275" i="113"/>
  <c r="S270" i="113"/>
  <c r="S265" i="113"/>
  <c r="S259" i="113"/>
  <c r="S253" i="113"/>
  <c r="S247" i="113"/>
  <c r="S241" i="113"/>
  <c r="S235" i="113"/>
  <c r="S229" i="113"/>
  <c r="S223" i="113"/>
  <c r="S217" i="113"/>
  <c r="S211" i="113"/>
  <c r="S205" i="113"/>
  <c r="S199" i="113"/>
  <c r="S193" i="113"/>
  <c r="S187" i="113"/>
  <c r="S181" i="113"/>
  <c r="S175" i="113"/>
  <c r="S169" i="113"/>
  <c r="S163" i="113"/>
  <c r="S157" i="113"/>
  <c r="S151" i="113"/>
  <c r="S145" i="113"/>
  <c r="S139" i="113"/>
  <c r="S133" i="113"/>
  <c r="S127" i="113"/>
  <c r="S121" i="113"/>
  <c r="S115" i="113"/>
  <c r="S109" i="113"/>
  <c r="S103" i="113"/>
  <c r="S97" i="113"/>
  <c r="S91" i="113"/>
  <c r="S85" i="113"/>
  <c r="S79" i="113"/>
  <c r="S73" i="113"/>
  <c r="S67" i="113"/>
  <c r="S61" i="113"/>
  <c r="S55" i="113"/>
  <c r="S49" i="113"/>
  <c r="S43" i="113"/>
  <c r="S37" i="113"/>
  <c r="S31" i="113"/>
  <c r="S25" i="113"/>
  <c r="S19" i="113"/>
  <c r="S13" i="113"/>
  <c r="S7" i="113"/>
  <c r="S20" i="113"/>
  <c r="Q353" i="128"/>
  <c r="S9" i="113"/>
  <c r="H358" i="128"/>
  <c r="Q85" i="128" l="1"/>
  <c r="Q175" i="128"/>
  <c r="Q247" i="128"/>
  <c r="Q128" i="128"/>
  <c r="Q218" i="128"/>
  <c r="Q315" i="128"/>
  <c r="Q129" i="128"/>
  <c r="Q219" i="128"/>
  <c r="Q324" i="128"/>
  <c r="Q160" i="128"/>
  <c r="Q73" i="128"/>
  <c r="Q145" i="128"/>
  <c r="Q181" i="128"/>
  <c r="Q217" i="128"/>
  <c r="Q253" i="128"/>
  <c r="Q285" i="128"/>
  <c r="Q320" i="128"/>
  <c r="Q354" i="128"/>
  <c r="Q240" i="128"/>
  <c r="Q62" i="128"/>
  <c r="Q98" i="128"/>
  <c r="Q134" i="128"/>
  <c r="Q170" i="128"/>
  <c r="Q206" i="128"/>
  <c r="Q242" i="128"/>
  <c r="Q276" i="128"/>
  <c r="Q321" i="128"/>
  <c r="Q144" i="128"/>
  <c r="Q303" i="128"/>
  <c r="Q63" i="128"/>
  <c r="Q304" i="128"/>
  <c r="Q307" i="128"/>
  <c r="Q323" i="128"/>
  <c r="Q72" i="128"/>
  <c r="Q90" i="128"/>
  <c r="Q114" i="128"/>
  <c r="Q138" i="128"/>
  <c r="Q168" i="128"/>
  <c r="Q204" i="128"/>
  <c r="Q279" i="128"/>
  <c r="Q103" i="128"/>
  <c r="Q193" i="128"/>
  <c r="Q280" i="128"/>
  <c r="Q350" i="128"/>
  <c r="Q146" i="128"/>
  <c r="Q236" i="128"/>
  <c r="Q246" i="128"/>
  <c r="Q93" i="128"/>
  <c r="Q183" i="128"/>
  <c r="Q277" i="128"/>
  <c r="Q178" i="128"/>
  <c r="Q109" i="128"/>
  <c r="Q79" i="128"/>
  <c r="Q115" i="128"/>
  <c r="Q169" i="128"/>
  <c r="Q205" i="128"/>
  <c r="Q241" i="128"/>
  <c r="Q259" i="128"/>
  <c r="Q186" i="128"/>
  <c r="Q140" i="128"/>
  <c r="Q176" i="128"/>
  <c r="Q212" i="128"/>
  <c r="Q248" i="128"/>
  <c r="Q310" i="128"/>
  <c r="Q345" i="128"/>
  <c r="Q69" i="128"/>
  <c r="Q105" i="128"/>
  <c r="Q141" i="128"/>
  <c r="Q177" i="128"/>
  <c r="Q213" i="128"/>
  <c r="Q249" i="128"/>
  <c r="Q296" i="128"/>
  <c r="Q316" i="128"/>
  <c r="Q330" i="128"/>
  <c r="Q269" i="128"/>
  <c r="Q64" i="128"/>
  <c r="Q82" i="128"/>
  <c r="Q100" i="128"/>
  <c r="Q118" i="128"/>
  <c r="Q136" i="128"/>
  <c r="Q154" i="128"/>
  <c r="Q172" i="128"/>
  <c r="Q190" i="128"/>
  <c r="Q208" i="128"/>
  <c r="Q226" i="128"/>
  <c r="Q244" i="128"/>
  <c r="Q262" i="128"/>
  <c r="Q292" i="128"/>
  <c r="Q312" i="128"/>
  <c r="Q198" i="128"/>
  <c r="Q284" i="128"/>
  <c r="Q333" i="128"/>
  <c r="Q65" i="128"/>
  <c r="Q83" i="128"/>
  <c r="Q101" i="128"/>
  <c r="Q119" i="128"/>
  <c r="Q137" i="128"/>
  <c r="Q155" i="128"/>
  <c r="Q173" i="128"/>
  <c r="Q191" i="128"/>
  <c r="Q209" i="128"/>
  <c r="Q227" i="128"/>
  <c r="Q245" i="128"/>
  <c r="Q263" i="128"/>
  <c r="Q121" i="128"/>
  <c r="Q211" i="128"/>
  <c r="Q343" i="128"/>
  <c r="Q328" i="128"/>
  <c r="Q92" i="128"/>
  <c r="Q200" i="128"/>
  <c r="Q300" i="128"/>
  <c r="Q147" i="128"/>
  <c r="Q237" i="128"/>
  <c r="Q156" i="128"/>
  <c r="Q106" i="128"/>
  <c r="Q127" i="128"/>
  <c r="Q61" i="128"/>
  <c r="Q97" i="128"/>
  <c r="Q133" i="128"/>
  <c r="Q151" i="128"/>
  <c r="Q187" i="128"/>
  <c r="Q223" i="128"/>
  <c r="Q275" i="128"/>
  <c r="Q338" i="128"/>
  <c r="Q264" i="128"/>
  <c r="Q68" i="128"/>
  <c r="Q86" i="128"/>
  <c r="Q104" i="128"/>
  <c r="Q122" i="128"/>
  <c r="Q158" i="128"/>
  <c r="Q194" i="128"/>
  <c r="Q230" i="128"/>
  <c r="Q295" i="128"/>
  <c r="Q339" i="128"/>
  <c r="Q210" i="128"/>
  <c r="Q87" i="128"/>
  <c r="Q123" i="128"/>
  <c r="Q159" i="128"/>
  <c r="Q195" i="128"/>
  <c r="Q231" i="128"/>
  <c r="Q272" i="128"/>
  <c r="Q294" i="128"/>
  <c r="Q309" i="128"/>
  <c r="Q283" i="128"/>
  <c r="Q313" i="128"/>
  <c r="Q327" i="128"/>
  <c r="Q78" i="128"/>
  <c r="Q102" i="128"/>
  <c r="Q120" i="128"/>
  <c r="Q150" i="128"/>
  <c r="Q174" i="128"/>
  <c r="Q222" i="128"/>
  <c r="Q139" i="128"/>
  <c r="Q265" i="128"/>
  <c r="Q216" i="128"/>
  <c r="Q74" i="128"/>
  <c r="Q164" i="128"/>
  <c r="Q254" i="128"/>
  <c r="Q111" i="128"/>
  <c r="Q201" i="128"/>
  <c r="Q335" i="128"/>
  <c r="Q70" i="128"/>
  <c r="Q88" i="128"/>
  <c r="Q142" i="128"/>
  <c r="Q196" i="128"/>
  <c r="Q214" i="128"/>
  <c r="Q232" i="128"/>
  <c r="Q250" i="128"/>
  <c r="Q267" i="128"/>
  <c r="Q282" i="128"/>
  <c r="Q297" i="128"/>
  <c r="Q317" i="128"/>
  <c r="Q132" i="128"/>
  <c r="Q234" i="128"/>
  <c r="Q308" i="128"/>
  <c r="Q71" i="128"/>
  <c r="Q89" i="128"/>
  <c r="Q107" i="128"/>
  <c r="Q125" i="128"/>
  <c r="Q143" i="128"/>
  <c r="Q161" i="128"/>
  <c r="Q179" i="128"/>
  <c r="Q197" i="128"/>
  <c r="Q215" i="128"/>
  <c r="Q233" i="128"/>
  <c r="Q251" i="128"/>
  <c r="Q268" i="128"/>
  <c r="Q346" i="128"/>
  <c r="Q299" i="128"/>
  <c r="Q288" i="128"/>
  <c r="Q302" i="128"/>
  <c r="Q318" i="128"/>
  <c r="Q332" i="128"/>
  <c r="Q66" i="128"/>
  <c r="Q84" i="128"/>
  <c r="Q108" i="128"/>
  <c r="Q126" i="128"/>
  <c r="Q162" i="128"/>
  <c r="Q192" i="128"/>
  <c r="Q252" i="128"/>
  <c r="Q352" i="128"/>
  <c r="Q67" i="128"/>
  <c r="Q157" i="128"/>
  <c r="Q229" i="128"/>
  <c r="Q110" i="128"/>
  <c r="Q182" i="128"/>
  <c r="Q271" i="128"/>
  <c r="Q75" i="128"/>
  <c r="Q165" i="128"/>
  <c r="Q255" i="128"/>
  <c r="Q124" i="128"/>
  <c r="Q91" i="128"/>
  <c r="Q163" i="128"/>
  <c r="Q199" i="128"/>
  <c r="Q235" i="128"/>
  <c r="Q270" i="128"/>
  <c r="Q348" i="128"/>
  <c r="Q96" i="128"/>
  <c r="Q347" i="128"/>
  <c r="Q80" i="128"/>
  <c r="Q116" i="128"/>
  <c r="Q152" i="128"/>
  <c r="Q188" i="128"/>
  <c r="Q224" i="128"/>
  <c r="Q260" i="128"/>
  <c r="Q290" i="128"/>
  <c r="Q331" i="128"/>
  <c r="Q81" i="128"/>
  <c r="Q99" i="128"/>
  <c r="Q117" i="128"/>
  <c r="Q135" i="128"/>
  <c r="Q153" i="128"/>
  <c r="Q171" i="128"/>
  <c r="Q189" i="128"/>
  <c r="Q207" i="128"/>
  <c r="Q225" i="128"/>
  <c r="Q243" i="128"/>
  <c r="Q261" i="128"/>
  <c r="Q291" i="128"/>
  <c r="Q311" i="128"/>
  <c r="Q340" i="128"/>
  <c r="Q228" i="128"/>
  <c r="Q342" i="128"/>
  <c r="Q76" i="128"/>
  <c r="Q94" i="128"/>
  <c r="Q112" i="128"/>
  <c r="Q130" i="128"/>
  <c r="Q148" i="128"/>
  <c r="Q166" i="128"/>
  <c r="Q184" i="128"/>
  <c r="Q202" i="128"/>
  <c r="Q220" i="128"/>
  <c r="Q238" i="128"/>
  <c r="Q256" i="128"/>
  <c r="Q273" i="128"/>
  <c r="Q287" i="128"/>
  <c r="Q306" i="128"/>
  <c r="Q336" i="128"/>
  <c r="Q180" i="128"/>
  <c r="Q258" i="128"/>
  <c r="Q319" i="128"/>
  <c r="Q77" i="128"/>
  <c r="Q95" i="128"/>
  <c r="Q113" i="128"/>
  <c r="Q131" i="128"/>
  <c r="Q149" i="128"/>
  <c r="Q167" i="128"/>
  <c r="Q185" i="128"/>
  <c r="Q203" i="128"/>
  <c r="Q221" i="128"/>
  <c r="Q239" i="128"/>
  <c r="Q257" i="128"/>
  <c r="Q351" i="128"/>
  <c r="P16" i="128"/>
  <c r="P17" i="128"/>
  <c r="P18" i="128"/>
  <c r="P19" i="128"/>
  <c r="P20" i="128"/>
  <c r="P22" i="128"/>
  <c r="P23" i="128"/>
  <c r="P24" i="128"/>
  <c r="P25" i="128"/>
  <c r="P26" i="128"/>
  <c r="P27" i="128"/>
  <c r="P28" i="128"/>
  <c r="P29" i="128"/>
  <c r="P30" i="128"/>
  <c r="P31" i="128"/>
  <c r="P32" i="128"/>
  <c r="P33" i="128"/>
  <c r="P34" i="128"/>
  <c r="P35" i="128"/>
  <c r="P36" i="128"/>
  <c r="P37" i="128"/>
  <c r="P38" i="128"/>
  <c r="P39" i="128"/>
  <c r="P40" i="128"/>
  <c r="P41" i="128"/>
  <c r="P42" i="128"/>
  <c r="P43" i="128"/>
  <c r="P44" i="128"/>
  <c r="P45" i="128"/>
  <c r="P46" i="128"/>
  <c r="P47" i="128"/>
  <c r="P48" i="128"/>
  <c r="P49" i="128"/>
  <c r="P50" i="128"/>
  <c r="P51" i="128"/>
  <c r="P52" i="128"/>
  <c r="P53" i="128"/>
  <c r="P54" i="128"/>
  <c r="P55" i="128"/>
  <c r="P56" i="128"/>
  <c r="P57" i="128"/>
  <c r="P58" i="128"/>
  <c r="P59" i="128"/>
  <c r="P60" i="128"/>
  <c r="Q40" i="128" l="1"/>
  <c r="Q39" i="128"/>
  <c r="Q43" i="128"/>
  <c r="Q51" i="128"/>
  <c r="Q30" i="128"/>
  <c r="Q52" i="128"/>
  <c r="Q26" i="128"/>
  <c r="Q41" i="128"/>
  <c r="Q25" i="128"/>
  <c r="Q17" i="128"/>
  <c r="Q44" i="128"/>
  <c r="Q28" i="128"/>
  <c r="Q54" i="128"/>
  <c r="Q57" i="128"/>
  <c r="Q48" i="128"/>
  <c r="Q27" i="128"/>
  <c r="Q21" i="128"/>
  <c r="Q31" i="128"/>
  <c r="Q20" i="128"/>
  <c r="Q29" i="128"/>
  <c r="Q18" i="128"/>
  <c r="Q38" i="128"/>
  <c r="Q23" i="128"/>
  <c r="Q60" i="128"/>
  <c r="Q56" i="128"/>
  <c r="Q16" i="128"/>
  <c r="Q35" i="128"/>
  <c r="Q47" i="128"/>
  <c r="Q36" i="128"/>
  <c r="Q55" i="128"/>
  <c r="Q45" i="128"/>
  <c r="Q50" i="128"/>
  <c r="Q24" i="128"/>
  <c r="Q49" i="128"/>
  <c r="Q32" i="128"/>
  <c r="Q53" i="128"/>
  <c r="Q46" i="128"/>
  <c r="Q33" i="128"/>
  <c r="Q59" i="128"/>
  <c r="Q58" i="128"/>
  <c r="Q34" i="128"/>
  <c r="Q19" i="128"/>
  <c r="Q42" i="128"/>
  <c r="Q22" i="128"/>
  <c r="Q37" i="128"/>
  <c r="P21" i="128"/>
  <c r="N355" i="128" l="1"/>
  <c r="P12" i="128" l="1"/>
  <c r="P13" i="128"/>
  <c r="P14" i="128"/>
  <c r="P15" i="128"/>
  <c r="P7" i="128" l="1"/>
  <c r="P6" i="128"/>
  <c r="P11" i="128"/>
  <c r="P5" i="128"/>
  <c r="P10" i="128"/>
  <c r="P9" i="128"/>
  <c r="P8" i="128"/>
  <c r="Q4" i="128"/>
  <c r="P4" i="128" l="1"/>
  <c r="P355" i="128" s="1"/>
  <c r="Q360" i="128" l="1"/>
  <c r="Q8" i="128"/>
  <c r="Q9" i="128"/>
  <c r="Q6" i="128"/>
  <c r="Q11" i="128"/>
  <c r="Q14" i="128"/>
  <c r="Q15" i="128"/>
  <c r="Q12" i="128"/>
  <c r="Q10" i="128"/>
  <c r="Q13" i="128"/>
  <c r="Q5" i="128"/>
  <c r="Q7" i="128"/>
  <c r="Q355" i="128" l="1"/>
  <c r="Q361" i="128" s="1"/>
  <c r="Q363" i="12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LETÍCIA-SEGECON/FPOLIS</author>
  </authors>
  <commentList>
    <comment ref="J11" authorId="0" shapeId="0" xr:uid="{6DF0750F-9242-41B7-BAD3-68EF4C3B63A4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08/10/2024: CEDIDO AO CEAD: 100.</t>
        </r>
      </text>
    </comment>
    <comment ref="J16" authorId="0" shapeId="0" xr:uid="{CDBB142C-C460-4437-AC71-94E7E427B3E5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09/10/2024: CEDIDO AO CEAD: 10.
25/11/2024: CEDIDO AO CEFID: 140.
</t>
        </r>
      </text>
    </comment>
    <comment ref="J35" authorId="0" shapeId="0" xr:uid="{63AC66F1-94C7-455C-B296-F9B289E22AD8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16/09/2024: CEDIDO AO CEART: 08.</t>
        </r>
      </text>
    </comment>
    <comment ref="J37" authorId="0" shapeId="0" xr:uid="{6E51DA6E-4657-4B18-A5CF-7435575E9416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16/09/2024: CEDIDO AO CEART: 120.
16/09/2024: CEDIDO AO CEFID: 80.</t>
        </r>
      </text>
    </comment>
    <comment ref="J47" authorId="0" shapeId="0" xr:uid="{84D0BBE8-96A9-482F-8C43-D0E5102B643C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08/10/2024: CEDIDO AO CEAD: 02.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LETICIA - SEGECON FPOLIS</author>
  </authors>
  <commentList>
    <comment ref="G3" authorId="0" shapeId="0" xr:uid="{37294765-D5A3-4428-9491-2ED56D00DF56}">
      <text>
        <r>
          <rPr>
            <b/>
            <sz val="9"/>
            <color indexed="81"/>
            <rFont val="Segoe UI"/>
            <family val="2"/>
          </rPr>
          <t>LETICIA - SEGECON: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u/>
            <sz val="9"/>
            <color indexed="81"/>
            <rFont val="Segoe UI"/>
            <family val="2"/>
          </rPr>
          <t>CUIDAR</t>
        </r>
        <r>
          <rPr>
            <sz val="9"/>
            <color indexed="81"/>
            <rFont val="Segoe UI"/>
            <family val="2"/>
          </rPr>
          <t xml:space="preserve"> -</t>
        </r>
        <r>
          <rPr>
            <b/>
            <sz val="9"/>
            <color indexed="81"/>
            <rFont val="Segoe UI"/>
            <family val="2"/>
          </rPr>
          <t xml:space="preserve"> MÁXIMO</t>
        </r>
        <r>
          <rPr>
            <sz val="9"/>
            <color indexed="81"/>
            <rFont val="Segoe UI"/>
            <family val="2"/>
          </rPr>
          <t xml:space="preserve"> </t>
        </r>
        <r>
          <rPr>
            <b/>
            <sz val="9"/>
            <color indexed="81"/>
            <rFont val="Segoe UI"/>
            <family val="2"/>
          </rPr>
          <t>50%</t>
        </r>
        <r>
          <rPr>
            <sz val="9"/>
            <color indexed="81"/>
            <rFont val="Segoe UI"/>
            <family val="2"/>
          </rPr>
          <t xml:space="preserve"> </t>
        </r>
        <r>
          <rPr>
            <u/>
            <sz val="9"/>
            <color indexed="81"/>
            <rFont val="Segoe UI"/>
            <family val="2"/>
          </rPr>
          <t>POR ÓRGÃO</t>
        </r>
        <r>
          <rPr>
            <sz val="9"/>
            <color indexed="81"/>
            <rFont val="Segoe UI"/>
            <family val="2"/>
          </rPr>
          <t>!!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LETÍCIA-SEGECON/FPOLIS</author>
  </authors>
  <commentList>
    <comment ref="J11" authorId="0" shapeId="0" xr:uid="{946A521F-4178-48D4-8169-FAF2C744522A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08/10/2024: RECEBIDO DA REITORIA: 100.</t>
        </r>
      </text>
    </comment>
    <comment ref="J16" authorId="0" shapeId="0" xr:uid="{8BA4A639-CCCA-4F27-9ED0-D9FF967E5E8A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09/10/2024: RECEBIDO DA REITORIA: 10.</t>
        </r>
      </text>
    </comment>
    <comment ref="J47" authorId="0" shapeId="0" xr:uid="{58DAE97D-F3F9-4013-8952-3DD840AD1432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08/10/2024: RECEBIDO DA RTEITORIA: 02.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LETÍCIA-SEGECON/FPOLIS</author>
  </authors>
  <commentList>
    <comment ref="J35" authorId="0" shapeId="0" xr:uid="{6F279521-5845-4CA6-B4F6-B85C258DDB1C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16/09/2024: RECEBIDO DA REITORIA: 08.</t>
        </r>
      </text>
    </comment>
    <comment ref="J37" authorId="0" shapeId="0" xr:uid="{CB9C5ED7-2C6F-4954-A94C-DB6313D57EA8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16/09/2024: RECEBIDO DA REITORIA: 120.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LETÍCIA-SEGECON/FPOLIS</author>
  </authors>
  <commentList>
    <comment ref="J16" authorId="0" shapeId="0" xr:uid="{74372E1D-4148-442A-A46A-670FE6123BE5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25/11/2024: RECEBIDO DA REITORIA: 140.</t>
        </r>
      </text>
    </comment>
    <comment ref="J37" authorId="0" shapeId="0" xr:uid="{2253F9BB-6483-4E06-A47D-12058E8EC2C2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16/09/2024: RECEBIDO DA REITORIA: 80.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LETÍCIA-SEGECON/FPOLIS</author>
  </authors>
  <commentList>
    <comment ref="M148" authorId="0" shapeId="0" xr:uid="{3F4D8EEA-06DA-4DE4-9A2B-3FE7ECB7086B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17/09/2024: RECEBIDO DO CEPLAN: 12 (OBS: EQUIVALENTE AO ITEM 297 DO CEPLAN).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Usuário(a)</author>
  </authors>
  <commentList>
    <comment ref="J212" authorId="0" shapeId="0" xr:uid="{30E877EA-28FA-45A9-AF0B-0493DEB6CB99}">
      <text>
        <r>
          <rPr>
            <b/>
            <sz val="9"/>
            <color indexed="81"/>
            <rFont val="Segoe UI"/>
            <family val="2"/>
          </rPr>
          <t xml:space="preserve">LETÍCIA - SEGECON/FPOLIS:
</t>
        </r>
        <r>
          <rPr>
            <sz val="9"/>
            <color indexed="81"/>
            <rFont val="Segoe UI"/>
            <family val="2"/>
          </rPr>
          <t xml:space="preserve">21/10/2024: CEDIDO AO CERES: 80.
</t>
        </r>
      </text>
    </comment>
    <comment ref="J215" authorId="0" shapeId="0" xr:uid="{14128009-1828-4EEF-984E-EF98066EAB09}">
      <text>
        <r>
          <rPr>
            <b/>
            <sz val="9"/>
            <color indexed="81"/>
            <rFont val="Segoe UI"/>
            <family val="2"/>
          </rPr>
          <t>SEGECON/FPOLIS:</t>
        </r>
        <r>
          <rPr>
            <sz val="9"/>
            <color indexed="81"/>
            <rFont val="Segoe UI"/>
            <family val="2"/>
          </rPr>
          <t xml:space="preserve">
23/10/2024: CEDIDO AO CERES: 01.</t>
        </r>
      </text>
    </comment>
    <comment ref="J223" authorId="0" shapeId="0" xr:uid="{F4FDD908-DD2B-46D4-810D-40C339645FBC}">
      <text>
        <r>
          <rPr>
            <b/>
            <sz val="9"/>
            <color indexed="81"/>
            <rFont val="Segoe UI"/>
            <family val="2"/>
          </rPr>
          <t>LETÍCIA - SEGECON/FPOLIS:</t>
        </r>
        <r>
          <rPr>
            <sz val="9"/>
            <color indexed="81"/>
            <rFont val="Segoe UI"/>
            <family val="2"/>
          </rPr>
          <t xml:space="preserve">
21/10/2024: CEDIDO AO CERES: 10.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Usuário(a)</author>
  </authors>
  <commentList>
    <comment ref="J212" authorId="0" shapeId="0" xr:uid="{C6FB1F37-0DF4-4A75-A63F-D40EA6A3A4D5}">
      <text>
        <r>
          <rPr>
            <b/>
            <sz val="9"/>
            <color indexed="81"/>
            <rFont val="Segoe UI"/>
            <family val="2"/>
          </rPr>
          <t>LETÍCIA - SEGECON/FPOLIS:</t>
        </r>
        <r>
          <rPr>
            <sz val="9"/>
            <color indexed="81"/>
            <rFont val="Segoe UI"/>
            <family val="2"/>
          </rPr>
          <t xml:space="preserve">
21/10/2024: RECEBIDO AO CESFI: 80.</t>
        </r>
      </text>
    </comment>
    <comment ref="J215" authorId="0" shapeId="0" xr:uid="{4AF6B49D-FEAD-49C7-871E-D0C6585A2538}">
      <text>
        <r>
          <rPr>
            <b/>
            <sz val="9"/>
            <color indexed="81"/>
            <rFont val="Segoe UI"/>
            <family val="2"/>
          </rPr>
          <t>SEGECON/FPOLIS:</t>
        </r>
        <r>
          <rPr>
            <sz val="9"/>
            <color indexed="81"/>
            <rFont val="Segoe UI"/>
            <family val="2"/>
          </rPr>
          <t xml:space="preserve">
23/10/2024: RECEBIDO DO CESFI: 01.</t>
        </r>
      </text>
    </comment>
    <comment ref="J223" authorId="0" shapeId="0" xr:uid="{731D5736-91A4-49C2-9ED9-46DAB54AD414}">
      <text>
        <r>
          <rPr>
            <b/>
            <sz val="9"/>
            <color indexed="81"/>
            <rFont val="Segoe UI"/>
            <family val="2"/>
          </rPr>
          <t>LETÍCIA - SEGECON/FPOLIS:</t>
        </r>
        <r>
          <rPr>
            <sz val="9"/>
            <color indexed="81"/>
            <rFont val="Segoe UI"/>
            <family val="2"/>
          </rPr>
          <t xml:space="preserve">
21/10/2024: RECEBIDO AO CESFI: 10.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LETÍCIA-SEGECON/FPOLIS</author>
  </authors>
  <commentList>
    <comment ref="M300" authorId="0" shapeId="0" xr:uid="{6A1D39EC-8DA8-4819-B86F-971F44FD1684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17/09/2024: CEDIDO AO CEO: 12. (OBS: PARA O ITEM 145 DO CEO - EQUIVALENTE)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LETÍCIA-SEGECON/FPOLIS</author>
  </authors>
  <commentList>
    <comment ref="M148" authorId="0" shapeId="0" xr:uid="{C7D42991-F398-4729-8736-026245B3DF23}">
      <text>
        <r>
          <rPr>
            <b/>
            <sz val="9"/>
            <color indexed="81"/>
            <rFont val="Segoe UI"/>
            <family val="2"/>
          </rPr>
          <t>LETÍCIA-SEGECON/FPOLIS:</t>
        </r>
        <r>
          <rPr>
            <sz val="9"/>
            <color indexed="81"/>
            <rFont val="Segoe UI"/>
            <family val="2"/>
          </rPr>
          <t xml:space="preserve">
17/03/2025: 12 UND. - TRANSFERIDO DO ITEM 297 DO CEPLAN PARA O CEO. (IDEM, SÓ MUDA CIDADE).</t>
        </r>
      </text>
    </comment>
  </commentList>
</comments>
</file>

<file path=xl/sharedStrings.xml><?xml version="1.0" encoding="utf-8"?>
<sst xmlns="http://schemas.openxmlformats.org/spreadsheetml/2006/main" count="22880" uniqueCount="208">
  <si>
    <t>Saldo / Automático</t>
  </si>
  <si>
    <t>...../...../......</t>
  </si>
  <si>
    <t>ALERTA</t>
  </si>
  <si>
    <t>Unidade</t>
  </si>
  <si>
    <t>SALDO</t>
  </si>
  <si>
    <t>Qtde Registrada</t>
  </si>
  <si>
    <t>Valor Total Utilizado</t>
  </si>
  <si>
    <t>Valor Utilizado</t>
  </si>
  <si>
    <t>% Aditivos</t>
  </si>
  <si>
    <t>% Utilizado</t>
  </si>
  <si>
    <t>Peça</t>
  </si>
  <si>
    <t>Valor Total da Ata</t>
  </si>
  <si>
    <t>Empresa</t>
  </si>
  <si>
    <t>Detalhamento</t>
  </si>
  <si>
    <t xml:space="preserve">Valor Unitário </t>
  </si>
  <si>
    <t xml:space="preserve">Total Registrado </t>
  </si>
  <si>
    <t>Marca/Modelo</t>
  </si>
  <si>
    <t>AF nº xxxx/2024 Quantidade</t>
  </si>
  <si>
    <t>Quantidade Registrada</t>
  </si>
  <si>
    <t>Item</t>
  </si>
  <si>
    <t>Valor Unitário</t>
  </si>
  <si>
    <t>Lote</t>
  </si>
  <si>
    <t>CONTROLE DO GESTOR:</t>
  </si>
  <si>
    <t>PE 0658/2024 SRP - (SGPE DE ORIGEM: 7444/2024)</t>
  </si>
  <si>
    <r>
      <t xml:space="preserve">VIGÊNCIA DA ATA: 08/08/2024 </t>
    </r>
    <r>
      <rPr>
        <b/>
        <sz val="11"/>
        <rFont val="Calibri"/>
        <family val="2"/>
        <scheme val="minor"/>
      </rPr>
      <t>até 08/08/2025</t>
    </r>
  </si>
  <si>
    <r>
      <t xml:space="preserve">CENTRO PARTICIPANTE: </t>
    </r>
    <r>
      <rPr>
        <b/>
        <sz val="11"/>
        <rFont val="Calibri"/>
        <family val="2"/>
        <scheme val="minor"/>
      </rPr>
      <t>REITORIA/SETIC</t>
    </r>
  </si>
  <si>
    <t>Especificação (conforme especificação em edital)</t>
  </si>
  <si>
    <t>LEVANTAMENTO DE NECESSIDADE (verificando a necessidade)</t>
  </si>
  <si>
    <t>PROPRIA/N.A.</t>
  </si>
  <si>
    <t>339039.16</t>
  </si>
  <si>
    <t>DOCUMENTAÇÃO – AS-BUILT</t>
  </si>
  <si>
    <t>M²</t>
  </si>
  <si>
    <t>CERTIFICAÇÃO DE PONTO DE REDE ESTRUTURADO COM CERTIFICADOR</t>
  </si>
  <si>
    <t>CONECTORIZAÇÃO DE CABO UTP CAT.5e</t>
  </si>
  <si>
    <t>FURUKAWA/35030521</t>
  </si>
  <si>
    <t>CONECTORIZAÇÃO DE CABO UTP CAT.6</t>
  </si>
  <si>
    <t>FURUKAWA/35030600</t>
  </si>
  <si>
    <t>Metro Linear</t>
  </si>
  <si>
    <t>FURUKAWA/23200142</t>
  </si>
  <si>
    <t>FURUKAWA/23400194</t>
  </si>
  <si>
    <t>FURUKAWA/23360000</t>
  </si>
  <si>
    <t>LOCALIZAÇÃO DE PONTO DE REDE PERDIDO</t>
  </si>
  <si>
    <t>REMOÇÃO DE REDE EXISTENTE</t>
  </si>
  <si>
    <t>Kilograma</t>
  </si>
  <si>
    <t>INSTALAÇÃO APARENTE DE ELETRODUTO (1 polegada)</t>
  </si>
  <si>
    <t>MASSTER/17201306</t>
  </si>
  <si>
    <t>INSTALAÇÃO APARENTE DE ELETRODUTO (3⁄4 de polegada)</t>
  </si>
  <si>
    <t>MASSTER/17201304</t>
  </si>
  <si>
    <t>INSTALAÇÃO DE ELETRODUTO FLEXÍVEL CORRUGADO EM FORRO</t>
  </si>
  <si>
    <t>TIGRE/1421020</t>
  </si>
  <si>
    <t>INSTALAÇÃO DE CANALETA EM ALUMÍNIO 70X25MM</t>
  </si>
  <si>
    <t>DUTOTEC/DT1224100</t>
  </si>
  <si>
    <t>INSTALAÇÃO DE CANALETA EM ALUMÍNIO 70X45MM</t>
  </si>
  <si>
    <t>DUTOTEC/DT1444100</t>
  </si>
  <si>
    <t>INSTALAÇÃO DE CANALETA PVC – 110X20MM</t>
  </si>
  <si>
    <t>DUTOTEC/513203</t>
  </si>
  <si>
    <t>INSTALAÇÃO DE CANALETA PVC - 50X20MM</t>
  </si>
  <si>
    <t>DUTOTEC/513201</t>
  </si>
  <si>
    <t>INSTALAÇÃO DE ELETROCALHA PERFURADA TIPO U 100X50X3000</t>
  </si>
  <si>
    <t>ELECON/100X50X3000</t>
  </si>
  <si>
    <t>INSTALAÇÃO DE ELETROCALHA PERFURADA TIPO U 200X50X3000</t>
  </si>
  <si>
    <t>ELECON/200X50X3000</t>
  </si>
  <si>
    <t>INSTALAÇÃO DE DISTRIBUIDOR INTERNO ÓPTICO 19" – 24 FIBRAS</t>
  </si>
  <si>
    <t>FURUKAWA/35260163+KITS</t>
  </si>
  <si>
    <t>INSTALAÇÃO DE DISTRIBUIDOR INTERNO ÓPTICO 19" – 12 FIBRAS</t>
  </si>
  <si>
    <t>INSTALAÇÃO DE TERMINAL ÓPTICO – 4 FIBRAS</t>
  </si>
  <si>
    <t>FURUKAWA/35260276</t>
  </si>
  <si>
    <t>INSTALAÇÃO DE CAIXA DE EMENDA ÓPTICA AÉREA/SUBTERRÂNEA</t>
  </si>
  <si>
    <t>FIBRACEM/CEO DUAL 24 FRIBRAS SVT</t>
  </si>
  <si>
    <t>INSTALAÇÃO DE BRACKETS/RACKS (RACK FORNECIMENTO PELA UDESC)</t>
  </si>
  <si>
    <t>INSTALAÇÃO DE GUIA DE CABOS HORIZONTAL FECHADO</t>
  </si>
  <si>
    <t>FURUKAWA/35150502</t>
  </si>
  <si>
    <t>INSTALAÇÃO DE PATCH PANEL CAT.5e</t>
  </si>
  <si>
    <t>FURUKAWA/35030005</t>
  </si>
  <si>
    <t>INSTALAÇÃO DE PATCH PANEL CAT.6 T568A/B</t>
  </si>
  <si>
    <t>FURUKAWA/35030006</t>
  </si>
  <si>
    <t>ORGANIZAÇÃO DE CABOS EM ARMÁRIOS (BRACKETS) ATÉ DE 12U SEM FORNECIMENTO DE MATERIAL</t>
  </si>
  <si>
    <t>ORGANIZAÇÃO DE CABOS EM ARMÁRIOS (BRACKETS) ACIMA DE 12U SEM FORNECIMENTO DE MATERIAL</t>
  </si>
  <si>
    <t>CERTIFICAÇÃO DE FIBRA ÓPTICA COM CERTIFICADOR</t>
  </si>
  <si>
    <t>FURUKAWA/28070003</t>
  </si>
  <si>
    <t>FURUKAWA/17045113</t>
  </si>
  <si>
    <t>FURUKAWA/28070029</t>
  </si>
  <si>
    <t>FURUKAWA/28233034</t>
  </si>
  <si>
    <t>FURUKAWA/28370028</t>
  </si>
  <si>
    <t>INSTALAÇÃO DE CAIXA DE PASSAGEM SUBTERRÂNEA MODELO R1 COM TAMPA FERRO</t>
  </si>
  <si>
    <t>FUMINAS/R1/R2/SIMPLES</t>
  </si>
  <si>
    <t>INSTALAÇÃO DE CAIXA DE PASSAGEM SUBTERRÂNEA COM TAMPA CONCRETO</t>
  </si>
  <si>
    <t>VOLTZ/R1/R2/SIMPLES</t>
  </si>
  <si>
    <t>ENTRADA AÉREA EM EDIFICIO</t>
  </si>
  <si>
    <t>ABERTURA DE VALA EM SOLO ASFÁLTICO</t>
  </si>
  <si>
    <t>ABERTURA DE VALA EM SOLO BRUTO</t>
  </si>
  <si>
    <t>INSTALAÇÃO DE ELETRODUTO CORRUGADO 1 ½" NA VALA</t>
  </si>
  <si>
    <t>KANAFLEX/KANADUTO</t>
  </si>
  <si>
    <t>FIXAÇÃO DE CÂMERAS DE MONITORAMENTO</t>
  </si>
  <si>
    <t>TROCA DE BATERIAS EM NOBREAKS/BANCO DE BATERIAS</t>
  </si>
  <si>
    <t>DUTOPLAST/513203</t>
  </si>
  <si>
    <t>DUTOPLAST/513201</t>
  </si>
  <si>
    <t>MASSTER/17021306</t>
  </si>
  <si>
    <t>FURUKAWA/28233024</t>
  </si>
  <si>
    <t>MASSTER/17201604</t>
  </si>
  <si>
    <t>FURUKAWA/2807003</t>
  </si>
  <si>
    <t>FURUKAWA/MULTILAN CAT5E</t>
  </si>
  <si>
    <t>FURUKAWA/MULTILAN CAT6</t>
  </si>
  <si>
    <t>FURUKAWA/MULTILAN CAT5E LSZH (23200142) AZUL</t>
  </si>
  <si>
    <t>FURUKAWA/MULTILAN CAT6 LSZH VERMELHO</t>
  </si>
  <si>
    <t>FURUKAWA/GIGALAN CAT6 F/UTP LSZH</t>
  </si>
  <si>
    <t>INPOL/1 POLEGADA</t>
  </si>
  <si>
    <t>INPOL/3/4 POLEGADA</t>
  </si>
  <si>
    <t>BOOS/CORRUGADO FLEXIVEL</t>
  </si>
  <si>
    <t>DUTOTEC/70X25MM</t>
  </si>
  <si>
    <t>DUTOTEC/70X45MM</t>
  </si>
  <si>
    <t>DUTOPLAST/110X20X2000 X2 | 513.203</t>
  </si>
  <si>
    <t>DUTOPLAST/50X20X2000 X2 | 513.201</t>
  </si>
  <si>
    <t>INECEL/TIPO U 100X50X3000 #18</t>
  </si>
  <si>
    <t>INECEL/TIPO U 200X50X3000 #18</t>
  </si>
  <si>
    <t>FURUKAWA/BX24</t>
  </si>
  <si>
    <t>FIBRACEM/FIT 12 FIBRAS</t>
  </si>
  <si>
    <t>FURUKAWA/28070015 - FURUKAWA</t>
  </si>
  <si>
    <t>FURUKAWA/28252005 - FURUKAWA</t>
  </si>
  <si>
    <t>FURUKAWA/28370055 - FURUKAWA</t>
  </si>
  <si>
    <t>KANAFLEX/KANADUTO 1,5 DIAMETRO</t>
  </si>
  <si>
    <t>DUTOTEC/110X20X2000 X4 | 513.203</t>
  </si>
  <si>
    <t>DUTOTEC/50X20X2000 X4 | 513.201</t>
  </si>
  <si>
    <t>VOX 10 SISTEMAS ENGENHARIA E INSTALAÇÕES LTDA, CNPJ: 34.036.386/0001-03</t>
  </si>
  <si>
    <t>CLI DIGITAL LTDA, CNPJ: 34.264.089/0001-15</t>
  </si>
  <si>
    <t>Serviço</t>
  </si>
  <si>
    <t>OBJETO: Contratação de empresa para execução de Serviços de manutenção e instalação de cabeamento estruturado para dados e voz, com fornecimento de material de rede (cabeamento UTP e FO), para toda a UDESC.</t>
  </si>
  <si>
    <t>Serviço DE LANÇAMENTO DE CABO SEM FORNECIMENTO DE MATERIAL</t>
  </si>
  <si>
    <t>Serviço DE LANÇAMENTO DE CABO U/UTP CAT.5e</t>
  </si>
  <si>
    <t>Serviço DE LANÇAMENTO DE CABO U/UTP CAT.6</t>
  </si>
  <si>
    <t>Serviço DE LANÇAMENTO DE CABO BLINDADO (FTP OU STP) CAT.6</t>
  </si>
  <si>
    <t>Serviço DE FUSÃO ÓPTICA</t>
  </si>
  <si>
    <t>Serviço DE LANÇAMENTO DE CABO ÓPTICO SM 12 FIBRAS USO INTERNO (SEM GELEIA DE PETRÓLEO)</t>
  </si>
  <si>
    <t>Serviço DE LANÇAMENTO DE CABO ÓPTICO SM 12 FIBRAS USO EXTERNO (AUTOSUSTENTÁVEL)</t>
  </si>
  <si>
    <t>Serviço DE LANÇAMENTO DE CABO ÓPTICO SM 12 FIBRAS USO INTERNO (FLEXIVEL)</t>
  </si>
  <si>
    <t>Serviço DE LANÇAMENTO DE CABO ÓPTICO MM 12 FIBRAS USO EXTERNO ANTI-ROEDORES (COM GELÉIA DE PETRÓLEO)</t>
  </si>
  <si>
    <t>Serviço DE LANÇAMENTO DE CABO ÓPTICO MM 12 FIBRAS USO INTERNO (SEM GELEIA DE PETRÓLEO)</t>
  </si>
  <si>
    <t>Serviço/Serviço</t>
  </si>
  <si>
    <t>(Cidade)</t>
  </si>
  <si>
    <t>Florianópolis</t>
  </si>
  <si>
    <t>Joinville</t>
  </si>
  <si>
    <t>Lages</t>
  </si>
  <si>
    <t>Chapecó e Pinhalzinho</t>
  </si>
  <si>
    <t>Ibirama</t>
  </si>
  <si>
    <t>Balneário Camboriú</t>
  </si>
  <si>
    <t>Laguna</t>
  </si>
  <si>
    <t>São Bento do Sul</t>
  </si>
  <si>
    <t>Caçador</t>
  </si>
  <si>
    <r>
      <t xml:space="preserve">CENTRO PARTICIPANTE: </t>
    </r>
    <r>
      <rPr>
        <b/>
        <sz val="11"/>
        <rFont val="Calibri"/>
        <family val="2"/>
        <scheme val="minor"/>
      </rPr>
      <t>CEAD</t>
    </r>
  </si>
  <si>
    <r>
      <t xml:space="preserve">CENTRO PARTICIPANTE: </t>
    </r>
    <r>
      <rPr>
        <b/>
        <sz val="11"/>
        <rFont val="Calibri"/>
        <family val="2"/>
        <scheme val="minor"/>
      </rPr>
      <t>CEART</t>
    </r>
  </si>
  <si>
    <r>
      <t xml:space="preserve">CENTRO PARTICIPANTE: </t>
    </r>
    <r>
      <rPr>
        <b/>
        <sz val="11"/>
        <rFont val="Calibri"/>
        <family val="2"/>
        <scheme val="minor"/>
      </rPr>
      <t>CEFID</t>
    </r>
  </si>
  <si>
    <r>
      <t xml:space="preserve">CENTRO PARTICIPANTE: </t>
    </r>
    <r>
      <rPr>
        <b/>
        <sz val="11"/>
        <rFont val="Calibri"/>
        <family val="2"/>
        <scheme val="minor"/>
      </rPr>
      <t>ESAG</t>
    </r>
  </si>
  <si>
    <r>
      <t xml:space="preserve">CENTRO PARTICIPANTE: </t>
    </r>
    <r>
      <rPr>
        <b/>
        <sz val="11"/>
        <rFont val="Calibri"/>
        <family val="2"/>
        <scheme val="minor"/>
      </rPr>
      <t>FAED</t>
    </r>
  </si>
  <si>
    <r>
      <t xml:space="preserve">CENTRO PARTICIPANTE: </t>
    </r>
    <r>
      <rPr>
        <b/>
        <sz val="11"/>
        <rFont val="Calibri"/>
        <family val="2"/>
        <scheme val="minor"/>
      </rPr>
      <t>CCT</t>
    </r>
  </si>
  <si>
    <r>
      <t xml:space="preserve">CENTRO PARTICIPANTE: </t>
    </r>
    <r>
      <rPr>
        <b/>
        <sz val="11"/>
        <rFont val="Calibri"/>
        <family val="2"/>
        <scheme val="minor"/>
      </rPr>
      <t>CAV</t>
    </r>
  </si>
  <si>
    <r>
      <t xml:space="preserve">CENTRO PARTICIPANTE: </t>
    </r>
    <r>
      <rPr>
        <b/>
        <sz val="11"/>
        <rFont val="Calibri"/>
        <family val="2"/>
        <scheme val="minor"/>
      </rPr>
      <t>CEO</t>
    </r>
  </si>
  <si>
    <r>
      <t xml:space="preserve">CENTRO PARTICIPANTE: </t>
    </r>
    <r>
      <rPr>
        <b/>
        <sz val="11"/>
        <rFont val="Calibri"/>
        <family val="2"/>
        <scheme val="minor"/>
      </rPr>
      <t>CEAVI</t>
    </r>
  </si>
  <si>
    <r>
      <t xml:space="preserve">CENTRO PARTICIPANTE: </t>
    </r>
    <r>
      <rPr>
        <b/>
        <sz val="11"/>
        <rFont val="Calibri"/>
        <family val="2"/>
        <scheme val="minor"/>
      </rPr>
      <t>CESFI</t>
    </r>
  </si>
  <si>
    <r>
      <t xml:space="preserve">CENTRO PARTICIPANTE: </t>
    </r>
    <r>
      <rPr>
        <b/>
        <sz val="11"/>
        <rFont val="Calibri"/>
        <family val="2"/>
        <scheme val="minor"/>
      </rPr>
      <t>CERES</t>
    </r>
  </si>
  <si>
    <r>
      <t xml:space="preserve">CENTRO PARTICIPANTE: </t>
    </r>
    <r>
      <rPr>
        <b/>
        <sz val="11"/>
        <rFont val="Calibri"/>
        <family val="2"/>
        <scheme val="minor"/>
      </rPr>
      <t>CEPLAN</t>
    </r>
  </si>
  <si>
    <r>
      <t xml:space="preserve">CENTRO PARTICIPANTE: </t>
    </r>
    <r>
      <rPr>
        <b/>
        <sz val="11"/>
        <rFont val="Calibri"/>
        <family val="2"/>
        <scheme val="minor"/>
      </rPr>
      <t>CESMO</t>
    </r>
  </si>
  <si>
    <t>VIGÊNCIA DA ATA: 08/08/2024 até 08/08/2025</t>
  </si>
  <si>
    <t>AF nº 2274/2024 Quantidade</t>
  </si>
  <si>
    <r>
      <rPr>
        <b/>
        <sz val="11"/>
        <rFont val="Calibri"/>
        <family val="2"/>
        <scheme val="minor"/>
      </rPr>
      <t xml:space="preserve">OBJETO: </t>
    </r>
    <r>
      <rPr>
        <sz val="11"/>
        <rFont val="Calibri"/>
        <family val="2"/>
        <scheme val="minor"/>
      </rPr>
      <t>Contratação de empresa para execução de Serviços de manutenção e instalação de cabeamento estruturado para dados e voz, com fornecimento de material de rede (cabeamento UTP e FO), para toda a UDESC.</t>
    </r>
  </si>
  <si>
    <t>AF nº 2341/2024 Quantidade</t>
  </si>
  <si>
    <t>AF nº 2973/2024 Quantidade</t>
  </si>
  <si>
    <t>Valor Total Aditivado</t>
  </si>
  <si>
    <t>Quantidade disponível para aditivar</t>
  </si>
  <si>
    <t>Qtde Aditivada</t>
  </si>
  <si>
    <t>Qtde Utilizada Ata</t>
  </si>
  <si>
    <t>Quantidade Utilizada</t>
  </si>
  <si>
    <t xml:space="preserve">QUANTIDADE UTILIZADA da Ata </t>
  </si>
  <si>
    <t>QUANTIDADE UTILIZADA Total</t>
  </si>
  <si>
    <t>Quantidade Receb/Cedida</t>
  </si>
  <si>
    <t>QUANTIDADE DISPONÍVEL PARA ADITIVAR</t>
  </si>
  <si>
    <t>Quantidade Aditivada Própria</t>
  </si>
  <si>
    <t>Quantidade Aditivos recebidos</t>
  </si>
  <si>
    <t>Quantidade Aditivos cedidos</t>
  </si>
  <si>
    <t>AF nº xxxx/2025 Quantidade</t>
  </si>
  <si>
    <t>AF nº 132/2025 Quantidade</t>
  </si>
  <si>
    <r>
      <t xml:space="preserve">REGISTRO DE CARONA PARA OUTROS ÓRGÃOS:  </t>
    </r>
    <r>
      <rPr>
        <sz val="14"/>
        <rFont val="Calibri"/>
        <family val="2"/>
        <scheme val="minor"/>
      </rPr>
      <t>(</t>
    </r>
    <r>
      <rPr>
        <u/>
        <sz val="14"/>
        <rFont val="Calibri"/>
        <family val="2"/>
        <scheme val="minor"/>
      </rPr>
      <t xml:space="preserve">Obs: Itens com só </t>
    </r>
    <r>
      <rPr>
        <u/>
        <sz val="14"/>
        <color rgb="FFFF0000"/>
        <rFont val="Calibri"/>
        <family val="2"/>
        <scheme val="minor"/>
      </rPr>
      <t>01 unidade</t>
    </r>
    <r>
      <rPr>
        <u/>
        <sz val="14"/>
        <rFont val="Calibri"/>
        <family val="2"/>
        <scheme val="minor"/>
      </rPr>
      <t xml:space="preserve"> registrada - </t>
    </r>
    <r>
      <rPr>
        <u/>
        <sz val="14"/>
        <color rgb="FFFF0000"/>
        <rFont val="Calibri"/>
        <family val="2"/>
        <scheme val="minor"/>
      </rPr>
      <t>INDISPONÍVEIS PARA CARONA</t>
    </r>
    <r>
      <rPr>
        <sz val="14"/>
        <rFont val="Calibri"/>
        <family val="2"/>
        <scheme val="minor"/>
      </rPr>
      <t>!)</t>
    </r>
  </si>
  <si>
    <r>
      <t>OBJETO:</t>
    </r>
    <r>
      <rPr>
        <sz val="11"/>
        <rFont val="Calibri"/>
        <family val="2"/>
        <scheme val="minor"/>
      </rPr>
      <t xml:space="preserve"> Contratação de empresa para execução de Serviços de manutenção e instalação de cabeamento estruturado para dados e voz, com fornecimento de material de rede (cabeamento UTP e FO), para toda a UDESC.</t>
    </r>
  </si>
  <si>
    <r>
      <t>VIGÊNCIA DA ATA:</t>
    </r>
    <r>
      <rPr>
        <sz val="11"/>
        <rFont val="Calibri"/>
        <family val="2"/>
        <scheme val="minor"/>
      </rPr>
      <t xml:space="preserve"> 08/08/2024 </t>
    </r>
    <r>
      <rPr>
        <b/>
        <sz val="11"/>
        <rFont val="Calibri"/>
        <family val="2"/>
        <scheme val="minor"/>
      </rPr>
      <t>até</t>
    </r>
    <r>
      <rPr>
        <b/>
        <u/>
        <sz val="11"/>
        <rFont val="Calibri"/>
        <family val="2"/>
        <scheme val="minor"/>
      </rPr>
      <t xml:space="preserve"> 08/08/2025</t>
    </r>
  </si>
  <si>
    <t>Qtde Registrada UDESC</t>
  </si>
  <si>
    <t>Total disponível p/CARONA</t>
  </si>
  <si>
    <t>Quantidade Aditivada</t>
  </si>
  <si>
    <t>Saldo para CARONA</t>
  </si>
  <si>
    <r>
      <t xml:space="preserve">Órgão: </t>
    </r>
    <r>
      <rPr>
        <b/>
        <sz val="11"/>
        <rFont val="Calibri"/>
        <family val="2"/>
        <scheme val="minor"/>
      </rPr>
      <t>XXXXX</t>
    </r>
    <r>
      <rPr>
        <sz val="11"/>
        <rFont val="Calibri"/>
        <family val="2"/>
        <scheme val="minor"/>
      </rPr>
      <t xml:space="preserve"> - </t>
    </r>
    <r>
      <rPr>
        <u/>
        <sz val="11"/>
        <rFont val="Calibri"/>
        <family val="2"/>
        <scheme val="minor"/>
      </rPr>
      <t>Quantidade cedida</t>
    </r>
    <r>
      <rPr>
        <sz val="11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>por Órgão</t>
    </r>
  </si>
  <si>
    <t>SGPe (ÓRGÃO) XXX/202X - (Ofício nº XX)</t>
  </si>
  <si>
    <r>
      <t xml:space="preserve">Órgão: </t>
    </r>
    <r>
      <rPr>
        <b/>
        <sz val="11"/>
        <rFont val="Calibri"/>
        <family val="2"/>
        <scheme val="minor"/>
      </rPr>
      <t>PCI/SC</t>
    </r>
    <r>
      <rPr>
        <sz val="11"/>
        <rFont val="Calibri"/>
        <family val="2"/>
        <scheme val="minor"/>
      </rPr>
      <t xml:space="preserve"> - </t>
    </r>
    <r>
      <rPr>
        <u/>
        <sz val="11"/>
        <rFont val="Calibri"/>
        <family val="2"/>
        <scheme val="minor"/>
      </rPr>
      <t>Quantidade cedida</t>
    </r>
    <r>
      <rPr>
        <sz val="11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>por Órgão</t>
    </r>
  </si>
  <si>
    <t>SGPe PCI 2028/2025 - (Ofício 13/2025)</t>
  </si>
  <si>
    <t>AF nº 2240/2024 Quantidade</t>
  </si>
  <si>
    <t>AF nº 3022/2024 Quantidade</t>
  </si>
  <si>
    <t>AF nº 2000/2024 FECEO</t>
  </si>
  <si>
    <t>AF nº 2073/2024 NCTI</t>
  </si>
  <si>
    <t>AF nº   2309/2024 Quantidade</t>
  </si>
  <si>
    <t>AF nº 2421/2024 Quantidade</t>
  </si>
  <si>
    <t xml:space="preserve">AF nº 2054/2024 </t>
  </si>
  <si>
    <t>AF nº 3042/2024</t>
  </si>
  <si>
    <t>AF nº 3043/2024</t>
  </si>
  <si>
    <t xml:space="preserve">AF nº 3081/2024 </t>
  </si>
  <si>
    <t xml:space="preserve">AF nº 3082/2024 </t>
  </si>
  <si>
    <t>AF nº 2102/2024 Quantidade</t>
  </si>
  <si>
    <t>Atualizado em 17/03/2025</t>
  </si>
  <si>
    <t xml:space="preserve">Valor Total da Ata </t>
  </si>
  <si>
    <t>Valor cedido para carona</t>
  </si>
  <si>
    <t>% cedido para carona</t>
  </si>
  <si>
    <t>Resumo Atualizado em 17/03/2024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</si>
</sst>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* #,##0.00_);_(* \(#,##0.00\);_(* \-??_);_(@_)"/>
    <numFmt numFmtId="166" formatCode="#,##0;[Red]#,##0"/>
    <numFmt numFmtId="167" formatCode="_-* #,##0.00\ &quot;€&quot;_-;\-* #,##0.00\ &quot;€&quot;_-;_-* &quot;-&quot;??\ &quot;€&quot;_-;_-@_-"/>
    <numFmt numFmtId="168" formatCode="_-[$R$-416]\ * #,##0.00_-;\-[$R$-416]\ * #,##0.00_-;_-[$R$-416]\ * &quot;-&quot;??_-;_-@_-"/>
    <numFmt numFmtId="169" formatCode="_-* #,##0_-;\-* #,##0_-;_-* &quot;-&quot;??_-;_-@_-"/>
    <numFmt numFmtId="170" formatCode="&quot;R$&quot;\ #,##0.00"/>
  </numFmts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81"/>
      <name val="Segoe UI"/>
      <family val="2"/>
    </font>
    <font>
      <b/>
      <sz val="10"/>
      <color indexed="81"/>
      <name val="Segoe UI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1"/>
      <color theme="1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u/>
      <sz val="11"/>
      <name val="Calibri"/>
      <family val="2"/>
      <scheme val="minor"/>
    </font>
    <font>
      <sz val="14"/>
      <name val="Calibri"/>
      <family val="2"/>
      <scheme val="minor"/>
    </font>
    <font>
      <u/>
      <sz val="14"/>
      <name val="Calibri"/>
      <family val="2"/>
      <scheme val="minor"/>
    </font>
    <font>
      <u/>
      <sz val="14"/>
      <color rgb="FFFF0000"/>
      <name val="Calibri"/>
      <family val="2"/>
      <scheme val="minor"/>
    </font>
    <font>
      <u/>
      <sz val="9"/>
      <color indexed="81"/>
      <name val="Segoe UI"/>
      <family val="2"/>
    </font>
    <font>
      <b/>
      <sz val="12"/>
      <name val="Calibri"/>
      <family val="2"/>
      <scheme val="minor"/>
    </font>
    <font>
      <b/>
      <u/>
      <sz val="12"/>
      <color theme="9" tint="-0.499984740745262"/>
      <name val="Calibri"/>
      <family val="2"/>
      <scheme val="minor"/>
    </font>
    <font>
      <u/>
      <sz val="11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0"/>
        <bgColor indexed="10"/>
      </patternFill>
    </fill>
    <fill>
      <patternFill patternType="solid">
        <fgColor indexed="13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10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rgb="FFFFFF00"/>
        <bgColor rgb="FFFFFFCC"/>
      </patternFill>
    </fill>
    <fill>
      <patternFill patternType="solid">
        <fgColor rgb="FFCCFFFF"/>
        <bgColor rgb="FF000000"/>
      </patternFill>
    </fill>
    <fill>
      <patternFill patternType="solid">
        <fgColor rgb="FFFFFF00"/>
        <bgColor rgb="FFFFFF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0">
    <xf numFmtId="0" fontId="0" fillId="0" borderId="0"/>
    <xf numFmtId="0" fontId="8" fillId="0" borderId="0"/>
    <xf numFmtId="164" fontId="8" fillId="0" borderId="0" applyFill="0" applyBorder="0" applyAlignment="0" applyProtection="0"/>
    <xf numFmtId="165" fontId="8" fillId="0" borderId="0" applyFill="0" applyBorder="0" applyAlignment="0" applyProtection="0"/>
    <xf numFmtId="0" fontId="9" fillId="0" borderId="0" applyNumberFormat="0" applyFill="0" applyBorder="0" applyAlignment="0" applyProtection="0"/>
    <xf numFmtId="44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9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5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3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2" fillId="0" borderId="0" applyFont="0" applyFill="0" applyBorder="0" applyAlignment="0" applyProtection="0"/>
  </cellStyleXfs>
  <cellXfs count="172">
    <xf numFmtId="0" fontId="0" fillId="0" borderId="0" xfId="0"/>
    <xf numFmtId="0" fontId="10" fillId="0" borderId="0" xfId="1" applyFont="1" applyFill="1" applyAlignment="1">
      <alignment horizontal="center" vertical="center" wrapText="1"/>
    </xf>
    <xf numFmtId="0" fontId="10" fillId="0" borderId="0" xfId="1" applyFont="1" applyAlignment="1">
      <alignment wrapText="1"/>
    </xf>
    <xf numFmtId="0" fontId="10" fillId="0" borderId="0" xfId="1" applyFont="1" applyFill="1" applyAlignment="1">
      <alignment vertical="center" wrapText="1"/>
    </xf>
    <xf numFmtId="0" fontId="10" fillId="0" borderId="0" xfId="1" applyFont="1" applyFill="1" applyAlignment="1" applyProtection="1">
      <alignment wrapText="1"/>
      <protection locked="0"/>
    </xf>
    <xf numFmtId="3" fontId="10" fillId="0" borderId="0" xfId="1" applyNumberFormat="1" applyFont="1" applyAlignment="1" applyProtection="1">
      <alignment wrapText="1"/>
      <protection locked="0"/>
    </xf>
    <xf numFmtId="0" fontId="10" fillId="0" borderId="0" xfId="1" applyFont="1" applyAlignment="1" applyProtection="1">
      <alignment wrapText="1"/>
      <protection locked="0"/>
    </xf>
    <xf numFmtId="168" fontId="12" fillId="7" borderId="2" xfId="1" applyNumberFormat="1" applyFont="1" applyFill="1" applyBorder="1" applyAlignment="1" applyProtection="1">
      <alignment horizontal="right"/>
      <protection locked="0"/>
    </xf>
    <xf numFmtId="168" fontId="12" fillId="7" borderId="3" xfId="1" applyNumberFormat="1" applyFont="1" applyFill="1" applyBorder="1" applyAlignment="1" applyProtection="1">
      <alignment horizontal="right"/>
      <protection locked="0"/>
    </xf>
    <xf numFmtId="9" fontId="12" fillId="7" borderId="4" xfId="13" applyFont="1" applyFill="1" applyBorder="1" applyAlignment="1" applyProtection="1">
      <alignment horizontal="right"/>
      <protection locked="0"/>
    </xf>
    <xf numFmtId="2" fontId="12" fillId="7" borderId="3" xfId="1" applyNumberFormat="1" applyFont="1" applyFill="1" applyBorder="1" applyAlignment="1">
      <alignment horizontal="right"/>
    </xf>
    <xf numFmtId="0" fontId="12" fillId="7" borderId="8" xfId="1" applyFont="1" applyFill="1" applyBorder="1" applyAlignment="1" applyProtection="1">
      <alignment horizontal="left"/>
      <protection locked="0"/>
    </xf>
    <xf numFmtId="0" fontId="12" fillId="7" borderId="13" xfId="1" applyFont="1" applyFill="1" applyBorder="1" applyAlignment="1" applyProtection="1">
      <alignment horizontal="left"/>
      <protection locked="0"/>
    </xf>
    <xf numFmtId="0" fontId="12" fillId="7" borderId="9" xfId="1" applyFont="1" applyFill="1" applyBorder="1" applyAlignment="1" applyProtection="1">
      <alignment horizontal="left"/>
      <protection locked="0"/>
    </xf>
    <xf numFmtId="0" fontId="12" fillId="7" borderId="0" xfId="1" applyFont="1" applyFill="1" applyBorder="1" applyAlignment="1" applyProtection="1">
      <alignment horizontal="left"/>
      <protection locked="0"/>
    </xf>
    <xf numFmtId="0" fontId="12" fillId="7" borderId="10" xfId="1" applyFont="1" applyFill="1" applyBorder="1" applyAlignment="1" applyProtection="1">
      <alignment horizontal="left"/>
      <protection locked="0"/>
    </xf>
    <xf numFmtId="0" fontId="12" fillId="7" borderId="12" xfId="1" applyFont="1" applyFill="1" applyBorder="1" applyAlignment="1" applyProtection="1">
      <alignment horizontal="left"/>
      <protection locked="0"/>
    </xf>
    <xf numFmtId="0" fontId="10" fillId="5" borderId="1" xfId="0" applyFont="1" applyFill="1" applyBorder="1" applyAlignment="1">
      <alignment horizontal="center" vertical="center" wrapText="1"/>
    </xf>
    <xf numFmtId="44" fontId="10" fillId="6" borderId="1" xfId="1" applyNumberFormat="1" applyFont="1" applyFill="1" applyBorder="1" applyAlignment="1">
      <alignment horizontal="center" vertical="center" wrapText="1"/>
    </xf>
    <xf numFmtId="3" fontId="10" fillId="3" borderId="1" xfId="1" applyNumberFormat="1" applyFont="1" applyFill="1" applyBorder="1" applyAlignment="1" applyProtection="1">
      <alignment horizontal="center" vertical="center" wrapText="1"/>
      <protection locked="0"/>
    </xf>
    <xf numFmtId="4" fontId="10" fillId="0" borderId="0" xfId="1" applyNumberFormat="1" applyFont="1" applyFill="1" applyAlignment="1">
      <alignment horizontal="center" vertical="center" wrapText="1"/>
    </xf>
    <xf numFmtId="166" fontId="10" fillId="0" borderId="0" xfId="0" applyNumberFormat="1" applyFont="1" applyFill="1" applyAlignment="1">
      <alignment horizontal="center" vertical="center" wrapText="1"/>
    </xf>
    <xf numFmtId="44" fontId="10" fillId="0" borderId="0" xfId="5" applyFont="1" applyFill="1" applyAlignment="1">
      <alignment horizontal="center" vertical="center" wrapText="1"/>
    </xf>
    <xf numFmtId="168" fontId="10" fillId="2" borderId="1" xfId="3" applyNumberFormat="1" applyFont="1" applyFill="1" applyBorder="1" applyAlignment="1" applyProtection="1">
      <alignment horizontal="center" vertical="center" wrapText="1"/>
    </xf>
    <xf numFmtId="3" fontId="10" fillId="8" borderId="5" xfId="1" applyNumberFormat="1" applyFont="1" applyFill="1" applyBorder="1" applyAlignment="1" applyProtection="1">
      <alignment horizontal="center" vertical="center" wrapText="1"/>
      <protection locked="0"/>
    </xf>
    <xf numFmtId="0" fontId="10" fillId="10" borderId="0" xfId="1" applyFont="1" applyFill="1" applyAlignment="1">
      <alignment horizontal="center" vertical="center" wrapText="1"/>
    </xf>
    <xf numFmtId="0" fontId="10" fillId="10" borderId="1" xfId="1" applyFont="1" applyFill="1" applyBorder="1" applyAlignment="1" applyProtection="1">
      <alignment horizontal="center" vertical="center" wrapText="1"/>
      <protection locked="0"/>
    </xf>
    <xf numFmtId="0" fontId="12" fillId="7" borderId="6" xfId="1" applyFont="1" applyFill="1" applyBorder="1" applyAlignment="1" applyProtection="1">
      <protection locked="0"/>
    </xf>
    <xf numFmtId="0" fontId="12" fillId="7" borderId="7" xfId="1" applyFont="1" applyFill="1" applyBorder="1" applyAlignment="1" applyProtection="1">
      <protection locked="0"/>
    </xf>
    <xf numFmtId="44" fontId="10" fillId="0" borderId="0" xfId="1" applyNumberFormat="1" applyFont="1" applyAlignment="1">
      <alignment wrapText="1"/>
    </xf>
    <xf numFmtId="0" fontId="10" fillId="2" borderId="1" xfId="1" applyNumberFormat="1" applyFont="1" applyFill="1" applyBorder="1" applyAlignment="1" applyProtection="1">
      <alignment horizontal="center" vertical="center" wrapText="1"/>
      <protection locked="0"/>
    </xf>
    <xf numFmtId="44" fontId="10" fillId="0" borderId="0" xfId="5" applyFont="1" applyAlignment="1" applyProtection="1">
      <alignment wrapText="1"/>
      <protection locked="0"/>
    </xf>
    <xf numFmtId="0" fontId="10" fillId="0" borderId="0" xfId="1" applyFont="1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44" fontId="10" fillId="9" borderId="1" xfId="5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4" fontId="10" fillId="9" borderId="1" xfId="5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left" vertical="center" wrapText="1"/>
    </xf>
    <xf numFmtId="0" fontId="10" fillId="9" borderId="1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44" fontId="10" fillId="0" borderId="1" xfId="5" applyFont="1" applyFill="1" applyBorder="1" applyAlignment="1">
      <alignment horizontal="center" vertical="center"/>
    </xf>
    <xf numFmtId="0" fontId="15" fillId="0" borderId="0" xfId="1" applyFont="1" applyFill="1" applyAlignment="1" applyProtection="1">
      <alignment wrapText="1"/>
      <protection locked="0"/>
    </xf>
    <xf numFmtId="0" fontId="13" fillId="0" borderId="0" xfId="1" applyFont="1" applyFill="1" applyAlignment="1">
      <alignment horizontal="center" vertical="center" wrapText="1"/>
    </xf>
    <xf numFmtId="0" fontId="10" fillId="5" borderId="1" xfId="0" applyNumberFormat="1" applyFont="1" applyFill="1" applyBorder="1" applyAlignment="1">
      <alignment horizontal="center" vertical="center" wrapText="1"/>
    </xf>
    <xf numFmtId="0" fontId="10" fillId="0" borderId="1" xfId="1" applyNumberFormat="1" applyFont="1" applyBorder="1" applyAlignment="1" applyProtection="1">
      <alignment horizontal="center" vertical="center" wrapText="1"/>
      <protection locked="0"/>
    </xf>
    <xf numFmtId="0" fontId="10" fillId="0" borderId="1" xfId="18" applyNumberFormat="1" applyFont="1" applyBorder="1" applyAlignment="1" applyProtection="1">
      <alignment horizontal="center" vertical="center" wrapText="1"/>
      <protection locked="0"/>
    </xf>
    <xf numFmtId="0" fontId="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1" applyNumberFormat="1" applyFont="1" applyBorder="1" applyAlignment="1">
      <alignment wrapText="1"/>
    </xf>
    <xf numFmtId="0" fontId="1" fillId="10" borderId="1" xfId="0" applyFont="1" applyFill="1" applyBorder="1" applyAlignment="1">
      <alignment horizontal="center" vertical="center"/>
    </xf>
    <xf numFmtId="0" fontId="10" fillId="0" borderId="0" xfId="1" applyFont="1" applyFill="1" applyAlignment="1">
      <alignment vertical="center"/>
    </xf>
    <xf numFmtId="44" fontId="10" fillId="0" borderId="0" xfId="5" applyFont="1" applyFill="1" applyAlignment="1">
      <alignment vertical="center" wrapText="1"/>
    </xf>
    <xf numFmtId="0" fontId="1" fillId="10" borderId="1" xfId="0" applyFont="1" applyFill="1" applyBorder="1" applyAlignment="1">
      <alignment horizontal="center" vertical="center" wrapText="1"/>
    </xf>
    <xf numFmtId="4" fontId="17" fillId="0" borderId="0" xfId="1" applyNumberFormat="1" applyFont="1" applyFill="1" applyAlignment="1">
      <alignment horizontal="center" vertical="center" wrapText="1"/>
    </xf>
    <xf numFmtId="0" fontId="17" fillId="0" borderId="0" xfId="1" applyFont="1" applyAlignment="1">
      <alignment wrapText="1"/>
    </xf>
    <xf numFmtId="4" fontId="17" fillId="0" borderId="0" xfId="1" applyNumberFormat="1" applyFont="1" applyFill="1" applyAlignment="1">
      <alignment vertical="center" wrapText="1"/>
    </xf>
    <xf numFmtId="0" fontId="18" fillId="10" borderId="1" xfId="0" applyFont="1" applyFill="1" applyBorder="1" applyAlignment="1">
      <alignment horizontal="center" vertical="center"/>
    </xf>
    <xf numFmtId="4" fontId="12" fillId="0" borderId="0" xfId="1" applyNumberFormat="1" applyFont="1" applyFill="1" applyAlignment="1">
      <alignment horizontal="center" vertical="center" wrapText="1"/>
    </xf>
    <xf numFmtId="4" fontId="12" fillId="0" borderId="0" xfId="1" applyNumberFormat="1" applyFont="1" applyFill="1" applyAlignment="1">
      <alignment vertical="center" wrapText="1"/>
    </xf>
    <xf numFmtId="44" fontId="10" fillId="6" borderId="1" xfId="1" applyNumberFormat="1" applyFont="1" applyFill="1" applyBorder="1" applyAlignment="1">
      <alignment vertical="center" wrapText="1"/>
    </xf>
    <xf numFmtId="14" fontId="10" fillId="2" borderId="1" xfId="1" applyNumberFormat="1" applyFont="1" applyFill="1" applyBorder="1" applyAlignment="1" applyProtection="1">
      <alignment horizontal="center" vertical="center" wrapText="1"/>
      <protection locked="0"/>
    </xf>
    <xf numFmtId="14" fontId="13" fillId="2" borderId="1" xfId="1" applyNumberFormat="1" applyFont="1" applyFill="1" applyBorder="1" applyAlignment="1" applyProtection="1">
      <alignment horizontal="center" vertical="center" wrapText="1"/>
      <protection locked="0"/>
    </xf>
    <xf numFmtId="169" fontId="10" fillId="2" borderId="1" xfId="1" applyNumberFormat="1" applyFont="1" applyFill="1" applyBorder="1" applyAlignment="1" applyProtection="1">
      <alignment horizontal="center" vertical="center" wrapText="1"/>
      <protection locked="0"/>
    </xf>
    <xf numFmtId="169" fontId="10" fillId="0" borderId="1" xfId="18" applyNumberFormat="1" applyFont="1" applyFill="1" applyBorder="1" applyAlignment="1" applyProtection="1">
      <alignment horizontal="center" vertical="center" wrapText="1"/>
      <protection locked="0"/>
    </xf>
    <xf numFmtId="169" fontId="10" fillId="0" borderId="1" xfId="18" applyNumberFormat="1" applyFont="1" applyBorder="1" applyAlignment="1" applyProtection="1">
      <alignment horizontal="center" vertical="center" wrapText="1"/>
      <protection locked="0"/>
    </xf>
    <xf numFmtId="169" fontId="10" fillId="0" borderId="1" xfId="1" applyNumberFormat="1" applyFont="1" applyBorder="1" applyAlignment="1" applyProtection="1">
      <alignment horizontal="center" vertical="center" wrapText="1"/>
      <protection locked="0"/>
    </xf>
    <xf numFmtId="169" fontId="10" fillId="0" borderId="0" xfId="5" applyNumberFormat="1" applyFont="1" applyAlignment="1" applyProtection="1">
      <alignment horizontal="center" wrapText="1"/>
      <protection locked="0"/>
    </xf>
    <xf numFmtId="169" fontId="10" fillId="0" borderId="0" xfId="1" applyNumberFormat="1" applyFont="1" applyAlignment="1" applyProtection="1">
      <alignment horizontal="center" wrapText="1"/>
      <protection locked="0"/>
    </xf>
    <xf numFmtId="168" fontId="13" fillId="12" borderId="1" xfId="3" applyNumberFormat="1" applyFont="1" applyFill="1" applyBorder="1" applyAlignment="1" applyProtection="1">
      <alignment horizontal="center" vertical="center" wrapText="1"/>
    </xf>
    <xf numFmtId="166" fontId="13" fillId="2" borderId="1" xfId="1" applyNumberFormat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 applyProtection="1">
      <alignment horizontal="center" vertical="center" wrapText="1"/>
      <protection locked="0"/>
    </xf>
    <xf numFmtId="166" fontId="10" fillId="14" borderId="5" xfId="0" applyNumberFormat="1" applyFont="1" applyFill="1" applyBorder="1" applyAlignment="1">
      <alignment horizontal="center" vertical="center" wrapText="1"/>
    </xf>
    <xf numFmtId="166" fontId="10" fillId="11" borderId="5" xfId="0" applyNumberFormat="1" applyFont="1" applyFill="1" applyBorder="1" applyAlignment="1">
      <alignment horizontal="center" vertical="center" wrapText="1"/>
    </xf>
    <xf numFmtId="0" fontId="24" fillId="10" borderId="1" xfId="0" applyFont="1" applyFill="1" applyBorder="1" applyAlignment="1">
      <alignment horizontal="center" vertical="center" wrapText="1"/>
    </xf>
    <xf numFmtId="166" fontId="13" fillId="10" borderId="1" xfId="1" applyNumberFormat="1" applyFont="1" applyFill="1" applyBorder="1" applyAlignment="1">
      <alignment horizontal="center" vertical="center" wrapText="1"/>
    </xf>
    <xf numFmtId="0" fontId="10" fillId="15" borderId="1" xfId="0" applyFont="1" applyFill="1" applyBorder="1" applyAlignment="1">
      <alignment horizontal="center" vertical="center" wrapText="1"/>
    </xf>
    <xf numFmtId="0" fontId="10" fillId="14" borderId="1" xfId="0" applyFont="1" applyFill="1" applyBorder="1" applyAlignment="1">
      <alignment horizontal="center" vertical="center" wrapText="1"/>
    </xf>
    <xf numFmtId="3" fontId="10" fillId="15" borderId="1" xfId="0" applyNumberFormat="1" applyFont="1" applyFill="1" applyBorder="1" applyAlignment="1">
      <alignment horizontal="center" vertical="center" wrapText="1"/>
    </xf>
    <xf numFmtId="3" fontId="10" fillId="14" borderId="1" xfId="0" applyNumberFormat="1" applyFont="1" applyFill="1" applyBorder="1" applyAlignment="1">
      <alignment horizontal="center" vertical="center" wrapText="1"/>
    </xf>
    <xf numFmtId="3" fontId="10" fillId="16" borderId="1" xfId="0" applyNumberFormat="1" applyFont="1" applyFill="1" applyBorder="1" applyAlignment="1">
      <alignment horizontal="center" vertical="center" wrapText="1"/>
    </xf>
    <xf numFmtId="166" fontId="10" fillId="17" borderId="1" xfId="0" applyNumberFormat="1" applyFont="1" applyFill="1" applyBorder="1" applyAlignment="1">
      <alignment horizontal="center" vertical="center" wrapText="1"/>
    </xf>
    <xf numFmtId="170" fontId="15" fillId="0" borderId="0" xfId="1" applyNumberFormat="1" applyFont="1" applyFill="1" applyAlignment="1" applyProtection="1">
      <alignment wrapText="1"/>
      <protection locked="0"/>
    </xf>
    <xf numFmtId="3" fontId="10" fillId="13" borderId="1" xfId="0" applyNumberFormat="1" applyFont="1" applyFill="1" applyBorder="1" applyAlignment="1">
      <alignment horizontal="center" vertical="center" wrapText="1"/>
    </xf>
    <xf numFmtId="3" fontId="10" fillId="7" borderId="1" xfId="0" applyNumberFormat="1" applyFont="1" applyFill="1" applyBorder="1" applyAlignment="1">
      <alignment horizontal="center" vertical="center" wrapText="1"/>
    </xf>
    <xf numFmtId="3" fontId="10" fillId="0" borderId="0" xfId="1" applyNumberFormat="1" applyFont="1" applyFill="1" applyAlignment="1" applyProtection="1">
      <alignment wrapText="1"/>
      <protection locked="0"/>
    </xf>
    <xf numFmtId="170" fontId="25" fillId="0" borderId="0" xfId="1" applyNumberFormat="1" applyFont="1" applyFill="1" applyAlignment="1" applyProtection="1">
      <alignment wrapText="1"/>
      <protection locked="0"/>
    </xf>
    <xf numFmtId="44" fontId="10" fillId="0" borderId="1" xfId="1" applyNumberFormat="1" applyFont="1" applyBorder="1" applyAlignment="1" applyProtection="1">
      <alignment horizontal="center" vertical="center" wrapText="1"/>
      <protection locked="0"/>
    </xf>
    <xf numFmtId="166" fontId="31" fillId="2" borderId="1" xfId="1" applyNumberFormat="1" applyFont="1" applyFill="1" applyBorder="1" applyAlignment="1">
      <alignment horizontal="center" vertical="center" wrapText="1"/>
    </xf>
    <xf numFmtId="3" fontId="10" fillId="18" borderId="1" xfId="0" applyNumberFormat="1" applyFont="1" applyFill="1" applyBorder="1" applyAlignment="1">
      <alignment horizontal="center" vertical="center" wrapText="1"/>
    </xf>
    <xf numFmtId="166" fontId="32" fillId="2" borderId="1" xfId="1" applyNumberFormat="1" applyFont="1" applyFill="1" applyBorder="1" applyAlignment="1">
      <alignment horizontal="center" vertical="center" wrapText="1"/>
    </xf>
    <xf numFmtId="3" fontId="10" fillId="11" borderId="1" xfId="0" applyNumberFormat="1" applyFont="1" applyFill="1" applyBorder="1" applyAlignment="1">
      <alignment horizontal="center" vertical="center" wrapText="1"/>
    </xf>
    <xf numFmtId="0" fontId="31" fillId="2" borderId="1" xfId="1" applyFont="1" applyFill="1" applyBorder="1" applyAlignment="1" applyProtection="1">
      <alignment horizontal="center" vertical="center" wrapText="1"/>
      <protection locked="0"/>
    </xf>
    <xf numFmtId="166" fontId="10" fillId="7" borderId="5" xfId="0" applyNumberFormat="1" applyFont="1" applyFill="1" applyBorder="1" applyAlignment="1">
      <alignment horizontal="center" vertical="center" wrapText="1"/>
    </xf>
    <xf numFmtId="44" fontId="10" fillId="6" borderId="1" xfId="5" applyFont="1" applyFill="1" applyBorder="1" applyAlignment="1">
      <alignment horizontal="center" vertical="center" wrapText="1"/>
    </xf>
    <xf numFmtId="14" fontId="34" fillId="21" borderId="1" xfId="0" applyNumberFormat="1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5" fillId="22" borderId="1" xfId="0" applyFont="1" applyFill="1" applyBorder="1" applyAlignment="1">
      <alignment horizontal="center" vertical="center" wrapText="1"/>
    </xf>
    <xf numFmtId="0" fontId="36" fillId="22" borderId="1" xfId="0" applyFont="1" applyFill="1" applyBorder="1" applyAlignment="1">
      <alignment horizontal="center" vertical="center" wrapText="1"/>
    </xf>
    <xf numFmtId="0" fontId="34" fillId="0" borderId="0" xfId="0" applyFont="1" applyAlignment="1">
      <alignment wrapText="1"/>
    </xf>
    <xf numFmtId="0" fontId="10" fillId="0" borderId="1" xfId="1" applyFont="1" applyBorder="1" applyAlignment="1" applyProtection="1">
      <alignment horizontal="center" vertical="center" wrapText="1"/>
      <protection locked="0"/>
    </xf>
    <xf numFmtId="44" fontId="13" fillId="0" borderId="0" xfId="9" applyFont="1" applyAlignment="1" applyProtection="1">
      <alignment wrapText="1"/>
      <protection locked="0"/>
    </xf>
    <xf numFmtId="44" fontId="10" fillId="0" borderId="0" xfId="1" applyNumberFormat="1" applyFont="1" applyAlignment="1" applyProtection="1">
      <alignment wrapText="1"/>
      <protection locked="0"/>
    </xf>
    <xf numFmtId="44" fontId="10" fillId="0" borderId="0" xfId="9" applyFont="1" applyAlignment="1" applyProtection="1">
      <alignment wrapText="1"/>
      <protection locked="0"/>
    </xf>
    <xf numFmtId="0" fontId="31" fillId="7" borderId="5" xfId="1" applyFont="1" applyFill="1" applyBorder="1" applyAlignment="1" applyProtection="1">
      <protection locked="0"/>
    </xf>
    <xf numFmtId="0" fontId="16" fillId="9" borderId="2" xfId="0" applyFont="1" applyFill="1" applyBorder="1" applyAlignment="1">
      <alignment horizontal="center" vertical="center" textRotation="90" wrapText="1"/>
    </xf>
    <xf numFmtId="0" fontId="16" fillId="9" borderId="3" xfId="0" applyFont="1" applyFill="1" applyBorder="1" applyAlignment="1">
      <alignment horizontal="center" vertical="center" textRotation="90" wrapText="1"/>
    </xf>
    <xf numFmtId="0" fontId="16" fillId="9" borderId="4" xfId="0" applyFont="1" applyFill="1" applyBorder="1" applyAlignment="1">
      <alignment horizontal="center" vertical="center" textRotation="90" wrapText="1"/>
    </xf>
    <xf numFmtId="0" fontId="17" fillId="0" borderId="2" xfId="1" applyFont="1" applyBorder="1" applyAlignment="1">
      <alignment horizontal="center" vertical="center" wrapText="1"/>
    </xf>
    <xf numFmtId="0" fontId="17" fillId="0" borderId="3" xfId="1" applyFont="1" applyBorder="1" applyAlignment="1">
      <alignment horizontal="center" vertical="center" wrapText="1"/>
    </xf>
    <xf numFmtId="0" fontId="17" fillId="0" borderId="4" xfId="1" applyFont="1" applyBorder="1" applyAlignment="1">
      <alignment horizontal="center" vertical="center" wrapText="1"/>
    </xf>
    <xf numFmtId="0" fontId="18" fillId="9" borderId="2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18" fillId="9" borderId="4" xfId="0" applyFont="1" applyFill="1" applyBorder="1" applyAlignment="1">
      <alignment horizontal="center" vertical="center" wrapText="1"/>
    </xf>
    <xf numFmtId="0" fontId="10" fillId="6" borderId="5" xfId="0" applyNumberFormat="1" applyFont="1" applyFill="1" applyBorder="1" applyAlignment="1">
      <alignment horizontal="center" vertical="center" wrapText="1"/>
    </xf>
    <xf numFmtId="0" fontId="10" fillId="6" borderId="6" xfId="0" applyNumberFormat="1" applyFont="1" applyFill="1" applyBorder="1" applyAlignment="1">
      <alignment horizontal="center" vertical="center" wrapText="1"/>
    </xf>
    <xf numFmtId="0" fontId="10" fillId="6" borderId="7" xfId="0" applyNumberFormat="1" applyFont="1" applyFill="1" applyBorder="1" applyAlignment="1">
      <alignment horizontal="center" vertical="center" wrapText="1"/>
    </xf>
    <xf numFmtId="0" fontId="10" fillId="6" borderId="5" xfId="0" applyNumberFormat="1" applyFont="1" applyFill="1" applyBorder="1" applyAlignment="1">
      <alignment vertical="center" wrapText="1"/>
    </xf>
    <xf numFmtId="0" fontId="10" fillId="6" borderId="6" xfId="0" applyNumberFormat="1" applyFont="1" applyFill="1" applyBorder="1" applyAlignment="1">
      <alignment vertical="center" wrapText="1"/>
    </xf>
    <xf numFmtId="0" fontId="10" fillId="6" borderId="7" xfId="0" applyNumberFormat="1" applyFont="1" applyFill="1" applyBorder="1" applyAlignment="1">
      <alignment vertical="center" wrapText="1"/>
    </xf>
    <xf numFmtId="0" fontId="19" fillId="9" borderId="2" xfId="0" applyFont="1" applyFill="1" applyBorder="1" applyAlignment="1">
      <alignment horizontal="center" vertical="center" wrapText="1"/>
    </xf>
    <xf numFmtId="0" fontId="19" fillId="9" borderId="3" xfId="0" applyFont="1" applyFill="1" applyBorder="1" applyAlignment="1">
      <alignment horizontal="center" vertical="center" wrapText="1"/>
    </xf>
    <xf numFmtId="0" fontId="19" fillId="9" borderId="4" xfId="0" applyFont="1" applyFill="1" applyBorder="1" applyAlignment="1">
      <alignment horizontal="center" vertical="center" wrapText="1"/>
    </xf>
    <xf numFmtId="0" fontId="10" fillId="6" borderId="12" xfId="0" applyNumberFormat="1" applyFont="1" applyFill="1" applyBorder="1" applyAlignment="1">
      <alignment horizontal="center" vertical="center" wrapText="1"/>
    </xf>
    <xf numFmtId="0" fontId="10" fillId="6" borderId="11" xfId="0" applyNumberFormat="1" applyFont="1" applyFill="1" applyBorder="1" applyAlignment="1">
      <alignment horizontal="center" vertical="center" wrapText="1"/>
    </xf>
    <xf numFmtId="3" fontId="10" fillId="4" borderId="1" xfId="1" applyNumberFormat="1" applyFont="1" applyFill="1" applyBorder="1" applyAlignment="1" applyProtection="1">
      <alignment horizontal="center" vertical="center" wrapText="1"/>
      <protection locked="0"/>
    </xf>
    <xf numFmtId="0" fontId="10" fillId="6" borderId="5" xfId="0" applyNumberFormat="1" applyFont="1" applyFill="1" applyBorder="1" applyAlignment="1">
      <alignment horizontal="left" vertical="center" wrapText="1"/>
    </xf>
    <xf numFmtId="0" fontId="10" fillId="6" borderId="6" xfId="0" applyNumberFormat="1" applyFont="1" applyFill="1" applyBorder="1" applyAlignment="1">
      <alignment horizontal="left" vertical="center" wrapText="1"/>
    </xf>
    <xf numFmtId="0" fontId="10" fillId="6" borderId="7" xfId="0" applyNumberFormat="1" applyFont="1" applyFill="1" applyBorder="1" applyAlignment="1">
      <alignment horizontal="left" vertical="center" wrapText="1"/>
    </xf>
    <xf numFmtId="3" fontId="13" fillId="4" borderId="1" xfId="1" applyNumberFormat="1" applyFont="1" applyFill="1" applyBorder="1" applyAlignment="1" applyProtection="1">
      <alignment horizontal="center" vertical="center" wrapText="1"/>
      <protection locked="0"/>
    </xf>
    <xf numFmtId="169" fontId="10" fillId="4" borderId="1" xfId="1" applyNumberFormat="1" applyFont="1" applyFill="1" applyBorder="1" applyAlignment="1" applyProtection="1">
      <alignment horizontal="center" vertical="center" wrapText="1"/>
      <protection locked="0"/>
    </xf>
    <xf numFmtId="0" fontId="34" fillId="20" borderId="2" xfId="0" applyFont="1" applyFill="1" applyBorder="1" applyAlignment="1">
      <alignment horizontal="center" vertical="center" wrapText="1"/>
    </xf>
    <xf numFmtId="0" fontId="34" fillId="20" borderId="4" xfId="0" applyFont="1" applyFill="1" applyBorder="1" applyAlignment="1">
      <alignment horizontal="center" vertical="center" wrapText="1"/>
    </xf>
    <xf numFmtId="0" fontId="12" fillId="7" borderId="1" xfId="1" applyFont="1" applyFill="1" applyBorder="1" applyAlignment="1">
      <alignment horizontal="center" vertical="center" wrapText="1"/>
    </xf>
    <xf numFmtId="0" fontId="14" fillId="11" borderId="1" xfId="0" applyNumberFormat="1" applyFont="1" applyFill="1" applyBorder="1" applyAlignment="1">
      <alignment horizontal="center" vertical="center" wrapText="1"/>
    </xf>
    <xf numFmtId="0" fontId="14" fillId="11" borderId="5" xfId="0" applyNumberFormat="1" applyFont="1" applyFill="1" applyBorder="1" applyAlignment="1">
      <alignment horizontal="center" vertical="center" wrapText="1"/>
    </xf>
    <xf numFmtId="0" fontId="13" fillId="11" borderId="10" xfId="0" applyNumberFormat="1" applyFont="1" applyFill="1" applyBorder="1" applyAlignment="1">
      <alignment horizontal="center" vertical="center" wrapText="1"/>
    </xf>
    <xf numFmtId="0" fontId="13" fillId="11" borderId="12" xfId="0" applyNumberFormat="1" applyFont="1" applyFill="1" applyBorder="1" applyAlignment="1">
      <alignment horizontal="center" vertical="center" wrapText="1"/>
    </xf>
    <xf numFmtId="0" fontId="13" fillId="11" borderId="5" xfId="0" applyNumberFormat="1" applyFont="1" applyFill="1" applyBorder="1" applyAlignment="1">
      <alignment horizontal="center" vertical="center" wrapText="1"/>
    </xf>
    <xf numFmtId="0" fontId="13" fillId="11" borderId="6" xfId="0" applyNumberFormat="1" applyFont="1" applyFill="1" applyBorder="1" applyAlignment="1">
      <alignment horizontal="center" vertical="center" wrapText="1"/>
    </xf>
    <xf numFmtId="0" fontId="13" fillId="11" borderId="7" xfId="0" applyNumberFormat="1" applyFont="1" applyFill="1" applyBorder="1" applyAlignment="1">
      <alignment horizontal="center" vertical="center" wrapText="1"/>
    </xf>
    <xf numFmtId="0" fontId="13" fillId="11" borderId="11" xfId="0" applyNumberFormat="1" applyFont="1" applyFill="1" applyBorder="1" applyAlignment="1">
      <alignment horizontal="center" vertical="center" wrapText="1"/>
    </xf>
    <xf numFmtId="3" fontId="10" fillId="19" borderId="2" xfId="1" applyNumberFormat="1" applyFont="1" applyFill="1" applyBorder="1" applyAlignment="1" applyProtection="1">
      <alignment horizontal="center" vertical="center" wrapText="1"/>
      <protection locked="0"/>
    </xf>
    <xf numFmtId="3" fontId="10" fillId="19" borderId="4" xfId="1" applyNumberFormat="1" applyFont="1" applyFill="1" applyBorder="1" applyAlignment="1" applyProtection="1">
      <alignment horizontal="center" vertical="center" wrapText="1"/>
      <protection locked="0"/>
    </xf>
    <xf numFmtId="0" fontId="14" fillId="18" borderId="5" xfId="0" quotePrefix="1" applyNumberFormat="1" applyFont="1" applyFill="1" applyBorder="1" applyAlignment="1">
      <alignment horizontal="center" vertical="center" wrapText="1"/>
    </xf>
    <xf numFmtId="0" fontId="14" fillId="18" borderId="6" xfId="0" quotePrefix="1" applyNumberFormat="1" applyFont="1" applyFill="1" applyBorder="1" applyAlignment="1">
      <alignment horizontal="center" vertical="center" wrapText="1"/>
    </xf>
    <xf numFmtId="0" fontId="13" fillId="18" borderId="10" xfId="0" applyNumberFormat="1" applyFont="1" applyFill="1" applyBorder="1" applyAlignment="1">
      <alignment vertical="center" wrapText="1"/>
    </xf>
    <xf numFmtId="0" fontId="13" fillId="18" borderId="12" xfId="0" applyNumberFormat="1" applyFont="1" applyFill="1" applyBorder="1" applyAlignment="1">
      <alignment vertical="center" wrapText="1"/>
    </xf>
    <xf numFmtId="0" fontId="13" fillId="18" borderId="12" xfId="0" applyNumberFormat="1" applyFont="1" applyFill="1" applyBorder="1" applyAlignment="1">
      <alignment horizontal="center" vertical="center" wrapText="1"/>
    </xf>
    <xf numFmtId="0" fontId="13" fillId="18" borderId="11" xfId="0" applyNumberFormat="1" applyFont="1" applyFill="1" applyBorder="1" applyAlignment="1">
      <alignment horizontal="center" vertical="center" wrapText="1"/>
    </xf>
    <xf numFmtId="0" fontId="13" fillId="18" borderId="5" xfId="0" applyNumberFormat="1" applyFont="1" applyFill="1" applyBorder="1" applyAlignment="1">
      <alignment horizontal="center" vertical="center" wrapText="1"/>
    </xf>
    <xf numFmtId="0" fontId="13" fillId="18" borderId="6" xfId="0" applyNumberFormat="1" applyFont="1" applyFill="1" applyBorder="1" applyAlignment="1">
      <alignment horizontal="center" vertical="center" wrapText="1"/>
    </xf>
    <xf numFmtId="0" fontId="10" fillId="7" borderId="1" xfId="1" applyFont="1" applyFill="1" applyBorder="1" applyAlignment="1">
      <alignment horizontal="center" vertical="center" wrapText="1"/>
    </xf>
    <xf numFmtId="0" fontId="10" fillId="7" borderId="8" xfId="1" applyFont="1" applyFill="1" applyBorder="1" applyAlignment="1" applyProtection="1">
      <alignment wrapText="1"/>
      <protection locked="0"/>
    </xf>
    <xf numFmtId="0" fontId="10" fillId="7" borderId="13" xfId="1" applyFont="1" applyFill="1" applyBorder="1" applyAlignment="1" applyProtection="1">
      <alignment wrapText="1"/>
      <protection locked="0"/>
    </xf>
    <xf numFmtId="44" fontId="10" fillId="7" borderId="13" xfId="9" applyFont="1" applyFill="1" applyBorder="1" applyAlignment="1" applyProtection="1">
      <alignment horizontal="center" wrapText="1"/>
      <protection locked="0"/>
    </xf>
    <xf numFmtId="0" fontId="13" fillId="7" borderId="9" xfId="1" applyFont="1" applyFill="1" applyBorder="1" applyAlignment="1" applyProtection="1">
      <alignment wrapText="1"/>
      <protection locked="0"/>
    </xf>
    <xf numFmtId="0" fontId="13" fillId="7" borderId="0" xfId="1" applyFont="1" applyFill="1" applyAlignment="1" applyProtection="1">
      <alignment wrapText="1"/>
      <protection locked="0"/>
    </xf>
    <xf numFmtId="44" fontId="13" fillId="7" borderId="0" xfId="9" applyFont="1" applyFill="1" applyBorder="1" applyAlignment="1" applyProtection="1">
      <alignment horizontal="center" wrapText="1"/>
      <protection locked="0"/>
    </xf>
    <xf numFmtId="0" fontId="10" fillId="7" borderId="9" xfId="1" applyFont="1" applyFill="1" applyBorder="1" applyAlignment="1" applyProtection="1">
      <alignment horizontal="left" wrapText="1"/>
      <protection locked="0"/>
    </xf>
    <xf numFmtId="0" fontId="10" fillId="7" borderId="0" xfId="1" applyFont="1" applyFill="1" applyAlignment="1" applyProtection="1">
      <alignment horizontal="left" wrapText="1"/>
      <protection locked="0"/>
    </xf>
    <xf numFmtId="169" fontId="10" fillId="7" borderId="0" xfId="36" applyNumberFormat="1" applyFont="1" applyFill="1" applyBorder="1" applyAlignment="1" applyProtection="1">
      <alignment wrapText="1"/>
      <protection locked="0"/>
    </xf>
    <xf numFmtId="0" fontId="10" fillId="7" borderId="5" xfId="1" applyFont="1" applyFill="1" applyBorder="1" applyAlignment="1" applyProtection="1">
      <alignment horizontal="left" wrapText="1"/>
      <protection locked="0"/>
    </xf>
    <xf numFmtId="0" fontId="10" fillId="7" borderId="6" xfId="1" applyFont="1" applyFill="1" applyBorder="1" applyAlignment="1" applyProtection="1">
      <alignment horizontal="left" wrapText="1"/>
      <protection locked="0"/>
    </xf>
    <xf numFmtId="0" fontId="10" fillId="7" borderId="1" xfId="1" applyFont="1" applyFill="1" applyBorder="1" applyAlignment="1">
      <alignment vertical="center" wrapText="1"/>
    </xf>
    <xf numFmtId="0" fontId="13" fillId="7" borderId="10" xfId="1" applyFont="1" applyFill="1" applyBorder="1" applyAlignment="1" applyProtection="1">
      <alignment horizontal="left"/>
      <protection locked="0"/>
    </xf>
    <xf numFmtId="0" fontId="13" fillId="7" borderId="12" xfId="1" applyFont="1" applyFill="1" applyBorder="1" applyAlignment="1" applyProtection="1">
      <alignment horizontal="left"/>
      <protection locked="0"/>
    </xf>
    <xf numFmtId="0" fontId="13" fillId="7" borderId="12" xfId="1" applyFont="1" applyFill="1" applyBorder="1" applyAlignment="1" applyProtection="1">
      <alignment horizontal="left" wrapText="1"/>
      <protection locked="0"/>
    </xf>
    <xf numFmtId="10" fontId="13" fillId="7" borderId="12" xfId="13" applyNumberFormat="1" applyFont="1" applyFill="1" applyBorder="1" applyAlignment="1" applyProtection="1">
      <alignment wrapText="1"/>
      <protection locked="0"/>
    </xf>
  </cellXfs>
  <cellStyles count="80">
    <cellStyle name="Moeda" xfId="5" builtinId="4"/>
    <cellStyle name="Moeda 10 2" xfId="14" xr:uid="{00000000-0005-0000-0000-000002000000}"/>
    <cellStyle name="Moeda 10 2 2" xfId="21" xr:uid="{00000000-0005-0000-0000-000002000000}"/>
    <cellStyle name="Moeda 10 2 2 2" xfId="57" xr:uid="{00000000-0005-0000-0000-000002000000}"/>
    <cellStyle name="Moeda 10 2 3" xfId="28" xr:uid="{00000000-0005-0000-0000-000001000000}"/>
    <cellStyle name="Moeda 10 2 3 2" xfId="64" xr:uid="{00000000-0005-0000-0000-000001000000}"/>
    <cellStyle name="Moeda 10 2 4" xfId="35" xr:uid="{00000000-0005-0000-0000-000002000000}"/>
    <cellStyle name="Moeda 10 2 4 2" xfId="71" xr:uid="{00000000-0005-0000-0000-000002000000}"/>
    <cellStyle name="Moeda 10 2 5" xfId="43" xr:uid="{00000000-0005-0000-0000-000002000000}"/>
    <cellStyle name="Moeda 10 2 5 2" xfId="79" xr:uid="{00000000-0005-0000-0000-000002000000}"/>
    <cellStyle name="Moeda 10 2 6" xfId="50" xr:uid="{00000000-0005-0000-0000-000002000000}"/>
    <cellStyle name="Moeda 2" xfId="6" xr:uid="{00000000-0005-0000-0000-000003000000}"/>
    <cellStyle name="Moeda 2 2" xfId="10" xr:uid="{00000000-0005-0000-0000-000004000000}"/>
    <cellStyle name="Moeda 3" xfId="9" xr:uid="{00000000-0005-0000-0000-000005000000}"/>
    <cellStyle name="Moeda 3 2" xfId="18" xr:uid="{00000000-0005-0000-0000-000005000000}"/>
    <cellStyle name="Moeda 3 2 2" xfId="54" xr:uid="{00000000-0005-0000-0000-000005000000}"/>
    <cellStyle name="Moeda 3 3" xfId="25" xr:uid="{00000000-0005-0000-0000-000004000000}"/>
    <cellStyle name="Moeda 3 3 2" xfId="61" xr:uid="{00000000-0005-0000-0000-000004000000}"/>
    <cellStyle name="Moeda 3 4" xfId="32" xr:uid="{00000000-0005-0000-0000-000005000000}"/>
    <cellStyle name="Moeda 3 4 2" xfId="68" xr:uid="{00000000-0005-0000-0000-000005000000}"/>
    <cellStyle name="Moeda 3 5" xfId="40" xr:uid="{00000000-0005-0000-0000-000005000000}"/>
    <cellStyle name="Moeda 3 5 2" xfId="76" xr:uid="{00000000-0005-0000-0000-000005000000}"/>
    <cellStyle name="Moeda 3 6" xfId="47" xr:uid="{00000000-0005-0000-0000-000005000000}"/>
    <cellStyle name="Moeda 4" xfId="15" xr:uid="{00000000-0005-0000-0000-00003E000000}"/>
    <cellStyle name="Moeda 4 2" xfId="51" xr:uid="{00000000-0005-0000-0000-00003E000000}"/>
    <cellStyle name="Moeda 5" xfId="22" xr:uid="{00000000-0005-0000-0000-000045000000}"/>
    <cellStyle name="Moeda 5 2" xfId="58" xr:uid="{00000000-0005-0000-0000-000045000000}"/>
    <cellStyle name="Moeda 6" xfId="29" xr:uid="{00000000-0005-0000-0000-00004C000000}"/>
    <cellStyle name="Moeda 6 2" xfId="65" xr:uid="{00000000-0005-0000-0000-00004C000000}"/>
    <cellStyle name="Moeda 7" xfId="37" xr:uid="{00000000-0005-0000-0000-000054000000}"/>
    <cellStyle name="Moeda 7 2" xfId="73" xr:uid="{00000000-0005-0000-0000-000054000000}"/>
    <cellStyle name="Moeda 8" xfId="44" xr:uid="{00000000-0005-0000-0000-00005B000000}"/>
    <cellStyle name="Normal" xfId="0" builtinId="0"/>
    <cellStyle name="Normal 2" xfId="1" xr:uid="{00000000-0005-0000-0000-000007000000}"/>
    <cellStyle name="Porcentagem 2" xfId="13" xr:uid="{00000000-0005-0000-0000-000008000000}"/>
    <cellStyle name="Separador de milhares 2" xfId="2" xr:uid="{00000000-0005-0000-0000-000009000000}"/>
    <cellStyle name="Separador de milhares 2 2" xfId="8" xr:uid="{00000000-0005-0000-0000-00000A000000}"/>
    <cellStyle name="Separador de milhares 2 2 2" xfId="12" xr:uid="{00000000-0005-0000-0000-00000B000000}"/>
    <cellStyle name="Separador de milhares 2 2 2 2" xfId="20" xr:uid="{00000000-0005-0000-0000-00000B000000}"/>
    <cellStyle name="Separador de milhares 2 2 2 2 2" xfId="56" xr:uid="{00000000-0005-0000-0000-00000B000000}"/>
    <cellStyle name="Separador de milhares 2 2 2 3" xfId="27" xr:uid="{00000000-0005-0000-0000-00000A000000}"/>
    <cellStyle name="Separador de milhares 2 2 2 3 2" xfId="63" xr:uid="{00000000-0005-0000-0000-00000A000000}"/>
    <cellStyle name="Separador de milhares 2 2 2 4" xfId="34" xr:uid="{00000000-0005-0000-0000-00000B000000}"/>
    <cellStyle name="Separador de milhares 2 2 2 4 2" xfId="70" xr:uid="{00000000-0005-0000-0000-00000B000000}"/>
    <cellStyle name="Separador de milhares 2 2 2 5" xfId="42" xr:uid="{00000000-0005-0000-0000-00000B000000}"/>
    <cellStyle name="Separador de milhares 2 2 2 5 2" xfId="78" xr:uid="{00000000-0005-0000-0000-00000B000000}"/>
    <cellStyle name="Separador de milhares 2 2 2 6" xfId="49" xr:uid="{00000000-0005-0000-0000-00000B000000}"/>
    <cellStyle name="Separador de milhares 2 2 3" xfId="17" xr:uid="{00000000-0005-0000-0000-00000A000000}"/>
    <cellStyle name="Separador de milhares 2 2 3 2" xfId="53" xr:uid="{00000000-0005-0000-0000-00000A000000}"/>
    <cellStyle name="Separador de milhares 2 2 4" xfId="24" xr:uid="{00000000-0005-0000-0000-000009000000}"/>
    <cellStyle name="Separador de milhares 2 2 4 2" xfId="60" xr:uid="{00000000-0005-0000-0000-000009000000}"/>
    <cellStyle name="Separador de milhares 2 2 5" xfId="31" xr:uid="{00000000-0005-0000-0000-00000A000000}"/>
    <cellStyle name="Separador de milhares 2 2 5 2" xfId="67" xr:uid="{00000000-0005-0000-0000-00000A000000}"/>
    <cellStyle name="Separador de milhares 2 2 6" xfId="39" xr:uid="{00000000-0005-0000-0000-00000A000000}"/>
    <cellStyle name="Separador de milhares 2 2 6 2" xfId="75" xr:uid="{00000000-0005-0000-0000-00000A000000}"/>
    <cellStyle name="Separador de milhares 2 2 7" xfId="46" xr:uid="{00000000-0005-0000-0000-00000A000000}"/>
    <cellStyle name="Separador de milhares 2 3" xfId="7" xr:uid="{00000000-0005-0000-0000-00000C000000}"/>
    <cellStyle name="Separador de milhares 2 3 2" xfId="11" xr:uid="{00000000-0005-0000-0000-00000D000000}"/>
    <cellStyle name="Separador de milhares 2 3 2 2" xfId="19" xr:uid="{00000000-0005-0000-0000-00000D000000}"/>
    <cellStyle name="Separador de milhares 2 3 2 2 2" xfId="55" xr:uid="{00000000-0005-0000-0000-00000D000000}"/>
    <cellStyle name="Separador de milhares 2 3 2 3" xfId="26" xr:uid="{00000000-0005-0000-0000-00000C000000}"/>
    <cellStyle name="Separador de milhares 2 3 2 3 2" xfId="62" xr:uid="{00000000-0005-0000-0000-00000C000000}"/>
    <cellStyle name="Separador de milhares 2 3 2 4" xfId="33" xr:uid="{00000000-0005-0000-0000-00000D000000}"/>
    <cellStyle name="Separador de milhares 2 3 2 4 2" xfId="69" xr:uid="{00000000-0005-0000-0000-00000D000000}"/>
    <cellStyle name="Separador de milhares 2 3 2 5" xfId="41" xr:uid="{00000000-0005-0000-0000-00000D000000}"/>
    <cellStyle name="Separador de milhares 2 3 2 5 2" xfId="77" xr:uid="{00000000-0005-0000-0000-00000D000000}"/>
    <cellStyle name="Separador de milhares 2 3 2 6" xfId="48" xr:uid="{00000000-0005-0000-0000-00000D000000}"/>
    <cellStyle name="Separador de milhares 2 3 3" xfId="16" xr:uid="{00000000-0005-0000-0000-00000C000000}"/>
    <cellStyle name="Separador de milhares 2 3 3 2" xfId="52" xr:uid="{00000000-0005-0000-0000-00000C000000}"/>
    <cellStyle name="Separador de milhares 2 3 4" xfId="23" xr:uid="{00000000-0005-0000-0000-00000B000000}"/>
    <cellStyle name="Separador de milhares 2 3 4 2" xfId="59" xr:uid="{00000000-0005-0000-0000-00000B000000}"/>
    <cellStyle name="Separador de milhares 2 3 5" xfId="30" xr:uid="{00000000-0005-0000-0000-00000C000000}"/>
    <cellStyle name="Separador de milhares 2 3 5 2" xfId="66" xr:uid="{00000000-0005-0000-0000-00000C000000}"/>
    <cellStyle name="Separador de milhares 2 3 6" xfId="38" xr:uid="{00000000-0005-0000-0000-00000C000000}"/>
    <cellStyle name="Separador de milhares 2 3 6 2" xfId="74" xr:uid="{00000000-0005-0000-0000-00000C000000}"/>
    <cellStyle name="Separador de milhares 2 3 7" xfId="45" xr:uid="{00000000-0005-0000-0000-00000C000000}"/>
    <cellStyle name="Separador de milhares 3" xfId="3" xr:uid="{00000000-0005-0000-0000-00000E000000}"/>
    <cellStyle name="Título 5" xfId="4" xr:uid="{00000000-0005-0000-0000-00000F000000}"/>
    <cellStyle name="Vírgula 2" xfId="36" xr:uid="{00000000-0005-0000-0000-000053000000}"/>
    <cellStyle name="Vírgula 2 2" xfId="72" xr:uid="{00000000-0005-0000-0000-000053000000}"/>
  </cellStyles>
  <dxfs count="91"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</dxfs>
  <tableStyles count="1" defaultTableStyle="TableStyleMedium9" defaultPivotStyle="PivotStyleLight16">
    <tableStyle name="Invisible" pivot="0" table="0" count="0" xr9:uid="{00000000-0011-0000-FFFF-FFFF00000000}"/>
  </tableStyles>
  <colors>
    <mruColors>
      <color rgb="FFFFFF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Camila Luca" id="{28E8C7AA-0B7A-4CC4-A264-592F69046221}" userId="650d3afa6dd1c1e5" providerId="Windows Live"/>
</personList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263" dT="2020-05-26T15:36:58.18" personId="{28E8C7AA-0B7A-4CC4-A264-592F69046221}" id="{90A84073-5156-4DD7-A7CF-FA04D1BC0AFB}">
    <text>Cedido 03 UN ao CESFI dia 26/05/2020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80"/>
  <sheetViews>
    <sheetView zoomScale="85" zoomScaleNormal="85" workbookViewId="0">
      <pane xSplit="19" topLeftCell="T1" activePane="topRight" state="frozen"/>
      <selection pane="topRight" activeCell="V3" sqref="V1:V3"/>
    </sheetView>
  </sheetViews>
  <sheetFormatPr defaultColWidth="9.7265625" defaultRowHeight="40" customHeight="1" x14ac:dyDescent="0.6"/>
  <cols>
    <col min="1" max="1" width="5.7265625" style="56" customWidth="1"/>
    <col min="2" max="2" width="5.54296875" style="57" customWidth="1"/>
    <col min="3" max="3" width="5.81640625" style="1" customWidth="1"/>
    <col min="4" max="4" width="8.1796875" style="60" customWidth="1"/>
    <col min="5" max="5" width="39.7265625" style="32" customWidth="1"/>
    <col min="6" max="6" width="9.81640625" style="1" customWidth="1"/>
    <col min="7" max="7" width="7.7265625" style="1" customWidth="1"/>
    <col min="8" max="8" width="12" style="1" customWidth="1"/>
    <col min="9" max="9" width="12.7265625" style="22" customWidth="1"/>
    <col min="10" max="10" width="11.453125" style="4" customWidth="1"/>
    <col min="11" max="11" width="12" style="4" customWidth="1"/>
    <col min="12" max="13" width="10.7265625" style="4" customWidth="1"/>
    <col min="14" max="14" width="13.81640625" style="4" customWidth="1"/>
    <col min="15" max="15" width="6" style="4" customWidth="1"/>
    <col min="16" max="16" width="6.26953125" style="4" customWidth="1"/>
    <col min="17" max="17" width="5.81640625" style="4" customWidth="1"/>
    <col min="18" max="18" width="10.54296875" style="21" customWidth="1"/>
    <col min="19" max="19" width="10.81640625" style="5" customWidth="1"/>
    <col min="20" max="20" width="13.54296875" style="6" customWidth="1"/>
    <col min="21" max="22" width="13.7265625" style="6" customWidth="1"/>
    <col min="23" max="23" width="14.26953125" style="6" customWidth="1"/>
    <col min="24" max="24" width="13.453125" style="6" customWidth="1"/>
    <col min="25" max="31" width="13.7265625" style="6" customWidth="1"/>
    <col min="32" max="35" width="13.7265625" style="2" customWidth="1"/>
    <col min="36" max="16384" width="9.7265625" style="2"/>
  </cols>
  <sheetData>
    <row r="1" spans="1:35" ht="45" customHeight="1" x14ac:dyDescent="0.35">
      <c r="A1" s="126" t="s">
        <v>23</v>
      </c>
      <c r="B1" s="126"/>
      <c r="C1" s="126"/>
      <c r="D1" s="127"/>
      <c r="E1" s="120" t="s">
        <v>126</v>
      </c>
      <c r="F1" s="121"/>
      <c r="G1" s="121"/>
      <c r="H1" s="121"/>
      <c r="I1" s="122"/>
      <c r="J1" s="117" t="s">
        <v>24</v>
      </c>
      <c r="K1" s="118"/>
      <c r="L1" s="118"/>
      <c r="M1" s="118"/>
      <c r="N1" s="118"/>
      <c r="O1" s="118"/>
      <c r="P1" s="118"/>
      <c r="Q1" s="118"/>
      <c r="R1" s="118"/>
      <c r="S1" s="119"/>
      <c r="T1" s="128" t="s">
        <v>162</v>
      </c>
      <c r="U1" s="128" t="s">
        <v>165</v>
      </c>
      <c r="V1" s="128" t="s">
        <v>179</v>
      </c>
      <c r="W1" s="128" t="s">
        <v>178</v>
      </c>
      <c r="X1" s="128" t="s">
        <v>178</v>
      </c>
      <c r="Y1" s="128" t="s">
        <v>178</v>
      </c>
      <c r="Z1" s="128" t="s">
        <v>178</v>
      </c>
      <c r="AA1" s="128" t="s">
        <v>178</v>
      </c>
      <c r="AB1" s="128" t="s">
        <v>178</v>
      </c>
      <c r="AC1" s="128" t="s">
        <v>178</v>
      </c>
      <c r="AD1" s="128" t="s">
        <v>178</v>
      </c>
      <c r="AE1" s="128" t="s">
        <v>178</v>
      </c>
      <c r="AF1" s="128" t="s">
        <v>178</v>
      </c>
      <c r="AG1" s="128" t="s">
        <v>178</v>
      </c>
      <c r="AH1" s="128" t="s">
        <v>178</v>
      </c>
      <c r="AI1" s="128" t="s">
        <v>178</v>
      </c>
    </row>
    <row r="2" spans="1:35" ht="25.15" customHeight="1" x14ac:dyDescent="0.35">
      <c r="A2" s="121" t="s">
        <v>25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2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</row>
    <row r="3" spans="1:35" s="3" customFormat="1" ht="40" customHeight="1" x14ac:dyDescent="0.25">
      <c r="A3" s="52" t="s">
        <v>138</v>
      </c>
      <c r="B3" s="55" t="s">
        <v>21</v>
      </c>
      <c r="C3" s="55" t="s">
        <v>19</v>
      </c>
      <c r="D3" s="59" t="s">
        <v>12</v>
      </c>
      <c r="E3" s="52" t="s">
        <v>26</v>
      </c>
      <c r="F3" s="55" t="s">
        <v>3</v>
      </c>
      <c r="G3" s="52" t="s">
        <v>16</v>
      </c>
      <c r="H3" s="55" t="s">
        <v>13</v>
      </c>
      <c r="I3" s="25" t="s">
        <v>20</v>
      </c>
      <c r="J3" s="55" t="s">
        <v>18</v>
      </c>
      <c r="K3" s="77" t="s">
        <v>171</v>
      </c>
      <c r="L3" s="77" t="s">
        <v>172</v>
      </c>
      <c r="M3" s="77" t="s">
        <v>173</v>
      </c>
      <c r="N3" s="77" t="s">
        <v>174</v>
      </c>
      <c r="O3" s="77" t="s">
        <v>175</v>
      </c>
      <c r="P3" s="77" t="s">
        <v>176</v>
      </c>
      <c r="Q3" s="77" t="s">
        <v>177</v>
      </c>
      <c r="R3" s="78" t="s">
        <v>0</v>
      </c>
      <c r="S3" s="26" t="s">
        <v>2</v>
      </c>
      <c r="T3" s="63">
        <v>45566</v>
      </c>
      <c r="U3" s="63">
        <v>45615</v>
      </c>
      <c r="V3" s="63">
        <v>45700</v>
      </c>
      <c r="W3" s="30" t="s">
        <v>1</v>
      </c>
      <c r="X3" s="30" t="s">
        <v>1</v>
      </c>
      <c r="Y3" s="30" t="s">
        <v>1</v>
      </c>
      <c r="Z3" s="30" t="s">
        <v>1</v>
      </c>
      <c r="AA3" s="30" t="s">
        <v>1</v>
      </c>
      <c r="AB3" s="30" t="s">
        <v>1</v>
      </c>
      <c r="AC3" s="30" t="s">
        <v>1</v>
      </c>
      <c r="AD3" s="30" t="s">
        <v>1</v>
      </c>
      <c r="AE3" s="30" t="s">
        <v>1</v>
      </c>
      <c r="AF3" s="30" t="s">
        <v>1</v>
      </c>
      <c r="AG3" s="30" t="s">
        <v>1</v>
      </c>
      <c r="AH3" s="30" t="s">
        <v>1</v>
      </c>
      <c r="AI3" s="30" t="s">
        <v>1</v>
      </c>
    </row>
    <row r="4" spans="1:35" ht="40" customHeight="1" x14ac:dyDescent="0.35">
      <c r="A4" s="108" t="s">
        <v>139</v>
      </c>
      <c r="B4" s="111">
        <v>1</v>
      </c>
      <c r="C4" s="33">
        <v>1</v>
      </c>
      <c r="D4" s="123" t="s">
        <v>123</v>
      </c>
      <c r="E4" s="34" t="s">
        <v>27</v>
      </c>
      <c r="F4" s="35" t="s">
        <v>125</v>
      </c>
      <c r="G4" s="35" t="s">
        <v>28</v>
      </c>
      <c r="H4" s="33" t="s">
        <v>29</v>
      </c>
      <c r="I4" s="36">
        <v>161.22</v>
      </c>
      <c r="J4" s="17">
        <v>12</v>
      </c>
      <c r="K4" s="79">
        <f>IF(SUM(T4:AK4)&gt;J4,J4,SUM(T4:AK4))</f>
        <v>3</v>
      </c>
      <c r="L4" s="81">
        <f>(SUM(T4:AK4))</f>
        <v>3</v>
      </c>
      <c r="M4" s="82"/>
      <c r="N4" s="83">
        <f>ROUND(IF(J4*0.25-0.5&lt;0,0,J4*0.25-0.5),0)-Q4-O4</f>
        <v>3</v>
      </c>
      <c r="O4" s="82"/>
      <c r="P4" s="82"/>
      <c r="Q4" s="82"/>
      <c r="R4" s="84">
        <f>J4-(SUM(T4:AC4))+M4</f>
        <v>9</v>
      </c>
      <c r="S4" s="19" t="str">
        <f>IF(R4&lt;0,"ATENÇÃO","OK")</f>
        <v>OK</v>
      </c>
      <c r="T4" s="48">
        <v>1</v>
      </c>
      <c r="U4" s="49">
        <v>1</v>
      </c>
      <c r="V4" s="48">
        <v>1</v>
      </c>
      <c r="W4" s="90"/>
      <c r="X4" s="48"/>
      <c r="Y4" s="50"/>
      <c r="Z4" s="50"/>
      <c r="AA4" s="50"/>
      <c r="AB4" s="50"/>
      <c r="AC4" s="50"/>
      <c r="AD4" s="50"/>
      <c r="AE4" s="50"/>
      <c r="AF4" s="51"/>
      <c r="AG4" s="51"/>
      <c r="AH4" s="51"/>
      <c r="AI4" s="51"/>
    </row>
    <row r="5" spans="1:35" ht="40" customHeight="1" x14ac:dyDescent="0.35">
      <c r="A5" s="109"/>
      <c r="B5" s="112"/>
      <c r="C5" s="33">
        <v>2</v>
      </c>
      <c r="D5" s="124"/>
      <c r="E5" s="34" t="s">
        <v>30</v>
      </c>
      <c r="F5" s="37" t="s">
        <v>31</v>
      </c>
      <c r="G5" s="37" t="s">
        <v>28</v>
      </c>
      <c r="H5" s="33" t="s">
        <v>29</v>
      </c>
      <c r="I5" s="38">
        <v>12.89</v>
      </c>
      <c r="J5" s="17">
        <v>5000</v>
      </c>
      <c r="K5" s="79">
        <f t="shared" ref="K5:K68" si="0">IF(SUM(T5:AK5)&gt;J5,J5,SUM(T5:AK5))</f>
        <v>0</v>
      </c>
      <c r="L5" s="81">
        <f t="shared" ref="L5:L68" si="1">(SUM(T5:AK5))</f>
        <v>0</v>
      </c>
      <c r="M5" s="82"/>
      <c r="N5" s="83">
        <f t="shared" ref="N5:N68" si="2">ROUND(IF(J5*0.25-0.5&lt;0,0,J5*0.25-0.5),0)-Q5-O5</f>
        <v>1250</v>
      </c>
      <c r="O5" s="80"/>
      <c r="P5" s="80"/>
      <c r="Q5" s="80"/>
      <c r="R5" s="84">
        <f t="shared" ref="R5:R68" si="3">J5-(SUM(T5:AC5))+M5</f>
        <v>5000</v>
      </c>
      <c r="S5" s="19" t="str">
        <f t="shared" ref="S5:S12" si="4">IF(R5&lt;0,"ATENÇÃO","OK")</f>
        <v>OK</v>
      </c>
      <c r="T5" s="48"/>
      <c r="U5" s="49"/>
      <c r="V5" s="48"/>
      <c r="W5" s="48"/>
      <c r="X5" s="48"/>
      <c r="Y5" s="50"/>
      <c r="Z5" s="50"/>
      <c r="AA5" s="50"/>
      <c r="AB5" s="50"/>
      <c r="AC5" s="50"/>
      <c r="AD5" s="50"/>
      <c r="AE5" s="50"/>
      <c r="AF5" s="51"/>
      <c r="AG5" s="51"/>
      <c r="AH5" s="51"/>
      <c r="AI5" s="51"/>
    </row>
    <row r="6" spans="1:35" ht="40" customHeight="1" x14ac:dyDescent="0.35">
      <c r="A6" s="109"/>
      <c r="B6" s="112"/>
      <c r="C6" s="33">
        <v>3</v>
      </c>
      <c r="D6" s="124"/>
      <c r="E6" s="34" t="s">
        <v>32</v>
      </c>
      <c r="F6" s="37" t="s">
        <v>125</v>
      </c>
      <c r="G6" s="37" t="s">
        <v>28</v>
      </c>
      <c r="H6" s="33" t="s">
        <v>29</v>
      </c>
      <c r="I6" s="38">
        <v>20.63</v>
      </c>
      <c r="J6" s="17">
        <v>300</v>
      </c>
      <c r="K6" s="79">
        <f t="shared" si="0"/>
        <v>0</v>
      </c>
      <c r="L6" s="81">
        <f t="shared" si="1"/>
        <v>0</v>
      </c>
      <c r="M6" s="82"/>
      <c r="N6" s="83">
        <f t="shared" si="2"/>
        <v>75</v>
      </c>
      <c r="O6" s="80"/>
      <c r="P6" s="80"/>
      <c r="Q6" s="80"/>
      <c r="R6" s="84">
        <f t="shared" si="3"/>
        <v>300</v>
      </c>
      <c r="S6" s="19" t="str">
        <f t="shared" si="4"/>
        <v>OK</v>
      </c>
      <c r="T6" s="48"/>
      <c r="U6" s="49"/>
      <c r="V6" s="48"/>
      <c r="W6" s="48"/>
      <c r="X6" s="48"/>
      <c r="Y6" s="50"/>
      <c r="Z6" s="50"/>
      <c r="AA6" s="50"/>
      <c r="AB6" s="50"/>
      <c r="AC6" s="50"/>
      <c r="AD6" s="50"/>
      <c r="AE6" s="50"/>
      <c r="AF6" s="51"/>
      <c r="AG6" s="51"/>
      <c r="AH6" s="51"/>
      <c r="AI6" s="51"/>
    </row>
    <row r="7" spans="1:35" ht="40" customHeight="1" x14ac:dyDescent="0.35">
      <c r="A7" s="109"/>
      <c r="B7" s="112"/>
      <c r="C7" s="33">
        <v>4</v>
      </c>
      <c r="D7" s="124"/>
      <c r="E7" s="34" t="s">
        <v>33</v>
      </c>
      <c r="F7" s="37" t="s">
        <v>125</v>
      </c>
      <c r="G7" s="37" t="s">
        <v>34</v>
      </c>
      <c r="H7" s="33" t="s">
        <v>29</v>
      </c>
      <c r="I7" s="38">
        <v>33.53</v>
      </c>
      <c r="J7" s="17">
        <v>100</v>
      </c>
      <c r="K7" s="79">
        <f t="shared" si="0"/>
        <v>50</v>
      </c>
      <c r="L7" s="81">
        <f t="shared" si="1"/>
        <v>50</v>
      </c>
      <c r="M7" s="82"/>
      <c r="N7" s="83">
        <f t="shared" si="2"/>
        <v>25</v>
      </c>
      <c r="O7" s="80"/>
      <c r="P7" s="80"/>
      <c r="Q7" s="80"/>
      <c r="R7" s="84">
        <f t="shared" si="3"/>
        <v>50</v>
      </c>
      <c r="S7" s="19" t="str">
        <f t="shared" si="4"/>
        <v>OK</v>
      </c>
      <c r="T7" s="48">
        <v>46</v>
      </c>
      <c r="U7" s="49"/>
      <c r="V7" s="48">
        <v>4</v>
      </c>
      <c r="W7" s="90"/>
      <c r="X7" s="48"/>
      <c r="Y7" s="50"/>
      <c r="Z7" s="50"/>
      <c r="AA7" s="50"/>
      <c r="AB7" s="50"/>
      <c r="AC7" s="50"/>
      <c r="AD7" s="50"/>
      <c r="AE7" s="50"/>
      <c r="AF7" s="51"/>
      <c r="AG7" s="51"/>
      <c r="AH7" s="51"/>
      <c r="AI7" s="51"/>
    </row>
    <row r="8" spans="1:35" ht="40" customHeight="1" x14ac:dyDescent="0.35">
      <c r="A8" s="109"/>
      <c r="B8" s="112"/>
      <c r="C8" s="33">
        <v>5</v>
      </c>
      <c r="D8" s="124"/>
      <c r="E8" s="34" t="s">
        <v>35</v>
      </c>
      <c r="F8" s="37" t="s">
        <v>125</v>
      </c>
      <c r="G8" s="37" t="s">
        <v>36</v>
      </c>
      <c r="H8" s="33" t="s">
        <v>29</v>
      </c>
      <c r="I8" s="38">
        <v>48.36</v>
      </c>
      <c r="J8" s="17">
        <v>400</v>
      </c>
      <c r="K8" s="79">
        <f t="shared" si="0"/>
        <v>82</v>
      </c>
      <c r="L8" s="81">
        <f t="shared" si="1"/>
        <v>82</v>
      </c>
      <c r="M8" s="82"/>
      <c r="N8" s="83">
        <f t="shared" si="2"/>
        <v>100</v>
      </c>
      <c r="O8" s="80"/>
      <c r="P8" s="80"/>
      <c r="Q8" s="80"/>
      <c r="R8" s="84">
        <f t="shared" si="3"/>
        <v>318</v>
      </c>
      <c r="S8" s="19" t="str">
        <f t="shared" si="4"/>
        <v>OK</v>
      </c>
      <c r="T8" s="48">
        <v>24</v>
      </c>
      <c r="U8" s="49">
        <v>20</v>
      </c>
      <c r="V8" s="48">
        <v>38</v>
      </c>
      <c r="W8" s="90"/>
      <c r="X8" s="48"/>
      <c r="Y8" s="50"/>
      <c r="Z8" s="50"/>
      <c r="AA8" s="50"/>
      <c r="AB8" s="50"/>
      <c r="AC8" s="50"/>
      <c r="AD8" s="50"/>
      <c r="AE8" s="50"/>
      <c r="AF8" s="51"/>
      <c r="AG8" s="51"/>
      <c r="AH8" s="51"/>
      <c r="AI8" s="51"/>
    </row>
    <row r="9" spans="1:35" ht="40" customHeight="1" x14ac:dyDescent="0.35">
      <c r="A9" s="109"/>
      <c r="B9" s="112"/>
      <c r="C9" s="33">
        <v>6</v>
      </c>
      <c r="D9" s="124"/>
      <c r="E9" s="34" t="s">
        <v>127</v>
      </c>
      <c r="F9" s="35" t="s">
        <v>125</v>
      </c>
      <c r="G9" s="37" t="s">
        <v>28</v>
      </c>
      <c r="H9" s="33" t="s">
        <v>29</v>
      </c>
      <c r="I9" s="36">
        <v>4.24</v>
      </c>
      <c r="J9" s="17">
        <v>3000</v>
      </c>
      <c r="K9" s="79">
        <f t="shared" si="0"/>
        <v>0</v>
      </c>
      <c r="L9" s="81">
        <f t="shared" si="1"/>
        <v>0</v>
      </c>
      <c r="M9" s="82"/>
      <c r="N9" s="83">
        <f t="shared" si="2"/>
        <v>750</v>
      </c>
      <c r="O9" s="80"/>
      <c r="P9" s="80"/>
      <c r="Q9" s="80"/>
      <c r="R9" s="84">
        <f t="shared" si="3"/>
        <v>3000</v>
      </c>
      <c r="S9" s="19" t="str">
        <f t="shared" si="4"/>
        <v>OK</v>
      </c>
      <c r="T9" s="48"/>
      <c r="U9" s="49"/>
      <c r="V9" s="48"/>
      <c r="W9" s="48"/>
      <c r="X9" s="48"/>
      <c r="Y9" s="50"/>
      <c r="Z9" s="50"/>
      <c r="AA9" s="50"/>
      <c r="AB9" s="50"/>
      <c r="AC9" s="50"/>
      <c r="AD9" s="50"/>
      <c r="AE9" s="50"/>
      <c r="AF9" s="51"/>
      <c r="AG9" s="51"/>
      <c r="AH9" s="51"/>
      <c r="AI9" s="51"/>
    </row>
    <row r="10" spans="1:35" ht="40" customHeight="1" x14ac:dyDescent="0.35">
      <c r="A10" s="109"/>
      <c r="B10" s="112"/>
      <c r="C10" s="33">
        <v>7</v>
      </c>
      <c r="D10" s="124"/>
      <c r="E10" s="39" t="s">
        <v>128</v>
      </c>
      <c r="F10" s="40" t="s">
        <v>37</v>
      </c>
      <c r="G10" s="40" t="s">
        <v>38</v>
      </c>
      <c r="H10" s="33" t="s">
        <v>29</v>
      </c>
      <c r="I10" s="38">
        <v>8.59</v>
      </c>
      <c r="J10" s="17">
        <v>4000</v>
      </c>
      <c r="K10" s="79">
        <f t="shared" si="0"/>
        <v>640</v>
      </c>
      <c r="L10" s="81">
        <f t="shared" si="1"/>
        <v>640</v>
      </c>
      <c r="M10" s="82"/>
      <c r="N10" s="83">
        <f t="shared" si="2"/>
        <v>1000</v>
      </c>
      <c r="O10" s="80"/>
      <c r="P10" s="80"/>
      <c r="Q10" s="80"/>
      <c r="R10" s="84">
        <f t="shared" si="3"/>
        <v>3360</v>
      </c>
      <c r="S10" s="19" t="str">
        <f t="shared" si="4"/>
        <v>OK</v>
      </c>
      <c r="T10" s="48">
        <v>590</v>
      </c>
      <c r="U10" s="49"/>
      <c r="V10" s="48">
        <v>50</v>
      </c>
      <c r="W10" s="90"/>
      <c r="X10" s="48"/>
      <c r="Y10" s="50"/>
      <c r="Z10" s="50"/>
      <c r="AA10" s="50"/>
      <c r="AB10" s="50"/>
      <c r="AC10" s="50"/>
      <c r="AD10" s="50"/>
      <c r="AE10" s="50"/>
      <c r="AF10" s="51"/>
      <c r="AG10" s="51"/>
      <c r="AH10" s="51"/>
      <c r="AI10" s="51"/>
    </row>
    <row r="11" spans="1:35" ht="40" customHeight="1" x14ac:dyDescent="0.35">
      <c r="A11" s="109"/>
      <c r="B11" s="112"/>
      <c r="C11" s="33">
        <v>8</v>
      </c>
      <c r="D11" s="124"/>
      <c r="E11" s="39" t="s">
        <v>129</v>
      </c>
      <c r="F11" s="40" t="s">
        <v>37</v>
      </c>
      <c r="G11" s="40" t="s">
        <v>39</v>
      </c>
      <c r="H11" s="33" t="s">
        <v>29</v>
      </c>
      <c r="I11" s="38">
        <v>12.65</v>
      </c>
      <c r="J11" s="17">
        <f>10000</f>
        <v>10000</v>
      </c>
      <c r="K11" s="79">
        <f t="shared" si="0"/>
        <v>1322</v>
      </c>
      <c r="L11" s="81">
        <f t="shared" si="1"/>
        <v>1322</v>
      </c>
      <c r="M11" s="82">
        <v>-100</v>
      </c>
      <c r="N11" s="83">
        <f t="shared" si="2"/>
        <v>2500</v>
      </c>
      <c r="O11" s="80"/>
      <c r="P11" s="80"/>
      <c r="Q11" s="80"/>
      <c r="R11" s="84">
        <f t="shared" si="3"/>
        <v>8578</v>
      </c>
      <c r="S11" s="19" t="str">
        <f t="shared" si="4"/>
        <v>OK</v>
      </c>
      <c r="T11" s="48">
        <v>400</v>
      </c>
      <c r="U11" s="49">
        <v>200</v>
      </c>
      <c r="V11" s="48">
        <v>722</v>
      </c>
      <c r="W11" s="90"/>
      <c r="X11" s="48"/>
      <c r="Y11" s="50"/>
      <c r="Z11" s="50"/>
      <c r="AA11" s="50"/>
      <c r="AB11" s="50"/>
      <c r="AC11" s="50"/>
      <c r="AD11" s="50"/>
      <c r="AE11" s="50"/>
      <c r="AF11" s="51"/>
      <c r="AG11" s="51"/>
      <c r="AH11" s="51"/>
      <c r="AI11" s="51"/>
    </row>
    <row r="12" spans="1:35" ht="40" customHeight="1" x14ac:dyDescent="0.35">
      <c r="A12" s="109"/>
      <c r="B12" s="112"/>
      <c r="C12" s="33">
        <v>9</v>
      </c>
      <c r="D12" s="124"/>
      <c r="E12" s="39" t="s">
        <v>130</v>
      </c>
      <c r="F12" s="41" t="s">
        <v>37</v>
      </c>
      <c r="G12" s="40" t="s">
        <v>40</v>
      </c>
      <c r="H12" s="40" t="s">
        <v>29</v>
      </c>
      <c r="I12" s="38">
        <v>13.75</v>
      </c>
      <c r="J12" s="17">
        <v>500</v>
      </c>
      <c r="K12" s="79">
        <f t="shared" si="0"/>
        <v>0</v>
      </c>
      <c r="L12" s="81">
        <f t="shared" si="1"/>
        <v>0</v>
      </c>
      <c r="M12" s="82"/>
      <c r="N12" s="83">
        <f t="shared" si="2"/>
        <v>125</v>
      </c>
      <c r="O12" s="80"/>
      <c r="P12" s="80"/>
      <c r="Q12" s="80"/>
      <c r="R12" s="84">
        <f t="shared" si="3"/>
        <v>500</v>
      </c>
      <c r="S12" s="19" t="str">
        <f t="shared" si="4"/>
        <v>OK</v>
      </c>
      <c r="T12" s="48"/>
      <c r="U12" s="49"/>
      <c r="V12" s="48"/>
      <c r="W12" s="48"/>
      <c r="X12" s="48"/>
      <c r="Y12" s="50"/>
      <c r="Z12" s="50"/>
      <c r="AA12" s="50"/>
      <c r="AB12" s="50"/>
      <c r="AC12" s="50"/>
      <c r="AD12" s="50"/>
      <c r="AE12" s="50"/>
      <c r="AF12" s="51"/>
      <c r="AG12" s="51"/>
      <c r="AH12" s="51"/>
      <c r="AI12" s="51"/>
    </row>
    <row r="13" spans="1:35" ht="40" customHeight="1" x14ac:dyDescent="0.35">
      <c r="A13" s="109"/>
      <c r="B13" s="112"/>
      <c r="C13" s="33">
        <v>10</v>
      </c>
      <c r="D13" s="124"/>
      <c r="E13" s="42" t="s">
        <v>41</v>
      </c>
      <c r="F13" s="33" t="s">
        <v>10</v>
      </c>
      <c r="G13" s="43" t="s">
        <v>28</v>
      </c>
      <c r="H13" s="43" t="s">
        <v>29</v>
      </c>
      <c r="I13" s="44">
        <v>47.9</v>
      </c>
      <c r="J13" s="17">
        <v>100</v>
      </c>
      <c r="K13" s="79">
        <f t="shared" si="0"/>
        <v>4</v>
      </c>
      <c r="L13" s="81">
        <f t="shared" si="1"/>
        <v>4</v>
      </c>
      <c r="M13" s="82"/>
      <c r="N13" s="83">
        <f t="shared" si="2"/>
        <v>25</v>
      </c>
      <c r="O13" s="80"/>
      <c r="P13" s="80"/>
      <c r="Q13" s="80"/>
      <c r="R13" s="84">
        <f t="shared" si="3"/>
        <v>96</v>
      </c>
      <c r="S13" s="19" t="str">
        <f t="shared" ref="S13:S238" si="5">IF(R13&lt;0,"ATENÇÃO","OK")</f>
        <v>OK</v>
      </c>
      <c r="T13" s="48"/>
      <c r="U13" s="48">
        <v>4</v>
      </c>
      <c r="V13" s="48"/>
      <c r="W13" s="48"/>
      <c r="X13" s="48"/>
      <c r="Y13" s="50"/>
      <c r="Z13" s="50"/>
      <c r="AA13" s="50"/>
      <c r="AB13" s="50"/>
      <c r="AC13" s="50"/>
      <c r="AD13" s="50"/>
      <c r="AE13" s="50"/>
      <c r="AF13" s="51"/>
      <c r="AG13" s="51"/>
      <c r="AH13" s="51"/>
      <c r="AI13" s="51"/>
    </row>
    <row r="14" spans="1:35" ht="40" customHeight="1" x14ac:dyDescent="0.35">
      <c r="A14" s="109"/>
      <c r="B14" s="112"/>
      <c r="C14" s="33">
        <v>11</v>
      </c>
      <c r="D14" s="124"/>
      <c r="E14" s="39" t="s">
        <v>42</v>
      </c>
      <c r="F14" s="40" t="s">
        <v>43</v>
      </c>
      <c r="G14" s="40" t="s">
        <v>28</v>
      </c>
      <c r="H14" s="40" t="s">
        <v>29</v>
      </c>
      <c r="I14" s="38">
        <v>17.13</v>
      </c>
      <c r="J14" s="17">
        <v>420</v>
      </c>
      <c r="K14" s="79">
        <f t="shared" si="0"/>
        <v>2</v>
      </c>
      <c r="L14" s="81">
        <f t="shared" si="1"/>
        <v>2</v>
      </c>
      <c r="M14" s="82"/>
      <c r="N14" s="83">
        <f t="shared" si="2"/>
        <v>105</v>
      </c>
      <c r="O14" s="80"/>
      <c r="P14" s="80"/>
      <c r="Q14" s="80"/>
      <c r="R14" s="84">
        <f t="shared" si="3"/>
        <v>418</v>
      </c>
      <c r="S14" s="19" t="str">
        <f t="shared" si="5"/>
        <v>OK</v>
      </c>
      <c r="T14" s="48"/>
      <c r="U14" s="48">
        <v>2</v>
      </c>
      <c r="V14" s="48"/>
      <c r="W14" s="48"/>
      <c r="X14" s="48"/>
      <c r="Y14" s="50"/>
      <c r="Z14" s="50"/>
      <c r="AA14" s="50"/>
      <c r="AB14" s="50"/>
      <c r="AC14" s="50"/>
      <c r="AD14" s="50"/>
      <c r="AE14" s="50"/>
      <c r="AF14" s="51"/>
      <c r="AG14" s="51"/>
      <c r="AH14" s="51"/>
      <c r="AI14" s="51"/>
    </row>
    <row r="15" spans="1:35" ht="40" customHeight="1" x14ac:dyDescent="0.35">
      <c r="A15" s="109"/>
      <c r="B15" s="112"/>
      <c r="C15" s="33">
        <v>12</v>
      </c>
      <c r="D15" s="124"/>
      <c r="E15" s="39" t="s">
        <v>44</v>
      </c>
      <c r="F15" s="40" t="s">
        <v>37</v>
      </c>
      <c r="G15" s="40" t="s">
        <v>45</v>
      </c>
      <c r="H15" s="40" t="s">
        <v>29</v>
      </c>
      <c r="I15" s="38">
        <v>22.06</v>
      </c>
      <c r="J15" s="17">
        <v>200</v>
      </c>
      <c r="K15" s="79">
        <f t="shared" si="0"/>
        <v>40</v>
      </c>
      <c r="L15" s="81">
        <f t="shared" si="1"/>
        <v>40</v>
      </c>
      <c r="M15" s="82"/>
      <c r="N15" s="83">
        <f t="shared" si="2"/>
        <v>50</v>
      </c>
      <c r="O15" s="80"/>
      <c r="P15" s="80"/>
      <c r="Q15" s="80"/>
      <c r="R15" s="84">
        <f t="shared" si="3"/>
        <v>160</v>
      </c>
      <c r="S15" s="19" t="str">
        <f t="shared" si="5"/>
        <v>OK</v>
      </c>
      <c r="T15" s="48"/>
      <c r="U15" s="48">
        <v>40</v>
      </c>
      <c r="V15" s="48"/>
      <c r="W15" s="48"/>
      <c r="X15" s="48"/>
      <c r="Y15" s="50"/>
      <c r="Z15" s="50"/>
      <c r="AA15" s="50"/>
      <c r="AB15" s="50"/>
      <c r="AC15" s="50"/>
      <c r="AD15" s="50"/>
      <c r="AE15" s="50"/>
      <c r="AF15" s="51"/>
      <c r="AG15" s="51"/>
      <c r="AH15" s="51"/>
      <c r="AI15" s="51"/>
    </row>
    <row r="16" spans="1:35" ht="40" customHeight="1" x14ac:dyDescent="0.35">
      <c r="A16" s="109"/>
      <c r="B16" s="112"/>
      <c r="C16" s="33">
        <v>13</v>
      </c>
      <c r="D16" s="124"/>
      <c r="E16" s="42" t="s">
        <v>46</v>
      </c>
      <c r="F16" s="43" t="s">
        <v>37</v>
      </c>
      <c r="G16" s="43" t="s">
        <v>47</v>
      </c>
      <c r="H16" s="43" t="s">
        <v>29</v>
      </c>
      <c r="I16" s="44">
        <v>17.41</v>
      </c>
      <c r="J16" s="17">
        <f>200</f>
        <v>200</v>
      </c>
      <c r="K16" s="79">
        <f t="shared" si="0"/>
        <v>50</v>
      </c>
      <c r="L16" s="81">
        <f t="shared" si="1"/>
        <v>50</v>
      </c>
      <c r="M16" s="82">
        <v>-150</v>
      </c>
      <c r="N16" s="83">
        <f t="shared" si="2"/>
        <v>50</v>
      </c>
      <c r="O16" s="80"/>
      <c r="P16" s="80"/>
      <c r="Q16" s="80"/>
      <c r="R16" s="84">
        <f t="shared" si="3"/>
        <v>0</v>
      </c>
      <c r="S16" s="19" t="str">
        <f t="shared" si="5"/>
        <v>OK</v>
      </c>
      <c r="T16" s="48">
        <v>50</v>
      </c>
      <c r="U16" s="48"/>
      <c r="V16" s="48"/>
      <c r="W16" s="48"/>
      <c r="X16" s="48"/>
      <c r="Y16" s="50"/>
      <c r="Z16" s="50"/>
      <c r="AA16" s="50"/>
      <c r="AB16" s="50"/>
      <c r="AC16" s="50"/>
      <c r="AD16" s="50"/>
      <c r="AE16" s="50"/>
      <c r="AF16" s="51"/>
      <c r="AG16" s="51"/>
      <c r="AH16" s="51"/>
      <c r="AI16" s="51"/>
    </row>
    <row r="17" spans="1:35" ht="40" customHeight="1" x14ac:dyDescent="0.35">
      <c r="A17" s="109"/>
      <c r="B17" s="112"/>
      <c r="C17" s="33">
        <v>14</v>
      </c>
      <c r="D17" s="124"/>
      <c r="E17" s="39" t="s">
        <v>48</v>
      </c>
      <c r="F17" s="40" t="s">
        <v>37</v>
      </c>
      <c r="G17" s="40" t="s">
        <v>49</v>
      </c>
      <c r="H17" s="40" t="s">
        <v>29</v>
      </c>
      <c r="I17" s="38">
        <v>12.38</v>
      </c>
      <c r="J17" s="17">
        <v>100</v>
      </c>
      <c r="K17" s="79">
        <f t="shared" si="0"/>
        <v>20</v>
      </c>
      <c r="L17" s="81">
        <f t="shared" si="1"/>
        <v>20</v>
      </c>
      <c r="M17" s="82"/>
      <c r="N17" s="83">
        <f t="shared" si="2"/>
        <v>25</v>
      </c>
      <c r="O17" s="80"/>
      <c r="P17" s="80"/>
      <c r="Q17" s="80"/>
      <c r="R17" s="84">
        <f t="shared" si="3"/>
        <v>80</v>
      </c>
      <c r="S17" s="19" t="str">
        <f t="shared" si="5"/>
        <v>OK</v>
      </c>
      <c r="T17" s="48"/>
      <c r="U17" s="48">
        <v>20</v>
      </c>
      <c r="V17" s="48"/>
      <c r="W17" s="48"/>
      <c r="X17" s="48"/>
      <c r="Y17" s="50"/>
      <c r="Z17" s="50"/>
      <c r="AA17" s="50"/>
      <c r="AB17" s="50"/>
      <c r="AC17" s="50"/>
      <c r="AD17" s="50"/>
      <c r="AE17" s="50"/>
      <c r="AF17" s="51"/>
      <c r="AG17" s="51"/>
      <c r="AH17" s="51"/>
      <c r="AI17" s="51"/>
    </row>
    <row r="18" spans="1:35" ht="40" customHeight="1" x14ac:dyDescent="0.35">
      <c r="A18" s="109"/>
      <c r="B18" s="112"/>
      <c r="C18" s="33">
        <v>15</v>
      </c>
      <c r="D18" s="124"/>
      <c r="E18" s="39" t="s">
        <v>50</v>
      </c>
      <c r="F18" s="40" t="s">
        <v>37</v>
      </c>
      <c r="G18" s="40" t="s">
        <v>51</v>
      </c>
      <c r="H18" s="40" t="s">
        <v>29</v>
      </c>
      <c r="I18" s="38">
        <v>154.96</v>
      </c>
      <c r="J18" s="17">
        <v>50</v>
      </c>
      <c r="K18" s="79">
        <f t="shared" si="0"/>
        <v>0</v>
      </c>
      <c r="L18" s="81">
        <f t="shared" si="1"/>
        <v>0</v>
      </c>
      <c r="M18" s="82"/>
      <c r="N18" s="83">
        <f t="shared" si="2"/>
        <v>12</v>
      </c>
      <c r="O18" s="80"/>
      <c r="P18" s="80"/>
      <c r="Q18" s="80"/>
      <c r="R18" s="84">
        <f t="shared" si="3"/>
        <v>50</v>
      </c>
      <c r="S18" s="19" t="str">
        <f t="shared" si="5"/>
        <v>OK</v>
      </c>
      <c r="T18" s="48"/>
      <c r="U18" s="48"/>
      <c r="V18" s="48"/>
      <c r="W18" s="48"/>
      <c r="X18" s="48"/>
      <c r="Y18" s="50"/>
      <c r="Z18" s="50"/>
      <c r="AA18" s="50"/>
      <c r="AB18" s="50"/>
      <c r="AC18" s="50"/>
      <c r="AD18" s="50"/>
      <c r="AE18" s="50"/>
      <c r="AF18" s="51"/>
      <c r="AG18" s="51"/>
      <c r="AH18" s="51"/>
      <c r="AI18" s="51"/>
    </row>
    <row r="19" spans="1:35" ht="40" customHeight="1" x14ac:dyDescent="0.35">
      <c r="A19" s="109"/>
      <c r="B19" s="112"/>
      <c r="C19" s="33">
        <v>16</v>
      </c>
      <c r="D19" s="124"/>
      <c r="E19" s="39" t="s">
        <v>52</v>
      </c>
      <c r="F19" s="40" t="s">
        <v>37</v>
      </c>
      <c r="G19" s="40" t="s">
        <v>53</v>
      </c>
      <c r="H19" s="40" t="s">
        <v>29</v>
      </c>
      <c r="I19" s="38">
        <v>169.18</v>
      </c>
      <c r="J19" s="17">
        <v>50</v>
      </c>
      <c r="K19" s="79">
        <f t="shared" si="0"/>
        <v>0</v>
      </c>
      <c r="L19" s="81">
        <f t="shared" si="1"/>
        <v>0</v>
      </c>
      <c r="M19" s="82"/>
      <c r="N19" s="83">
        <f t="shared" si="2"/>
        <v>12</v>
      </c>
      <c r="O19" s="80"/>
      <c r="P19" s="80"/>
      <c r="Q19" s="80"/>
      <c r="R19" s="84">
        <f t="shared" si="3"/>
        <v>50</v>
      </c>
      <c r="S19" s="19" t="str">
        <f t="shared" si="5"/>
        <v>OK</v>
      </c>
      <c r="T19" s="48"/>
      <c r="U19" s="48"/>
      <c r="V19" s="48"/>
      <c r="W19" s="48"/>
      <c r="X19" s="48"/>
      <c r="Y19" s="50"/>
      <c r="Z19" s="50"/>
      <c r="AA19" s="50"/>
      <c r="AB19" s="50"/>
      <c r="AC19" s="50"/>
      <c r="AD19" s="50"/>
      <c r="AE19" s="50"/>
      <c r="AF19" s="51"/>
      <c r="AG19" s="51"/>
      <c r="AH19" s="51"/>
      <c r="AI19" s="51"/>
    </row>
    <row r="20" spans="1:35" ht="40" customHeight="1" x14ac:dyDescent="0.35">
      <c r="A20" s="109"/>
      <c r="B20" s="112"/>
      <c r="C20" s="33">
        <v>17</v>
      </c>
      <c r="D20" s="124"/>
      <c r="E20" s="39" t="s">
        <v>54</v>
      </c>
      <c r="F20" s="40" t="s">
        <v>37</v>
      </c>
      <c r="G20" s="40" t="s">
        <v>55</v>
      </c>
      <c r="H20" s="40" t="s">
        <v>29</v>
      </c>
      <c r="I20" s="38">
        <v>55.76</v>
      </c>
      <c r="J20" s="17">
        <v>100</v>
      </c>
      <c r="K20" s="79">
        <f t="shared" si="0"/>
        <v>26</v>
      </c>
      <c r="L20" s="81">
        <f t="shared" si="1"/>
        <v>26</v>
      </c>
      <c r="M20" s="82"/>
      <c r="N20" s="83">
        <f t="shared" si="2"/>
        <v>25</v>
      </c>
      <c r="O20" s="80"/>
      <c r="P20" s="80"/>
      <c r="Q20" s="80"/>
      <c r="R20" s="84">
        <f t="shared" si="3"/>
        <v>74</v>
      </c>
      <c r="S20" s="19" t="str">
        <f t="shared" si="5"/>
        <v>OK</v>
      </c>
      <c r="T20" s="48">
        <v>26</v>
      </c>
      <c r="U20" s="48"/>
      <c r="V20" s="48"/>
      <c r="W20" s="48"/>
      <c r="X20" s="48"/>
      <c r="Y20" s="50"/>
      <c r="Z20" s="50"/>
      <c r="AA20" s="50"/>
      <c r="AB20" s="50"/>
      <c r="AC20" s="50"/>
      <c r="AD20" s="50"/>
      <c r="AE20" s="50"/>
      <c r="AF20" s="51"/>
      <c r="AG20" s="51"/>
      <c r="AH20" s="51"/>
      <c r="AI20" s="51"/>
    </row>
    <row r="21" spans="1:35" ht="40" customHeight="1" x14ac:dyDescent="0.35">
      <c r="A21" s="109"/>
      <c r="B21" s="112"/>
      <c r="C21" s="33">
        <v>18</v>
      </c>
      <c r="D21" s="124"/>
      <c r="E21" s="39" t="s">
        <v>56</v>
      </c>
      <c r="F21" s="40" t="s">
        <v>37</v>
      </c>
      <c r="G21" s="40" t="s">
        <v>57</v>
      </c>
      <c r="H21" s="40" t="s">
        <v>29</v>
      </c>
      <c r="I21" s="38">
        <v>21.39</v>
      </c>
      <c r="J21" s="17">
        <v>100</v>
      </c>
      <c r="K21" s="79">
        <f t="shared" si="0"/>
        <v>42</v>
      </c>
      <c r="L21" s="81">
        <f t="shared" si="1"/>
        <v>42</v>
      </c>
      <c r="M21" s="82"/>
      <c r="N21" s="83">
        <f t="shared" si="2"/>
        <v>25</v>
      </c>
      <c r="O21" s="80"/>
      <c r="P21" s="80"/>
      <c r="Q21" s="80"/>
      <c r="R21" s="84">
        <f t="shared" si="3"/>
        <v>58</v>
      </c>
      <c r="S21" s="19" t="str">
        <f t="shared" si="5"/>
        <v>OK</v>
      </c>
      <c r="T21" s="48">
        <v>10</v>
      </c>
      <c r="U21" s="48">
        <v>6</v>
      </c>
      <c r="V21" s="48">
        <v>26</v>
      </c>
      <c r="W21" s="90"/>
      <c r="X21" s="48"/>
      <c r="Y21" s="50"/>
      <c r="Z21" s="50"/>
      <c r="AA21" s="50"/>
      <c r="AB21" s="50"/>
      <c r="AC21" s="50"/>
      <c r="AD21" s="50"/>
      <c r="AE21" s="50"/>
      <c r="AF21" s="51"/>
      <c r="AG21" s="51"/>
      <c r="AH21" s="51"/>
      <c r="AI21" s="51"/>
    </row>
    <row r="22" spans="1:35" ht="40" customHeight="1" x14ac:dyDescent="0.35">
      <c r="A22" s="109"/>
      <c r="B22" s="112"/>
      <c r="C22" s="33">
        <v>19</v>
      </c>
      <c r="D22" s="124"/>
      <c r="E22" s="39" t="s">
        <v>58</v>
      </c>
      <c r="F22" s="40" t="s">
        <v>37</v>
      </c>
      <c r="G22" s="40" t="s">
        <v>59</v>
      </c>
      <c r="H22" s="40" t="s">
        <v>29</v>
      </c>
      <c r="I22" s="38">
        <v>47.92</v>
      </c>
      <c r="J22" s="17">
        <v>100</v>
      </c>
      <c r="K22" s="79">
        <f t="shared" si="0"/>
        <v>18</v>
      </c>
      <c r="L22" s="81">
        <f t="shared" si="1"/>
        <v>18</v>
      </c>
      <c r="M22" s="82"/>
      <c r="N22" s="83">
        <f t="shared" si="2"/>
        <v>25</v>
      </c>
      <c r="O22" s="80"/>
      <c r="P22" s="80"/>
      <c r="Q22" s="80"/>
      <c r="R22" s="84">
        <f t="shared" si="3"/>
        <v>82</v>
      </c>
      <c r="S22" s="19" t="str">
        <f t="shared" si="5"/>
        <v>OK</v>
      </c>
      <c r="T22" s="48"/>
      <c r="U22" s="48"/>
      <c r="V22" s="48">
        <v>18</v>
      </c>
      <c r="W22" s="90"/>
      <c r="X22" s="48"/>
      <c r="Y22" s="50"/>
      <c r="Z22" s="50"/>
      <c r="AA22" s="50"/>
      <c r="AB22" s="50"/>
      <c r="AC22" s="50"/>
      <c r="AD22" s="50"/>
      <c r="AE22" s="50"/>
      <c r="AF22" s="51"/>
      <c r="AG22" s="51"/>
      <c r="AH22" s="51"/>
      <c r="AI22" s="51"/>
    </row>
    <row r="23" spans="1:35" ht="40" customHeight="1" x14ac:dyDescent="0.35">
      <c r="A23" s="109"/>
      <c r="B23" s="112"/>
      <c r="C23" s="33">
        <v>20</v>
      </c>
      <c r="D23" s="124"/>
      <c r="E23" s="39" t="s">
        <v>60</v>
      </c>
      <c r="F23" s="40" t="s">
        <v>37</v>
      </c>
      <c r="G23" s="40" t="s">
        <v>61</v>
      </c>
      <c r="H23" s="40" t="s">
        <v>29</v>
      </c>
      <c r="I23" s="38">
        <v>80.260000000000005</v>
      </c>
      <c r="J23" s="17">
        <v>50</v>
      </c>
      <c r="K23" s="79">
        <f t="shared" si="0"/>
        <v>0</v>
      </c>
      <c r="L23" s="81">
        <f t="shared" si="1"/>
        <v>0</v>
      </c>
      <c r="M23" s="82"/>
      <c r="N23" s="83">
        <f t="shared" si="2"/>
        <v>12</v>
      </c>
      <c r="O23" s="80"/>
      <c r="P23" s="80"/>
      <c r="Q23" s="80"/>
      <c r="R23" s="84">
        <f t="shared" si="3"/>
        <v>50</v>
      </c>
      <c r="S23" s="19" t="str">
        <f t="shared" si="5"/>
        <v>OK</v>
      </c>
      <c r="T23" s="48"/>
      <c r="U23" s="48"/>
      <c r="V23" s="48"/>
      <c r="W23" s="48"/>
      <c r="X23" s="48"/>
      <c r="Y23" s="50"/>
      <c r="Z23" s="50"/>
      <c r="AA23" s="50"/>
      <c r="AB23" s="50"/>
      <c r="AC23" s="50"/>
      <c r="AD23" s="50"/>
      <c r="AE23" s="50"/>
      <c r="AF23" s="51"/>
      <c r="AG23" s="51"/>
      <c r="AH23" s="51"/>
      <c r="AI23" s="51"/>
    </row>
    <row r="24" spans="1:35" ht="40" customHeight="1" x14ac:dyDescent="0.35">
      <c r="A24" s="109"/>
      <c r="B24" s="112"/>
      <c r="C24" s="33">
        <v>21</v>
      </c>
      <c r="D24" s="124"/>
      <c r="E24" s="39" t="s">
        <v>62</v>
      </c>
      <c r="F24" s="40" t="s">
        <v>125</v>
      </c>
      <c r="G24" s="40" t="s">
        <v>63</v>
      </c>
      <c r="H24" s="40" t="s">
        <v>29</v>
      </c>
      <c r="I24" s="38">
        <v>857.58</v>
      </c>
      <c r="J24" s="17">
        <v>2</v>
      </c>
      <c r="K24" s="79">
        <f t="shared" si="0"/>
        <v>0</v>
      </c>
      <c r="L24" s="81">
        <f t="shared" si="1"/>
        <v>0</v>
      </c>
      <c r="M24" s="82"/>
      <c r="N24" s="83">
        <f t="shared" si="2"/>
        <v>0</v>
      </c>
      <c r="O24" s="80"/>
      <c r="P24" s="80"/>
      <c r="Q24" s="80"/>
      <c r="R24" s="84">
        <f t="shared" si="3"/>
        <v>2</v>
      </c>
      <c r="S24" s="19" t="str">
        <f t="shared" si="5"/>
        <v>OK</v>
      </c>
      <c r="T24" s="48"/>
      <c r="U24" s="48"/>
      <c r="V24" s="48"/>
      <c r="W24" s="48"/>
      <c r="X24" s="48"/>
      <c r="Y24" s="50"/>
      <c r="Z24" s="50"/>
      <c r="AA24" s="50"/>
      <c r="AB24" s="50"/>
      <c r="AC24" s="50"/>
      <c r="AD24" s="50"/>
      <c r="AE24" s="50"/>
      <c r="AF24" s="51"/>
      <c r="AG24" s="51"/>
      <c r="AH24" s="51"/>
      <c r="AI24" s="51"/>
    </row>
    <row r="25" spans="1:35" ht="40" customHeight="1" x14ac:dyDescent="0.35">
      <c r="A25" s="109"/>
      <c r="B25" s="112"/>
      <c r="C25" s="33">
        <v>22</v>
      </c>
      <c r="D25" s="124"/>
      <c r="E25" s="39" t="s">
        <v>64</v>
      </c>
      <c r="F25" s="40" t="s">
        <v>125</v>
      </c>
      <c r="G25" s="40" t="s">
        <v>63</v>
      </c>
      <c r="H25" s="40" t="s">
        <v>29</v>
      </c>
      <c r="I25" s="38">
        <v>450.92</v>
      </c>
      <c r="J25" s="17">
        <v>4</v>
      </c>
      <c r="K25" s="79">
        <f t="shared" si="0"/>
        <v>0</v>
      </c>
      <c r="L25" s="81">
        <f t="shared" si="1"/>
        <v>0</v>
      </c>
      <c r="M25" s="82"/>
      <c r="N25" s="83">
        <f t="shared" si="2"/>
        <v>1</v>
      </c>
      <c r="O25" s="80"/>
      <c r="P25" s="80"/>
      <c r="Q25" s="80"/>
      <c r="R25" s="84">
        <f t="shared" si="3"/>
        <v>4</v>
      </c>
      <c r="S25" s="19" t="str">
        <f t="shared" si="5"/>
        <v>OK</v>
      </c>
      <c r="T25" s="48"/>
      <c r="U25" s="48"/>
      <c r="V25" s="48"/>
      <c r="W25" s="48"/>
      <c r="X25" s="48"/>
      <c r="Y25" s="50"/>
      <c r="Z25" s="50"/>
      <c r="AA25" s="50"/>
      <c r="AB25" s="50"/>
      <c r="AC25" s="50"/>
      <c r="AD25" s="50"/>
      <c r="AE25" s="50"/>
      <c r="AF25" s="51"/>
      <c r="AG25" s="51"/>
      <c r="AH25" s="51"/>
      <c r="AI25" s="51"/>
    </row>
    <row r="26" spans="1:35" ht="40" customHeight="1" x14ac:dyDescent="0.35">
      <c r="A26" s="109"/>
      <c r="B26" s="112"/>
      <c r="C26" s="33">
        <v>23</v>
      </c>
      <c r="D26" s="124"/>
      <c r="E26" s="39" t="s">
        <v>65</v>
      </c>
      <c r="F26" s="40" t="s">
        <v>125</v>
      </c>
      <c r="G26" s="40" t="s">
        <v>66</v>
      </c>
      <c r="H26" s="40" t="s">
        <v>29</v>
      </c>
      <c r="I26" s="38">
        <v>121.74</v>
      </c>
      <c r="J26" s="17">
        <v>10</v>
      </c>
      <c r="K26" s="79">
        <f t="shared" si="0"/>
        <v>0</v>
      </c>
      <c r="L26" s="81">
        <f t="shared" si="1"/>
        <v>0</v>
      </c>
      <c r="M26" s="82"/>
      <c r="N26" s="83">
        <f t="shared" si="2"/>
        <v>2</v>
      </c>
      <c r="O26" s="80"/>
      <c r="P26" s="80"/>
      <c r="Q26" s="80"/>
      <c r="R26" s="84">
        <f t="shared" si="3"/>
        <v>10</v>
      </c>
      <c r="S26" s="19" t="str">
        <f t="shared" si="5"/>
        <v>OK</v>
      </c>
      <c r="T26" s="48"/>
      <c r="U26" s="48"/>
      <c r="V26" s="48"/>
      <c r="W26" s="48"/>
      <c r="X26" s="48"/>
      <c r="Y26" s="50"/>
      <c r="Z26" s="50"/>
      <c r="AA26" s="50"/>
      <c r="AB26" s="50"/>
      <c r="AC26" s="50"/>
      <c r="AD26" s="50"/>
      <c r="AE26" s="50"/>
      <c r="AF26" s="51"/>
      <c r="AG26" s="51"/>
      <c r="AH26" s="51"/>
      <c r="AI26" s="51"/>
    </row>
    <row r="27" spans="1:35" ht="40" customHeight="1" x14ac:dyDescent="0.35">
      <c r="A27" s="109"/>
      <c r="B27" s="112"/>
      <c r="C27" s="33">
        <v>24</v>
      </c>
      <c r="D27" s="124"/>
      <c r="E27" s="39" t="s">
        <v>67</v>
      </c>
      <c r="F27" s="40" t="s">
        <v>125</v>
      </c>
      <c r="G27" s="40" t="s">
        <v>68</v>
      </c>
      <c r="H27" s="40" t="s">
        <v>29</v>
      </c>
      <c r="I27" s="38">
        <v>559.17999999999995</v>
      </c>
      <c r="J27" s="17">
        <v>8</v>
      </c>
      <c r="K27" s="79">
        <f t="shared" si="0"/>
        <v>0</v>
      </c>
      <c r="L27" s="81">
        <f t="shared" si="1"/>
        <v>0</v>
      </c>
      <c r="M27" s="82"/>
      <c r="N27" s="83">
        <f t="shared" si="2"/>
        <v>2</v>
      </c>
      <c r="O27" s="80"/>
      <c r="P27" s="80"/>
      <c r="Q27" s="80"/>
      <c r="R27" s="84">
        <f t="shared" si="3"/>
        <v>8</v>
      </c>
      <c r="S27" s="19" t="str">
        <f t="shared" si="5"/>
        <v>OK</v>
      </c>
      <c r="T27" s="48"/>
      <c r="U27" s="48"/>
      <c r="V27" s="48"/>
      <c r="W27" s="48"/>
      <c r="X27" s="48"/>
      <c r="Y27" s="50"/>
      <c r="Z27" s="50"/>
      <c r="AA27" s="50"/>
      <c r="AB27" s="50"/>
      <c r="AC27" s="50"/>
      <c r="AD27" s="50"/>
      <c r="AE27" s="50"/>
      <c r="AF27" s="51"/>
      <c r="AG27" s="51"/>
      <c r="AH27" s="51"/>
      <c r="AI27" s="51"/>
    </row>
    <row r="28" spans="1:35" ht="40" customHeight="1" x14ac:dyDescent="0.35">
      <c r="A28" s="109"/>
      <c r="B28" s="112"/>
      <c r="C28" s="33">
        <v>25</v>
      </c>
      <c r="D28" s="124"/>
      <c r="E28" s="39" t="s">
        <v>69</v>
      </c>
      <c r="F28" s="40" t="s">
        <v>125</v>
      </c>
      <c r="G28" s="40" t="s">
        <v>28</v>
      </c>
      <c r="H28" s="40" t="s">
        <v>29</v>
      </c>
      <c r="I28" s="38">
        <v>279.39999999999998</v>
      </c>
      <c r="J28" s="17">
        <v>10</v>
      </c>
      <c r="K28" s="79">
        <f t="shared" si="0"/>
        <v>3</v>
      </c>
      <c r="L28" s="81">
        <f t="shared" si="1"/>
        <v>3</v>
      </c>
      <c r="M28" s="82"/>
      <c r="N28" s="83">
        <f t="shared" si="2"/>
        <v>2</v>
      </c>
      <c r="O28" s="80"/>
      <c r="P28" s="80"/>
      <c r="Q28" s="80"/>
      <c r="R28" s="84">
        <f t="shared" si="3"/>
        <v>7</v>
      </c>
      <c r="S28" s="19" t="str">
        <f t="shared" si="5"/>
        <v>OK</v>
      </c>
      <c r="T28" s="48">
        <v>2</v>
      </c>
      <c r="U28" s="48"/>
      <c r="V28" s="48">
        <v>1</v>
      </c>
      <c r="W28" s="90"/>
      <c r="X28" s="48"/>
      <c r="Y28" s="50"/>
      <c r="Z28" s="50"/>
      <c r="AA28" s="50"/>
      <c r="AB28" s="50"/>
      <c r="AC28" s="50"/>
      <c r="AD28" s="50"/>
      <c r="AE28" s="50"/>
      <c r="AF28" s="51"/>
      <c r="AG28" s="51"/>
      <c r="AH28" s="51"/>
      <c r="AI28" s="51"/>
    </row>
    <row r="29" spans="1:35" ht="40" customHeight="1" x14ac:dyDescent="0.35">
      <c r="A29" s="109"/>
      <c r="B29" s="112"/>
      <c r="C29" s="33">
        <v>26</v>
      </c>
      <c r="D29" s="124"/>
      <c r="E29" s="39" t="s">
        <v>70</v>
      </c>
      <c r="F29" s="40" t="s">
        <v>125</v>
      </c>
      <c r="G29" s="40" t="s">
        <v>71</v>
      </c>
      <c r="H29" s="40" t="s">
        <v>29</v>
      </c>
      <c r="I29" s="38">
        <v>106.23</v>
      </c>
      <c r="J29" s="17">
        <v>10</v>
      </c>
      <c r="K29" s="79">
        <f t="shared" si="0"/>
        <v>0</v>
      </c>
      <c r="L29" s="81">
        <f t="shared" si="1"/>
        <v>0</v>
      </c>
      <c r="M29" s="82"/>
      <c r="N29" s="83">
        <f t="shared" si="2"/>
        <v>2</v>
      </c>
      <c r="O29" s="80"/>
      <c r="P29" s="80"/>
      <c r="Q29" s="80"/>
      <c r="R29" s="84">
        <f t="shared" si="3"/>
        <v>10</v>
      </c>
      <c r="S29" s="19" t="str">
        <f t="shared" si="5"/>
        <v>OK</v>
      </c>
      <c r="T29" s="48"/>
      <c r="U29" s="48"/>
      <c r="V29" s="48"/>
      <c r="W29" s="48"/>
      <c r="X29" s="48"/>
      <c r="Y29" s="50"/>
      <c r="Z29" s="50"/>
      <c r="AA29" s="50"/>
      <c r="AB29" s="50"/>
      <c r="AC29" s="50"/>
      <c r="AD29" s="50"/>
      <c r="AE29" s="50"/>
      <c r="AF29" s="51"/>
      <c r="AG29" s="51"/>
      <c r="AH29" s="51"/>
      <c r="AI29" s="51"/>
    </row>
    <row r="30" spans="1:35" ht="40" customHeight="1" x14ac:dyDescent="0.35">
      <c r="A30" s="109"/>
      <c r="B30" s="112"/>
      <c r="C30" s="33">
        <v>27</v>
      </c>
      <c r="D30" s="124"/>
      <c r="E30" s="39" t="s">
        <v>72</v>
      </c>
      <c r="F30" s="40" t="s">
        <v>125</v>
      </c>
      <c r="G30" s="40" t="s">
        <v>73</v>
      </c>
      <c r="H30" s="40" t="s">
        <v>29</v>
      </c>
      <c r="I30" s="38">
        <v>619.09</v>
      </c>
      <c r="J30" s="17">
        <v>4</v>
      </c>
      <c r="K30" s="79">
        <f t="shared" si="0"/>
        <v>1</v>
      </c>
      <c r="L30" s="81">
        <f t="shared" si="1"/>
        <v>1</v>
      </c>
      <c r="M30" s="82"/>
      <c r="N30" s="83">
        <f t="shared" si="2"/>
        <v>1</v>
      </c>
      <c r="O30" s="80"/>
      <c r="P30" s="80"/>
      <c r="Q30" s="80"/>
      <c r="R30" s="84">
        <f t="shared" si="3"/>
        <v>3</v>
      </c>
      <c r="S30" s="19" t="str">
        <f t="shared" si="5"/>
        <v>OK</v>
      </c>
      <c r="T30" s="48">
        <v>1</v>
      </c>
      <c r="U30" s="48"/>
      <c r="V30" s="48"/>
      <c r="W30" s="48"/>
      <c r="X30" s="48"/>
      <c r="Y30" s="50"/>
      <c r="Z30" s="50"/>
      <c r="AA30" s="50"/>
      <c r="AB30" s="50"/>
      <c r="AC30" s="50"/>
      <c r="AD30" s="50"/>
      <c r="AE30" s="50"/>
      <c r="AF30" s="51"/>
      <c r="AG30" s="51"/>
      <c r="AH30" s="51"/>
      <c r="AI30" s="51"/>
    </row>
    <row r="31" spans="1:35" ht="40" customHeight="1" x14ac:dyDescent="0.35">
      <c r="A31" s="109"/>
      <c r="B31" s="112"/>
      <c r="C31" s="33">
        <v>28</v>
      </c>
      <c r="D31" s="124"/>
      <c r="E31" s="39" t="s">
        <v>74</v>
      </c>
      <c r="F31" s="40" t="s">
        <v>125</v>
      </c>
      <c r="G31" s="40" t="s">
        <v>75</v>
      </c>
      <c r="H31" s="40" t="s">
        <v>29</v>
      </c>
      <c r="I31" s="38">
        <v>864.15</v>
      </c>
      <c r="J31" s="17">
        <v>10</v>
      </c>
      <c r="K31" s="79">
        <f t="shared" si="0"/>
        <v>2</v>
      </c>
      <c r="L31" s="81">
        <f t="shared" si="1"/>
        <v>2</v>
      </c>
      <c r="M31" s="82"/>
      <c r="N31" s="83">
        <f t="shared" si="2"/>
        <v>2</v>
      </c>
      <c r="O31" s="80"/>
      <c r="P31" s="80"/>
      <c r="Q31" s="80"/>
      <c r="R31" s="84">
        <f t="shared" si="3"/>
        <v>8</v>
      </c>
      <c r="S31" s="19" t="str">
        <f t="shared" si="5"/>
        <v>OK</v>
      </c>
      <c r="T31" s="48">
        <v>1</v>
      </c>
      <c r="U31" s="48"/>
      <c r="V31" s="48">
        <v>1</v>
      </c>
      <c r="W31" s="90"/>
      <c r="X31" s="48"/>
      <c r="Y31" s="50"/>
      <c r="Z31" s="50"/>
      <c r="AA31" s="50"/>
      <c r="AB31" s="50"/>
      <c r="AC31" s="50"/>
      <c r="AD31" s="50"/>
      <c r="AE31" s="50"/>
      <c r="AF31" s="51"/>
      <c r="AG31" s="51"/>
      <c r="AH31" s="51"/>
      <c r="AI31" s="51"/>
    </row>
    <row r="32" spans="1:35" ht="40" customHeight="1" x14ac:dyDescent="0.35">
      <c r="A32" s="109"/>
      <c r="B32" s="112"/>
      <c r="C32" s="33">
        <v>29</v>
      </c>
      <c r="D32" s="124"/>
      <c r="E32" s="39" t="s">
        <v>76</v>
      </c>
      <c r="F32" s="40" t="s">
        <v>125</v>
      </c>
      <c r="G32" s="40" t="s">
        <v>28</v>
      </c>
      <c r="H32" s="40" t="s">
        <v>29</v>
      </c>
      <c r="I32" s="38">
        <v>462.23</v>
      </c>
      <c r="J32" s="17">
        <v>12</v>
      </c>
      <c r="K32" s="79">
        <f t="shared" si="0"/>
        <v>0</v>
      </c>
      <c r="L32" s="81">
        <f t="shared" si="1"/>
        <v>0</v>
      </c>
      <c r="M32" s="82"/>
      <c r="N32" s="83">
        <f t="shared" si="2"/>
        <v>3</v>
      </c>
      <c r="O32" s="80"/>
      <c r="P32" s="80"/>
      <c r="Q32" s="80"/>
      <c r="R32" s="84">
        <f t="shared" si="3"/>
        <v>12</v>
      </c>
      <c r="S32" s="19" t="str">
        <f t="shared" si="5"/>
        <v>OK</v>
      </c>
      <c r="T32" s="48"/>
      <c r="U32" s="48"/>
      <c r="V32" s="48"/>
      <c r="W32" s="48"/>
      <c r="X32" s="48"/>
      <c r="Y32" s="50"/>
      <c r="Z32" s="50"/>
      <c r="AA32" s="50"/>
      <c r="AB32" s="50"/>
      <c r="AC32" s="50"/>
      <c r="AD32" s="50"/>
      <c r="AE32" s="50"/>
      <c r="AF32" s="51"/>
      <c r="AG32" s="51"/>
      <c r="AH32" s="51"/>
      <c r="AI32" s="51"/>
    </row>
    <row r="33" spans="1:35" ht="40" customHeight="1" x14ac:dyDescent="0.35">
      <c r="A33" s="109"/>
      <c r="B33" s="112"/>
      <c r="C33" s="33">
        <v>30</v>
      </c>
      <c r="D33" s="124"/>
      <c r="E33" s="39" t="s">
        <v>77</v>
      </c>
      <c r="F33" s="40" t="s">
        <v>125</v>
      </c>
      <c r="G33" s="40" t="s">
        <v>28</v>
      </c>
      <c r="H33" s="40" t="s">
        <v>29</v>
      </c>
      <c r="I33" s="38">
        <v>872.9</v>
      </c>
      <c r="J33" s="17">
        <v>12</v>
      </c>
      <c r="K33" s="79">
        <f t="shared" si="0"/>
        <v>0</v>
      </c>
      <c r="L33" s="81">
        <f t="shared" si="1"/>
        <v>0</v>
      </c>
      <c r="M33" s="82"/>
      <c r="N33" s="83">
        <f t="shared" si="2"/>
        <v>3</v>
      </c>
      <c r="O33" s="80"/>
      <c r="P33" s="80"/>
      <c r="Q33" s="80"/>
      <c r="R33" s="84">
        <f t="shared" si="3"/>
        <v>12</v>
      </c>
      <c r="S33" s="19" t="str">
        <f t="shared" si="5"/>
        <v>OK</v>
      </c>
      <c r="T33" s="48"/>
      <c r="U33" s="48"/>
      <c r="V33" s="48"/>
      <c r="W33" s="48"/>
      <c r="X33" s="48"/>
      <c r="Y33" s="50"/>
      <c r="Z33" s="50"/>
      <c r="AA33" s="50"/>
      <c r="AB33" s="50"/>
      <c r="AC33" s="50"/>
      <c r="AD33" s="50"/>
      <c r="AE33" s="50"/>
      <c r="AF33" s="51"/>
      <c r="AG33" s="51"/>
      <c r="AH33" s="51"/>
      <c r="AI33" s="51"/>
    </row>
    <row r="34" spans="1:35" ht="40" customHeight="1" x14ac:dyDescent="0.35">
      <c r="A34" s="109"/>
      <c r="B34" s="112"/>
      <c r="C34" s="33">
        <v>31</v>
      </c>
      <c r="D34" s="124"/>
      <c r="E34" s="39" t="s">
        <v>78</v>
      </c>
      <c r="F34" s="40" t="s">
        <v>125</v>
      </c>
      <c r="G34" s="40" t="s">
        <v>28</v>
      </c>
      <c r="H34" s="40" t="s">
        <v>29</v>
      </c>
      <c r="I34" s="38">
        <v>58.04</v>
      </c>
      <c r="J34" s="17">
        <v>40</v>
      </c>
      <c r="K34" s="79">
        <f t="shared" si="0"/>
        <v>0</v>
      </c>
      <c r="L34" s="81">
        <f t="shared" si="1"/>
        <v>0</v>
      </c>
      <c r="M34" s="82"/>
      <c r="N34" s="83">
        <f t="shared" si="2"/>
        <v>10</v>
      </c>
      <c r="O34" s="80"/>
      <c r="P34" s="80"/>
      <c r="Q34" s="80"/>
      <c r="R34" s="84">
        <f t="shared" si="3"/>
        <v>40</v>
      </c>
      <c r="S34" s="19" t="str">
        <f t="shared" si="5"/>
        <v>OK</v>
      </c>
      <c r="T34" s="48"/>
      <c r="U34" s="48"/>
      <c r="V34" s="48"/>
      <c r="W34" s="48"/>
      <c r="X34" s="48"/>
      <c r="Y34" s="50"/>
      <c r="Z34" s="50"/>
      <c r="AA34" s="50"/>
      <c r="AB34" s="50"/>
      <c r="AC34" s="50"/>
      <c r="AD34" s="50"/>
      <c r="AE34" s="50"/>
      <c r="AF34" s="51"/>
      <c r="AG34" s="51"/>
      <c r="AH34" s="51"/>
      <c r="AI34" s="51"/>
    </row>
    <row r="35" spans="1:35" ht="40" customHeight="1" x14ac:dyDescent="0.35">
      <c r="A35" s="109"/>
      <c r="B35" s="112"/>
      <c r="C35" s="33">
        <v>32</v>
      </c>
      <c r="D35" s="124"/>
      <c r="E35" s="39" t="s">
        <v>131</v>
      </c>
      <c r="F35" s="40" t="s">
        <v>125</v>
      </c>
      <c r="G35" s="40" t="s">
        <v>28</v>
      </c>
      <c r="H35" s="40" t="s">
        <v>29</v>
      </c>
      <c r="I35" s="38">
        <v>54.95</v>
      </c>
      <c r="J35" s="17">
        <f>80</f>
        <v>80</v>
      </c>
      <c r="K35" s="79">
        <f t="shared" si="0"/>
        <v>0</v>
      </c>
      <c r="L35" s="81">
        <f t="shared" si="1"/>
        <v>0</v>
      </c>
      <c r="M35" s="82">
        <v>-8</v>
      </c>
      <c r="N35" s="83">
        <f t="shared" si="2"/>
        <v>20</v>
      </c>
      <c r="O35" s="80"/>
      <c r="P35" s="80"/>
      <c r="Q35" s="80"/>
      <c r="R35" s="84">
        <f t="shared" si="3"/>
        <v>72</v>
      </c>
      <c r="S35" s="19" t="str">
        <f t="shared" si="5"/>
        <v>OK</v>
      </c>
      <c r="T35" s="48"/>
      <c r="U35" s="48"/>
      <c r="V35" s="48"/>
      <c r="W35" s="48"/>
      <c r="X35" s="48"/>
      <c r="Y35" s="50"/>
      <c r="Z35" s="50"/>
      <c r="AA35" s="50"/>
      <c r="AB35" s="50"/>
      <c r="AC35" s="50"/>
      <c r="AD35" s="50"/>
      <c r="AE35" s="50"/>
      <c r="AF35" s="51"/>
      <c r="AG35" s="51"/>
      <c r="AH35" s="51"/>
      <c r="AI35" s="51"/>
    </row>
    <row r="36" spans="1:35" ht="40" customHeight="1" x14ac:dyDescent="0.35">
      <c r="A36" s="109"/>
      <c r="B36" s="112"/>
      <c r="C36" s="33">
        <v>33</v>
      </c>
      <c r="D36" s="124"/>
      <c r="E36" s="39" t="s">
        <v>132</v>
      </c>
      <c r="F36" s="40" t="s">
        <v>37</v>
      </c>
      <c r="G36" s="40" t="s">
        <v>79</v>
      </c>
      <c r="H36" s="40" t="s">
        <v>29</v>
      </c>
      <c r="I36" s="38">
        <v>10.43</v>
      </c>
      <c r="J36" s="17">
        <v>0</v>
      </c>
      <c r="K36" s="79">
        <f t="shared" si="0"/>
        <v>0</v>
      </c>
      <c r="L36" s="81">
        <f t="shared" si="1"/>
        <v>0</v>
      </c>
      <c r="M36" s="82"/>
      <c r="N36" s="83">
        <f t="shared" si="2"/>
        <v>0</v>
      </c>
      <c r="O36" s="80"/>
      <c r="P36" s="80"/>
      <c r="Q36" s="80"/>
      <c r="R36" s="84">
        <f t="shared" si="3"/>
        <v>0</v>
      </c>
      <c r="S36" s="19" t="str">
        <f t="shared" si="5"/>
        <v>OK</v>
      </c>
      <c r="T36" s="48"/>
      <c r="U36" s="48"/>
      <c r="V36" s="48"/>
      <c r="W36" s="48"/>
      <c r="X36" s="48"/>
      <c r="Y36" s="50"/>
      <c r="Z36" s="50"/>
      <c r="AA36" s="50"/>
      <c r="AB36" s="50"/>
      <c r="AC36" s="50"/>
      <c r="AD36" s="50"/>
      <c r="AE36" s="50"/>
      <c r="AF36" s="51"/>
      <c r="AG36" s="51"/>
      <c r="AH36" s="51"/>
      <c r="AI36" s="51"/>
    </row>
    <row r="37" spans="1:35" ht="40" customHeight="1" x14ac:dyDescent="0.35">
      <c r="A37" s="109"/>
      <c r="B37" s="112"/>
      <c r="C37" s="33">
        <v>34</v>
      </c>
      <c r="D37" s="124"/>
      <c r="E37" s="39" t="s">
        <v>133</v>
      </c>
      <c r="F37" s="40" t="s">
        <v>37</v>
      </c>
      <c r="G37" s="40" t="s">
        <v>80</v>
      </c>
      <c r="H37" s="40" t="s">
        <v>29</v>
      </c>
      <c r="I37" s="38">
        <v>15.99</v>
      </c>
      <c r="J37" s="17">
        <f>3000</f>
        <v>3000</v>
      </c>
      <c r="K37" s="79">
        <f t="shared" si="0"/>
        <v>0</v>
      </c>
      <c r="L37" s="81">
        <f t="shared" si="1"/>
        <v>0</v>
      </c>
      <c r="M37" s="82">
        <v>-200</v>
      </c>
      <c r="N37" s="83">
        <f t="shared" si="2"/>
        <v>750</v>
      </c>
      <c r="O37" s="80"/>
      <c r="P37" s="80"/>
      <c r="Q37" s="80"/>
      <c r="R37" s="84">
        <f t="shared" si="3"/>
        <v>2800</v>
      </c>
      <c r="S37" s="19" t="str">
        <f t="shared" si="5"/>
        <v>OK</v>
      </c>
      <c r="T37" s="48"/>
      <c r="U37" s="48"/>
      <c r="V37" s="48"/>
      <c r="W37" s="48"/>
      <c r="X37" s="48"/>
      <c r="Y37" s="50"/>
      <c r="Z37" s="50"/>
      <c r="AA37" s="50"/>
      <c r="AB37" s="50"/>
      <c r="AC37" s="50"/>
      <c r="AD37" s="50"/>
      <c r="AE37" s="50"/>
      <c r="AF37" s="51"/>
      <c r="AG37" s="51"/>
      <c r="AH37" s="51"/>
      <c r="AI37" s="51"/>
    </row>
    <row r="38" spans="1:35" ht="40" customHeight="1" x14ac:dyDescent="0.35">
      <c r="A38" s="109"/>
      <c r="B38" s="112"/>
      <c r="C38" s="33">
        <v>35</v>
      </c>
      <c r="D38" s="124"/>
      <c r="E38" s="39" t="s">
        <v>134</v>
      </c>
      <c r="F38" s="40" t="s">
        <v>37</v>
      </c>
      <c r="G38" s="40" t="s">
        <v>81</v>
      </c>
      <c r="H38" s="40" t="s">
        <v>29</v>
      </c>
      <c r="I38" s="38">
        <v>16.75</v>
      </c>
      <c r="J38" s="17">
        <v>3000</v>
      </c>
      <c r="K38" s="79">
        <f t="shared" si="0"/>
        <v>0</v>
      </c>
      <c r="L38" s="81">
        <f t="shared" si="1"/>
        <v>0</v>
      </c>
      <c r="M38" s="82"/>
      <c r="N38" s="83">
        <f t="shared" si="2"/>
        <v>750</v>
      </c>
      <c r="O38" s="80"/>
      <c r="P38" s="80"/>
      <c r="Q38" s="80"/>
      <c r="R38" s="84">
        <f t="shared" si="3"/>
        <v>3000</v>
      </c>
      <c r="S38" s="19" t="str">
        <f t="shared" si="5"/>
        <v>OK</v>
      </c>
      <c r="T38" s="48"/>
      <c r="U38" s="48"/>
      <c r="V38" s="48"/>
      <c r="W38" s="48"/>
      <c r="X38" s="48"/>
      <c r="Y38" s="50"/>
      <c r="Z38" s="50"/>
      <c r="AA38" s="50"/>
      <c r="AB38" s="50"/>
      <c r="AC38" s="50"/>
      <c r="AD38" s="50"/>
      <c r="AE38" s="50"/>
      <c r="AF38" s="51"/>
      <c r="AG38" s="51"/>
      <c r="AH38" s="51"/>
      <c r="AI38" s="51"/>
    </row>
    <row r="39" spans="1:35" ht="40" customHeight="1" x14ac:dyDescent="0.35">
      <c r="A39" s="109"/>
      <c r="B39" s="112"/>
      <c r="C39" s="33">
        <v>36</v>
      </c>
      <c r="D39" s="124"/>
      <c r="E39" s="39" t="s">
        <v>135</v>
      </c>
      <c r="F39" s="40" t="s">
        <v>37</v>
      </c>
      <c r="G39" s="40" t="s">
        <v>82</v>
      </c>
      <c r="H39" s="40" t="s">
        <v>29</v>
      </c>
      <c r="I39" s="38">
        <v>42.18</v>
      </c>
      <c r="J39" s="17">
        <v>0</v>
      </c>
      <c r="K39" s="79">
        <f t="shared" si="0"/>
        <v>0</v>
      </c>
      <c r="L39" s="81">
        <f t="shared" si="1"/>
        <v>0</v>
      </c>
      <c r="M39" s="82"/>
      <c r="N39" s="83">
        <f t="shared" si="2"/>
        <v>0</v>
      </c>
      <c r="O39" s="80"/>
      <c r="P39" s="80"/>
      <c r="Q39" s="80"/>
      <c r="R39" s="84">
        <f t="shared" si="3"/>
        <v>0</v>
      </c>
      <c r="S39" s="19" t="str">
        <f t="shared" si="5"/>
        <v>OK</v>
      </c>
      <c r="T39" s="48"/>
      <c r="U39" s="48"/>
      <c r="V39" s="48"/>
      <c r="W39" s="48"/>
      <c r="X39" s="48"/>
      <c r="Y39" s="50"/>
      <c r="Z39" s="50"/>
      <c r="AA39" s="50"/>
      <c r="AB39" s="50"/>
      <c r="AC39" s="50"/>
      <c r="AD39" s="50"/>
      <c r="AE39" s="50"/>
      <c r="AF39" s="51"/>
      <c r="AG39" s="51"/>
      <c r="AH39" s="51"/>
      <c r="AI39" s="51"/>
    </row>
    <row r="40" spans="1:35" ht="40" customHeight="1" x14ac:dyDescent="0.35">
      <c r="A40" s="109"/>
      <c r="B40" s="112"/>
      <c r="C40" s="33">
        <v>37</v>
      </c>
      <c r="D40" s="124"/>
      <c r="E40" s="39" t="s">
        <v>136</v>
      </c>
      <c r="F40" s="40" t="s">
        <v>37</v>
      </c>
      <c r="G40" s="40" t="s">
        <v>83</v>
      </c>
      <c r="H40" s="40" t="s">
        <v>29</v>
      </c>
      <c r="I40" s="38">
        <v>22.07</v>
      </c>
      <c r="J40" s="17">
        <v>0</v>
      </c>
      <c r="K40" s="79">
        <f t="shared" si="0"/>
        <v>0</v>
      </c>
      <c r="L40" s="81">
        <f t="shared" si="1"/>
        <v>0</v>
      </c>
      <c r="M40" s="82"/>
      <c r="N40" s="83">
        <f t="shared" si="2"/>
        <v>0</v>
      </c>
      <c r="O40" s="80"/>
      <c r="P40" s="80"/>
      <c r="Q40" s="80"/>
      <c r="R40" s="84">
        <f t="shared" si="3"/>
        <v>0</v>
      </c>
      <c r="S40" s="19" t="str">
        <f t="shared" si="5"/>
        <v>OK</v>
      </c>
      <c r="T40" s="48"/>
      <c r="U40" s="48"/>
      <c r="V40" s="48"/>
      <c r="W40" s="48"/>
      <c r="X40" s="48"/>
      <c r="Y40" s="50"/>
      <c r="Z40" s="50"/>
      <c r="AA40" s="50"/>
      <c r="AB40" s="50"/>
      <c r="AC40" s="50"/>
      <c r="AD40" s="50"/>
      <c r="AE40" s="50"/>
      <c r="AF40" s="51"/>
      <c r="AG40" s="51"/>
      <c r="AH40" s="51"/>
      <c r="AI40" s="51"/>
    </row>
    <row r="41" spans="1:35" ht="40" customHeight="1" x14ac:dyDescent="0.35">
      <c r="A41" s="109"/>
      <c r="B41" s="112"/>
      <c r="C41" s="33">
        <v>38</v>
      </c>
      <c r="D41" s="124"/>
      <c r="E41" s="39" t="s">
        <v>84</v>
      </c>
      <c r="F41" s="40" t="s">
        <v>125</v>
      </c>
      <c r="G41" s="40" t="s">
        <v>85</v>
      </c>
      <c r="H41" s="40" t="s">
        <v>29</v>
      </c>
      <c r="I41" s="38">
        <v>913.6</v>
      </c>
      <c r="J41" s="17">
        <v>2</v>
      </c>
      <c r="K41" s="79">
        <f t="shared" si="0"/>
        <v>0</v>
      </c>
      <c r="L41" s="81">
        <f t="shared" si="1"/>
        <v>0</v>
      </c>
      <c r="M41" s="82"/>
      <c r="N41" s="83">
        <f t="shared" si="2"/>
        <v>0</v>
      </c>
      <c r="O41" s="80"/>
      <c r="P41" s="80"/>
      <c r="Q41" s="80"/>
      <c r="R41" s="84">
        <f t="shared" si="3"/>
        <v>2</v>
      </c>
      <c r="S41" s="19" t="str">
        <f t="shared" si="5"/>
        <v>OK</v>
      </c>
      <c r="T41" s="48"/>
      <c r="U41" s="48"/>
      <c r="V41" s="48"/>
      <c r="W41" s="48"/>
      <c r="X41" s="48"/>
      <c r="Y41" s="50"/>
      <c r="Z41" s="50"/>
      <c r="AA41" s="50"/>
      <c r="AB41" s="50"/>
      <c r="AC41" s="50"/>
      <c r="AD41" s="50"/>
      <c r="AE41" s="50"/>
      <c r="AF41" s="51"/>
      <c r="AG41" s="51"/>
      <c r="AH41" s="51"/>
      <c r="AI41" s="51"/>
    </row>
    <row r="42" spans="1:35" ht="40" customHeight="1" x14ac:dyDescent="0.35">
      <c r="A42" s="109"/>
      <c r="B42" s="112"/>
      <c r="C42" s="33">
        <v>39</v>
      </c>
      <c r="D42" s="124"/>
      <c r="E42" s="39" t="s">
        <v>86</v>
      </c>
      <c r="F42" s="40" t="s">
        <v>125</v>
      </c>
      <c r="G42" s="40" t="s">
        <v>87</v>
      </c>
      <c r="H42" s="40" t="s">
        <v>29</v>
      </c>
      <c r="I42" s="38">
        <v>373.35</v>
      </c>
      <c r="J42" s="17">
        <v>8</v>
      </c>
      <c r="K42" s="79">
        <f t="shared" si="0"/>
        <v>0</v>
      </c>
      <c r="L42" s="81">
        <f t="shared" si="1"/>
        <v>0</v>
      </c>
      <c r="M42" s="82"/>
      <c r="N42" s="83">
        <f t="shared" si="2"/>
        <v>2</v>
      </c>
      <c r="O42" s="80"/>
      <c r="P42" s="80"/>
      <c r="Q42" s="80"/>
      <c r="R42" s="84">
        <f t="shared" si="3"/>
        <v>8</v>
      </c>
      <c r="S42" s="19" t="str">
        <f t="shared" si="5"/>
        <v>OK</v>
      </c>
      <c r="T42" s="48"/>
      <c r="U42" s="48"/>
      <c r="V42" s="48"/>
      <c r="W42" s="48"/>
      <c r="X42" s="48"/>
      <c r="Y42" s="50"/>
      <c r="Z42" s="50"/>
      <c r="AA42" s="50"/>
      <c r="AB42" s="50"/>
      <c r="AC42" s="50"/>
      <c r="AD42" s="50"/>
      <c r="AE42" s="50"/>
      <c r="AF42" s="51"/>
      <c r="AG42" s="51"/>
      <c r="AH42" s="51"/>
      <c r="AI42" s="51"/>
    </row>
    <row r="43" spans="1:35" ht="40" customHeight="1" x14ac:dyDescent="0.35">
      <c r="A43" s="109"/>
      <c r="B43" s="112"/>
      <c r="C43" s="33">
        <v>40</v>
      </c>
      <c r="D43" s="124"/>
      <c r="E43" s="39" t="s">
        <v>88</v>
      </c>
      <c r="F43" s="40" t="s">
        <v>125</v>
      </c>
      <c r="G43" s="40" t="s">
        <v>28</v>
      </c>
      <c r="H43" s="40" t="s">
        <v>29</v>
      </c>
      <c r="I43" s="38">
        <v>741.62</v>
      </c>
      <c r="J43" s="17">
        <v>8</v>
      </c>
      <c r="K43" s="79">
        <f t="shared" si="0"/>
        <v>0</v>
      </c>
      <c r="L43" s="81">
        <f t="shared" si="1"/>
        <v>0</v>
      </c>
      <c r="M43" s="82"/>
      <c r="N43" s="83">
        <f t="shared" si="2"/>
        <v>2</v>
      </c>
      <c r="O43" s="80"/>
      <c r="P43" s="80"/>
      <c r="Q43" s="80"/>
      <c r="R43" s="84">
        <f t="shared" si="3"/>
        <v>8</v>
      </c>
      <c r="S43" s="19" t="str">
        <f t="shared" si="5"/>
        <v>OK</v>
      </c>
      <c r="T43" s="48"/>
      <c r="U43" s="48"/>
      <c r="V43" s="48"/>
      <c r="W43" s="48"/>
      <c r="X43" s="48"/>
      <c r="Y43" s="50"/>
      <c r="Z43" s="50"/>
      <c r="AA43" s="50"/>
      <c r="AB43" s="50"/>
      <c r="AC43" s="50"/>
      <c r="AD43" s="50"/>
      <c r="AE43" s="50"/>
      <c r="AF43" s="51"/>
      <c r="AG43" s="51"/>
      <c r="AH43" s="51"/>
      <c r="AI43" s="51"/>
    </row>
    <row r="44" spans="1:35" ht="40" customHeight="1" x14ac:dyDescent="0.35">
      <c r="A44" s="109"/>
      <c r="B44" s="112"/>
      <c r="C44" s="33">
        <v>41</v>
      </c>
      <c r="D44" s="124"/>
      <c r="E44" s="39" t="s">
        <v>89</v>
      </c>
      <c r="F44" s="40" t="s">
        <v>37</v>
      </c>
      <c r="G44" s="40" t="s">
        <v>28</v>
      </c>
      <c r="H44" s="40" t="s">
        <v>29</v>
      </c>
      <c r="I44" s="38">
        <v>154.77000000000001</v>
      </c>
      <c r="J44" s="17">
        <v>100</v>
      </c>
      <c r="K44" s="79">
        <f t="shared" si="0"/>
        <v>0</v>
      </c>
      <c r="L44" s="81">
        <f t="shared" si="1"/>
        <v>0</v>
      </c>
      <c r="M44" s="82"/>
      <c r="N44" s="83">
        <f t="shared" si="2"/>
        <v>25</v>
      </c>
      <c r="O44" s="80"/>
      <c r="P44" s="80"/>
      <c r="Q44" s="80"/>
      <c r="R44" s="84">
        <f t="shared" si="3"/>
        <v>100</v>
      </c>
      <c r="S44" s="19" t="str">
        <f t="shared" si="5"/>
        <v>OK</v>
      </c>
      <c r="T44" s="48"/>
      <c r="U44" s="48"/>
      <c r="V44" s="48"/>
      <c r="W44" s="48"/>
      <c r="X44" s="48"/>
      <c r="Y44" s="50"/>
      <c r="Z44" s="50"/>
      <c r="AA44" s="50"/>
      <c r="AB44" s="50"/>
      <c r="AC44" s="50"/>
      <c r="AD44" s="50"/>
      <c r="AE44" s="50"/>
      <c r="AF44" s="51"/>
      <c r="AG44" s="51"/>
      <c r="AH44" s="51"/>
      <c r="AI44" s="51"/>
    </row>
    <row r="45" spans="1:35" ht="40" customHeight="1" x14ac:dyDescent="0.35">
      <c r="A45" s="109"/>
      <c r="B45" s="112"/>
      <c r="C45" s="33">
        <v>42</v>
      </c>
      <c r="D45" s="124"/>
      <c r="E45" s="39" t="s">
        <v>90</v>
      </c>
      <c r="F45" s="40" t="s">
        <v>37</v>
      </c>
      <c r="G45" s="40" t="s">
        <v>28</v>
      </c>
      <c r="H45" s="40" t="s">
        <v>29</v>
      </c>
      <c r="I45" s="38">
        <v>87.06</v>
      </c>
      <c r="J45" s="17">
        <v>100</v>
      </c>
      <c r="K45" s="79">
        <f t="shared" si="0"/>
        <v>0</v>
      </c>
      <c r="L45" s="81">
        <f t="shared" si="1"/>
        <v>0</v>
      </c>
      <c r="M45" s="82"/>
      <c r="N45" s="83">
        <f t="shared" si="2"/>
        <v>25</v>
      </c>
      <c r="O45" s="80"/>
      <c r="P45" s="80"/>
      <c r="Q45" s="80"/>
      <c r="R45" s="84">
        <f t="shared" si="3"/>
        <v>100</v>
      </c>
      <c r="S45" s="19" t="str">
        <f t="shared" si="5"/>
        <v>OK</v>
      </c>
      <c r="T45" s="48"/>
      <c r="U45" s="48"/>
      <c r="V45" s="48"/>
      <c r="W45" s="48"/>
      <c r="X45" s="48"/>
      <c r="Y45" s="50"/>
      <c r="Z45" s="50"/>
      <c r="AA45" s="50"/>
      <c r="AB45" s="50"/>
      <c r="AC45" s="50"/>
      <c r="AD45" s="50"/>
      <c r="AE45" s="50"/>
      <c r="AF45" s="51"/>
      <c r="AG45" s="51"/>
      <c r="AH45" s="51"/>
      <c r="AI45" s="51"/>
    </row>
    <row r="46" spans="1:35" ht="40" customHeight="1" x14ac:dyDescent="0.35">
      <c r="A46" s="109"/>
      <c r="B46" s="112"/>
      <c r="C46" s="33">
        <v>43</v>
      </c>
      <c r="D46" s="124"/>
      <c r="E46" s="39" t="s">
        <v>91</v>
      </c>
      <c r="F46" s="40" t="s">
        <v>37</v>
      </c>
      <c r="G46" s="40" t="s">
        <v>92</v>
      </c>
      <c r="H46" s="40" t="s">
        <v>29</v>
      </c>
      <c r="I46" s="38">
        <v>15.61</v>
      </c>
      <c r="J46" s="17">
        <v>200</v>
      </c>
      <c r="K46" s="79">
        <f t="shared" si="0"/>
        <v>0</v>
      </c>
      <c r="L46" s="81">
        <f t="shared" si="1"/>
        <v>0</v>
      </c>
      <c r="M46" s="82"/>
      <c r="N46" s="83">
        <f t="shared" si="2"/>
        <v>50</v>
      </c>
      <c r="O46" s="80"/>
      <c r="P46" s="80"/>
      <c r="Q46" s="80"/>
      <c r="R46" s="84">
        <f t="shared" si="3"/>
        <v>200</v>
      </c>
      <c r="S46" s="19" t="str">
        <f t="shared" si="5"/>
        <v>OK</v>
      </c>
      <c r="T46" s="48"/>
      <c r="U46" s="48"/>
      <c r="V46" s="48"/>
      <c r="W46" s="48"/>
      <c r="X46" s="48"/>
      <c r="Y46" s="50"/>
      <c r="Z46" s="50"/>
      <c r="AA46" s="50"/>
      <c r="AB46" s="50"/>
      <c r="AC46" s="50"/>
      <c r="AD46" s="50"/>
      <c r="AE46" s="50"/>
      <c r="AF46" s="51"/>
      <c r="AG46" s="51"/>
      <c r="AH46" s="51"/>
      <c r="AI46" s="51"/>
    </row>
    <row r="47" spans="1:35" ht="40" customHeight="1" x14ac:dyDescent="0.35">
      <c r="A47" s="109"/>
      <c r="B47" s="112"/>
      <c r="C47" s="33">
        <v>44</v>
      </c>
      <c r="D47" s="124"/>
      <c r="E47" s="39" t="s">
        <v>93</v>
      </c>
      <c r="F47" s="40" t="s">
        <v>125</v>
      </c>
      <c r="G47" s="40" t="s">
        <v>28</v>
      </c>
      <c r="H47" s="40" t="s">
        <v>29</v>
      </c>
      <c r="I47" s="38">
        <v>144.44999999999999</v>
      </c>
      <c r="J47" s="17">
        <f>100</f>
        <v>100</v>
      </c>
      <c r="K47" s="79">
        <f t="shared" si="0"/>
        <v>8</v>
      </c>
      <c r="L47" s="81">
        <f t="shared" si="1"/>
        <v>8</v>
      </c>
      <c r="M47" s="82">
        <v>-2</v>
      </c>
      <c r="N47" s="83">
        <f t="shared" si="2"/>
        <v>25</v>
      </c>
      <c r="O47" s="80"/>
      <c r="P47" s="80"/>
      <c r="Q47" s="80"/>
      <c r="R47" s="84">
        <f t="shared" si="3"/>
        <v>90</v>
      </c>
      <c r="S47" s="19" t="str">
        <f t="shared" si="5"/>
        <v>OK</v>
      </c>
      <c r="T47" s="48">
        <v>2</v>
      </c>
      <c r="U47" s="48">
        <v>4</v>
      </c>
      <c r="V47" s="48">
        <v>2</v>
      </c>
      <c r="W47" s="90"/>
      <c r="X47" s="48"/>
      <c r="Y47" s="50"/>
      <c r="Z47" s="50"/>
      <c r="AA47" s="50"/>
      <c r="AB47" s="50"/>
      <c r="AC47" s="50"/>
      <c r="AD47" s="50"/>
      <c r="AE47" s="50"/>
      <c r="AF47" s="51"/>
      <c r="AG47" s="51"/>
      <c r="AH47" s="51"/>
      <c r="AI47" s="51"/>
    </row>
    <row r="48" spans="1:35" ht="40" customHeight="1" x14ac:dyDescent="0.35">
      <c r="A48" s="110"/>
      <c r="B48" s="113"/>
      <c r="C48" s="33">
        <v>45</v>
      </c>
      <c r="D48" s="125"/>
      <c r="E48" s="39" t="s">
        <v>94</v>
      </c>
      <c r="F48" s="40" t="s">
        <v>125</v>
      </c>
      <c r="G48" s="40" t="s">
        <v>28</v>
      </c>
      <c r="H48" s="40" t="s">
        <v>29</v>
      </c>
      <c r="I48" s="38">
        <v>157.99</v>
      </c>
      <c r="J48" s="17">
        <v>4</v>
      </c>
      <c r="K48" s="79">
        <f t="shared" si="0"/>
        <v>0</v>
      </c>
      <c r="L48" s="81">
        <f t="shared" si="1"/>
        <v>0</v>
      </c>
      <c r="M48" s="82"/>
      <c r="N48" s="83">
        <f t="shared" si="2"/>
        <v>1</v>
      </c>
      <c r="O48" s="80"/>
      <c r="P48" s="80"/>
      <c r="Q48" s="80"/>
      <c r="R48" s="84">
        <f t="shared" si="3"/>
        <v>4</v>
      </c>
      <c r="S48" s="19" t="str">
        <f t="shared" si="5"/>
        <v>OK</v>
      </c>
      <c r="T48" s="48"/>
      <c r="U48" s="48"/>
      <c r="V48" s="48"/>
      <c r="W48" s="48"/>
      <c r="X48" s="48"/>
      <c r="Y48" s="50"/>
      <c r="Z48" s="50"/>
      <c r="AA48" s="50"/>
      <c r="AB48" s="50"/>
      <c r="AC48" s="50"/>
      <c r="AD48" s="50"/>
      <c r="AE48" s="50"/>
      <c r="AF48" s="51"/>
      <c r="AG48" s="51"/>
      <c r="AH48" s="51"/>
      <c r="AI48" s="51"/>
    </row>
    <row r="49" spans="1:35" ht="40" customHeight="1" x14ac:dyDescent="0.35">
      <c r="A49" s="108" t="s">
        <v>140</v>
      </c>
      <c r="B49" s="111">
        <v>2</v>
      </c>
      <c r="C49" s="33">
        <v>46</v>
      </c>
      <c r="D49" s="114" t="s">
        <v>123</v>
      </c>
      <c r="E49" s="39" t="s">
        <v>27</v>
      </c>
      <c r="F49" s="40" t="s">
        <v>125</v>
      </c>
      <c r="G49" s="40" t="s">
        <v>28</v>
      </c>
      <c r="H49" s="40" t="s">
        <v>29</v>
      </c>
      <c r="I49" s="38">
        <v>185.26</v>
      </c>
      <c r="J49" s="17">
        <v>0</v>
      </c>
      <c r="K49" s="79">
        <f t="shared" si="0"/>
        <v>0</v>
      </c>
      <c r="L49" s="81">
        <f t="shared" si="1"/>
        <v>0</v>
      </c>
      <c r="M49" s="82"/>
      <c r="N49" s="83">
        <f t="shared" si="2"/>
        <v>0</v>
      </c>
      <c r="O49" s="80"/>
      <c r="P49" s="80"/>
      <c r="Q49" s="80"/>
      <c r="R49" s="84">
        <f t="shared" si="3"/>
        <v>0</v>
      </c>
      <c r="S49" s="19" t="str">
        <f t="shared" si="5"/>
        <v>OK</v>
      </c>
      <c r="T49" s="48"/>
      <c r="U49" s="48"/>
      <c r="V49" s="48"/>
      <c r="W49" s="48"/>
      <c r="X49" s="48"/>
      <c r="Y49" s="50"/>
      <c r="Z49" s="50"/>
      <c r="AA49" s="50"/>
      <c r="AB49" s="50"/>
      <c r="AC49" s="50"/>
      <c r="AD49" s="50"/>
      <c r="AE49" s="50"/>
      <c r="AF49" s="51"/>
      <c r="AG49" s="51"/>
      <c r="AH49" s="51"/>
      <c r="AI49" s="51"/>
    </row>
    <row r="50" spans="1:35" ht="40" customHeight="1" x14ac:dyDescent="0.35">
      <c r="A50" s="109"/>
      <c r="B50" s="112"/>
      <c r="C50" s="33">
        <v>47</v>
      </c>
      <c r="D50" s="115"/>
      <c r="E50" s="39" t="s">
        <v>30</v>
      </c>
      <c r="F50" s="40" t="s">
        <v>31</v>
      </c>
      <c r="G50" s="40" t="s">
        <v>28</v>
      </c>
      <c r="H50" s="40" t="s">
        <v>29</v>
      </c>
      <c r="I50" s="38">
        <v>14.82</v>
      </c>
      <c r="J50" s="17">
        <v>0</v>
      </c>
      <c r="K50" s="79">
        <f t="shared" si="0"/>
        <v>0</v>
      </c>
      <c r="L50" s="81">
        <f t="shared" si="1"/>
        <v>0</v>
      </c>
      <c r="M50" s="82"/>
      <c r="N50" s="83">
        <f t="shared" si="2"/>
        <v>0</v>
      </c>
      <c r="O50" s="80"/>
      <c r="P50" s="80"/>
      <c r="Q50" s="80"/>
      <c r="R50" s="84">
        <f t="shared" si="3"/>
        <v>0</v>
      </c>
      <c r="S50" s="19" t="str">
        <f t="shared" si="5"/>
        <v>OK</v>
      </c>
      <c r="T50" s="48"/>
      <c r="U50" s="48"/>
      <c r="V50" s="48"/>
      <c r="W50" s="48"/>
      <c r="X50" s="48"/>
      <c r="Y50" s="50"/>
      <c r="Z50" s="50"/>
      <c r="AA50" s="50"/>
      <c r="AB50" s="50"/>
      <c r="AC50" s="50"/>
      <c r="AD50" s="50"/>
      <c r="AE50" s="50"/>
      <c r="AF50" s="51"/>
      <c r="AG50" s="51"/>
      <c r="AH50" s="51"/>
      <c r="AI50" s="51"/>
    </row>
    <row r="51" spans="1:35" ht="40" customHeight="1" x14ac:dyDescent="0.35">
      <c r="A51" s="109"/>
      <c r="B51" s="112"/>
      <c r="C51" s="33">
        <v>48</v>
      </c>
      <c r="D51" s="115"/>
      <c r="E51" s="39" t="s">
        <v>35</v>
      </c>
      <c r="F51" s="40" t="s">
        <v>125</v>
      </c>
      <c r="G51" s="40" t="s">
        <v>36</v>
      </c>
      <c r="H51" s="40" t="s">
        <v>29</v>
      </c>
      <c r="I51" s="38">
        <v>55.57</v>
      </c>
      <c r="J51" s="17">
        <v>0</v>
      </c>
      <c r="K51" s="79">
        <f t="shared" si="0"/>
        <v>0</v>
      </c>
      <c r="L51" s="81">
        <f t="shared" si="1"/>
        <v>0</v>
      </c>
      <c r="M51" s="82"/>
      <c r="N51" s="83">
        <f t="shared" si="2"/>
        <v>0</v>
      </c>
      <c r="O51" s="80"/>
      <c r="P51" s="80"/>
      <c r="Q51" s="80"/>
      <c r="R51" s="84">
        <f t="shared" si="3"/>
        <v>0</v>
      </c>
      <c r="S51" s="19" t="str">
        <f t="shared" si="5"/>
        <v>OK</v>
      </c>
      <c r="T51" s="48"/>
      <c r="U51" s="48"/>
      <c r="V51" s="48"/>
      <c r="W51" s="48"/>
      <c r="X51" s="48"/>
      <c r="Y51" s="50"/>
      <c r="Z51" s="50"/>
      <c r="AA51" s="50"/>
      <c r="AB51" s="50"/>
      <c r="AC51" s="50"/>
      <c r="AD51" s="50"/>
      <c r="AE51" s="50"/>
      <c r="AF51" s="51"/>
      <c r="AG51" s="51"/>
      <c r="AH51" s="51"/>
      <c r="AI51" s="51"/>
    </row>
    <row r="52" spans="1:35" ht="40" customHeight="1" x14ac:dyDescent="0.35">
      <c r="A52" s="109"/>
      <c r="B52" s="112"/>
      <c r="C52" s="33">
        <v>49</v>
      </c>
      <c r="D52" s="115"/>
      <c r="E52" s="39" t="s">
        <v>127</v>
      </c>
      <c r="F52" s="40" t="s">
        <v>125</v>
      </c>
      <c r="G52" s="40" t="s">
        <v>28</v>
      </c>
      <c r="H52" s="40" t="s">
        <v>29</v>
      </c>
      <c r="I52" s="38">
        <v>4.88</v>
      </c>
      <c r="J52" s="17">
        <v>0</v>
      </c>
      <c r="K52" s="79">
        <f t="shared" si="0"/>
        <v>0</v>
      </c>
      <c r="L52" s="81">
        <f t="shared" si="1"/>
        <v>0</v>
      </c>
      <c r="M52" s="82"/>
      <c r="N52" s="83">
        <f t="shared" si="2"/>
        <v>0</v>
      </c>
      <c r="O52" s="80"/>
      <c r="P52" s="80"/>
      <c r="Q52" s="80"/>
      <c r="R52" s="84">
        <f t="shared" si="3"/>
        <v>0</v>
      </c>
      <c r="S52" s="19" t="str">
        <f t="shared" si="5"/>
        <v>OK</v>
      </c>
      <c r="T52" s="48"/>
      <c r="U52" s="48"/>
      <c r="V52" s="48"/>
      <c r="W52" s="48"/>
      <c r="X52" s="48"/>
      <c r="Y52" s="50"/>
      <c r="Z52" s="50"/>
      <c r="AA52" s="50"/>
      <c r="AB52" s="50"/>
      <c r="AC52" s="50"/>
      <c r="AD52" s="50"/>
      <c r="AE52" s="50"/>
      <c r="AF52" s="51"/>
      <c r="AG52" s="51"/>
      <c r="AH52" s="51"/>
      <c r="AI52" s="51"/>
    </row>
    <row r="53" spans="1:35" ht="40" customHeight="1" x14ac:dyDescent="0.35">
      <c r="A53" s="109"/>
      <c r="B53" s="112"/>
      <c r="C53" s="33">
        <v>50</v>
      </c>
      <c r="D53" s="115"/>
      <c r="E53" s="39" t="s">
        <v>129</v>
      </c>
      <c r="F53" s="40" t="s">
        <v>37</v>
      </c>
      <c r="G53" s="40" t="s">
        <v>39</v>
      </c>
      <c r="H53" s="40" t="s">
        <v>29</v>
      </c>
      <c r="I53" s="38">
        <v>14.54</v>
      </c>
      <c r="J53" s="17">
        <v>0</v>
      </c>
      <c r="K53" s="79">
        <f t="shared" si="0"/>
        <v>0</v>
      </c>
      <c r="L53" s="81">
        <f t="shared" si="1"/>
        <v>0</v>
      </c>
      <c r="M53" s="82"/>
      <c r="N53" s="83">
        <f t="shared" si="2"/>
        <v>0</v>
      </c>
      <c r="O53" s="80"/>
      <c r="P53" s="80"/>
      <c r="Q53" s="80"/>
      <c r="R53" s="84">
        <f t="shared" si="3"/>
        <v>0</v>
      </c>
      <c r="S53" s="19" t="str">
        <f t="shared" si="5"/>
        <v>OK</v>
      </c>
      <c r="T53" s="48"/>
      <c r="U53" s="48"/>
      <c r="V53" s="48"/>
      <c r="W53" s="48"/>
      <c r="X53" s="48"/>
      <c r="Y53" s="50"/>
      <c r="Z53" s="50"/>
      <c r="AA53" s="50"/>
      <c r="AB53" s="50"/>
      <c r="AC53" s="50"/>
      <c r="AD53" s="50"/>
      <c r="AE53" s="50"/>
      <c r="AF53" s="51"/>
      <c r="AG53" s="51"/>
      <c r="AH53" s="51"/>
      <c r="AI53" s="51"/>
    </row>
    <row r="54" spans="1:35" ht="40" customHeight="1" x14ac:dyDescent="0.35">
      <c r="A54" s="109"/>
      <c r="B54" s="112"/>
      <c r="C54" s="33">
        <v>51</v>
      </c>
      <c r="D54" s="115"/>
      <c r="E54" s="39" t="s">
        <v>130</v>
      </c>
      <c r="F54" s="40" t="s">
        <v>37</v>
      </c>
      <c r="G54" s="40" t="s">
        <v>40</v>
      </c>
      <c r="H54" s="40" t="s">
        <v>29</v>
      </c>
      <c r="I54" s="38">
        <v>15.8</v>
      </c>
      <c r="J54" s="17">
        <v>0</v>
      </c>
      <c r="K54" s="79">
        <f t="shared" si="0"/>
        <v>0</v>
      </c>
      <c r="L54" s="81">
        <f t="shared" si="1"/>
        <v>0</v>
      </c>
      <c r="M54" s="82"/>
      <c r="N54" s="83">
        <f t="shared" si="2"/>
        <v>0</v>
      </c>
      <c r="O54" s="80"/>
      <c r="P54" s="80"/>
      <c r="Q54" s="80"/>
      <c r="R54" s="84">
        <f t="shared" si="3"/>
        <v>0</v>
      </c>
      <c r="S54" s="19" t="str">
        <f t="shared" si="5"/>
        <v>OK</v>
      </c>
      <c r="T54" s="48"/>
      <c r="U54" s="48"/>
      <c r="V54" s="48"/>
      <c r="W54" s="48"/>
      <c r="X54" s="48"/>
      <c r="Y54" s="50"/>
      <c r="Z54" s="50"/>
      <c r="AA54" s="50"/>
      <c r="AB54" s="50"/>
      <c r="AC54" s="50"/>
      <c r="AD54" s="50"/>
      <c r="AE54" s="50"/>
      <c r="AF54" s="51"/>
      <c r="AG54" s="51"/>
      <c r="AH54" s="51"/>
      <c r="AI54" s="51"/>
    </row>
    <row r="55" spans="1:35" ht="40" customHeight="1" x14ac:dyDescent="0.35">
      <c r="A55" s="109"/>
      <c r="B55" s="112"/>
      <c r="C55" s="33">
        <v>52</v>
      </c>
      <c r="D55" s="115"/>
      <c r="E55" s="39" t="s">
        <v>44</v>
      </c>
      <c r="F55" s="40" t="s">
        <v>37</v>
      </c>
      <c r="G55" s="40" t="s">
        <v>45</v>
      </c>
      <c r="H55" s="40" t="s">
        <v>29</v>
      </c>
      <c r="I55" s="38">
        <v>25.35</v>
      </c>
      <c r="J55" s="17">
        <v>0</v>
      </c>
      <c r="K55" s="79">
        <f t="shared" si="0"/>
        <v>0</v>
      </c>
      <c r="L55" s="81">
        <f t="shared" si="1"/>
        <v>0</v>
      </c>
      <c r="M55" s="82"/>
      <c r="N55" s="83">
        <f t="shared" si="2"/>
        <v>0</v>
      </c>
      <c r="O55" s="80"/>
      <c r="P55" s="80"/>
      <c r="Q55" s="80"/>
      <c r="R55" s="84">
        <f t="shared" si="3"/>
        <v>0</v>
      </c>
      <c r="S55" s="19" t="str">
        <f t="shared" si="5"/>
        <v>OK</v>
      </c>
      <c r="T55" s="48"/>
      <c r="U55" s="48"/>
      <c r="V55" s="48"/>
      <c r="W55" s="48"/>
      <c r="X55" s="48"/>
      <c r="Y55" s="50"/>
      <c r="Z55" s="50"/>
      <c r="AA55" s="50"/>
      <c r="AB55" s="50"/>
      <c r="AC55" s="50"/>
      <c r="AD55" s="50"/>
      <c r="AE55" s="50"/>
      <c r="AF55" s="51"/>
      <c r="AG55" s="51"/>
      <c r="AH55" s="51"/>
      <c r="AI55" s="51"/>
    </row>
    <row r="56" spans="1:35" ht="40" customHeight="1" x14ac:dyDescent="0.35">
      <c r="A56" s="109"/>
      <c r="B56" s="112"/>
      <c r="C56" s="33">
        <v>53</v>
      </c>
      <c r="D56" s="115"/>
      <c r="E56" s="39" t="s">
        <v>46</v>
      </c>
      <c r="F56" s="40" t="s">
        <v>37</v>
      </c>
      <c r="G56" s="40" t="s">
        <v>47</v>
      </c>
      <c r="H56" s="40" t="s">
        <v>29</v>
      </c>
      <c r="I56" s="38">
        <v>20</v>
      </c>
      <c r="J56" s="17">
        <v>0</v>
      </c>
      <c r="K56" s="79">
        <f t="shared" si="0"/>
        <v>0</v>
      </c>
      <c r="L56" s="81">
        <f t="shared" si="1"/>
        <v>0</v>
      </c>
      <c r="M56" s="82"/>
      <c r="N56" s="83">
        <f t="shared" si="2"/>
        <v>0</v>
      </c>
      <c r="O56" s="80"/>
      <c r="P56" s="80"/>
      <c r="Q56" s="80"/>
      <c r="R56" s="84">
        <f t="shared" si="3"/>
        <v>0</v>
      </c>
      <c r="S56" s="19" t="str">
        <f t="shared" si="5"/>
        <v>OK</v>
      </c>
      <c r="T56" s="48"/>
      <c r="U56" s="48"/>
      <c r="V56" s="48"/>
      <c r="W56" s="48"/>
      <c r="X56" s="48"/>
      <c r="Y56" s="50"/>
      <c r="Z56" s="50"/>
      <c r="AA56" s="50"/>
      <c r="AB56" s="50"/>
      <c r="AC56" s="50"/>
      <c r="AD56" s="50"/>
      <c r="AE56" s="50"/>
      <c r="AF56" s="51"/>
      <c r="AG56" s="51"/>
      <c r="AH56" s="51"/>
      <c r="AI56" s="51"/>
    </row>
    <row r="57" spans="1:35" ht="40" customHeight="1" x14ac:dyDescent="0.35">
      <c r="A57" s="109"/>
      <c r="B57" s="112"/>
      <c r="C57" s="33">
        <v>54</v>
      </c>
      <c r="D57" s="115"/>
      <c r="E57" s="39" t="s">
        <v>48</v>
      </c>
      <c r="F57" s="40" t="s">
        <v>37</v>
      </c>
      <c r="G57" s="40" t="s">
        <v>49</v>
      </c>
      <c r="H57" s="40" t="s">
        <v>29</v>
      </c>
      <c r="I57" s="38">
        <v>14.23</v>
      </c>
      <c r="J57" s="17">
        <v>0</v>
      </c>
      <c r="K57" s="79">
        <f t="shared" si="0"/>
        <v>0</v>
      </c>
      <c r="L57" s="81">
        <f t="shared" si="1"/>
        <v>0</v>
      </c>
      <c r="M57" s="82"/>
      <c r="N57" s="83">
        <f t="shared" si="2"/>
        <v>0</v>
      </c>
      <c r="O57" s="80"/>
      <c r="P57" s="80"/>
      <c r="Q57" s="80"/>
      <c r="R57" s="84">
        <f t="shared" si="3"/>
        <v>0</v>
      </c>
      <c r="S57" s="19" t="str">
        <f t="shared" si="5"/>
        <v>OK</v>
      </c>
      <c r="T57" s="48"/>
      <c r="U57" s="48"/>
      <c r="V57" s="48"/>
      <c r="W57" s="48"/>
      <c r="X57" s="48"/>
      <c r="Y57" s="50"/>
      <c r="Z57" s="50"/>
      <c r="AA57" s="50"/>
      <c r="AB57" s="50"/>
      <c r="AC57" s="50"/>
      <c r="AD57" s="50"/>
      <c r="AE57" s="50"/>
      <c r="AF57" s="51"/>
      <c r="AG57" s="51"/>
      <c r="AH57" s="51"/>
      <c r="AI57" s="51"/>
    </row>
    <row r="58" spans="1:35" ht="40" customHeight="1" x14ac:dyDescent="0.35">
      <c r="A58" s="109"/>
      <c r="B58" s="112"/>
      <c r="C58" s="33">
        <v>55</v>
      </c>
      <c r="D58" s="115"/>
      <c r="E58" s="39" t="s">
        <v>54</v>
      </c>
      <c r="F58" s="40" t="s">
        <v>37</v>
      </c>
      <c r="G58" s="40" t="s">
        <v>95</v>
      </c>
      <c r="H58" s="40" t="s">
        <v>29</v>
      </c>
      <c r="I58" s="38">
        <v>64.08</v>
      </c>
      <c r="J58" s="17">
        <v>0</v>
      </c>
      <c r="K58" s="79">
        <f t="shared" si="0"/>
        <v>0</v>
      </c>
      <c r="L58" s="81">
        <f t="shared" si="1"/>
        <v>0</v>
      </c>
      <c r="M58" s="82"/>
      <c r="N58" s="83">
        <f t="shared" si="2"/>
        <v>0</v>
      </c>
      <c r="O58" s="80"/>
      <c r="P58" s="80"/>
      <c r="Q58" s="80"/>
      <c r="R58" s="84">
        <f t="shared" si="3"/>
        <v>0</v>
      </c>
      <c r="S58" s="19" t="str">
        <f t="shared" si="5"/>
        <v>OK</v>
      </c>
      <c r="T58" s="48"/>
      <c r="U58" s="48"/>
      <c r="V58" s="48"/>
      <c r="W58" s="48"/>
      <c r="X58" s="48"/>
      <c r="Y58" s="50"/>
      <c r="Z58" s="50"/>
      <c r="AA58" s="50"/>
      <c r="AB58" s="50"/>
      <c r="AC58" s="50"/>
      <c r="AD58" s="50"/>
      <c r="AE58" s="50"/>
      <c r="AF58" s="51"/>
      <c r="AG58" s="51"/>
      <c r="AH58" s="51"/>
      <c r="AI58" s="51"/>
    </row>
    <row r="59" spans="1:35" ht="40" customHeight="1" x14ac:dyDescent="0.35">
      <c r="A59" s="109"/>
      <c r="B59" s="112"/>
      <c r="C59" s="33">
        <v>56</v>
      </c>
      <c r="D59" s="115"/>
      <c r="E59" s="39" t="s">
        <v>56</v>
      </c>
      <c r="F59" s="40" t="s">
        <v>37</v>
      </c>
      <c r="G59" s="40" t="s">
        <v>96</v>
      </c>
      <c r="H59" s="40" t="s">
        <v>29</v>
      </c>
      <c r="I59" s="38">
        <v>24.58</v>
      </c>
      <c r="J59" s="17">
        <v>0</v>
      </c>
      <c r="K59" s="79">
        <f t="shared" si="0"/>
        <v>0</v>
      </c>
      <c r="L59" s="81">
        <f t="shared" si="1"/>
        <v>0</v>
      </c>
      <c r="M59" s="82"/>
      <c r="N59" s="83">
        <f t="shared" si="2"/>
        <v>0</v>
      </c>
      <c r="O59" s="80"/>
      <c r="P59" s="80"/>
      <c r="Q59" s="80"/>
      <c r="R59" s="84">
        <f t="shared" si="3"/>
        <v>0</v>
      </c>
      <c r="S59" s="19" t="str">
        <f t="shared" si="5"/>
        <v>OK</v>
      </c>
      <c r="T59" s="48"/>
      <c r="U59" s="48"/>
      <c r="V59" s="48"/>
      <c r="W59" s="48"/>
      <c r="X59" s="48"/>
      <c r="Y59" s="50"/>
      <c r="Z59" s="50"/>
      <c r="AA59" s="50"/>
      <c r="AB59" s="50"/>
      <c r="AC59" s="50"/>
      <c r="AD59" s="50"/>
      <c r="AE59" s="50"/>
      <c r="AF59" s="51"/>
      <c r="AG59" s="51"/>
      <c r="AH59" s="51"/>
      <c r="AI59" s="51"/>
    </row>
    <row r="60" spans="1:35" ht="40" customHeight="1" x14ac:dyDescent="0.35">
      <c r="A60" s="109"/>
      <c r="B60" s="112"/>
      <c r="C60" s="33">
        <v>57</v>
      </c>
      <c r="D60" s="115"/>
      <c r="E60" s="39" t="s">
        <v>58</v>
      </c>
      <c r="F60" s="40" t="s">
        <v>37</v>
      </c>
      <c r="G60" s="40" t="s">
        <v>59</v>
      </c>
      <c r="H60" s="40" t="s">
        <v>29</v>
      </c>
      <c r="I60" s="38">
        <v>55.06</v>
      </c>
      <c r="J60" s="17">
        <v>0</v>
      </c>
      <c r="K60" s="79">
        <f t="shared" si="0"/>
        <v>0</v>
      </c>
      <c r="L60" s="81">
        <f t="shared" si="1"/>
        <v>0</v>
      </c>
      <c r="M60" s="82"/>
      <c r="N60" s="83">
        <f t="shared" si="2"/>
        <v>0</v>
      </c>
      <c r="O60" s="80"/>
      <c r="P60" s="80"/>
      <c r="Q60" s="80"/>
      <c r="R60" s="84">
        <f t="shared" si="3"/>
        <v>0</v>
      </c>
      <c r="S60" s="19" t="str">
        <f t="shared" si="5"/>
        <v>OK</v>
      </c>
      <c r="T60" s="48"/>
      <c r="U60" s="48"/>
      <c r="V60" s="48"/>
      <c r="W60" s="48"/>
      <c r="X60" s="48"/>
      <c r="Y60" s="50"/>
      <c r="Z60" s="50"/>
      <c r="AA60" s="50"/>
      <c r="AB60" s="50"/>
      <c r="AC60" s="50"/>
      <c r="AD60" s="50"/>
      <c r="AE60" s="50"/>
      <c r="AF60" s="51"/>
      <c r="AG60" s="51"/>
      <c r="AH60" s="51"/>
      <c r="AI60" s="51"/>
    </row>
    <row r="61" spans="1:35" ht="40" customHeight="1" x14ac:dyDescent="0.35">
      <c r="A61" s="109"/>
      <c r="B61" s="112"/>
      <c r="C61" s="33">
        <v>58</v>
      </c>
      <c r="D61" s="115"/>
      <c r="E61" s="39" t="s">
        <v>62</v>
      </c>
      <c r="F61" s="40" t="s">
        <v>125</v>
      </c>
      <c r="G61" s="40" t="s">
        <v>63</v>
      </c>
      <c r="H61" s="40" t="s">
        <v>29</v>
      </c>
      <c r="I61" s="38">
        <v>985.48</v>
      </c>
      <c r="J61" s="17">
        <v>0</v>
      </c>
      <c r="K61" s="79">
        <f t="shared" si="0"/>
        <v>0</v>
      </c>
      <c r="L61" s="81">
        <f t="shared" si="1"/>
        <v>0</v>
      </c>
      <c r="M61" s="82"/>
      <c r="N61" s="83">
        <f t="shared" si="2"/>
        <v>0</v>
      </c>
      <c r="O61" s="80"/>
      <c r="P61" s="80"/>
      <c r="Q61" s="80"/>
      <c r="R61" s="84">
        <f t="shared" si="3"/>
        <v>0</v>
      </c>
      <c r="S61" s="19" t="str">
        <f t="shared" si="5"/>
        <v>OK</v>
      </c>
      <c r="T61" s="48"/>
      <c r="U61" s="48"/>
      <c r="V61" s="48"/>
      <c r="W61" s="48"/>
      <c r="X61" s="48"/>
      <c r="Y61" s="50"/>
      <c r="Z61" s="50"/>
      <c r="AA61" s="50"/>
      <c r="AB61" s="50"/>
      <c r="AC61" s="50"/>
      <c r="AD61" s="50"/>
      <c r="AE61" s="50"/>
      <c r="AF61" s="51"/>
      <c r="AG61" s="51"/>
      <c r="AH61" s="51"/>
      <c r="AI61" s="51"/>
    </row>
    <row r="62" spans="1:35" ht="40" customHeight="1" x14ac:dyDescent="0.35">
      <c r="A62" s="109"/>
      <c r="B62" s="112"/>
      <c r="C62" s="33">
        <v>59</v>
      </c>
      <c r="D62" s="115"/>
      <c r="E62" s="39" t="s">
        <v>64</v>
      </c>
      <c r="F62" s="40" t="s">
        <v>125</v>
      </c>
      <c r="G62" s="40" t="s">
        <v>63</v>
      </c>
      <c r="H62" s="40" t="s">
        <v>29</v>
      </c>
      <c r="I62" s="38">
        <v>518.16999999999996</v>
      </c>
      <c r="J62" s="17">
        <v>0</v>
      </c>
      <c r="K62" s="79">
        <f t="shared" si="0"/>
        <v>0</v>
      </c>
      <c r="L62" s="81">
        <f t="shared" si="1"/>
        <v>0</v>
      </c>
      <c r="M62" s="82"/>
      <c r="N62" s="83">
        <f t="shared" si="2"/>
        <v>0</v>
      </c>
      <c r="O62" s="80"/>
      <c r="P62" s="80"/>
      <c r="Q62" s="80"/>
      <c r="R62" s="84">
        <f t="shared" si="3"/>
        <v>0</v>
      </c>
      <c r="S62" s="19" t="str">
        <f t="shared" si="5"/>
        <v>OK</v>
      </c>
      <c r="T62" s="48"/>
      <c r="U62" s="48"/>
      <c r="V62" s="48"/>
      <c r="W62" s="48"/>
      <c r="X62" s="48"/>
      <c r="Y62" s="50"/>
      <c r="Z62" s="50"/>
      <c r="AA62" s="50"/>
      <c r="AB62" s="50"/>
      <c r="AC62" s="50"/>
      <c r="AD62" s="50"/>
      <c r="AE62" s="50"/>
      <c r="AF62" s="51"/>
      <c r="AG62" s="51"/>
      <c r="AH62" s="51"/>
      <c r="AI62" s="51"/>
    </row>
    <row r="63" spans="1:35" ht="40" customHeight="1" x14ac:dyDescent="0.35">
      <c r="A63" s="109"/>
      <c r="B63" s="112"/>
      <c r="C63" s="33">
        <v>60</v>
      </c>
      <c r="D63" s="115"/>
      <c r="E63" s="39" t="s">
        <v>65</v>
      </c>
      <c r="F63" s="40" t="s">
        <v>125</v>
      </c>
      <c r="G63" s="40" t="s">
        <v>66</v>
      </c>
      <c r="H63" s="40" t="s">
        <v>29</v>
      </c>
      <c r="I63" s="38">
        <v>139.9</v>
      </c>
      <c r="J63" s="17">
        <v>0</v>
      </c>
      <c r="K63" s="79">
        <f t="shared" si="0"/>
        <v>0</v>
      </c>
      <c r="L63" s="81">
        <f t="shared" si="1"/>
        <v>0</v>
      </c>
      <c r="M63" s="82"/>
      <c r="N63" s="83">
        <f t="shared" si="2"/>
        <v>0</v>
      </c>
      <c r="O63" s="80"/>
      <c r="P63" s="80"/>
      <c r="Q63" s="80"/>
      <c r="R63" s="84">
        <f t="shared" si="3"/>
        <v>0</v>
      </c>
      <c r="S63" s="19" t="str">
        <f t="shared" si="5"/>
        <v>OK</v>
      </c>
      <c r="T63" s="48"/>
      <c r="U63" s="48"/>
      <c r="V63" s="48"/>
      <c r="W63" s="48"/>
      <c r="X63" s="48"/>
      <c r="Y63" s="50"/>
      <c r="Z63" s="50"/>
      <c r="AA63" s="50"/>
      <c r="AB63" s="50"/>
      <c r="AC63" s="50"/>
      <c r="AD63" s="50"/>
      <c r="AE63" s="50"/>
      <c r="AF63" s="51"/>
      <c r="AG63" s="51"/>
      <c r="AH63" s="51"/>
      <c r="AI63" s="51"/>
    </row>
    <row r="64" spans="1:35" ht="40" customHeight="1" x14ac:dyDescent="0.35">
      <c r="A64" s="109"/>
      <c r="B64" s="112"/>
      <c r="C64" s="33">
        <v>61</v>
      </c>
      <c r="D64" s="115"/>
      <c r="E64" s="39" t="s">
        <v>67</v>
      </c>
      <c r="F64" s="40" t="s">
        <v>125</v>
      </c>
      <c r="G64" s="40" t="s">
        <v>68</v>
      </c>
      <c r="H64" s="40" t="s">
        <v>29</v>
      </c>
      <c r="I64" s="38">
        <v>642.58000000000004</v>
      </c>
      <c r="J64" s="17">
        <v>0</v>
      </c>
      <c r="K64" s="79">
        <f t="shared" si="0"/>
        <v>0</v>
      </c>
      <c r="L64" s="81">
        <f t="shared" si="1"/>
        <v>0</v>
      </c>
      <c r="M64" s="82"/>
      <c r="N64" s="83">
        <f t="shared" si="2"/>
        <v>0</v>
      </c>
      <c r="O64" s="80"/>
      <c r="P64" s="80"/>
      <c r="Q64" s="80"/>
      <c r="R64" s="84">
        <f t="shared" si="3"/>
        <v>0</v>
      </c>
      <c r="S64" s="19" t="str">
        <f t="shared" si="5"/>
        <v>OK</v>
      </c>
      <c r="T64" s="48"/>
      <c r="U64" s="48"/>
      <c r="V64" s="48"/>
      <c r="W64" s="48"/>
      <c r="X64" s="48"/>
      <c r="Y64" s="50"/>
      <c r="Z64" s="50"/>
      <c r="AA64" s="50"/>
      <c r="AB64" s="50"/>
      <c r="AC64" s="50"/>
      <c r="AD64" s="50"/>
      <c r="AE64" s="50"/>
      <c r="AF64" s="51"/>
      <c r="AG64" s="51"/>
      <c r="AH64" s="51"/>
      <c r="AI64" s="51"/>
    </row>
    <row r="65" spans="1:35" ht="40" customHeight="1" x14ac:dyDescent="0.35">
      <c r="A65" s="109"/>
      <c r="B65" s="112"/>
      <c r="C65" s="33">
        <v>62</v>
      </c>
      <c r="D65" s="115"/>
      <c r="E65" s="39" t="s">
        <v>74</v>
      </c>
      <c r="F65" s="40" t="s">
        <v>125</v>
      </c>
      <c r="G65" s="40" t="s">
        <v>39</v>
      </c>
      <c r="H65" s="40" t="s">
        <v>29</v>
      </c>
      <c r="I65" s="38">
        <v>993.02</v>
      </c>
      <c r="J65" s="17">
        <v>0</v>
      </c>
      <c r="K65" s="79">
        <f t="shared" si="0"/>
        <v>0</v>
      </c>
      <c r="L65" s="81">
        <f t="shared" si="1"/>
        <v>0</v>
      </c>
      <c r="M65" s="82"/>
      <c r="N65" s="83">
        <f t="shared" si="2"/>
        <v>0</v>
      </c>
      <c r="O65" s="80"/>
      <c r="P65" s="80"/>
      <c r="Q65" s="80"/>
      <c r="R65" s="84">
        <f t="shared" si="3"/>
        <v>0</v>
      </c>
      <c r="S65" s="19" t="str">
        <f t="shared" si="5"/>
        <v>OK</v>
      </c>
      <c r="T65" s="48"/>
      <c r="U65" s="48"/>
      <c r="V65" s="48"/>
      <c r="W65" s="48"/>
      <c r="X65" s="48"/>
      <c r="Y65" s="50"/>
      <c r="Z65" s="50"/>
      <c r="AA65" s="50"/>
      <c r="AB65" s="50"/>
      <c r="AC65" s="50"/>
      <c r="AD65" s="50"/>
      <c r="AE65" s="50"/>
      <c r="AF65" s="51"/>
      <c r="AG65" s="51"/>
      <c r="AH65" s="51"/>
      <c r="AI65" s="51"/>
    </row>
    <row r="66" spans="1:35" ht="40" customHeight="1" x14ac:dyDescent="0.35">
      <c r="A66" s="109"/>
      <c r="B66" s="112"/>
      <c r="C66" s="33">
        <v>63</v>
      </c>
      <c r="D66" s="115"/>
      <c r="E66" s="39" t="s">
        <v>78</v>
      </c>
      <c r="F66" s="40" t="s">
        <v>125</v>
      </c>
      <c r="G66" s="40" t="s">
        <v>28</v>
      </c>
      <c r="H66" s="40" t="s">
        <v>29</v>
      </c>
      <c r="I66" s="38">
        <v>66.69</v>
      </c>
      <c r="J66" s="17">
        <v>0</v>
      </c>
      <c r="K66" s="79">
        <f t="shared" si="0"/>
        <v>0</v>
      </c>
      <c r="L66" s="81">
        <f t="shared" si="1"/>
        <v>0</v>
      </c>
      <c r="M66" s="82"/>
      <c r="N66" s="83">
        <f t="shared" si="2"/>
        <v>0</v>
      </c>
      <c r="O66" s="80"/>
      <c r="P66" s="80"/>
      <c r="Q66" s="80"/>
      <c r="R66" s="84">
        <f t="shared" si="3"/>
        <v>0</v>
      </c>
      <c r="S66" s="19" t="str">
        <f t="shared" si="5"/>
        <v>OK</v>
      </c>
      <c r="T66" s="48"/>
      <c r="U66" s="48"/>
      <c r="V66" s="48"/>
      <c r="W66" s="48"/>
      <c r="X66" s="48"/>
      <c r="Y66" s="50"/>
      <c r="Z66" s="50"/>
      <c r="AA66" s="50"/>
      <c r="AB66" s="50"/>
      <c r="AC66" s="50"/>
      <c r="AD66" s="50"/>
      <c r="AE66" s="50"/>
      <c r="AF66" s="51"/>
      <c r="AG66" s="51"/>
      <c r="AH66" s="51"/>
      <c r="AI66" s="51"/>
    </row>
    <row r="67" spans="1:35" ht="40" customHeight="1" x14ac:dyDescent="0.35">
      <c r="A67" s="109"/>
      <c r="B67" s="112"/>
      <c r="C67" s="33">
        <v>64</v>
      </c>
      <c r="D67" s="115"/>
      <c r="E67" s="39" t="s">
        <v>131</v>
      </c>
      <c r="F67" s="40" t="s">
        <v>125</v>
      </c>
      <c r="G67" s="40" t="s">
        <v>28</v>
      </c>
      <c r="H67" s="40" t="s">
        <v>29</v>
      </c>
      <c r="I67" s="38">
        <v>63.14</v>
      </c>
      <c r="J67" s="17">
        <v>0</v>
      </c>
      <c r="K67" s="79">
        <f t="shared" si="0"/>
        <v>0</v>
      </c>
      <c r="L67" s="81">
        <f t="shared" si="1"/>
        <v>0</v>
      </c>
      <c r="M67" s="82"/>
      <c r="N67" s="83">
        <f t="shared" si="2"/>
        <v>0</v>
      </c>
      <c r="O67" s="80"/>
      <c r="P67" s="80"/>
      <c r="Q67" s="80"/>
      <c r="R67" s="84">
        <f t="shared" si="3"/>
        <v>0</v>
      </c>
      <c r="S67" s="19" t="str">
        <f t="shared" si="5"/>
        <v>OK</v>
      </c>
      <c r="T67" s="48"/>
      <c r="U67" s="48"/>
      <c r="V67" s="48"/>
      <c r="W67" s="48"/>
      <c r="X67" s="48"/>
      <c r="Y67" s="50"/>
      <c r="Z67" s="50"/>
      <c r="AA67" s="50"/>
      <c r="AB67" s="50"/>
      <c r="AC67" s="50"/>
      <c r="AD67" s="50"/>
      <c r="AE67" s="50"/>
      <c r="AF67" s="51"/>
      <c r="AG67" s="51"/>
      <c r="AH67" s="51"/>
      <c r="AI67" s="51"/>
    </row>
    <row r="68" spans="1:35" ht="40" customHeight="1" x14ac:dyDescent="0.35">
      <c r="A68" s="109"/>
      <c r="B68" s="112"/>
      <c r="C68" s="33">
        <v>65</v>
      </c>
      <c r="D68" s="115"/>
      <c r="E68" s="39" t="s">
        <v>132</v>
      </c>
      <c r="F68" s="40" t="s">
        <v>37</v>
      </c>
      <c r="G68" s="40" t="s">
        <v>79</v>
      </c>
      <c r="H68" s="40" t="s">
        <v>29</v>
      </c>
      <c r="I68" s="38">
        <v>11.99</v>
      </c>
      <c r="J68" s="17">
        <v>0</v>
      </c>
      <c r="K68" s="79">
        <f t="shared" si="0"/>
        <v>0</v>
      </c>
      <c r="L68" s="81">
        <f t="shared" si="1"/>
        <v>0</v>
      </c>
      <c r="M68" s="82"/>
      <c r="N68" s="83">
        <f t="shared" si="2"/>
        <v>0</v>
      </c>
      <c r="O68" s="80"/>
      <c r="P68" s="80"/>
      <c r="Q68" s="80"/>
      <c r="R68" s="84">
        <f t="shared" si="3"/>
        <v>0</v>
      </c>
      <c r="S68" s="19" t="str">
        <f t="shared" si="5"/>
        <v>OK</v>
      </c>
      <c r="T68" s="48"/>
      <c r="U68" s="48"/>
      <c r="V68" s="48"/>
      <c r="W68" s="48"/>
      <c r="X68" s="48"/>
      <c r="Y68" s="50"/>
      <c r="Z68" s="50"/>
      <c r="AA68" s="50"/>
      <c r="AB68" s="50"/>
      <c r="AC68" s="50"/>
      <c r="AD68" s="50"/>
      <c r="AE68" s="50"/>
      <c r="AF68" s="51"/>
      <c r="AG68" s="51"/>
      <c r="AH68" s="51"/>
      <c r="AI68" s="51"/>
    </row>
    <row r="69" spans="1:35" ht="40" customHeight="1" x14ac:dyDescent="0.35">
      <c r="A69" s="109"/>
      <c r="B69" s="112"/>
      <c r="C69" s="33">
        <v>66</v>
      </c>
      <c r="D69" s="115"/>
      <c r="E69" s="39" t="s">
        <v>133</v>
      </c>
      <c r="F69" s="40" t="s">
        <v>37</v>
      </c>
      <c r="G69" s="40" t="s">
        <v>80</v>
      </c>
      <c r="H69" s="40" t="s">
        <v>29</v>
      </c>
      <c r="I69" s="38">
        <v>18.37</v>
      </c>
      <c r="J69" s="17">
        <v>0</v>
      </c>
      <c r="K69" s="79">
        <f t="shared" ref="K69:K132" si="6">IF(SUM(T69:AK69)&gt;J69,J69,SUM(T69:AK69))</f>
        <v>0</v>
      </c>
      <c r="L69" s="81">
        <f t="shared" ref="L69:L132" si="7">(SUM(T69:AK69))</f>
        <v>0</v>
      </c>
      <c r="M69" s="82"/>
      <c r="N69" s="83">
        <f t="shared" ref="N69:N132" si="8">ROUND(IF(J69*0.25-0.5&lt;0,0,J69*0.25-0.5),0)-Q69-O69</f>
        <v>0</v>
      </c>
      <c r="O69" s="80"/>
      <c r="P69" s="80"/>
      <c r="Q69" s="80"/>
      <c r="R69" s="84">
        <f t="shared" ref="R69:R132" si="9">J69-(SUM(T69:AC69))+M69</f>
        <v>0</v>
      </c>
      <c r="S69" s="19" t="str">
        <f t="shared" si="5"/>
        <v>OK</v>
      </c>
      <c r="T69" s="48"/>
      <c r="U69" s="48"/>
      <c r="V69" s="48"/>
      <c r="W69" s="48"/>
      <c r="X69" s="48"/>
      <c r="Y69" s="50"/>
      <c r="Z69" s="50"/>
      <c r="AA69" s="50"/>
      <c r="AB69" s="50"/>
      <c r="AC69" s="50"/>
      <c r="AD69" s="50"/>
      <c r="AE69" s="50"/>
      <c r="AF69" s="51"/>
      <c r="AG69" s="51"/>
      <c r="AH69" s="51"/>
      <c r="AI69" s="51"/>
    </row>
    <row r="70" spans="1:35" ht="40" customHeight="1" x14ac:dyDescent="0.35">
      <c r="A70" s="109"/>
      <c r="B70" s="112"/>
      <c r="C70" s="33">
        <v>67</v>
      </c>
      <c r="D70" s="115"/>
      <c r="E70" s="39" t="s">
        <v>134</v>
      </c>
      <c r="F70" s="40" t="s">
        <v>37</v>
      </c>
      <c r="G70" s="40" t="s">
        <v>81</v>
      </c>
      <c r="H70" s="40" t="s">
        <v>29</v>
      </c>
      <c r="I70" s="38">
        <v>19.25</v>
      </c>
      <c r="J70" s="17">
        <v>0</v>
      </c>
      <c r="K70" s="79">
        <f t="shared" si="6"/>
        <v>0</v>
      </c>
      <c r="L70" s="81">
        <f t="shared" si="7"/>
        <v>0</v>
      </c>
      <c r="M70" s="82"/>
      <c r="N70" s="83">
        <f t="shared" si="8"/>
        <v>0</v>
      </c>
      <c r="O70" s="80"/>
      <c r="P70" s="80"/>
      <c r="Q70" s="80"/>
      <c r="R70" s="84">
        <f t="shared" si="9"/>
        <v>0</v>
      </c>
      <c r="S70" s="19" t="str">
        <f t="shared" si="5"/>
        <v>OK</v>
      </c>
      <c r="T70" s="48"/>
      <c r="U70" s="48"/>
      <c r="V70" s="48"/>
      <c r="W70" s="48"/>
      <c r="X70" s="48"/>
      <c r="Y70" s="50"/>
      <c r="Z70" s="50"/>
      <c r="AA70" s="50"/>
      <c r="AB70" s="50"/>
      <c r="AC70" s="50"/>
      <c r="AD70" s="50"/>
      <c r="AE70" s="50"/>
      <c r="AF70" s="51"/>
      <c r="AG70" s="51"/>
      <c r="AH70" s="51"/>
      <c r="AI70" s="51"/>
    </row>
    <row r="71" spans="1:35" ht="40" customHeight="1" x14ac:dyDescent="0.35">
      <c r="A71" s="109"/>
      <c r="B71" s="112"/>
      <c r="C71" s="33">
        <v>68</v>
      </c>
      <c r="D71" s="115"/>
      <c r="E71" s="39" t="s">
        <v>135</v>
      </c>
      <c r="F71" s="40" t="s">
        <v>37</v>
      </c>
      <c r="G71" s="40" t="s">
        <v>82</v>
      </c>
      <c r="H71" s="40" t="s">
        <v>29</v>
      </c>
      <c r="I71" s="38">
        <v>48.47</v>
      </c>
      <c r="J71" s="17">
        <v>0</v>
      </c>
      <c r="K71" s="79">
        <f t="shared" si="6"/>
        <v>0</v>
      </c>
      <c r="L71" s="81">
        <f t="shared" si="7"/>
        <v>0</v>
      </c>
      <c r="M71" s="82"/>
      <c r="N71" s="83">
        <f t="shared" si="8"/>
        <v>0</v>
      </c>
      <c r="O71" s="80"/>
      <c r="P71" s="80"/>
      <c r="Q71" s="80"/>
      <c r="R71" s="84">
        <f t="shared" si="9"/>
        <v>0</v>
      </c>
      <c r="S71" s="19" t="str">
        <f t="shared" si="5"/>
        <v>OK</v>
      </c>
      <c r="T71" s="48"/>
      <c r="U71" s="48"/>
      <c r="V71" s="48"/>
      <c r="W71" s="48"/>
      <c r="X71" s="48"/>
      <c r="Y71" s="50"/>
      <c r="Z71" s="50"/>
      <c r="AA71" s="50"/>
      <c r="AB71" s="50"/>
      <c r="AC71" s="50"/>
      <c r="AD71" s="50"/>
      <c r="AE71" s="50"/>
      <c r="AF71" s="51"/>
      <c r="AG71" s="51"/>
      <c r="AH71" s="51"/>
      <c r="AI71" s="51"/>
    </row>
    <row r="72" spans="1:35" ht="40" customHeight="1" x14ac:dyDescent="0.35">
      <c r="A72" s="109"/>
      <c r="B72" s="112"/>
      <c r="C72" s="33">
        <v>69</v>
      </c>
      <c r="D72" s="115"/>
      <c r="E72" s="39" t="s">
        <v>136</v>
      </c>
      <c r="F72" s="40" t="s">
        <v>37</v>
      </c>
      <c r="G72" s="40" t="s">
        <v>83</v>
      </c>
      <c r="H72" s="40" t="s">
        <v>29</v>
      </c>
      <c r="I72" s="38">
        <v>25.36</v>
      </c>
      <c r="J72" s="17">
        <v>0</v>
      </c>
      <c r="K72" s="79">
        <f t="shared" si="6"/>
        <v>0</v>
      </c>
      <c r="L72" s="81">
        <f t="shared" si="7"/>
        <v>0</v>
      </c>
      <c r="M72" s="82"/>
      <c r="N72" s="83">
        <f t="shared" si="8"/>
        <v>0</v>
      </c>
      <c r="O72" s="80"/>
      <c r="P72" s="80"/>
      <c r="Q72" s="80"/>
      <c r="R72" s="84">
        <f t="shared" si="9"/>
        <v>0</v>
      </c>
      <c r="S72" s="19" t="str">
        <f t="shared" si="5"/>
        <v>OK</v>
      </c>
      <c r="T72" s="48"/>
      <c r="U72" s="48"/>
      <c r="V72" s="48"/>
      <c r="W72" s="48"/>
      <c r="X72" s="48"/>
      <c r="Y72" s="50"/>
      <c r="Z72" s="50"/>
      <c r="AA72" s="50"/>
      <c r="AB72" s="50"/>
      <c r="AC72" s="50"/>
      <c r="AD72" s="50"/>
      <c r="AE72" s="50"/>
      <c r="AF72" s="51"/>
      <c r="AG72" s="51"/>
      <c r="AH72" s="51"/>
      <c r="AI72" s="51"/>
    </row>
    <row r="73" spans="1:35" ht="40" customHeight="1" x14ac:dyDescent="0.35">
      <c r="A73" s="109"/>
      <c r="B73" s="112"/>
      <c r="C73" s="33">
        <v>70</v>
      </c>
      <c r="D73" s="115"/>
      <c r="E73" s="39" t="s">
        <v>84</v>
      </c>
      <c r="F73" s="40" t="s">
        <v>125</v>
      </c>
      <c r="G73" s="40" t="s">
        <v>85</v>
      </c>
      <c r="H73" s="40" t="s">
        <v>29</v>
      </c>
      <c r="I73" s="38">
        <v>1049.8499999999999</v>
      </c>
      <c r="J73" s="17">
        <v>0</v>
      </c>
      <c r="K73" s="79">
        <f t="shared" si="6"/>
        <v>0</v>
      </c>
      <c r="L73" s="81">
        <f t="shared" si="7"/>
        <v>0</v>
      </c>
      <c r="M73" s="82"/>
      <c r="N73" s="83">
        <f t="shared" si="8"/>
        <v>0</v>
      </c>
      <c r="O73" s="80"/>
      <c r="P73" s="80"/>
      <c r="Q73" s="80"/>
      <c r="R73" s="84">
        <f t="shared" si="9"/>
        <v>0</v>
      </c>
      <c r="S73" s="19" t="str">
        <f t="shared" si="5"/>
        <v>OK</v>
      </c>
      <c r="T73" s="48"/>
      <c r="U73" s="48"/>
      <c r="V73" s="48"/>
      <c r="W73" s="48"/>
      <c r="X73" s="48"/>
      <c r="Y73" s="50"/>
      <c r="Z73" s="50"/>
      <c r="AA73" s="50"/>
      <c r="AB73" s="50"/>
      <c r="AC73" s="50"/>
      <c r="AD73" s="50"/>
      <c r="AE73" s="50"/>
      <c r="AF73" s="51"/>
      <c r="AG73" s="51"/>
      <c r="AH73" s="51"/>
      <c r="AI73" s="51"/>
    </row>
    <row r="74" spans="1:35" ht="40" customHeight="1" x14ac:dyDescent="0.35">
      <c r="A74" s="109"/>
      <c r="B74" s="112"/>
      <c r="C74" s="33">
        <v>71</v>
      </c>
      <c r="D74" s="115"/>
      <c r="E74" s="39" t="s">
        <v>86</v>
      </c>
      <c r="F74" s="40" t="s">
        <v>125</v>
      </c>
      <c r="G74" s="40" t="s">
        <v>87</v>
      </c>
      <c r="H74" s="40" t="s">
        <v>29</v>
      </c>
      <c r="I74" s="38">
        <v>429.03</v>
      </c>
      <c r="J74" s="17">
        <v>0</v>
      </c>
      <c r="K74" s="79">
        <f t="shared" si="6"/>
        <v>0</v>
      </c>
      <c r="L74" s="81">
        <f t="shared" si="7"/>
        <v>0</v>
      </c>
      <c r="M74" s="82"/>
      <c r="N74" s="83">
        <f t="shared" si="8"/>
        <v>0</v>
      </c>
      <c r="O74" s="80"/>
      <c r="P74" s="80"/>
      <c r="Q74" s="80"/>
      <c r="R74" s="84">
        <f t="shared" si="9"/>
        <v>0</v>
      </c>
      <c r="S74" s="19" t="str">
        <f t="shared" si="5"/>
        <v>OK</v>
      </c>
      <c r="T74" s="48"/>
      <c r="U74" s="48"/>
      <c r="V74" s="48"/>
      <c r="W74" s="48"/>
      <c r="X74" s="48"/>
      <c r="Y74" s="50"/>
      <c r="Z74" s="50"/>
      <c r="AA74" s="50"/>
      <c r="AB74" s="50"/>
      <c r="AC74" s="50"/>
      <c r="AD74" s="50"/>
      <c r="AE74" s="50"/>
      <c r="AF74" s="51"/>
      <c r="AG74" s="51"/>
      <c r="AH74" s="51"/>
      <c r="AI74" s="51"/>
    </row>
    <row r="75" spans="1:35" ht="40" customHeight="1" x14ac:dyDescent="0.35">
      <c r="A75" s="109"/>
      <c r="B75" s="112"/>
      <c r="C75" s="33">
        <v>72</v>
      </c>
      <c r="D75" s="115"/>
      <c r="E75" s="39" t="s">
        <v>89</v>
      </c>
      <c r="F75" s="40" t="s">
        <v>37</v>
      </c>
      <c r="G75" s="40" t="s">
        <v>28</v>
      </c>
      <c r="H75" s="40" t="s">
        <v>29</v>
      </c>
      <c r="I75" s="38">
        <v>177.85</v>
      </c>
      <c r="J75" s="17">
        <v>0</v>
      </c>
      <c r="K75" s="79">
        <f t="shared" si="6"/>
        <v>0</v>
      </c>
      <c r="L75" s="81">
        <f t="shared" si="7"/>
        <v>0</v>
      </c>
      <c r="M75" s="82"/>
      <c r="N75" s="83">
        <f t="shared" si="8"/>
        <v>0</v>
      </c>
      <c r="O75" s="80"/>
      <c r="P75" s="80"/>
      <c r="Q75" s="80"/>
      <c r="R75" s="84">
        <f t="shared" si="9"/>
        <v>0</v>
      </c>
      <c r="S75" s="19" t="str">
        <f t="shared" si="5"/>
        <v>OK</v>
      </c>
      <c r="T75" s="48"/>
      <c r="U75" s="48"/>
      <c r="V75" s="48"/>
      <c r="W75" s="48"/>
      <c r="X75" s="48"/>
      <c r="Y75" s="50"/>
      <c r="Z75" s="50"/>
      <c r="AA75" s="50"/>
      <c r="AB75" s="50"/>
      <c r="AC75" s="50"/>
      <c r="AD75" s="50"/>
      <c r="AE75" s="50"/>
      <c r="AF75" s="51"/>
      <c r="AG75" s="51"/>
      <c r="AH75" s="51"/>
      <c r="AI75" s="51"/>
    </row>
    <row r="76" spans="1:35" ht="40" customHeight="1" x14ac:dyDescent="0.35">
      <c r="A76" s="109"/>
      <c r="B76" s="112"/>
      <c r="C76" s="33">
        <v>73</v>
      </c>
      <c r="D76" s="115"/>
      <c r="E76" s="39" t="s">
        <v>90</v>
      </c>
      <c r="F76" s="40" t="s">
        <v>37</v>
      </c>
      <c r="G76" s="40" t="s">
        <v>28</v>
      </c>
      <c r="H76" s="40" t="s">
        <v>29</v>
      </c>
      <c r="I76" s="38">
        <v>100.04</v>
      </c>
      <c r="J76" s="17">
        <v>0</v>
      </c>
      <c r="K76" s="79">
        <f t="shared" si="6"/>
        <v>0</v>
      </c>
      <c r="L76" s="81">
        <f t="shared" si="7"/>
        <v>0</v>
      </c>
      <c r="M76" s="82"/>
      <c r="N76" s="83">
        <f t="shared" si="8"/>
        <v>0</v>
      </c>
      <c r="O76" s="80"/>
      <c r="P76" s="80"/>
      <c r="Q76" s="80"/>
      <c r="R76" s="84">
        <f t="shared" si="9"/>
        <v>0</v>
      </c>
      <c r="S76" s="19" t="str">
        <f t="shared" si="5"/>
        <v>OK</v>
      </c>
      <c r="T76" s="48"/>
      <c r="U76" s="48"/>
      <c r="V76" s="48"/>
      <c r="W76" s="48"/>
      <c r="X76" s="48"/>
      <c r="Y76" s="50"/>
      <c r="Z76" s="50"/>
      <c r="AA76" s="50"/>
      <c r="AB76" s="50"/>
      <c r="AC76" s="50"/>
      <c r="AD76" s="50"/>
      <c r="AE76" s="50"/>
      <c r="AF76" s="51"/>
      <c r="AG76" s="51"/>
      <c r="AH76" s="51"/>
      <c r="AI76" s="51"/>
    </row>
    <row r="77" spans="1:35" ht="40" customHeight="1" x14ac:dyDescent="0.35">
      <c r="A77" s="109"/>
      <c r="B77" s="112"/>
      <c r="C77" s="33">
        <v>74</v>
      </c>
      <c r="D77" s="115"/>
      <c r="E77" s="39" t="s">
        <v>91</v>
      </c>
      <c r="F77" s="40" t="s">
        <v>37</v>
      </c>
      <c r="G77" s="40" t="s">
        <v>92</v>
      </c>
      <c r="H77" s="40" t="s">
        <v>29</v>
      </c>
      <c r="I77" s="38">
        <v>17.940000000000001</v>
      </c>
      <c r="J77" s="17">
        <v>0</v>
      </c>
      <c r="K77" s="79">
        <f t="shared" si="6"/>
        <v>0</v>
      </c>
      <c r="L77" s="81">
        <f t="shared" si="7"/>
        <v>0</v>
      </c>
      <c r="M77" s="82"/>
      <c r="N77" s="83">
        <f t="shared" si="8"/>
        <v>0</v>
      </c>
      <c r="O77" s="80"/>
      <c r="P77" s="80"/>
      <c r="Q77" s="80"/>
      <c r="R77" s="84">
        <f t="shared" si="9"/>
        <v>0</v>
      </c>
      <c r="S77" s="19" t="str">
        <f t="shared" si="5"/>
        <v>OK</v>
      </c>
      <c r="T77" s="48"/>
      <c r="U77" s="48"/>
      <c r="V77" s="48"/>
      <c r="W77" s="48"/>
      <c r="X77" s="48"/>
      <c r="Y77" s="50"/>
      <c r="Z77" s="50"/>
      <c r="AA77" s="50"/>
      <c r="AB77" s="50"/>
      <c r="AC77" s="50"/>
      <c r="AD77" s="50"/>
      <c r="AE77" s="50"/>
      <c r="AF77" s="51"/>
      <c r="AG77" s="51"/>
      <c r="AH77" s="51"/>
      <c r="AI77" s="51"/>
    </row>
    <row r="78" spans="1:35" ht="40" customHeight="1" x14ac:dyDescent="0.35">
      <c r="A78" s="109"/>
      <c r="B78" s="112"/>
      <c r="C78" s="33">
        <v>75</v>
      </c>
      <c r="D78" s="115"/>
      <c r="E78" s="39" t="s">
        <v>93</v>
      </c>
      <c r="F78" s="40" t="s">
        <v>125</v>
      </c>
      <c r="G78" s="40" t="s">
        <v>28</v>
      </c>
      <c r="H78" s="40" t="s">
        <v>29</v>
      </c>
      <c r="I78" s="38">
        <v>165.99</v>
      </c>
      <c r="J78" s="17">
        <v>0</v>
      </c>
      <c r="K78" s="79">
        <f t="shared" si="6"/>
        <v>0</v>
      </c>
      <c r="L78" s="81">
        <f t="shared" si="7"/>
        <v>0</v>
      </c>
      <c r="M78" s="82"/>
      <c r="N78" s="83">
        <f t="shared" si="8"/>
        <v>0</v>
      </c>
      <c r="O78" s="80"/>
      <c r="P78" s="80"/>
      <c r="Q78" s="80"/>
      <c r="R78" s="84">
        <f t="shared" si="9"/>
        <v>0</v>
      </c>
      <c r="S78" s="19" t="str">
        <f t="shared" si="5"/>
        <v>OK</v>
      </c>
      <c r="T78" s="48"/>
      <c r="U78" s="48"/>
      <c r="V78" s="48"/>
      <c r="W78" s="48"/>
      <c r="X78" s="48"/>
      <c r="Y78" s="50"/>
      <c r="Z78" s="50"/>
      <c r="AA78" s="50"/>
      <c r="AB78" s="50"/>
      <c r="AC78" s="50"/>
      <c r="AD78" s="50"/>
      <c r="AE78" s="50"/>
      <c r="AF78" s="51"/>
      <c r="AG78" s="51"/>
      <c r="AH78" s="51"/>
      <c r="AI78" s="51"/>
    </row>
    <row r="79" spans="1:35" ht="40" customHeight="1" x14ac:dyDescent="0.35">
      <c r="A79" s="109"/>
      <c r="B79" s="113"/>
      <c r="C79" s="33">
        <v>76</v>
      </c>
      <c r="D79" s="116"/>
      <c r="E79" s="39" t="s">
        <v>94</v>
      </c>
      <c r="F79" s="40" t="s">
        <v>125</v>
      </c>
      <c r="G79" s="40" t="s">
        <v>28</v>
      </c>
      <c r="H79" s="40" t="s">
        <v>29</v>
      </c>
      <c r="I79" s="38">
        <v>181.56</v>
      </c>
      <c r="J79" s="17">
        <v>0</v>
      </c>
      <c r="K79" s="79">
        <f t="shared" si="6"/>
        <v>0</v>
      </c>
      <c r="L79" s="81">
        <f t="shared" si="7"/>
        <v>0</v>
      </c>
      <c r="M79" s="82"/>
      <c r="N79" s="83">
        <f t="shared" si="8"/>
        <v>0</v>
      </c>
      <c r="O79" s="80"/>
      <c r="P79" s="80"/>
      <c r="Q79" s="80"/>
      <c r="R79" s="84">
        <f t="shared" si="9"/>
        <v>0</v>
      </c>
      <c r="S79" s="19" t="str">
        <f t="shared" si="5"/>
        <v>OK</v>
      </c>
      <c r="T79" s="48"/>
      <c r="U79" s="48"/>
      <c r="V79" s="48"/>
      <c r="W79" s="48"/>
      <c r="X79" s="48"/>
      <c r="Y79" s="50"/>
      <c r="Z79" s="50"/>
      <c r="AA79" s="50"/>
      <c r="AB79" s="50"/>
      <c r="AC79" s="50"/>
      <c r="AD79" s="50"/>
      <c r="AE79" s="50"/>
      <c r="AF79" s="51"/>
      <c r="AG79" s="51"/>
      <c r="AH79" s="51"/>
      <c r="AI79" s="51"/>
    </row>
    <row r="80" spans="1:35" ht="40" customHeight="1" x14ac:dyDescent="0.35">
      <c r="A80" s="108" t="s">
        <v>141</v>
      </c>
      <c r="B80" s="111">
        <v>3</v>
      </c>
      <c r="C80" s="33">
        <v>77</v>
      </c>
      <c r="D80" s="114" t="s">
        <v>123</v>
      </c>
      <c r="E80" s="39" t="s">
        <v>27</v>
      </c>
      <c r="F80" s="40" t="s">
        <v>125</v>
      </c>
      <c r="G80" s="40" t="s">
        <v>28</v>
      </c>
      <c r="H80" s="40" t="s">
        <v>29</v>
      </c>
      <c r="I80" s="38">
        <v>214.44</v>
      </c>
      <c r="J80" s="17">
        <v>0</v>
      </c>
      <c r="K80" s="79">
        <f t="shared" si="6"/>
        <v>0</v>
      </c>
      <c r="L80" s="81">
        <f t="shared" si="7"/>
        <v>0</v>
      </c>
      <c r="M80" s="82"/>
      <c r="N80" s="83">
        <f t="shared" si="8"/>
        <v>0</v>
      </c>
      <c r="O80" s="80"/>
      <c r="P80" s="80"/>
      <c r="Q80" s="80"/>
      <c r="R80" s="84">
        <f t="shared" si="9"/>
        <v>0</v>
      </c>
      <c r="S80" s="19" t="str">
        <f t="shared" si="5"/>
        <v>OK</v>
      </c>
      <c r="T80" s="48"/>
      <c r="U80" s="48"/>
      <c r="V80" s="48"/>
      <c r="W80" s="48"/>
      <c r="X80" s="48"/>
      <c r="Y80" s="50"/>
      <c r="Z80" s="50"/>
      <c r="AA80" s="50"/>
      <c r="AB80" s="50"/>
      <c r="AC80" s="50"/>
      <c r="AD80" s="50"/>
      <c r="AE80" s="50"/>
      <c r="AF80" s="51"/>
      <c r="AG80" s="51"/>
      <c r="AH80" s="51"/>
      <c r="AI80" s="51"/>
    </row>
    <row r="81" spans="1:35" ht="40" customHeight="1" x14ac:dyDescent="0.35">
      <c r="A81" s="109"/>
      <c r="B81" s="112"/>
      <c r="C81" s="33">
        <v>78</v>
      </c>
      <c r="D81" s="115"/>
      <c r="E81" s="39" t="s">
        <v>32</v>
      </c>
      <c r="F81" s="40" t="s">
        <v>125</v>
      </c>
      <c r="G81" s="40" t="s">
        <v>28</v>
      </c>
      <c r="H81" s="40" t="s">
        <v>29</v>
      </c>
      <c r="I81" s="38">
        <v>27.44</v>
      </c>
      <c r="J81" s="17">
        <v>0</v>
      </c>
      <c r="K81" s="79">
        <f t="shared" si="6"/>
        <v>0</v>
      </c>
      <c r="L81" s="81">
        <f t="shared" si="7"/>
        <v>0</v>
      </c>
      <c r="M81" s="82"/>
      <c r="N81" s="83">
        <f t="shared" si="8"/>
        <v>0</v>
      </c>
      <c r="O81" s="80"/>
      <c r="P81" s="80"/>
      <c r="Q81" s="80"/>
      <c r="R81" s="84">
        <f t="shared" si="9"/>
        <v>0</v>
      </c>
      <c r="S81" s="19" t="str">
        <f t="shared" si="5"/>
        <v>OK</v>
      </c>
      <c r="T81" s="48"/>
      <c r="U81" s="48"/>
      <c r="V81" s="48"/>
      <c r="W81" s="48"/>
      <c r="X81" s="48"/>
      <c r="Y81" s="50"/>
      <c r="Z81" s="50"/>
      <c r="AA81" s="50"/>
      <c r="AB81" s="50"/>
      <c r="AC81" s="50"/>
      <c r="AD81" s="50"/>
      <c r="AE81" s="50"/>
      <c r="AF81" s="51"/>
      <c r="AG81" s="51"/>
      <c r="AH81" s="51"/>
      <c r="AI81" s="51"/>
    </row>
    <row r="82" spans="1:35" ht="40" customHeight="1" x14ac:dyDescent="0.35">
      <c r="A82" s="109"/>
      <c r="B82" s="112"/>
      <c r="C82" s="33">
        <v>79</v>
      </c>
      <c r="D82" s="115"/>
      <c r="E82" s="39" t="s">
        <v>33</v>
      </c>
      <c r="F82" s="40" t="s">
        <v>125</v>
      </c>
      <c r="G82" s="40" t="s">
        <v>34</v>
      </c>
      <c r="H82" s="40" t="s">
        <v>29</v>
      </c>
      <c r="I82" s="38">
        <v>44.6</v>
      </c>
      <c r="J82" s="17">
        <v>0</v>
      </c>
      <c r="K82" s="79">
        <f t="shared" si="6"/>
        <v>0</v>
      </c>
      <c r="L82" s="81">
        <f t="shared" si="7"/>
        <v>0</v>
      </c>
      <c r="M82" s="82"/>
      <c r="N82" s="83">
        <f t="shared" si="8"/>
        <v>0</v>
      </c>
      <c r="O82" s="80"/>
      <c r="P82" s="80"/>
      <c r="Q82" s="80"/>
      <c r="R82" s="84">
        <f t="shared" si="9"/>
        <v>0</v>
      </c>
      <c r="S82" s="19" t="str">
        <f t="shared" si="5"/>
        <v>OK</v>
      </c>
      <c r="T82" s="48"/>
      <c r="U82" s="48"/>
      <c r="V82" s="48"/>
      <c r="W82" s="48"/>
      <c r="X82" s="48"/>
      <c r="Y82" s="50"/>
      <c r="Z82" s="50"/>
      <c r="AA82" s="50"/>
      <c r="AB82" s="50"/>
      <c r="AC82" s="50"/>
      <c r="AD82" s="50"/>
      <c r="AE82" s="50"/>
      <c r="AF82" s="51"/>
      <c r="AG82" s="51"/>
      <c r="AH82" s="51"/>
      <c r="AI82" s="51"/>
    </row>
    <row r="83" spans="1:35" ht="40" customHeight="1" x14ac:dyDescent="0.35">
      <c r="A83" s="109"/>
      <c r="B83" s="112"/>
      <c r="C83" s="33">
        <v>80</v>
      </c>
      <c r="D83" s="115"/>
      <c r="E83" s="39" t="s">
        <v>35</v>
      </c>
      <c r="F83" s="40" t="s">
        <v>125</v>
      </c>
      <c r="G83" s="40" t="s">
        <v>36</v>
      </c>
      <c r="H83" s="40" t="s">
        <v>29</v>
      </c>
      <c r="I83" s="38">
        <v>64.33</v>
      </c>
      <c r="J83" s="17">
        <v>0</v>
      </c>
      <c r="K83" s="79">
        <f t="shared" si="6"/>
        <v>0</v>
      </c>
      <c r="L83" s="81">
        <f t="shared" si="7"/>
        <v>0</v>
      </c>
      <c r="M83" s="82"/>
      <c r="N83" s="83">
        <f t="shared" si="8"/>
        <v>0</v>
      </c>
      <c r="O83" s="80"/>
      <c r="P83" s="80"/>
      <c r="Q83" s="80"/>
      <c r="R83" s="84">
        <f t="shared" si="9"/>
        <v>0</v>
      </c>
      <c r="S83" s="19" t="str">
        <f t="shared" si="5"/>
        <v>OK</v>
      </c>
      <c r="T83" s="48"/>
      <c r="U83" s="48"/>
      <c r="V83" s="48"/>
      <c r="W83" s="48"/>
      <c r="X83" s="48"/>
      <c r="Y83" s="50"/>
      <c r="Z83" s="50"/>
      <c r="AA83" s="50"/>
      <c r="AB83" s="50"/>
      <c r="AC83" s="50"/>
      <c r="AD83" s="50"/>
      <c r="AE83" s="50"/>
      <c r="AF83" s="51"/>
      <c r="AG83" s="51"/>
      <c r="AH83" s="51"/>
      <c r="AI83" s="51"/>
    </row>
    <row r="84" spans="1:35" ht="40" customHeight="1" x14ac:dyDescent="0.35">
      <c r="A84" s="109"/>
      <c r="B84" s="112"/>
      <c r="C84" s="33">
        <v>81</v>
      </c>
      <c r="D84" s="115"/>
      <c r="E84" s="39" t="s">
        <v>127</v>
      </c>
      <c r="F84" s="40" t="s">
        <v>125</v>
      </c>
      <c r="G84" s="40" t="s">
        <v>28</v>
      </c>
      <c r="H84" s="40" t="s">
        <v>29</v>
      </c>
      <c r="I84" s="38">
        <v>5.65</v>
      </c>
      <c r="J84" s="17">
        <v>0</v>
      </c>
      <c r="K84" s="79">
        <f t="shared" si="6"/>
        <v>0</v>
      </c>
      <c r="L84" s="81">
        <f t="shared" si="7"/>
        <v>0</v>
      </c>
      <c r="M84" s="82"/>
      <c r="N84" s="83">
        <f t="shared" si="8"/>
        <v>0</v>
      </c>
      <c r="O84" s="80"/>
      <c r="P84" s="80"/>
      <c r="Q84" s="80"/>
      <c r="R84" s="84">
        <f t="shared" si="9"/>
        <v>0</v>
      </c>
      <c r="S84" s="19" t="str">
        <f t="shared" si="5"/>
        <v>OK</v>
      </c>
      <c r="T84" s="48"/>
      <c r="U84" s="48"/>
      <c r="V84" s="48"/>
      <c r="W84" s="48"/>
      <c r="X84" s="48"/>
      <c r="Y84" s="50"/>
      <c r="Z84" s="50"/>
      <c r="AA84" s="50"/>
      <c r="AB84" s="50"/>
      <c r="AC84" s="50"/>
      <c r="AD84" s="50"/>
      <c r="AE84" s="50"/>
      <c r="AF84" s="51"/>
      <c r="AG84" s="51"/>
      <c r="AH84" s="51"/>
      <c r="AI84" s="51"/>
    </row>
    <row r="85" spans="1:35" ht="40" customHeight="1" x14ac:dyDescent="0.35">
      <c r="A85" s="109"/>
      <c r="B85" s="112"/>
      <c r="C85" s="33">
        <v>82</v>
      </c>
      <c r="D85" s="115"/>
      <c r="E85" s="39" t="s">
        <v>128</v>
      </c>
      <c r="F85" s="40" t="s">
        <v>37</v>
      </c>
      <c r="G85" s="40" t="s">
        <v>38</v>
      </c>
      <c r="H85" s="40" t="s">
        <v>29</v>
      </c>
      <c r="I85" s="38">
        <v>11.43</v>
      </c>
      <c r="J85" s="17">
        <v>0</v>
      </c>
      <c r="K85" s="79">
        <f t="shared" si="6"/>
        <v>0</v>
      </c>
      <c r="L85" s="81">
        <f t="shared" si="7"/>
        <v>0</v>
      </c>
      <c r="M85" s="82"/>
      <c r="N85" s="83">
        <f t="shared" si="8"/>
        <v>0</v>
      </c>
      <c r="O85" s="80"/>
      <c r="P85" s="80"/>
      <c r="Q85" s="80"/>
      <c r="R85" s="84">
        <f t="shared" si="9"/>
        <v>0</v>
      </c>
      <c r="S85" s="19" t="str">
        <f t="shared" si="5"/>
        <v>OK</v>
      </c>
      <c r="T85" s="48"/>
      <c r="U85" s="48"/>
      <c r="V85" s="48"/>
      <c r="W85" s="48"/>
      <c r="X85" s="48"/>
      <c r="Y85" s="50"/>
      <c r="Z85" s="50"/>
      <c r="AA85" s="50"/>
      <c r="AB85" s="50"/>
      <c r="AC85" s="50"/>
      <c r="AD85" s="50"/>
      <c r="AE85" s="50"/>
      <c r="AF85" s="51"/>
      <c r="AG85" s="51"/>
      <c r="AH85" s="51"/>
      <c r="AI85" s="51"/>
    </row>
    <row r="86" spans="1:35" ht="40" customHeight="1" x14ac:dyDescent="0.35">
      <c r="A86" s="109"/>
      <c r="B86" s="112"/>
      <c r="C86" s="33">
        <v>83</v>
      </c>
      <c r="D86" s="115"/>
      <c r="E86" s="39" t="s">
        <v>129</v>
      </c>
      <c r="F86" s="40" t="s">
        <v>37</v>
      </c>
      <c r="G86" s="40" t="s">
        <v>39</v>
      </c>
      <c r="H86" s="40" t="s">
        <v>29</v>
      </c>
      <c r="I86" s="38">
        <v>16.829999999999998</v>
      </c>
      <c r="J86" s="17">
        <v>0</v>
      </c>
      <c r="K86" s="79">
        <f t="shared" si="6"/>
        <v>0</v>
      </c>
      <c r="L86" s="81">
        <f t="shared" si="7"/>
        <v>0</v>
      </c>
      <c r="M86" s="82"/>
      <c r="N86" s="83">
        <f t="shared" si="8"/>
        <v>0</v>
      </c>
      <c r="O86" s="80"/>
      <c r="P86" s="80"/>
      <c r="Q86" s="80"/>
      <c r="R86" s="84">
        <f t="shared" si="9"/>
        <v>0</v>
      </c>
      <c r="S86" s="19" t="str">
        <f t="shared" si="5"/>
        <v>OK</v>
      </c>
      <c r="T86" s="48"/>
      <c r="U86" s="48"/>
      <c r="V86" s="48"/>
      <c r="W86" s="48"/>
      <c r="X86" s="48"/>
      <c r="Y86" s="50"/>
      <c r="Z86" s="50"/>
      <c r="AA86" s="50"/>
      <c r="AB86" s="50"/>
      <c r="AC86" s="50"/>
      <c r="AD86" s="50"/>
      <c r="AE86" s="50"/>
      <c r="AF86" s="51"/>
      <c r="AG86" s="51"/>
      <c r="AH86" s="51"/>
      <c r="AI86" s="51"/>
    </row>
    <row r="87" spans="1:35" ht="40" customHeight="1" x14ac:dyDescent="0.35">
      <c r="A87" s="109"/>
      <c r="B87" s="112"/>
      <c r="C87" s="33">
        <v>84</v>
      </c>
      <c r="D87" s="115"/>
      <c r="E87" s="39" t="s">
        <v>41</v>
      </c>
      <c r="F87" s="40" t="s">
        <v>10</v>
      </c>
      <c r="G87" s="40" t="s">
        <v>28</v>
      </c>
      <c r="H87" s="40" t="s">
        <v>29</v>
      </c>
      <c r="I87" s="38">
        <v>63.71</v>
      </c>
      <c r="J87" s="17">
        <v>0</v>
      </c>
      <c r="K87" s="79">
        <f t="shared" si="6"/>
        <v>0</v>
      </c>
      <c r="L87" s="81">
        <f t="shared" si="7"/>
        <v>0</v>
      </c>
      <c r="M87" s="82"/>
      <c r="N87" s="83">
        <f t="shared" si="8"/>
        <v>0</v>
      </c>
      <c r="O87" s="80"/>
      <c r="P87" s="80"/>
      <c r="Q87" s="80"/>
      <c r="R87" s="84">
        <f t="shared" si="9"/>
        <v>0</v>
      </c>
      <c r="S87" s="19" t="str">
        <f t="shared" si="5"/>
        <v>OK</v>
      </c>
      <c r="T87" s="48"/>
      <c r="U87" s="48"/>
      <c r="V87" s="48"/>
      <c r="W87" s="48"/>
      <c r="X87" s="48"/>
      <c r="Y87" s="50"/>
      <c r="Z87" s="50"/>
      <c r="AA87" s="50"/>
      <c r="AB87" s="50"/>
      <c r="AC87" s="50"/>
      <c r="AD87" s="50"/>
      <c r="AE87" s="50"/>
      <c r="AF87" s="51"/>
      <c r="AG87" s="51"/>
      <c r="AH87" s="51"/>
      <c r="AI87" s="51"/>
    </row>
    <row r="88" spans="1:35" ht="40" customHeight="1" x14ac:dyDescent="0.35">
      <c r="A88" s="109"/>
      <c r="B88" s="112"/>
      <c r="C88" s="33">
        <v>85</v>
      </c>
      <c r="D88" s="115"/>
      <c r="E88" s="39" t="s">
        <v>44</v>
      </c>
      <c r="F88" s="40" t="s">
        <v>37</v>
      </c>
      <c r="G88" s="40" t="s">
        <v>97</v>
      </c>
      <c r="H88" s="40" t="s">
        <v>29</v>
      </c>
      <c r="I88" s="38">
        <v>29.34</v>
      </c>
      <c r="J88" s="17">
        <v>0</v>
      </c>
      <c r="K88" s="79">
        <f t="shared" si="6"/>
        <v>0</v>
      </c>
      <c r="L88" s="81">
        <f t="shared" si="7"/>
        <v>0</v>
      </c>
      <c r="M88" s="82"/>
      <c r="N88" s="83">
        <f t="shared" si="8"/>
        <v>0</v>
      </c>
      <c r="O88" s="80"/>
      <c r="P88" s="80"/>
      <c r="Q88" s="80"/>
      <c r="R88" s="84">
        <f t="shared" si="9"/>
        <v>0</v>
      </c>
      <c r="S88" s="19" t="str">
        <f t="shared" si="5"/>
        <v>OK</v>
      </c>
      <c r="T88" s="48"/>
      <c r="U88" s="48"/>
      <c r="V88" s="48"/>
      <c r="W88" s="48"/>
      <c r="X88" s="48"/>
      <c r="Y88" s="50"/>
      <c r="Z88" s="50"/>
      <c r="AA88" s="50"/>
      <c r="AB88" s="50"/>
      <c r="AC88" s="50"/>
      <c r="AD88" s="50"/>
      <c r="AE88" s="50"/>
      <c r="AF88" s="51"/>
      <c r="AG88" s="51"/>
      <c r="AH88" s="51"/>
      <c r="AI88" s="51"/>
    </row>
    <row r="89" spans="1:35" ht="40" customHeight="1" x14ac:dyDescent="0.35">
      <c r="A89" s="109"/>
      <c r="B89" s="112"/>
      <c r="C89" s="33">
        <v>86</v>
      </c>
      <c r="D89" s="115"/>
      <c r="E89" s="39" t="s">
        <v>46</v>
      </c>
      <c r="F89" s="40" t="s">
        <v>37</v>
      </c>
      <c r="G89" s="40" t="s">
        <v>47</v>
      </c>
      <c r="H89" s="40" t="s">
        <v>29</v>
      </c>
      <c r="I89" s="38">
        <v>23.16</v>
      </c>
      <c r="J89" s="17">
        <v>0</v>
      </c>
      <c r="K89" s="79">
        <f t="shared" si="6"/>
        <v>0</v>
      </c>
      <c r="L89" s="81">
        <f t="shared" si="7"/>
        <v>0</v>
      </c>
      <c r="M89" s="82"/>
      <c r="N89" s="83">
        <f t="shared" si="8"/>
        <v>0</v>
      </c>
      <c r="O89" s="80"/>
      <c r="P89" s="80"/>
      <c r="Q89" s="80"/>
      <c r="R89" s="84">
        <f t="shared" si="9"/>
        <v>0</v>
      </c>
      <c r="S89" s="19" t="str">
        <f t="shared" si="5"/>
        <v>OK</v>
      </c>
      <c r="T89" s="48"/>
      <c r="U89" s="48"/>
      <c r="V89" s="48"/>
      <c r="W89" s="48"/>
      <c r="X89" s="48"/>
      <c r="Y89" s="50"/>
      <c r="Z89" s="50"/>
      <c r="AA89" s="50"/>
      <c r="AB89" s="50"/>
      <c r="AC89" s="50"/>
      <c r="AD89" s="50"/>
      <c r="AE89" s="50"/>
      <c r="AF89" s="51"/>
      <c r="AG89" s="51"/>
      <c r="AH89" s="51"/>
      <c r="AI89" s="51"/>
    </row>
    <row r="90" spans="1:35" ht="40" customHeight="1" x14ac:dyDescent="0.35">
      <c r="A90" s="109"/>
      <c r="B90" s="112"/>
      <c r="C90" s="33">
        <v>87</v>
      </c>
      <c r="D90" s="115"/>
      <c r="E90" s="39" t="s">
        <v>48</v>
      </c>
      <c r="F90" s="40" t="s">
        <v>37</v>
      </c>
      <c r="G90" s="40" t="s">
        <v>49</v>
      </c>
      <c r="H90" s="40" t="s">
        <v>29</v>
      </c>
      <c r="I90" s="38">
        <v>16.47</v>
      </c>
      <c r="J90" s="17">
        <v>0</v>
      </c>
      <c r="K90" s="79">
        <f t="shared" si="6"/>
        <v>0</v>
      </c>
      <c r="L90" s="81">
        <f t="shared" si="7"/>
        <v>0</v>
      </c>
      <c r="M90" s="82"/>
      <c r="N90" s="83">
        <f t="shared" si="8"/>
        <v>0</v>
      </c>
      <c r="O90" s="80"/>
      <c r="P90" s="80"/>
      <c r="Q90" s="80"/>
      <c r="R90" s="84">
        <f t="shared" si="9"/>
        <v>0</v>
      </c>
      <c r="S90" s="19" t="str">
        <f t="shared" si="5"/>
        <v>OK</v>
      </c>
      <c r="T90" s="48"/>
      <c r="U90" s="48"/>
      <c r="V90" s="48"/>
      <c r="W90" s="48"/>
      <c r="X90" s="48"/>
      <c r="Y90" s="50"/>
      <c r="Z90" s="50"/>
      <c r="AA90" s="50"/>
      <c r="AB90" s="50"/>
      <c r="AC90" s="50"/>
      <c r="AD90" s="50"/>
      <c r="AE90" s="50"/>
      <c r="AF90" s="51"/>
      <c r="AG90" s="51"/>
      <c r="AH90" s="51"/>
      <c r="AI90" s="51"/>
    </row>
    <row r="91" spans="1:35" ht="40" customHeight="1" x14ac:dyDescent="0.35">
      <c r="A91" s="109"/>
      <c r="B91" s="112"/>
      <c r="C91" s="33">
        <v>88</v>
      </c>
      <c r="D91" s="115"/>
      <c r="E91" s="39" t="s">
        <v>50</v>
      </c>
      <c r="F91" s="40" t="s">
        <v>37</v>
      </c>
      <c r="G91" s="40" t="s">
        <v>51</v>
      </c>
      <c r="H91" s="40" t="s">
        <v>29</v>
      </c>
      <c r="I91" s="38">
        <v>206.12</v>
      </c>
      <c r="J91" s="17">
        <v>0</v>
      </c>
      <c r="K91" s="79">
        <f t="shared" si="6"/>
        <v>0</v>
      </c>
      <c r="L91" s="81">
        <f t="shared" si="7"/>
        <v>0</v>
      </c>
      <c r="M91" s="82"/>
      <c r="N91" s="83">
        <f t="shared" si="8"/>
        <v>0</v>
      </c>
      <c r="O91" s="80"/>
      <c r="P91" s="80"/>
      <c r="Q91" s="80"/>
      <c r="R91" s="84">
        <f t="shared" si="9"/>
        <v>0</v>
      </c>
      <c r="S91" s="19" t="str">
        <f t="shared" si="5"/>
        <v>OK</v>
      </c>
      <c r="T91" s="48"/>
      <c r="U91" s="48"/>
      <c r="V91" s="48"/>
      <c r="W91" s="48"/>
      <c r="X91" s="48"/>
      <c r="Y91" s="50"/>
      <c r="Z91" s="50"/>
      <c r="AA91" s="50"/>
      <c r="AB91" s="50"/>
      <c r="AC91" s="50"/>
      <c r="AD91" s="50"/>
      <c r="AE91" s="50"/>
      <c r="AF91" s="51"/>
      <c r="AG91" s="51"/>
      <c r="AH91" s="51"/>
      <c r="AI91" s="51"/>
    </row>
    <row r="92" spans="1:35" ht="40" customHeight="1" x14ac:dyDescent="0.35">
      <c r="A92" s="109"/>
      <c r="B92" s="112"/>
      <c r="C92" s="33">
        <v>89</v>
      </c>
      <c r="D92" s="115"/>
      <c r="E92" s="39" t="s">
        <v>52</v>
      </c>
      <c r="F92" s="40" t="s">
        <v>37</v>
      </c>
      <c r="G92" s="40" t="s">
        <v>53</v>
      </c>
      <c r="H92" s="40" t="s">
        <v>29</v>
      </c>
      <c r="I92" s="38">
        <v>225.04</v>
      </c>
      <c r="J92" s="17">
        <v>0</v>
      </c>
      <c r="K92" s="79">
        <f t="shared" si="6"/>
        <v>0</v>
      </c>
      <c r="L92" s="81">
        <f t="shared" si="7"/>
        <v>0</v>
      </c>
      <c r="M92" s="82"/>
      <c r="N92" s="83">
        <f t="shared" si="8"/>
        <v>0</v>
      </c>
      <c r="O92" s="80"/>
      <c r="P92" s="80"/>
      <c r="Q92" s="80"/>
      <c r="R92" s="84">
        <f t="shared" si="9"/>
        <v>0</v>
      </c>
      <c r="S92" s="19" t="str">
        <f t="shared" si="5"/>
        <v>OK</v>
      </c>
      <c r="T92" s="48"/>
      <c r="U92" s="48"/>
      <c r="V92" s="48"/>
      <c r="W92" s="48"/>
      <c r="X92" s="48"/>
      <c r="Y92" s="50"/>
      <c r="Z92" s="50"/>
      <c r="AA92" s="50"/>
      <c r="AB92" s="50"/>
      <c r="AC92" s="50"/>
      <c r="AD92" s="50"/>
      <c r="AE92" s="50"/>
      <c r="AF92" s="51"/>
      <c r="AG92" s="51"/>
      <c r="AH92" s="51"/>
      <c r="AI92" s="51"/>
    </row>
    <row r="93" spans="1:35" ht="40" customHeight="1" x14ac:dyDescent="0.35">
      <c r="A93" s="109"/>
      <c r="B93" s="112"/>
      <c r="C93" s="33">
        <v>90</v>
      </c>
      <c r="D93" s="115"/>
      <c r="E93" s="39" t="s">
        <v>54</v>
      </c>
      <c r="F93" s="40" t="s">
        <v>37</v>
      </c>
      <c r="G93" s="40" t="s">
        <v>95</v>
      </c>
      <c r="H93" s="40" t="s">
        <v>29</v>
      </c>
      <c r="I93" s="38">
        <v>74.180000000000007</v>
      </c>
      <c r="J93" s="17">
        <v>0</v>
      </c>
      <c r="K93" s="79">
        <f t="shared" si="6"/>
        <v>0</v>
      </c>
      <c r="L93" s="81">
        <f t="shared" si="7"/>
        <v>0</v>
      </c>
      <c r="M93" s="82"/>
      <c r="N93" s="83">
        <f t="shared" si="8"/>
        <v>0</v>
      </c>
      <c r="O93" s="80"/>
      <c r="P93" s="80"/>
      <c r="Q93" s="80"/>
      <c r="R93" s="84">
        <f t="shared" si="9"/>
        <v>0</v>
      </c>
      <c r="S93" s="19" t="str">
        <f t="shared" si="5"/>
        <v>OK</v>
      </c>
      <c r="T93" s="48"/>
      <c r="U93" s="48"/>
      <c r="V93" s="48"/>
      <c r="W93" s="48"/>
      <c r="X93" s="48"/>
      <c r="Y93" s="50"/>
      <c r="Z93" s="50"/>
      <c r="AA93" s="50"/>
      <c r="AB93" s="50"/>
      <c r="AC93" s="50"/>
      <c r="AD93" s="50"/>
      <c r="AE93" s="50"/>
      <c r="AF93" s="51"/>
      <c r="AG93" s="51"/>
      <c r="AH93" s="51"/>
      <c r="AI93" s="51"/>
    </row>
    <row r="94" spans="1:35" ht="40" customHeight="1" x14ac:dyDescent="0.35">
      <c r="A94" s="109"/>
      <c r="B94" s="112"/>
      <c r="C94" s="33">
        <v>91</v>
      </c>
      <c r="D94" s="115"/>
      <c r="E94" s="39" t="s">
        <v>56</v>
      </c>
      <c r="F94" s="40" t="s">
        <v>37</v>
      </c>
      <c r="G94" s="40" t="s">
        <v>96</v>
      </c>
      <c r="H94" s="40" t="s">
        <v>29</v>
      </c>
      <c r="I94" s="38">
        <v>28.45</v>
      </c>
      <c r="J94" s="17">
        <v>0</v>
      </c>
      <c r="K94" s="79">
        <f t="shared" si="6"/>
        <v>0</v>
      </c>
      <c r="L94" s="81">
        <f t="shared" si="7"/>
        <v>0</v>
      </c>
      <c r="M94" s="82"/>
      <c r="N94" s="83">
        <f t="shared" si="8"/>
        <v>0</v>
      </c>
      <c r="O94" s="80"/>
      <c r="P94" s="80"/>
      <c r="Q94" s="80"/>
      <c r="R94" s="84">
        <f t="shared" si="9"/>
        <v>0</v>
      </c>
      <c r="S94" s="19" t="str">
        <f t="shared" si="5"/>
        <v>OK</v>
      </c>
      <c r="T94" s="48"/>
      <c r="U94" s="48"/>
      <c r="V94" s="48"/>
      <c r="W94" s="48"/>
      <c r="X94" s="48"/>
      <c r="Y94" s="50"/>
      <c r="Z94" s="50"/>
      <c r="AA94" s="50"/>
      <c r="AB94" s="50"/>
      <c r="AC94" s="50"/>
      <c r="AD94" s="50"/>
      <c r="AE94" s="50"/>
      <c r="AF94" s="51"/>
      <c r="AG94" s="51"/>
      <c r="AH94" s="51"/>
      <c r="AI94" s="51"/>
    </row>
    <row r="95" spans="1:35" ht="40" customHeight="1" x14ac:dyDescent="0.35">
      <c r="A95" s="109"/>
      <c r="B95" s="112"/>
      <c r="C95" s="33">
        <v>92</v>
      </c>
      <c r="D95" s="115"/>
      <c r="E95" s="39" t="s">
        <v>58</v>
      </c>
      <c r="F95" s="40" t="s">
        <v>37</v>
      </c>
      <c r="G95" s="40" t="s">
        <v>59</v>
      </c>
      <c r="H95" s="40" t="s">
        <v>29</v>
      </c>
      <c r="I95" s="38">
        <v>63.74</v>
      </c>
      <c r="J95" s="17">
        <v>0</v>
      </c>
      <c r="K95" s="79">
        <f t="shared" si="6"/>
        <v>0</v>
      </c>
      <c r="L95" s="81">
        <f t="shared" si="7"/>
        <v>0</v>
      </c>
      <c r="M95" s="82"/>
      <c r="N95" s="83">
        <f t="shared" si="8"/>
        <v>0</v>
      </c>
      <c r="O95" s="80"/>
      <c r="P95" s="80"/>
      <c r="Q95" s="80"/>
      <c r="R95" s="84">
        <f t="shared" si="9"/>
        <v>0</v>
      </c>
      <c r="S95" s="19" t="str">
        <f t="shared" si="5"/>
        <v>OK</v>
      </c>
      <c r="T95" s="48"/>
      <c r="U95" s="48"/>
      <c r="V95" s="48"/>
      <c r="W95" s="48"/>
      <c r="X95" s="48"/>
      <c r="Y95" s="50"/>
      <c r="Z95" s="50"/>
      <c r="AA95" s="50"/>
      <c r="AB95" s="50"/>
      <c r="AC95" s="50"/>
      <c r="AD95" s="50"/>
      <c r="AE95" s="50"/>
      <c r="AF95" s="51"/>
      <c r="AG95" s="51"/>
      <c r="AH95" s="51"/>
      <c r="AI95" s="51"/>
    </row>
    <row r="96" spans="1:35" ht="40" customHeight="1" x14ac:dyDescent="0.35">
      <c r="A96" s="109"/>
      <c r="B96" s="112"/>
      <c r="C96" s="33">
        <v>93</v>
      </c>
      <c r="D96" s="115"/>
      <c r="E96" s="39" t="s">
        <v>60</v>
      </c>
      <c r="F96" s="40" t="s">
        <v>37</v>
      </c>
      <c r="G96" s="40" t="s">
        <v>61</v>
      </c>
      <c r="H96" s="40" t="s">
        <v>29</v>
      </c>
      <c r="I96" s="38">
        <v>106.76</v>
      </c>
      <c r="J96" s="17">
        <v>0</v>
      </c>
      <c r="K96" s="79">
        <f t="shared" si="6"/>
        <v>0</v>
      </c>
      <c r="L96" s="81">
        <f t="shared" si="7"/>
        <v>0</v>
      </c>
      <c r="M96" s="82"/>
      <c r="N96" s="83">
        <f t="shared" si="8"/>
        <v>0</v>
      </c>
      <c r="O96" s="80"/>
      <c r="P96" s="80"/>
      <c r="Q96" s="80"/>
      <c r="R96" s="84">
        <f t="shared" si="9"/>
        <v>0</v>
      </c>
      <c r="S96" s="19" t="str">
        <f t="shared" si="5"/>
        <v>OK</v>
      </c>
      <c r="T96" s="48"/>
      <c r="U96" s="48"/>
      <c r="V96" s="48"/>
      <c r="W96" s="48"/>
      <c r="X96" s="48"/>
      <c r="Y96" s="50"/>
      <c r="Z96" s="50"/>
      <c r="AA96" s="50"/>
      <c r="AB96" s="50"/>
      <c r="AC96" s="50"/>
      <c r="AD96" s="50"/>
      <c r="AE96" s="50"/>
      <c r="AF96" s="51"/>
      <c r="AG96" s="51"/>
      <c r="AH96" s="51"/>
      <c r="AI96" s="51"/>
    </row>
    <row r="97" spans="1:35" ht="40" customHeight="1" x14ac:dyDescent="0.35">
      <c r="A97" s="109"/>
      <c r="B97" s="112"/>
      <c r="C97" s="33">
        <v>94</v>
      </c>
      <c r="D97" s="115"/>
      <c r="E97" s="39" t="s">
        <v>62</v>
      </c>
      <c r="F97" s="40" t="s">
        <v>125</v>
      </c>
      <c r="G97" s="40" t="s">
        <v>63</v>
      </c>
      <c r="H97" s="40" t="s">
        <v>29</v>
      </c>
      <c r="I97" s="38">
        <v>1140.71</v>
      </c>
      <c r="J97" s="17">
        <v>0</v>
      </c>
      <c r="K97" s="79">
        <f t="shared" si="6"/>
        <v>0</v>
      </c>
      <c r="L97" s="81">
        <f t="shared" si="7"/>
        <v>0</v>
      </c>
      <c r="M97" s="82"/>
      <c r="N97" s="83">
        <f t="shared" si="8"/>
        <v>0</v>
      </c>
      <c r="O97" s="80"/>
      <c r="P97" s="80"/>
      <c r="Q97" s="80"/>
      <c r="R97" s="84">
        <f t="shared" si="9"/>
        <v>0</v>
      </c>
      <c r="S97" s="19" t="str">
        <f t="shared" si="5"/>
        <v>OK</v>
      </c>
      <c r="T97" s="48"/>
      <c r="U97" s="48"/>
      <c r="V97" s="48"/>
      <c r="W97" s="48"/>
      <c r="X97" s="48"/>
      <c r="Y97" s="50"/>
      <c r="Z97" s="50"/>
      <c r="AA97" s="50"/>
      <c r="AB97" s="50"/>
      <c r="AC97" s="50"/>
      <c r="AD97" s="50"/>
      <c r="AE97" s="50"/>
      <c r="AF97" s="51"/>
      <c r="AG97" s="51"/>
      <c r="AH97" s="51"/>
      <c r="AI97" s="51"/>
    </row>
    <row r="98" spans="1:35" ht="40" customHeight="1" x14ac:dyDescent="0.35">
      <c r="A98" s="109"/>
      <c r="B98" s="112"/>
      <c r="C98" s="33">
        <v>95</v>
      </c>
      <c r="D98" s="115"/>
      <c r="E98" s="39" t="s">
        <v>64</v>
      </c>
      <c r="F98" s="40" t="s">
        <v>125</v>
      </c>
      <c r="G98" s="40" t="s">
        <v>63</v>
      </c>
      <c r="H98" s="40" t="s">
        <v>29</v>
      </c>
      <c r="I98" s="38">
        <v>599.79</v>
      </c>
      <c r="J98" s="17">
        <v>0</v>
      </c>
      <c r="K98" s="79">
        <f t="shared" si="6"/>
        <v>0</v>
      </c>
      <c r="L98" s="81">
        <f t="shared" si="7"/>
        <v>0</v>
      </c>
      <c r="M98" s="82"/>
      <c r="N98" s="83">
        <f t="shared" si="8"/>
        <v>0</v>
      </c>
      <c r="O98" s="80"/>
      <c r="P98" s="80"/>
      <c r="Q98" s="80"/>
      <c r="R98" s="84">
        <f t="shared" si="9"/>
        <v>0</v>
      </c>
      <c r="S98" s="19" t="str">
        <f t="shared" si="5"/>
        <v>OK</v>
      </c>
      <c r="T98" s="48"/>
      <c r="U98" s="48"/>
      <c r="V98" s="48"/>
      <c r="W98" s="48"/>
      <c r="X98" s="48"/>
      <c r="Y98" s="50"/>
      <c r="Z98" s="50"/>
      <c r="AA98" s="50"/>
      <c r="AB98" s="50"/>
      <c r="AC98" s="50"/>
      <c r="AD98" s="50"/>
      <c r="AE98" s="50"/>
      <c r="AF98" s="51"/>
      <c r="AG98" s="51"/>
      <c r="AH98" s="51"/>
      <c r="AI98" s="51"/>
    </row>
    <row r="99" spans="1:35" ht="40" customHeight="1" x14ac:dyDescent="0.35">
      <c r="A99" s="109"/>
      <c r="B99" s="112"/>
      <c r="C99" s="33">
        <v>96</v>
      </c>
      <c r="D99" s="115"/>
      <c r="E99" s="39" t="s">
        <v>65</v>
      </c>
      <c r="F99" s="40" t="s">
        <v>125</v>
      </c>
      <c r="G99" s="40" t="s">
        <v>66</v>
      </c>
      <c r="H99" s="40" t="s">
        <v>29</v>
      </c>
      <c r="I99" s="38">
        <v>161.94</v>
      </c>
      <c r="J99" s="17">
        <v>0</v>
      </c>
      <c r="K99" s="79">
        <f t="shared" si="6"/>
        <v>0</v>
      </c>
      <c r="L99" s="81">
        <f t="shared" si="7"/>
        <v>0</v>
      </c>
      <c r="M99" s="82"/>
      <c r="N99" s="83">
        <f t="shared" si="8"/>
        <v>0</v>
      </c>
      <c r="O99" s="80"/>
      <c r="P99" s="80"/>
      <c r="Q99" s="80"/>
      <c r="R99" s="84">
        <f t="shared" si="9"/>
        <v>0</v>
      </c>
      <c r="S99" s="19" t="str">
        <f t="shared" si="5"/>
        <v>OK</v>
      </c>
      <c r="T99" s="48"/>
      <c r="U99" s="48"/>
      <c r="V99" s="48"/>
      <c r="W99" s="48"/>
      <c r="X99" s="48"/>
      <c r="Y99" s="50"/>
      <c r="Z99" s="50"/>
      <c r="AA99" s="50"/>
      <c r="AB99" s="50"/>
      <c r="AC99" s="50"/>
      <c r="AD99" s="50"/>
      <c r="AE99" s="50"/>
      <c r="AF99" s="51"/>
      <c r="AG99" s="51"/>
      <c r="AH99" s="51"/>
      <c r="AI99" s="51"/>
    </row>
    <row r="100" spans="1:35" ht="40" customHeight="1" x14ac:dyDescent="0.35">
      <c r="A100" s="109"/>
      <c r="B100" s="112"/>
      <c r="C100" s="33">
        <v>97</v>
      </c>
      <c r="D100" s="115"/>
      <c r="E100" s="39" t="s">
        <v>67</v>
      </c>
      <c r="F100" s="40" t="s">
        <v>125</v>
      </c>
      <c r="G100" s="40" t="s">
        <v>68</v>
      </c>
      <c r="H100" s="40" t="s">
        <v>29</v>
      </c>
      <c r="I100" s="38">
        <v>743.8</v>
      </c>
      <c r="J100" s="17">
        <v>0</v>
      </c>
      <c r="K100" s="79">
        <f t="shared" si="6"/>
        <v>0</v>
      </c>
      <c r="L100" s="81">
        <f t="shared" si="7"/>
        <v>0</v>
      </c>
      <c r="M100" s="82"/>
      <c r="N100" s="83">
        <f t="shared" si="8"/>
        <v>0</v>
      </c>
      <c r="O100" s="80"/>
      <c r="P100" s="80"/>
      <c r="Q100" s="80"/>
      <c r="R100" s="84">
        <f t="shared" si="9"/>
        <v>0</v>
      </c>
      <c r="S100" s="19" t="str">
        <f t="shared" si="5"/>
        <v>OK</v>
      </c>
      <c r="T100" s="48"/>
      <c r="U100" s="48"/>
      <c r="V100" s="48"/>
      <c r="W100" s="48"/>
      <c r="X100" s="48"/>
      <c r="Y100" s="50"/>
      <c r="Z100" s="50"/>
      <c r="AA100" s="50"/>
      <c r="AB100" s="50"/>
      <c r="AC100" s="50"/>
      <c r="AD100" s="50"/>
      <c r="AE100" s="50"/>
      <c r="AF100" s="51"/>
      <c r="AG100" s="51"/>
      <c r="AH100" s="51"/>
      <c r="AI100" s="51"/>
    </row>
    <row r="101" spans="1:35" ht="40" customHeight="1" x14ac:dyDescent="0.35">
      <c r="A101" s="109"/>
      <c r="B101" s="112"/>
      <c r="C101" s="33">
        <v>98</v>
      </c>
      <c r="D101" s="115"/>
      <c r="E101" s="39" t="s">
        <v>69</v>
      </c>
      <c r="F101" s="40" t="s">
        <v>125</v>
      </c>
      <c r="G101" s="40" t="s">
        <v>28</v>
      </c>
      <c r="H101" s="40" t="s">
        <v>29</v>
      </c>
      <c r="I101" s="38">
        <v>371.64</v>
      </c>
      <c r="J101" s="17">
        <v>0</v>
      </c>
      <c r="K101" s="79">
        <f t="shared" si="6"/>
        <v>0</v>
      </c>
      <c r="L101" s="81">
        <f t="shared" si="7"/>
        <v>0</v>
      </c>
      <c r="M101" s="82"/>
      <c r="N101" s="83">
        <f t="shared" si="8"/>
        <v>0</v>
      </c>
      <c r="O101" s="80"/>
      <c r="P101" s="80"/>
      <c r="Q101" s="80"/>
      <c r="R101" s="84">
        <f t="shared" si="9"/>
        <v>0</v>
      </c>
      <c r="S101" s="19" t="str">
        <f t="shared" si="5"/>
        <v>OK</v>
      </c>
      <c r="T101" s="48"/>
      <c r="U101" s="48"/>
      <c r="V101" s="48"/>
      <c r="W101" s="48"/>
      <c r="X101" s="48"/>
      <c r="Y101" s="50"/>
      <c r="Z101" s="50"/>
      <c r="AA101" s="50"/>
      <c r="AB101" s="50"/>
      <c r="AC101" s="50"/>
      <c r="AD101" s="50"/>
      <c r="AE101" s="50"/>
      <c r="AF101" s="51"/>
      <c r="AG101" s="51"/>
      <c r="AH101" s="51"/>
      <c r="AI101" s="51"/>
    </row>
    <row r="102" spans="1:35" ht="40" customHeight="1" x14ac:dyDescent="0.35">
      <c r="A102" s="109"/>
      <c r="B102" s="112"/>
      <c r="C102" s="33">
        <v>99</v>
      </c>
      <c r="D102" s="115"/>
      <c r="E102" s="39" t="s">
        <v>70</v>
      </c>
      <c r="F102" s="40" t="s">
        <v>125</v>
      </c>
      <c r="G102" s="40" t="s">
        <v>71</v>
      </c>
      <c r="H102" s="40" t="s">
        <v>29</v>
      </c>
      <c r="I102" s="38">
        <v>141.31</v>
      </c>
      <c r="J102" s="17">
        <v>0</v>
      </c>
      <c r="K102" s="79">
        <f t="shared" si="6"/>
        <v>0</v>
      </c>
      <c r="L102" s="81">
        <f t="shared" si="7"/>
        <v>0</v>
      </c>
      <c r="M102" s="82"/>
      <c r="N102" s="83">
        <f t="shared" si="8"/>
        <v>0</v>
      </c>
      <c r="O102" s="80"/>
      <c r="P102" s="80"/>
      <c r="Q102" s="80"/>
      <c r="R102" s="84">
        <f t="shared" si="9"/>
        <v>0</v>
      </c>
      <c r="S102" s="19" t="str">
        <f t="shared" si="5"/>
        <v>OK</v>
      </c>
      <c r="T102" s="48"/>
      <c r="U102" s="48"/>
      <c r="V102" s="48"/>
      <c r="W102" s="48"/>
      <c r="X102" s="48"/>
      <c r="Y102" s="50"/>
      <c r="Z102" s="50"/>
      <c r="AA102" s="50"/>
      <c r="AB102" s="50"/>
      <c r="AC102" s="50"/>
      <c r="AD102" s="50"/>
      <c r="AE102" s="50"/>
      <c r="AF102" s="51"/>
      <c r="AG102" s="51"/>
      <c r="AH102" s="51"/>
      <c r="AI102" s="51"/>
    </row>
    <row r="103" spans="1:35" ht="40" customHeight="1" x14ac:dyDescent="0.35">
      <c r="A103" s="109"/>
      <c r="B103" s="112"/>
      <c r="C103" s="33">
        <v>100</v>
      </c>
      <c r="D103" s="115"/>
      <c r="E103" s="39" t="s">
        <v>72</v>
      </c>
      <c r="F103" s="40" t="s">
        <v>125</v>
      </c>
      <c r="G103" s="40" t="s">
        <v>73</v>
      </c>
      <c r="H103" s="40" t="s">
        <v>29</v>
      </c>
      <c r="I103" s="38">
        <v>823.48</v>
      </c>
      <c r="J103" s="17">
        <v>0</v>
      </c>
      <c r="K103" s="79">
        <f t="shared" si="6"/>
        <v>0</v>
      </c>
      <c r="L103" s="81">
        <f t="shared" si="7"/>
        <v>0</v>
      </c>
      <c r="M103" s="82"/>
      <c r="N103" s="83">
        <f t="shared" si="8"/>
        <v>0</v>
      </c>
      <c r="O103" s="80"/>
      <c r="P103" s="80"/>
      <c r="Q103" s="80"/>
      <c r="R103" s="84">
        <f t="shared" si="9"/>
        <v>0</v>
      </c>
      <c r="S103" s="19" t="str">
        <f t="shared" si="5"/>
        <v>OK</v>
      </c>
      <c r="T103" s="48"/>
      <c r="U103" s="48"/>
      <c r="V103" s="48"/>
      <c r="W103" s="48"/>
      <c r="X103" s="48"/>
      <c r="Y103" s="50"/>
      <c r="Z103" s="50"/>
      <c r="AA103" s="50"/>
      <c r="AB103" s="50"/>
      <c r="AC103" s="50"/>
      <c r="AD103" s="50"/>
      <c r="AE103" s="50"/>
      <c r="AF103" s="51"/>
      <c r="AG103" s="51"/>
      <c r="AH103" s="51"/>
      <c r="AI103" s="51"/>
    </row>
    <row r="104" spans="1:35" ht="40" customHeight="1" x14ac:dyDescent="0.35">
      <c r="A104" s="109"/>
      <c r="B104" s="112"/>
      <c r="C104" s="33">
        <v>101</v>
      </c>
      <c r="D104" s="115"/>
      <c r="E104" s="39" t="s">
        <v>74</v>
      </c>
      <c r="F104" s="40" t="s">
        <v>125</v>
      </c>
      <c r="G104" s="40" t="s">
        <v>75</v>
      </c>
      <c r="H104" s="40" t="s">
        <v>29</v>
      </c>
      <c r="I104" s="38">
        <v>1149.44</v>
      </c>
      <c r="J104" s="17">
        <v>0</v>
      </c>
      <c r="K104" s="79">
        <f t="shared" si="6"/>
        <v>0</v>
      </c>
      <c r="L104" s="81">
        <f t="shared" si="7"/>
        <v>0</v>
      </c>
      <c r="M104" s="82"/>
      <c r="N104" s="83">
        <f t="shared" si="8"/>
        <v>0</v>
      </c>
      <c r="O104" s="80"/>
      <c r="P104" s="80"/>
      <c r="Q104" s="80"/>
      <c r="R104" s="84">
        <f t="shared" si="9"/>
        <v>0</v>
      </c>
      <c r="S104" s="19" t="str">
        <f t="shared" si="5"/>
        <v>OK</v>
      </c>
      <c r="T104" s="48"/>
      <c r="U104" s="48"/>
      <c r="V104" s="48"/>
      <c r="W104" s="48"/>
      <c r="X104" s="48"/>
      <c r="Y104" s="50"/>
      <c r="Z104" s="50"/>
      <c r="AA104" s="50"/>
      <c r="AB104" s="50"/>
      <c r="AC104" s="50"/>
      <c r="AD104" s="50"/>
      <c r="AE104" s="50"/>
      <c r="AF104" s="51"/>
      <c r="AG104" s="51"/>
      <c r="AH104" s="51"/>
      <c r="AI104" s="51"/>
    </row>
    <row r="105" spans="1:35" ht="40" customHeight="1" x14ac:dyDescent="0.35">
      <c r="A105" s="109"/>
      <c r="B105" s="112"/>
      <c r="C105" s="33">
        <v>102</v>
      </c>
      <c r="D105" s="115"/>
      <c r="E105" s="39" t="s">
        <v>76</v>
      </c>
      <c r="F105" s="40" t="s">
        <v>125</v>
      </c>
      <c r="G105" s="40" t="s">
        <v>28</v>
      </c>
      <c r="H105" s="40" t="s">
        <v>29</v>
      </c>
      <c r="I105" s="38">
        <v>614.84</v>
      </c>
      <c r="J105" s="17">
        <v>0</v>
      </c>
      <c r="K105" s="79">
        <f t="shared" si="6"/>
        <v>0</v>
      </c>
      <c r="L105" s="81">
        <f t="shared" si="7"/>
        <v>0</v>
      </c>
      <c r="M105" s="82"/>
      <c r="N105" s="83">
        <f t="shared" si="8"/>
        <v>0</v>
      </c>
      <c r="O105" s="80"/>
      <c r="P105" s="80"/>
      <c r="Q105" s="80"/>
      <c r="R105" s="84">
        <f t="shared" si="9"/>
        <v>0</v>
      </c>
      <c r="S105" s="19" t="str">
        <f t="shared" si="5"/>
        <v>OK</v>
      </c>
      <c r="T105" s="48"/>
      <c r="U105" s="48"/>
      <c r="V105" s="48"/>
      <c r="W105" s="48"/>
      <c r="X105" s="48"/>
      <c r="Y105" s="50"/>
      <c r="Z105" s="50"/>
      <c r="AA105" s="50"/>
      <c r="AB105" s="50"/>
      <c r="AC105" s="50"/>
      <c r="AD105" s="50"/>
      <c r="AE105" s="50"/>
      <c r="AF105" s="51"/>
      <c r="AG105" s="51"/>
      <c r="AH105" s="51"/>
      <c r="AI105" s="51"/>
    </row>
    <row r="106" spans="1:35" ht="40" customHeight="1" x14ac:dyDescent="0.35">
      <c r="A106" s="109"/>
      <c r="B106" s="112"/>
      <c r="C106" s="33">
        <v>103</v>
      </c>
      <c r="D106" s="115"/>
      <c r="E106" s="39" t="s">
        <v>77</v>
      </c>
      <c r="F106" s="40" t="s">
        <v>125</v>
      </c>
      <c r="G106" s="40" t="s">
        <v>28</v>
      </c>
      <c r="H106" s="40" t="s">
        <v>29</v>
      </c>
      <c r="I106" s="38">
        <v>1161.08</v>
      </c>
      <c r="J106" s="17">
        <v>0</v>
      </c>
      <c r="K106" s="79">
        <f t="shared" si="6"/>
        <v>0</v>
      </c>
      <c r="L106" s="81">
        <f t="shared" si="7"/>
        <v>0</v>
      </c>
      <c r="M106" s="82"/>
      <c r="N106" s="83">
        <f t="shared" si="8"/>
        <v>0</v>
      </c>
      <c r="O106" s="80"/>
      <c r="P106" s="80"/>
      <c r="Q106" s="80"/>
      <c r="R106" s="84">
        <f t="shared" si="9"/>
        <v>0</v>
      </c>
      <c r="S106" s="19" t="str">
        <f t="shared" si="5"/>
        <v>OK</v>
      </c>
      <c r="T106" s="48"/>
      <c r="U106" s="48"/>
      <c r="V106" s="48"/>
      <c r="W106" s="48"/>
      <c r="X106" s="48"/>
      <c r="Y106" s="50"/>
      <c r="Z106" s="50"/>
      <c r="AA106" s="50"/>
      <c r="AB106" s="50"/>
      <c r="AC106" s="50"/>
      <c r="AD106" s="50"/>
      <c r="AE106" s="50"/>
      <c r="AF106" s="51"/>
      <c r="AG106" s="51"/>
      <c r="AH106" s="51"/>
      <c r="AI106" s="51"/>
    </row>
    <row r="107" spans="1:35" ht="40" customHeight="1" x14ac:dyDescent="0.35">
      <c r="A107" s="109"/>
      <c r="B107" s="112"/>
      <c r="C107" s="33">
        <v>104</v>
      </c>
      <c r="D107" s="115"/>
      <c r="E107" s="39" t="s">
        <v>78</v>
      </c>
      <c r="F107" s="40" t="s">
        <v>125</v>
      </c>
      <c r="G107" s="40" t="s">
        <v>28</v>
      </c>
      <c r="H107" s="40" t="s">
        <v>29</v>
      </c>
      <c r="I107" s="38">
        <v>77.2</v>
      </c>
      <c r="J107" s="17">
        <v>0</v>
      </c>
      <c r="K107" s="79">
        <f t="shared" si="6"/>
        <v>0</v>
      </c>
      <c r="L107" s="81">
        <f t="shared" si="7"/>
        <v>0</v>
      </c>
      <c r="M107" s="82"/>
      <c r="N107" s="83">
        <f t="shared" si="8"/>
        <v>0</v>
      </c>
      <c r="O107" s="80"/>
      <c r="P107" s="80"/>
      <c r="Q107" s="80"/>
      <c r="R107" s="84">
        <f t="shared" si="9"/>
        <v>0</v>
      </c>
      <c r="S107" s="19" t="str">
        <f t="shared" si="5"/>
        <v>OK</v>
      </c>
      <c r="T107" s="48"/>
      <c r="U107" s="48"/>
      <c r="V107" s="48"/>
      <c r="W107" s="48"/>
      <c r="X107" s="48"/>
      <c r="Y107" s="50"/>
      <c r="Z107" s="50"/>
      <c r="AA107" s="50"/>
      <c r="AB107" s="50"/>
      <c r="AC107" s="50"/>
      <c r="AD107" s="50"/>
      <c r="AE107" s="50"/>
      <c r="AF107" s="51"/>
      <c r="AG107" s="51"/>
      <c r="AH107" s="51"/>
      <c r="AI107" s="51"/>
    </row>
    <row r="108" spans="1:35" ht="40" customHeight="1" x14ac:dyDescent="0.35">
      <c r="A108" s="109"/>
      <c r="B108" s="112"/>
      <c r="C108" s="33">
        <v>105</v>
      </c>
      <c r="D108" s="115"/>
      <c r="E108" s="39" t="s">
        <v>131</v>
      </c>
      <c r="F108" s="40" t="s">
        <v>125</v>
      </c>
      <c r="G108" s="40" t="s">
        <v>28</v>
      </c>
      <c r="H108" s="40" t="s">
        <v>29</v>
      </c>
      <c r="I108" s="38">
        <v>73.09</v>
      </c>
      <c r="J108" s="17">
        <v>0</v>
      </c>
      <c r="K108" s="79">
        <f t="shared" si="6"/>
        <v>0</v>
      </c>
      <c r="L108" s="81">
        <f t="shared" si="7"/>
        <v>0</v>
      </c>
      <c r="M108" s="82"/>
      <c r="N108" s="83">
        <f t="shared" si="8"/>
        <v>0</v>
      </c>
      <c r="O108" s="80"/>
      <c r="P108" s="80"/>
      <c r="Q108" s="80"/>
      <c r="R108" s="84">
        <f t="shared" si="9"/>
        <v>0</v>
      </c>
      <c r="S108" s="19" t="str">
        <f t="shared" si="5"/>
        <v>OK</v>
      </c>
      <c r="T108" s="48"/>
      <c r="U108" s="48"/>
      <c r="V108" s="48"/>
      <c r="W108" s="48"/>
      <c r="X108" s="48"/>
      <c r="Y108" s="50"/>
      <c r="Z108" s="50"/>
      <c r="AA108" s="50"/>
      <c r="AB108" s="50"/>
      <c r="AC108" s="50"/>
      <c r="AD108" s="50"/>
      <c r="AE108" s="50"/>
      <c r="AF108" s="51"/>
      <c r="AG108" s="51"/>
      <c r="AH108" s="51"/>
      <c r="AI108" s="51"/>
    </row>
    <row r="109" spans="1:35" ht="40" customHeight="1" x14ac:dyDescent="0.35">
      <c r="A109" s="109"/>
      <c r="B109" s="112"/>
      <c r="C109" s="33">
        <v>106</v>
      </c>
      <c r="D109" s="115"/>
      <c r="E109" s="39" t="s">
        <v>135</v>
      </c>
      <c r="F109" s="40" t="s">
        <v>37</v>
      </c>
      <c r="G109" s="40" t="s">
        <v>98</v>
      </c>
      <c r="H109" s="40" t="s">
        <v>29</v>
      </c>
      <c r="I109" s="38">
        <v>56.1</v>
      </c>
      <c r="J109" s="17">
        <v>0</v>
      </c>
      <c r="K109" s="79">
        <f t="shared" si="6"/>
        <v>0</v>
      </c>
      <c r="L109" s="81">
        <f t="shared" si="7"/>
        <v>0</v>
      </c>
      <c r="M109" s="82"/>
      <c r="N109" s="83">
        <f t="shared" si="8"/>
        <v>0</v>
      </c>
      <c r="O109" s="80"/>
      <c r="P109" s="80"/>
      <c r="Q109" s="80"/>
      <c r="R109" s="84">
        <f t="shared" si="9"/>
        <v>0</v>
      </c>
      <c r="S109" s="19" t="str">
        <f t="shared" si="5"/>
        <v>OK</v>
      </c>
      <c r="T109" s="48"/>
      <c r="U109" s="48"/>
      <c r="V109" s="48"/>
      <c r="W109" s="48"/>
      <c r="X109" s="48"/>
      <c r="Y109" s="50"/>
      <c r="Z109" s="50"/>
      <c r="AA109" s="50"/>
      <c r="AB109" s="50"/>
      <c r="AC109" s="50"/>
      <c r="AD109" s="50"/>
      <c r="AE109" s="50"/>
      <c r="AF109" s="51"/>
      <c r="AG109" s="51"/>
      <c r="AH109" s="51"/>
      <c r="AI109" s="51"/>
    </row>
    <row r="110" spans="1:35" ht="40" customHeight="1" x14ac:dyDescent="0.35">
      <c r="A110" s="109"/>
      <c r="B110" s="112"/>
      <c r="C110" s="33">
        <v>107</v>
      </c>
      <c r="D110" s="115"/>
      <c r="E110" s="39" t="s">
        <v>84</v>
      </c>
      <c r="F110" s="40" t="s">
        <v>125</v>
      </c>
      <c r="G110" s="40" t="s">
        <v>85</v>
      </c>
      <c r="H110" s="40" t="s">
        <v>29</v>
      </c>
      <c r="I110" s="38">
        <v>1215.22</v>
      </c>
      <c r="J110" s="17">
        <v>0</v>
      </c>
      <c r="K110" s="79">
        <f t="shared" si="6"/>
        <v>0</v>
      </c>
      <c r="L110" s="81">
        <f t="shared" si="7"/>
        <v>0</v>
      </c>
      <c r="M110" s="82"/>
      <c r="N110" s="83">
        <f t="shared" si="8"/>
        <v>0</v>
      </c>
      <c r="O110" s="80"/>
      <c r="P110" s="80"/>
      <c r="Q110" s="80"/>
      <c r="R110" s="84">
        <f t="shared" si="9"/>
        <v>0</v>
      </c>
      <c r="S110" s="19" t="str">
        <f t="shared" si="5"/>
        <v>OK</v>
      </c>
      <c r="T110" s="48"/>
      <c r="U110" s="48"/>
      <c r="V110" s="48"/>
      <c r="W110" s="48"/>
      <c r="X110" s="48"/>
      <c r="Y110" s="50"/>
      <c r="Z110" s="50"/>
      <c r="AA110" s="50"/>
      <c r="AB110" s="50"/>
      <c r="AC110" s="50"/>
      <c r="AD110" s="50"/>
      <c r="AE110" s="50"/>
      <c r="AF110" s="51"/>
      <c r="AG110" s="51"/>
      <c r="AH110" s="51"/>
      <c r="AI110" s="51"/>
    </row>
    <row r="111" spans="1:35" ht="40" customHeight="1" x14ac:dyDescent="0.35">
      <c r="A111" s="109"/>
      <c r="B111" s="112"/>
      <c r="C111" s="33">
        <v>108</v>
      </c>
      <c r="D111" s="115"/>
      <c r="E111" s="39" t="s">
        <v>86</v>
      </c>
      <c r="F111" s="40" t="s">
        <v>125</v>
      </c>
      <c r="G111" s="40" t="s">
        <v>87</v>
      </c>
      <c r="H111" s="40" t="s">
        <v>29</v>
      </c>
      <c r="I111" s="38">
        <v>496.61</v>
      </c>
      <c r="J111" s="17">
        <v>0</v>
      </c>
      <c r="K111" s="79">
        <f t="shared" si="6"/>
        <v>0</v>
      </c>
      <c r="L111" s="81">
        <f t="shared" si="7"/>
        <v>0</v>
      </c>
      <c r="M111" s="82"/>
      <c r="N111" s="83">
        <f t="shared" si="8"/>
        <v>0</v>
      </c>
      <c r="O111" s="80"/>
      <c r="P111" s="80"/>
      <c r="Q111" s="80"/>
      <c r="R111" s="84">
        <f t="shared" si="9"/>
        <v>0</v>
      </c>
      <c r="S111" s="19" t="str">
        <f t="shared" si="5"/>
        <v>OK</v>
      </c>
      <c r="T111" s="48"/>
      <c r="U111" s="48"/>
      <c r="V111" s="48"/>
      <c r="W111" s="48"/>
      <c r="X111" s="48"/>
      <c r="Y111" s="50"/>
      <c r="Z111" s="50"/>
      <c r="AA111" s="50"/>
      <c r="AB111" s="50"/>
      <c r="AC111" s="50"/>
      <c r="AD111" s="50"/>
      <c r="AE111" s="50"/>
      <c r="AF111" s="51"/>
      <c r="AG111" s="51"/>
      <c r="AH111" s="51"/>
      <c r="AI111" s="51"/>
    </row>
    <row r="112" spans="1:35" ht="40" customHeight="1" x14ac:dyDescent="0.35">
      <c r="A112" s="109"/>
      <c r="B112" s="112"/>
      <c r="C112" s="33">
        <v>109</v>
      </c>
      <c r="D112" s="115"/>
      <c r="E112" s="39" t="s">
        <v>89</v>
      </c>
      <c r="F112" s="40" t="s">
        <v>37</v>
      </c>
      <c r="G112" s="40" t="s">
        <v>28</v>
      </c>
      <c r="H112" s="40" t="s">
        <v>29</v>
      </c>
      <c r="I112" s="38">
        <v>205.87</v>
      </c>
      <c r="J112" s="17">
        <v>0</v>
      </c>
      <c r="K112" s="79">
        <f t="shared" si="6"/>
        <v>0</v>
      </c>
      <c r="L112" s="81">
        <f t="shared" si="7"/>
        <v>0</v>
      </c>
      <c r="M112" s="82"/>
      <c r="N112" s="83">
        <f t="shared" si="8"/>
        <v>0</v>
      </c>
      <c r="O112" s="80"/>
      <c r="P112" s="80"/>
      <c r="Q112" s="80"/>
      <c r="R112" s="84">
        <f t="shared" si="9"/>
        <v>0</v>
      </c>
      <c r="S112" s="19" t="str">
        <f t="shared" si="5"/>
        <v>OK</v>
      </c>
      <c r="T112" s="48"/>
      <c r="U112" s="48"/>
      <c r="V112" s="48"/>
      <c r="W112" s="48"/>
      <c r="X112" s="48"/>
      <c r="Y112" s="50"/>
      <c r="Z112" s="50"/>
      <c r="AA112" s="50"/>
      <c r="AB112" s="50"/>
      <c r="AC112" s="50"/>
      <c r="AD112" s="50"/>
      <c r="AE112" s="50"/>
      <c r="AF112" s="51"/>
      <c r="AG112" s="51"/>
      <c r="AH112" s="51"/>
      <c r="AI112" s="51"/>
    </row>
    <row r="113" spans="1:35" ht="40" customHeight="1" x14ac:dyDescent="0.35">
      <c r="A113" s="109"/>
      <c r="B113" s="112"/>
      <c r="C113" s="33">
        <v>110</v>
      </c>
      <c r="D113" s="115"/>
      <c r="E113" s="39" t="s">
        <v>90</v>
      </c>
      <c r="F113" s="40" t="s">
        <v>37</v>
      </c>
      <c r="G113" s="40" t="s">
        <v>28</v>
      </c>
      <c r="H113" s="40" t="s">
        <v>29</v>
      </c>
      <c r="I113" s="38">
        <v>115.8</v>
      </c>
      <c r="J113" s="17">
        <v>0</v>
      </c>
      <c r="K113" s="79">
        <f t="shared" si="6"/>
        <v>0</v>
      </c>
      <c r="L113" s="81">
        <f t="shared" si="7"/>
        <v>0</v>
      </c>
      <c r="M113" s="82"/>
      <c r="N113" s="83">
        <f t="shared" si="8"/>
        <v>0</v>
      </c>
      <c r="O113" s="80"/>
      <c r="P113" s="80"/>
      <c r="Q113" s="80"/>
      <c r="R113" s="84">
        <f t="shared" si="9"/>
        <v>0</v>
      </c>
      <c r="S113" s="19" t="str">
        <f t="shared" si="5"/>
        <v>OK</v>
      </c>
      <c r="T113" s="48"/>
      <c r="U113" s="48"/>
      <c r="V113" s="48"/>
      <c r="W113" s="48"/>
      <c r="X113" s="48"/>
      <c r="Y113" s="50"/>
      <c r="Z113" s="50"/>
      <c r="AA113" s="50"/>
      <c r="AB113" s="50"/>
      <c r="AC113" s="50"/>
      <c r="AD113" s="50"/>
      <c r="AE113" s="50"/>
      <c r="AF113" s="51"/>
      <c r="AG113" s="51"/>
      <c r="AH113" s="51"/>
      <c r="AI113" s="51"/>
    </row>
    <row r="114" spans="1:35" ht="40" customHeight="1" x14ac:dyDescent="0.35">
      <c r="A114" s="109"/>
      <c r="B114" s="112"/>
      <c r="C114" s="33">
        <v>111</v>
      </c>
      <c r="D114" s="115"/>
      <c r="E114" s="39" t="s">
        <v>91</v>
      </c>
      <c r="F114" s="40" t="s">
        <v>37</v>
      </c>
      <c r="G114" s="40" t="s">
        <v>92</v>
      </c>
      <c r="H114" s="40" t="s">
        <v>29</v>
      </c>
      <c r="I114" s="38">
        <v>20.76</v>
      </c>
      <c r="J114" s="17">
        <v>0</v>
      </c>
      <c r="K114" s="79">
        <f t="shared" si="6"/>
        <v>0</v>
      </c>
      <c r="L114" s="81">
        <f t="shared" si="7"/>
        <v>0</v>
      </c>
      <c r="M114" s="82"/>
      <c r="N114" s="83">
        <f t="shared" si="8"/>
        <v>0</v>
      </c>
      <c r="O114" s="80"/>
      <c r="P114" s="80"/>
      <c r="Q114" s="80"/>
      <c r="R114" s="84">
        <f t="shared" si="9"/>
        <v>0</v>
      </c>
      <c r="S114" s="19" t="str">
        <f t="shared" si="5"/>
        <v>OK</v>
      </c>
      <c r="T114" s="48"/>
      <c r="U114" s="48"/>
      <c r="V114" s="48"/>
      <c r="W114" s="48"/>
      <c r="X114" s="48"/>
      <c r="Y114" s="50"/>
      <c r="Z114" s="50"/>
      <c r="AA114" s="50"/>
      <c r="AB114" s="50"/>
      <c r="AC114" s="50"/>
      <c r="AD114" s="50"/>
      <c r="AE114" s="50"/>
      <c r="AF114" s="51"/>
      <c r="AG114" s="51"/>
      <c r="AH114" s="51"/>
      <c r="AI114" s="51"/>
    </row>
    <row r="115" spans="1:35" ht="40" customHeight="1" x14ac:dyDescent="0.35">
      <c r="A115" s="109"/>
      <c r="B115" s="112"/>
      <c r="C115" s="33">
        <v>112</v>
      </c>
      <c r="D115" s="115"/>
      <c r="E115" s="39" t="s">
        <v>93</v>
      </c>
      <c r="F115" s="40" t="s">
        <v>125</v>
      </c>
      <c r="G115" s="40" t="s">
        <v>28</v>
      </c>
      <c r="H115" s="40" t="s">
        <v>29</v>
      </c>
      <c r="I115" s="38">
        <v>192.14</v>
      </c>
      <c r="J115" s="17">
        <v>0</v>
      </c>
      <c r="K115" s="79">
        <f t="shared" si="6"/>
        <v>0</v>
      </c>
      <c r="L115" s="81">
        <f t="shared" si="7"/>
        <v>0</v>
      </c>
      <c r="M115" s="82"/>
      <c r="N115" s="83">
        <f t="shared" si="8"/>
        <v>0</v>
      </c>
      <c r="O115" s="80"/>
      <c r="P115" s="80"/>
      <c r="Q115" s="80"/>
      <c r="R115" s="84">
        <f t="shared" si="9"/>
        <v>0</v>
      </c>
      <c r="S115" s="19" t="str">
        <f t="shared" si="5"/>
        <v>OK</v>
      </c>
      <c r="T115" s="48"/>
      <c r="U115" s="48"/>
      <c r="V115" s="48"/>
      <c r="W115" s="48"/>
      <c r="X115" s="48"/>
      <c r="Y115" s="50"/>
      <c r="Z115" s="50"/>
      <c r="AA115" s="50"/>
      <c r="AB115" s="50"/>
      <c r="AC115" s="50"/>
      <c r="AD115" s="50"/>
      <c r="AE115" s="50"/>
      <c r="AF115" s="51"/>
      <c r="AG115" s="51"/>
      <c r="AH115" s="51"/>
      <c r="AI115" s="51"/>
    </row>
    <row r="116" spans="1:35" ht="40" customHeight="1" x14ac:dyDescent="0.35">
      <c r="A116" s="110"/>
      <c r="B116" s="113"/>
      <c r="C116" s="33">
        <v>113</v>
      </c>
      <c r="D116" s="116"/>
      <c r="E116" s="39" t="s">
        <v>94</v>
      </c>
      <c r="F116" s="40" t="s">
        <v>125</v>
      </c>
      <c r="G116" s="40" t="s">
        <v>28</v>
      </c>
      <c r="H116" s="40" t="s">
        <v>29</v>
      </c>
      <c r="I116" s="38">
        <v>210.16</v>
      </c>
      <c r="J116" s="17">
        <v>0</v>
      </c>
      <c r="K116" s="79">
        <f t="shared" si="6"/>
        <v>0</v>
      </c>
      <c r="L116" s="81">
        <f t="shared" si="7"/>
        <v>0</v>
      </c>
      <c r="M116" s="82"/>
      <c r="N116" s="83">
        <f t="shared" si="8"/>
        <v>0</v>
      </c>
      <c r="O116" s="80"/>
      <c r="P116" s="80"/>
      <c r="Q116" s="80"/>
      <c r="R116" s="84">
        <f t="shared" si="9"/>
        <v>0</v>
      </c>
      <c r="S116" s="19" t="str">
        <f t="shared" si="5"/>
        <v>OK</v>
      </c>
      <c r="T116" s="48"/>
      <c r="U116" s="48"/>
      <c r="V116" s="48"/>
      <c r="W116" s="48"/>
      <c r="X116" s="48"/>
      <c r="Y116" s="50"/>
      <c r="Z116" s="50"/>
      <c r="AA116" s="50"/>
      <c r="AB116" s="50"/>
      <c r="AC116" s="50"/>
      <c r="AD116" s="50"/>
      <c r="AE116" s="50"/>
      <c r="AF116" s="51"/>
      <c r="AG116" s="51"/>
      <c r="AH116" s="51"/>
      <c r="AI116" s="51"/>
    </row>
    <row r="117" spans="1:35" ht="40" customHeight="1" x14ac:dyDescent="0.35">
      <c r="A117" s="108" t="s">
        <v>142</v>
      </c>
      <c r="B117" s="111">
        <v>4</v>
      </c>
      <c r="C117" s="33">
        <v>114</v>
      </c>
      <c r="D117" s="114" t="s">
        <v>123</v>
      </c>
      <c r="E117" s="39" t="s">
        <v>27</v>
      </c>
      <c r="F117" s="40" t="s">
        <v>125</v>
      </c>
      <c r="G117" s="40" t="s">
        <v>28</v>
      </c>
      <c r="H117" s="40" t="s">
        <v>29</v>
      </c>
      <c r="I117" s="38">
        <v>250</v>
      </c>
      <c r="J117" s="17">
        <v>0</v>
      </c>
      <c r="K117" s="79">
        <f t="shared" si="6"/>
        <v>0</v>
      </c>
      <c r="L117" s="81">
        <f t="shared" si="7"/>
        <v>0</v>
      </c>
      <c r="M117" s="82"/>
      <c r="N117" s="83">
        <f t="shared" si="8"/>
        <v>0</v>
      </c>
      <c r="O117" s="80"/>
      <c r="P117" s="80"/>
      <c r="Q117" s="80"/>
      <c r="R117" s="84">
        <f t="shared" si="9"/>
        <v>0</v>
      </c>
      <c r="S117" s="19" t="str">
        <f t="shared" si="5"/>
        <v>OK</v>
      </c>
      <c r="T117" s="48"/>
      <c r="U117" s="48"/>
      <c r="V117" s="48"/>
      <c r="W117" s="48"/>
      <c r="X117" s="48"/>
      <c r="Y117" s="50"/>
      <c r="Z117" s="50"/>
      <c r="AA117" s="50"/>
      <c r="AB117" s="50"/>
      <c r="AC117" s="50"/>
      <c r="AD117" s="50"/>
      <c r="AE117" s="50"/>
      <c r="AF117" s="51"/>
      <c r="AG117" s="51"/>
      <c r="AH117" s="51"/>
      <c r="AI117" s="51"/>
    </row>
    <row r="118" spans="1:35" ht="40" customHeight="1" x14ac:dyDescent="0.35">
      <c r="A118" s="109"/>
      <c r="B118" s="112"/>
      <c r="C118" s="33">
        <v>115</v>
      </c>
      <c r="D118" s="115"/>
      <c r="E118" s="39" t="s">
        <v>30</v>
      </c>
      <c r="F118" s="40" t="s">
        <v>31</v>
      </c>
      <c r="G118" s="40" t="s">
        <v>28</v>
      </c>
      <c r="H118" s="40" t="s">
        <v>29</v>
      </c>
      <c r="I118" s="38">
        <v>20</v>
      </c>
      <c r="J118" s="17">
        <v>0</v>
      </c>
      <c r="K118" s="79">
        <f t="shared" si="6"/>
        <v>0</v>
      </c>
      <c r="L118" s="81">
        <f t="shared" si="7"/>
        <v>0</v>
      </c>
      <c r="M118" s="82"/>
      <c r="N118" s="83">
        <f t="shared" si="8"/>
        <v>0</v>
      </c>
      <c r="O118" s="80"/>
      <c r="P118" s="80"/>
      <c r="Q118" s="80"/>
      <c r="R118" s="84">
        <f t="shared" si="9"/>
        <v>0</v>
      </c>
      <c r="S118" s="19" t="str">
        <f t="shared" si="5"/>
        <v>OK</v>
      </c>
      <c r="T118" s="48"/>
      <c r="U118" s="48"/>
      <c r="V118" s="48"/>
      <c r="W118" s="48"/>
      <c r="X118" s="48"/>
      <c r="Y118" s="50"/>
      <c r="Z118" s="50"/>
      <c r="AA118" s="50"/>
      <c r="AB118" s="50"/>
      <c r="AC118" s="50"/>
      <c r="AD118" s="50"/>
      <c r="AE118" s="50"/>
      <c r="AF118" s="51"/>
      <c r="AG118" s="51"/>
      <c r="AH118" s="51"/>
      <c r="AI118" s="51"/>
    </row>
    <row r="119" spans="1:35" ht="40" customHeight="1" x14ac:dyDescent="0.35">
      <c r="A119" s="109"/>
      <c r="B119" s="112"/>
      <c r="C119" s="33">
        <v>116</v>
      </c>
      <c r="D119" s="115"/>
      <c r="E119" s="39" t="s">
        <v>32</v>
      </c>
      <c r="F119" s="40" t="s">
        <v>125</v>
      </c>
      <c r="G119" s="40" t="s">
        <v>28</v>
      </c>
      <c r="H119" s="40" t="s">
        <v>29</v>
      </c>
      <c r="I119" s="38">
        <v>32</v>
      </c>
      <c r="J119" s="17">
        <v>0</v>
      </c>
      <c r="K119" s="79">
        <f t="shared" si="6"/>
        <v>0</v>
      </c>
      <c r="L119" s="81">
        <f t="shared" si="7"/>
        <v>0</v>
      </c>
      <c r="M119" s="82"/>
      <c r="N119" s="83">
        <f t="shared" si="8"/>
        <v>0</v>
      </c>
      <c r="O119" s="80"/>
      <c r="P119" s="80"/>
      <c r="Q119" s="80"/>
      <c r="R119" s="84">
        <f t="shared" si="9"/>
        <v>0</v>
      </c>
      <c r="S119" s="19" t="str">
        <f t="shared" si="5"/>
        <v>OK</v>
      </c>
      <c r="T119" s="48"/>
      <c r="U119" s="48"/>
      <c r="V119" s="48"/>
      <c r="W119" s="48"/>
      <c r="X119" s="48"/>
      <c r="Y119" s="50"/>
      <c r="Z119" s="50"/>
      <c r="AA119" s="50"/>
      <c r="AB119" s="50"/>
      <c r="AC119" s="50"/>
      <c r="AD119" s="50"/>
      <c r="AE119" s="50"/>
      <c r="AF119" s="51"/>
      <c r="AG119" s="51"/>
      <c r="AH119" s="51"/>
      <c r="AI119" s="51"/>
    </row>
    <row r="120" spans="1:35" ht="40" customHeight="1" x14ac:dyDescent="0.35">
      <c r="A120" s="109"/>
      <c r="B120" s="112"/>
      <c r="C120" s="33">
        <v>117</v>
      </c>
      <c r="D120" s="115"/>
      <c r="E120" s="39" t="s">
        <v>33</v>
      </c>
      <c r="F120" s="40" t="s">
        <v>125</v>
      </c>
      <c r="G120" s="40" t="s">
        <v>34</v>
      </c>
      <c r="H120" s="40" t="s">
        <v>29</v>
      </c>
      <c r="I120" s="38">
        <v>52</v>
      </c>
      <c r="J120" s="17">
        <v>0</v>
      </c>
      <c r="K120" s="79">
        <f t="shared" si="6"/>
        <v>0</v>
      </c>
      <c r="L120" s="81">
        <f t="shared" si="7"/>
        <v>0</v>
      </c>
      <c r="M120" s="82"/>
      <c r="N120" s="83">
        <f t="shared" si="8"/>
        <v>0</v>
      </c>
      <c r="O120" s="80"/>
      <c r="P120" s="80"/>
      <c r="Q120" s="80"/>
      <c r="R120" s="84">
        <f t="shared" si="9"/>
        <v>0</v>
      </c>
      <c r="S120" s="19" t="str">
        <f t="shared" si="5"/>
        <v>OK</v>
      </c>
      <c r="T120" s="48"/>
      <c r="U120" s="48"/>
      <c r="V120" s="48"/>
      <c r="W120" s="48"/>
      <c r="X120" s="48"/>
      <c r="Y120" s="50"/>
      <c r="Z120" s="50"/>
      <c r="AA120" s="50"/>
      <c r="AB120" s="50"/>
      <c r="AC120" s="50"/>
      <c r="AD120" s="50"/>
      <c r="AE120" s="50"/>
      <c r="AF120" s="51"/>
      <c r="AG120" s="51"/>
      <c r="AH120" s="51"/>
      <c r="AI120" s="51"/>
    </row>
    <row r="121" spans="1:35" ht="40" customHeight="1" x14ac:dyDescent="0.35">
      <c r="A121" s="109"/>
      <c r="B121" s="112"/>
      <c r="C121" s="33">
        <v>118</v>
      </c>
      <c r="D121" s="115"/>
      <c r="E121" s="39" t="s">
        <v>35</v>
      </c>
      <c r="F121" s="40" t="s">
        <v>125</v>
      </c>
      <c r="G121" s="40" t="s">
        <v>36</v>
      </c>
      <c r="H121" s="40" t="s">
        <v>29</v>
      </c>
      <c r="I121" s="38">
        <v>75</v>
      </c>
      <c r="J121" s="17">
        <v>0</v>
      </c>
      <c r="K121" s="79">
        <f t="shared" si="6"/>
        <v>0</v>
      </c>
      <c r="L121" s="81">
        <f t="shared" si="7"/>
        <v>0</v>
      </c>
      <c r="M121" s="82"/>
      <c r="N121" s="83">
        <f t="shared" si="8"/>
        <v>0</v>
      </c>
      <c r="O121" s="80"/>
      <c r="P121" s="80"/>
      <c r="Q121" s="80"/>
      <c r="R121" s="84">
        <f t="shared" si="9"/>
        <v>0</v>
      </c>
      <c r="S121" s="19" t="str">
        <f t="shared" si="5"/>
        <v>OK</v>
      </c>
      <c r="T121" s="48"/>
      <c r="U121" s="48"/>
      <c r="V121" s="48"/>
      <c r="W121" s="48"/>
      <c r="X121" s="48"/>
      <c r="Y121" s="50"/>
      <c r="Z121" s="50"/>
      <c r="AA121" s="50"/>
      <c r="AB121" s="50"/>
      <c r="AC121" s="50"/>
      <c r="AD121" s="50"/>
      <c r="AE121" s="50"/>
      <c r="AF121" s="51"/>
      <c r="AG121" s="51"/>
      <c r="AH121" s="51"/>
      <c r="AI121" s="51"/>
    </row>
    <row r="122" spans="1:35" ht="40" customHeight="1" x14ac:dyDescent="0.35">
      <c r="A122" s="109"/>
      <c r="B122" s="112"/>
      <c r="C122" s="33">
        <v>119</v>
      </c>
      <c r="D122" s="115"/>
      <c r="E122" s="39" t="s">
        <v>127</v>
      </c>
      <c r="F122" s="40" t="s">
        <v>125</v>
      </c>
      <c r="G122" s="40" t="s">
        <v>28</v>
      </c>
      <c r="H122" s="40" t="s">
        <v>29</v>
      </c>
      <c r="I122" s="38">
        <v>6.59</v>
      </c>
      <c r="J122" s="17">
        <v>0</v>
      </c>
      <c r="K122" s="79">
        <f t="shared" si="6"/>
        <v>0</v>
      </c>
      <c r="L122" s="81">
        <f t="shared" si="7"/>
        <v>0</v>
      </c>
      <c r="M122" s="82"/>
      <c r="N122" s="83">
        <f t="shared" si="8"/>
        <v>0</v>
      </c>
      <c r="O122" s="80"/>
      <c r="P122" s="80"/>
      <c r="Q122" s="80"/>
      <c r="R122" s="84">
        <f t="shared" si="9"/>
        <v>0</v>
      </c>
      <c r="S122" s="19" t="str">
        <f t="shared" si="5"/>
        <v>OK</v>
      </c>
      <c r="T122" s="48"/>
      <c r="U122" s="48"/>
      <c r="V122" s="48"/>
      <c r="W122" s="48"/>
      <c r="X122" s="48"/>
      <c r="Y122" s="50"/>
      <c r="Z122" s="50"/>
      <c r="AA122" s="50"/>
      <c r="AB122" s="50"/>
      <c r="AC122" s="50"/>
      <c r="AD122" s="50"/>
      <c r="AE122" s="50"/>
      <c r="AF122" s="51"/>
      <c r="AG122" s="51"/>
      <c r="AH122" s="51"/>
      <c r="AI122" s="51"/>
    </row>
    <row r="123" spans="1:35" ht="40" customHeight="1" x14ac:dyDescent="0.35">
      <c r="A123" s="109"/>
      <c r="B123" s="112"/>
      <c r="C123" s="33">
        <v>120</v>
      </c>
      <c r="D123" s="115"/>
      <c r="E123" s="39" t="s">
        <v>128</v>
      </c>
      <c r="F123" s="40" t="s">
        <v>37</v>
      </c>
      <c r="G123" s="40" t="s">
        <v>38</v>
      </c>
      <c r="H123" s="40" t="s">
        <v>29</v>
      </c>
      <c r="I123" s="38">
        <v>13.33</v>
      </c>
      <c r="J123" s="17">
        <v>0</v>
      </c>
      <c r="K123" s="79">
        <f t="shared" si="6"/>
        <v>0</v>
      </c>
      <c r="L123" s="81">
        <f t="shared" si="7"/>
        <v>0</v>
      </c>
      <c r="M123" s="82"/>
      <c r="N123" s="83">
        <f t="shared" si="8"/>
        <v>0</v>
      </c>
      <c r="O123" s="80"/>
      <c r="P123" s="80"/>
      <c r="Q123" s="80"/>
      <c r="R123" s="84">
        <f t="shared" si="9"/>
        <v>0</v>
      </c>
      <c r="S123" s="19" t="str">
        <f t="shared" si="5"/>
        <v>OK</v>
      </c>
      <c r="T123" s="48"/>
      <c r="U123" s="48"/>
      <c r="V123" s="48"/>
      <c r="W123" s="48"/>
      <c r="X123" s="48"/>
      <c r="Y123" s="50"/>
      <c r="Z123" s="50"/>
      <c r="AA123" s="50"/>
      <c r="AB123" s="50"/>
      <c r="AC123" s="50"/>
      <c r="AD123" s="50"/>
      <c r="AE123" s="50"/>
      <c r="AF123" s="51"/>
      <c r="AG123" s="51"/>
      <c r="AH123" s="51"/>
      <c r="AI123" s="51"/>
    </row>
    <row r="124" spans="1:35" ht="40" customHeight="1" x14ac:dyDescent="0.35">
      <c r="A124" s="109"/>
      <c r="B124" s="112"/>
      <c r="C124" s="33">
        <v>121</v>
      </c>
      <c r="D124" s="115"/>
      <c r="E124" s="39" t="s">
        <v>129</v>
      </c>
      <c r="F124" s="40" t="s">
        <v>37</v>
      </c>
      <c r="G124" s="40" t="s">
        <v>39</v>
      </c>
      <c r="H124" s="40" t="s">
        <v>29</v>
      </c>
      <c r="I124" s="38">
        <v>19.63</v>
      </c>
      <c r="J124" s="17">
        <v>0</v>
      </c>
      <c r="K124" s="79">
        <f t="shared" si="6"/>
        <v>0</v>
      </c>
      <c r="L124" s="81">
        <f t="shared" si="7"/>
        <v>0</v>
      </c>
      <c r="M124" s="82"/>
      <c r="N124" s="83">
        <f t="shared" si="8"/>
        <v>0</v>
      </c>
      <c r="O124" s="80"/>
      <c r="P124" s="80"/>
      <c r="Q124" s="80"/>
      <c r="R124" s="84">
        <f t="shared" si="9"/>
        <v>0</v>
      </c>
      <c r="S124" s="19" t="str">
        <f t="shared" si="5"/>
        <v>OK</v>
      </c>
      <c r="T124" s="48"/>
      <c r="U124" s="48"/>
      <c r="V124" s="48"/>
      <c r="W124" s="48"/>
      <c r="X124" s="48"/>
      <c r="Y124" s="50"/>
      <c r="Z124" s="50"/>
      <c r="AA124" s="50"/>
      <c r="AB124" s="50"/>
      <c r="AC124" s="50"/>
      <c r="AD124" s="50"/>
      <c r="AE124" s="50"/>
      <c r="AF124" s="51"/>
      <c r="AG124" s="51"/>
      <c r="AH124" s="51"/>
      <c r="AI124" s="51"/>
    </row>
    <row r="125" spans="1:35" ht="40" customHeight="1" x14ac:dyDescent="0.35">
      <c r="A125" s="109"/>
      <c r="B125" s="112"/>
      <c r="C125" s="33">
        <v>122</v>
      </c>
      <c r="D125" s="115"/>
      <c r="E125" s="39" t="s">
        <v>130</v>
      </c>
      <c r="F125" s="40" t="s">
        <v>37</v>
      </c>
      <c r="G125" s="40" t="s">
        <v>40</v>
      </c>
      <c r="H125" s="40" t="s">
        <v>29</v>
      </c>
      <c r="I125" s="38">
        <v>21.33</v>
      </c>
      <c r="J125" s="17">
        <v>0</v>
      </c>
      <c r="K125" s="79">
        <f t="shared" si="6"/>
        <v>0</v>
      </c>
      <c r="L125" s="81">
        <f t="shared" si="7"/>
        <v>0</v>
      </c>
      <c r="M125" s="82"/>
      <c r="N125" s="83">
        <f t="shared" si="8"/>
        <v>0</v>
      </c>
      <c r="O125" s="80"/>
      <c r="P125" s="80"/>
      <c r="Q125" s="80"/>
      <c r="R125" s="84">
        <f t="shared" si="9"/>
        <v>0</v>
      </c>
      <c r="S125" s="19" t="str">
        <f t="shared" si="5"/>
        <v>OK</v>
      </c>
      <c r="T125" s="48"/>
      <c r="U125" s="48"/>
      <c r="V125" s="48"/>
      <c r="W125" s="48"/>
      <c r="X125" s="48"/>
      <c r="Y125" s="50"/>
      <c r="Z125" s="50"/>
      <c r="AA125" s="50"/>
      <c r="AB125" s="50"/>
      <c r="AC125" s="50"/>
      <c r="AD125" s="50"/>
      <c r="AE125" s="50"/>
      <c r="AF125" s="51"/>
      <c r="AG125" s="51"/>
      <c r="AH125" s="51"/>
      <c r="AI125" s="51"/>
    </row>
    <row r="126" spans="1:35" ht="40" customHeight="1" x14ac:dyDescent="0.35">
      <c r="A126" s="109"/>
      <c r="B126" s="112"/>
      <c r="C126" s="33">
        <v>123</v>
      </c>
      <c r="D126" s="115"/>
      <c r="E126" s="39" t="s">
        <v>41</v>
      </c>
      <c r="F126" s="40" t="s">
        <v>10</v>
      </c>
      <c r="G126" s="40" t="s">
        <v>28</v>
      </c>
      <c r="H126" s="40" t="s">
        <v>29</v>
      </c>
      <c r="I126" s="38">
        <v>74.28</v>
      </c>
      <c r="J126" s="17">
        <v>0</v>
      </c>
      <c r="K126" s="79">
        <f t="shared" si="6"/>
        <v>0</v>
      </c>
      <c r="L126" s="81">
        <f t="shared" si="7"/>
        <v>0</v>
      </c>
      <c r="M126" s="82"/>
      <c r="N126" s="83">
        <f t="shared" si="8"/>
        <v>0</v>
      </c>
      <c r="O126" s="80"/>
      <c r="P126" s="80"/>
      <c r="Q126" s="80"/>
      <c r="R126" s="84">
        <f t="shared" si="9"/>
        <v>0</v>
      </c>
      <c r="S126" s="19" t="str">
        <f t="shared" si="5"/>
        <v>OK</v>
      </c>
      <c r="T126" s="48"/>
      <c r="U126" s="48"/>
      <c r="V126" s="48"/>
      <c r="W126" s="48"/>
      <c r="X126" s="48"/>
      <c r="Y126" s="50"/>
      <c r="Z126" s="50"/>
      <c r="AA126" s="50"/>
      <c r="AB126" s="50"/>
      <c r="AC126" s="50"/>
      <c r="AD126" s="50"/>
      <c r="AE126" s="50"/>
      <c r="AF126" s="51"/>
      <c r="AG126" s="51"/>
      <c r="AH126" s="51"/>
      <c r="AI126" s="51"/>
    </row>
    <row r="127" spans="1:35" ht="40" customHeight="1" x14ac:dyDescent="0.35">
      <c r="A127" s="109"/>
      <c r="B127" s="112"/>
      <c r="C127" s="33">
        <v>124</v>
      </c>
      <c r="D127" s="115"/>
      <c r="E127" s="39" t="s">
        <v>42</v>
      </c>
      <c r="F127" s="40" t="s">
        <v>43</v>
      </c>
      <c r="G127" s="40" t="s">
        <v>28</v>
      </c>
      <c r="H127" s="40" t="s">
        <v>29</v>
      </c>
      <c r="I127" s="38">
        <v>26.57</v>
      </c>
      <c r="J127" s="17">
        <v>0</v>
      </c>
      <c r="K127" s="79">
        <f t="shared" si="6"/>
        <v>0</v>
      </c>
      <c r="L127" s="81">
        <f t="shared" si="7"/>
        <v>0</v>
      </c>
      <c r="M127" s="82"/>
      <c r="N127" s="83">
        <f t="shared" si="8"/>
        <v>0</v>
      </c>
      <c r="O127" s="80"/>
      <c r="P127" s="80"/>
      <c r="Q127" s="80"/>
      <c r="R127" s="84">
        <f t="shared" si="9"/>
        <v>0</v>
      </c>
      <c r="S127" s="19" t="str">
        <f t="shared" si="5"/>
        <v>OK</v>
      </c>
      <c r="T127" s="48"/>
      <c r="U127" s="48"/>
      <c r="V127" s="48"/>
      <c r="W127" s="48"/>
      <c r="X127" s="48"/>
      <c r="Y127" s="50"/>
      <c r="Z127" s="50"/>
      <c r="AA127" s="50"/>
      <c r="AB127" s="50"/>
      <c r="AC127" s="50"/>
      <c r="AD127" s="50"/>
      <c r="AE127" s="50"/>
      <c r="AF127" s="51"/>
      <c r="AG127" s="51"/>
      <c r="AH127" s="51"/>
      <c r="AI127" s="51"/>
    </row>
    <row r="128" spans="1:35" ht="40" customHeight="1" x14ac:dyDescent="0.35">
      <c r="A128" s="109"/>
      <c r="B128" s="112"/>
      <c r="C128" s="33">
        <v>125</v>
      </c>
      <c r="D128" s="115"/>
      <c r="E128" s="39" t="s">
        <v>44</v>
      </c>
      <c r="F128" s="40" t="s">
        <v>37</v>
      </c>
      <c r="G128" s="40" t="s">
        <v>45</v>
      </c>
      <c r="H128" s="40" t="s">
        <v>29</v>
      </c>
      <c r="I128" s="38">
        <v>34.21</v>
      </c>
      <c r="J128" s="17">
        <v>0</v>
      </c>
      <c r="K128" s="79">
        <f t="shared" si="6"/>
        <v>0</v>
      </c>
      <c r="L128" s="81">
        <f t="shared" si="7"/>
        <v>0</v>
      </c>
      <c r="M128" s="82"/>
      <c r="N128" s="83">
        <f t="shared" si="8"/>
        <v>0</v>
      </c>
      <c r="O128" s="80"/>
      <c r="P128" s="80"/>
      <c r="Q128" s="80"/>
      <c r="R128" s="84">
        <f t="shared" si="9"/>
        <v>0</v>
      </c>
      <c r="S128" s="19" t="str">
        <f t="shared" si="5"/>
        <v>OK</v>
      </c>
      <c r="T128" s="48"/>
      <c r="U128" s="48"/>
      <c r="V128" s="48"/>
      <c r="W128" s="48"/>
      <c r="X128" s="48"/>
      <c r="Y128" s="50"/>
      <c r="Z128" s="50"/>
      <c r="AA128" s="50"/>
      <c r="AB128" s="50"/>
      <c r="AC128" s="50"/>
      <c r="AD128" s="50"/>
      <c r="AE128" s="50"/>
      <c r="AF128" s="51"/>
      <c r="AG128" s="51"/>
      <c r="AH128" s="51"/>
      <c r="AI128" s="51"/>
    </row>
    <row r="129" spans="1:35" ht="40" customHeight="1" x14ac:dyDescent="0.35">
      <c r="A129" s="109"/>
      <c r="B129" s="112"/>
      <c r="C129" s="33">
        <v>126</v>
      </c>
      <c r="D129" s="115"/>
      <c r="E129" s="39" t="s">
        <v>46</v>
      </c>
      <c r="F129" s="40" t="s">
        <v>37</v>
      </c>
      <c r="G129" s="40" t="s">
        <v>47</v>
      </c>
      <c r="H129" s="40" t="s">
        <v>29</v>
      </c>
      <c r="I129" s="38">
        <v>27</v>
      </c>
      <c r="J129" s="17">
        <v>0</v>
      </c>
      <c r="K129" s="79">
        <f t="shared" si="6"/>
        <v>0</v>
      </c>
      <c r="L129" s="81">
        <f t="shared" si="7"/>
        <v>0</v>
      </c>
      <c r="M129" s="82"/>
      <c r="N129" s="83">
        <f t="shared" si="8"/>
        <v>0</v>
      </c>
      <c r="O129" s="80"/>
      <c r="P129" s="80"/>
      <c r="Q129" s="80"/>
      <c r="R129" s="84">
        <f t="shared" si="9"/>
        <v>0</v>
      </c>
      <c r="S129" s="19" t="str">
        <f t="shared" si="5"/>
        <v>OK</v>
      </c>
      <c r="T129" s="48"/>
      <c r="U129" s="48"/>
      <c r="V129" s="48"/>
      <c r="W129" s="48"/>
      <c r="X129" s="48"/>
      <c r="Y129" s="50"/>
      <c r="Z129" s="50"/>
      <c r="AA129" s="50"/>
      <c r="AB129" s="50"/>
      <c r="AC129" s="50"/>
      <c r="AD129" s="50"/>
      <c r="AE129" s="50"/>
      <c r="AF129" s="51"/>
      <c r="AG129" s="51"/>
      <c r="AH129" s="51"/>
      <c r="AI129" s="51"/>
    </row>
    <row r="130" spans="1:35" ht="40" customHeight="1" x14ac:dyDescent="0.35">
      <c r="A130" s="109"/>
      <c r="B130" s="112"/>
      <c r="C130" s="33">
        <v>127</v>
      </c>
      <c r="D130" s="115"/>
      <c r="E130" s="39" t="s">
        <v>48</v>
      </c>
      <c r="F130" s="40" t="s">
        <v>37</v>
      </c>
      <c r="G130" s="40" t="s">
        <v>49</v>
      </c>
      <c r="H130" s="40" t="s">
        <v>29</v>
      </c>
      <c r="I130" s="38">
        <v>19.21</v>
      </c>
      <c r="J130" s="17">
        <v>0</v>
      </c>
      <c r="K130" s="79">
        <f t="shared" si="6"/>
        <v>0</v>
      </c>
      <c r="L130" s="81">
        <f t="shared" si="7"/>
        <v>0</v>
      </c>
      <c r="M130" s="82"/>
      <c r="N130" s="83">
        <f t="shared" si="8"/>
        <v>0</v>
      </c>
      <c r="O130" s="80"/>
      <c r="P130" s="80"/>
      <c r="Q130" s="80"/>
      <c r="R130" s="84">
        <f t="shared" si="9"/>
        <v>0</v>
      </c>
      <c r="S130" s="19" t="str">
        <f t="shared" si="5"/>
        <v>OK</v>
      </c>
      <c r="T130" s="48"/>
      <c r="U130" s="48"/>
      <c r="V130" s="48"/>
      <c r="W130" s="48"/>
      <c r="X130" s="48"/>
      <c r="Y130" s="50"/>
      <c r="Z130" s="50"/>
      <c r="AA130" s="50"/>
      <c r="AB130" s="50"/>
      <c r="AC130" s="50"/>
      <c r="AD130" s="50"/>
      <c r="AE130" s="50"/>
      <c r="AF130" s="51"/>
      <c r="AG130" s="51"/>
      <c r="AH130" s="51"/>
      <c r="AI130" s="51"/>
    </row>
    <row r="131" spans="1:35" ht="40" customHeight="1" x14ac:dyDescent="0.35">
      <c r="A131" s="109"/>
      <c r="B131" s="112"/>
      <c r="C131" s="33">
        <v>128</v>
      </c>
      <c r="D131" s="115"/>
      <c r="E131" s="39" t="s">
        <v>50</v>
      </c>
      <c r="F131" s="40" t="s">
        <v>37</v>
      </c>
      <c r="G131" s="40" t="s">
        <v>51</v>
      </c>
      <c r="H131" s="40" t="s">
        <v>29</v>
      </c>
      <c r="I131" s="38">
        <v>240.3</v>
      </c>
      <c r="J131" s="17">
        <v>0</v>
      </c>
      <c r="K131" s="79">
        <f t="shared" si="6"/>
        <v>0</v>
      </c>
      <c r="L131" s="81">
        <f t="shared" si="7"/>
        <v>0</v>
      </c>
      <c r="M131" s="82"/>
      <c r="N131" s="83">
        <f t="shared" si="8"/>
        <v>0</v>
      </c>
      <c r="O131" s="80"/>
      <c r="P131" s="80"/>
      <c r="Q131" s="80"/>
      <c r="R131" s="84">
        <f t="shared" si="9"/>
        <v>0</v>
      </c>
      <c r="S131" s="19" t="str">
        <f t="shared" si="5"/>
        <v>OK</v>
      </c>
      <c r="T131" s="48"/>
      <c r="U131" s="48"/>
      <c r="V131" s="48"/>
      <c r="W131" s="48"/>
      <c r="X131" s="48"/>
      <c r="Y131" s="50"/>
      <c r="Z131" s="50"/>
      <c r="AA131" s="50"/>
      <c r="AB131" s="50"/>
      <c r="AC131" s="50"/>
      <c r="AD131" s="50"/>
      <c r="AE131" s="50"/>
      <c r="AF131" s="51"/>
      <c r="AG131" s="51"/>
      <c r="AH131" s="51"/>
      <c r="AI131" s="51"/>
    </row>
    <row r="132" spans="1:35" ht="40" customHeight="1" x14ac:dyDescent="0.35">
      <c r="A132" s="109"/>
      <c r="B132" s="112"/>
      <c r="C132" s="33">
        <v>129</v>
      </c>
      <c r="D132" s="115"/>
      <c r="E132" s="39" t="s">
        <v>52</v>
      </c>
      <c r="F132" s="40" t="s">
        <v>37</v>
      </c>
      <c r="G132" s="40" t="s">
        <v>53</v>
      </c>
      <c r="H132" s="40" t="s">
        <v>29</v>
      </c>
      <c r="I132" s="38">
        <v>262.35000000000002</v>
      </c>
      <c r="J132" s="17">
        <v>0</v>
      </c>
      <c r="K132" s="79">
        <f t="shared" si="6"/>
        <v>0</v>
      </c>
      <c r="L132" s="81">
        <f t="shared" si="7"/>
        <v>0</v>
      </c>
      <c r="M132" s="82"/>
      <c r="N132" s="83">
        <f t="shared" si="8"/>
        <v>0</v>
      </c>
      <c r="O132" s="80"/>
      <c r="P132" s="80"/>
      <c r="Q132" s="80"/>
      <c r="R132" s="84">
        <f t="shared" si="9"/>
        <v>0</v>
      </c>
      <c r="S132" s="19" t="str">
        <f t="shared" si="5"/>
        <v>OK</v>
      </c>
      <c r="T132" s="48"/>
      <c r="U132" s="48"/>
      <c r="V132" s="48"/>
      <c r="W132" s="48"/>
      <c r="X132" s="48"/>
      <c r="Y132" s="50"/>
      <c r="Z132" s="50"/>
      <c r="AA132" s="50"/>
      <c r="AB132" s="50"/>
      <c r="AC132" s="50"/>
      <c r="AD132" s="50"/>
      <c r="AE132" s="50"/>
      <c r="AF132" s="51"/>
      <c r="AG132" s="51"/>
      <c r="AH132" s="51"/>
      <c r="AI132" s="51"/>
    </row>
    <row r="133" spans="1:35" ht="40" customHeight="1" x14ac:dyDescent="0.35">
      <c r="A133" s="109"/>
      <c r="B133" s="112"/>
      <c r="C133" s="33">
        <v>130</v>
      </c>
      <c r="D133" s="115"/>
      <c r="E133" s="39" t="s">
        <v>54</v>
      </c>
      <c r="F133" s="40" t="s">
        <v>37</v>
      </c>
      <c r="G133" s="40" t="s">
        <v>95</v>
      </c>
      <c r="H133" s="40" t="s">
        <v>29</v>
      </c>
      <c r="I133" s="38">
        <v>86.48</v>
      </c>
      <c r="J133" s="17">
        <v>0</v>
      </c>
      <c r="K133" s="79">
        <f t="shared" ref="K133:K196" si="10">IF(SUM(T133:AK133)&gt;J133,J133,SUM(T133:AK133))</f>
        <v>0</v>
      </c>
      <c r="L133" s="81">
        <f t="shared" ref="L133:L196" si="11">(SUM(T133:AK133))</f>
        <v>0</v>
      </c>
      <c r="M133" s="82"/>
      <c r="N133" s="83">
        <f t="shared" ref="N133:N196" si="12">ROUND(IF(J133*0.25-0.5&lt;0,0,J133*0.25-0.5),0)-Q133-O133</f>
        <v>0</v>
      </c>
      <c r="O133" s="80"/>
      <c r="P133" s="80"/>
      <c r="Q133" s="80"/>
      <c r="R133" s="84">
        <f t="shared" ref="R133:R196" si="13">J133-(SUM(T133:AC133))+M133</f>
        <v>0</v>
      </c>
      <c r="S133" s="19" t="str">
        <f t="shared" si="5"/>
        <v>OK</v>
      </c>
      <c r="T133" s="48"/>
      <c r="U133" s="48"/>
      <c r="V133" s="48"/>
      <c r="W133" s="48"/>
      <c r="X133" s="48"/>
      <c r="Y133" s="50"/>
      <c r="Z133" s="50"/>
      <c r="AA133" s="50"/>
      <c r="AB133" s="50"/>
      <c r="AC133" s="50"/>
      <c r="AD133" s="50"/>
      <c r="AE133" s="50"/>
      <c r="AF133" s="51"/>
      <c r="AG133" s="51"/>
      <c r="AH133" s="51"/>
      <c r="AI133" s="51"/>
    </row>
    <row r="134" spans="1:35" ht="40" customHeight="1" x14ac:dyDescent="0.35">
      <c r="A134" s="109"/>
      <c r="B134" s="112"/>
      <c r="C134" s="33">
        <v>131</v>
      </c>
      <c r="D134" s="115"/>
      <c r="E134" s="39" t="s">
        <v>56</v>
      </c>
      <c r="F134" s="40" t="s">
        <v>37</v>
      </c>
      <c r="G134" s="40" t="s">
        <v>96</v>
      </c>
      <c r="H134" s="40" t="s">
        <v>29</v>
      </c>
      <c r="I134" s="38">
        <v>33.17</v>
      </c>
      <c r="J134" s="17">
        <v>0</v>
      </c>
      <c r="K134" s="79">
        <f t="shared" si="10"/>
        <v>0</v>
      </c>
      <c r="L134" s="81">
        <f t="shared" si="11"/>
        <v>0</v>
      </c>
      <c r="M134" s="82"/>
      <c r="N134" s="83">
        <f t="shared" si="12"/>
        <v>0</v>
      </c>
      <c r="O134" s="80"/>
      <c r="P134" s="80"/>
      <c r="Q134" s="80"/>
      <c r="R134" s="84">
        <f t="shared" si="13"/>
        <v>0</v>
      </c>
      <c r="S134" s="19" t="str">
        <f t="shared" si="5"/>
        <v>OK</v>
      </c>
      <c r="T134" s="48"/>
      <c r="U134" s="48"/>
      <c r="V134" s="48"/>
      <c r="W134" s="48"/>
      <c r="X134" s="48"/>
      <c r="Y134" s="50"/>
      <c r="Z134" s="50"/>
      <c r="AA134" s="50"/>
      <c r="AB134" s="50"/>
      <c r="AC134" s="50"/>
      <c r="AD134" s="50"/>
      <c r="AE134" s="50"/>
      <c r="AF134" s="51"/>
      <c r="AG134" s="51"/>
      <c r="AH134" s="51"/>
      <c r="AI134" s="51"/>
    </row>
    <row r="135" spans="1:35" ht="40" customHeight="1" x14ac:dyDescent="0.35">
      <c r="A135" s="109"/>
      <c r="B135" s="112"/>
      <c r="C135" s="33">
        <v>132</v>
      </c>
      <c r="D135" s="115"/>
      <c r="E135" s="39" t="s">
        <v>58</v>
      </c>
      <c r="F135" s="40" t="s">
        <v>37</v>
      </c>
      <c r="G135" s="40" t="s">
        <v>59</v>
      </c>
      <c r="H135" s="40" t="s">
        <v>29</v>
      </c>
      <c r="I135" s="38">
        <v>74.31</v>
      </c>
      <c r="J135" s="17">
        <v>0</v>
      </c>
      <c r="K135" s="79">
        <f t="shared" si="10"/>
        <v>0</v>
      </c>
      <c r="L135" s="81">
        <f t="shared" si="11"/>
        <v>0</v>
      </c>
      <c r="M135" s="82"/>
      <c r="N135" s="83">
        <f t="shared" si="12"/>
        <v>0</v>
      </c>
      <c r="O135" s="80"/>
      <c r="P135" s="80"/>
      <c r="Q135" s="80"/>
      <c r="R135" s="84">
        <f t="shared" si="13"/>
        <v>0</v>
      </c>
      <c r="S135" s="19" t="str">
        <f t="shared" si="5"/>
        <v>OK</v>
      </c>
      <c r="T135" s="48"/>
      <c r="U135" s="48"/>
      <c r="V135" s="48"/>
      <c r="W135" s="48"/>
      <c r="X135" s="48"/>
      <c r="Y135" s="50"/>
      <c r="Z135" s="50"/>
      <c r="AA135" s="50"/>
      <c r="AB135" s="50"/>
      <c r="AC135" s="50"/>
      <c r="AD135" s="50"/>
      <c r="AE135" s="50"/>
      <c r="AF135" s="51"/>
      <c r="AG135" s="51"/>
      <c r="AH135" s="51"/>
      <c r="AI135" s="51"/>
    </row>
    <row r="136" spans="1:35" ht="40" customHeight="1" x14ac:dyDescent="0.35">
      <c r="A136" s="109"/>
      <c r="B136" s="112"/>
      <c r="C136" s="33">
        <v>133</v>
      </c>
      <c r="D136" s="115"/>
      <c r="E136" s="39" t="s">
        <v>60</v>
      </c>
      <c r="F136" s="40" t="s">
        <v>37</v>
      </c>
      <c r="G136" s="40" t="s">
        <v>61</v>
      </c>
      <c r="H136" s="40" t="s">
        <v>29</v>
      </c>
      <c r="I136" s="38">
        <v>124.47</v>
      </c>
      <c r="J136" s="17">
        <v>0</v>
      </c>
      <c r="K136" s="79">
        <f t="shared" si="10"/>
        <v>0</v>
      </c>
      <c r="L136" s="81">
        <f t="shared" si="11"/>
        <v>0</v>
      </c>
      <c r="M136" s="82"/>
      <c r="N136" s="83">
        <f t="shared" si="12"/>
        <v>0</v>
      </c>
      <c r="O136" s="80"/>
      <c r="P136" s="80"/>
      <c r="Q136" s="80"/>
      <c r="R136" s="84">
        <f t="shared" si="13"/>
        <v>0</v>
      </c>
      <c r="S136" s="19" t="str">
        <f t="shared" si="5"/>
        <v>OK</v>
      </c>
      <c r="T136" s="48"/>
      <c r="U136" s="48"/>
      <c r="V136" s="48"/>
      <c r="W136" s="48"/>
      <c r="X136" s="48"/>
      <c r="Y136" s="50"/>
      <c r="Z136" s="50"/>
      <c r="AA136" s="50"/>
      <c r="AB136" s="50"/>
      <c r="AC136" s="50"/>
      <c r="AD136" s="50"/>
      <c r="AE136" s="50"/>
      <c r="AF136" s="51"/>
      <c r="AG136" s="51"/>
      <c r="AH136" s="51"/>
      <c r="AI136" s="51"/>
    </row>
    <row r="137" spans="1:35" ht="40" customHeight="1" x14ac:dyDescent="0.35">
      <c r="A137" s="109"/>
      <c r="B137" s="112"/>
      <c r="C137" s="33">
        <v>134</v>
      </c>
      <c r="D137" s="115"/>
      <c r="E137" s="39" t="s">
        <v>62</v>
      </c>
      <c r="F137" s="40" t="s">
        <v>125</v>
      </c>
      <c r="G137" s="40" t="s">
        <v>63</v>
      </c>
      <c r="H137" s="40" t="s">
        <v>29</v>
      </c>
      <c r="I137" s="38">
        <v>1329.82</v>
      </c>
      <c r="J137" s="17">
        <v>0</v>
      </c>
      <c r="K137" s="79">
        <f t="shared" si="10"/>
        <v>0</v>
      </c>
      <c r="L137" s="81">
        <f t="shared" si="11"/>
        <v>0</v>
      </c>
      <c r="M137" s="82"/>
      <c r="N137" s="83">
        <f t="shared" si="12"/>
        <v>0</v>
      </c>
      <c r="O137" s="80"/>
      <c r="P137" s="80"/>
      <c r="Q137" s="80"/>
      <c r="R137" s="84">
        <f t="shared" si="13"/>
        <v>0</v>
      </c>
      <c r="S137" s="19" t="str">
        <f t="shared" si="5"/>
        <v>OK</v>
      </c>
      <c r="T137" s="48"/>
      <c r="U137" s="48"/>
      <c r="V137" s="48"/>
      <c r="W137" s="48"/>
      <c r="X137" s="48"/>
      <c r="Y137" s="50"/>
      <c r="Z137" s="50"/>
      <c r="AA137" s="50"/>
      <c r="AB137" s="50"/>
      <c r="AC137" s="50"/>
      <c r="AD137" s="50"/>
      <c r="AE137" s="50"/>
      <c r="AF137" s="51"/>
      <c r="AG137" s="51"/>
      <c r="AH137" s="51"/>
      <c r="AI137" s="51"/>
    </row>
    <row r="138" spans="1:35" ht="40" customHeight="1" x14ac:dyDescent="0.35">
      <c r="A138" s="109"/>
      <c r="B138" s="112"/>
      <c r="C138" s="33">
        <v>135</v>
      </c>
      <c r="D138" s="115"/>
      <c r="E138" s="39" t="s">
        <v>64</v>
      </c>
      <c r="F138" s="40" t="s">
        <v>125</v>
      </c>
      <c r="G138" s="40" t="s">
        <v>63</v>
      </c>
      <c r="H138" s="40" t="s">
        <v>29</v>
      </c>
      <c r="I138" s="38">
        <v>699.23</v>
      </c>
      <c r="J138" s="17">
        <v>0</v>
      </c>
      <c r="K138" s="79">
        <f t="shared" si="10"/>
        <v>0</v>
      </c>
      <c r="L138" s="81">
        <f t="shared" si="11"/>
        <v>0</v>
      </c>
      <c r="M138" s="82"/>
      <c r="N138" s="83">
        <f t="shared" si="12"/>
        <v>0</v>
      </c>
      <c r="O138" s="80"/>
      <c r="P138" s="80"/>
      <c r="Q138" s="80"/>
      <c r="R138" s="84">
        <f t="shared" si="13"/>
        <v>0</v>
      </c>
      <c r="S138" s="19" t="str">
        <f t="shared" si="5"/>
        <v>OK</v>
      </c>
      <c r="T138" s="48"/>
      <c r="U138" s="48"/>
      <c r="V138" s="48"/>
      <c r="W138" s="48"/>
      <c r="X138" s="48"/>
      <c r="Y138" s="50"/>
      <c r="Z138" s="50"/>
      <c r="AA138" s="50"/>
      <c r="AB138" s="50"/>
      <c r="AC138" s="50"/>
      <c r="AD138" s="50"/>
      <c r="AE138" s="50"/>
      <c r="AF138" s="51"/>
      <c r="AG138" s="51"/>
      <c r="AH138" s="51"/>
      <c r="AI138" s="51"/>
    </row>
    <row r="139" spans="1:35" ht="40" customHeight="1" x14ac:dyDescent="0.35">
      <c r="A139" s="109"/>
      <c r="B139" s="112"/>
      <c r="C139" s="33">
        <v>136</v>
      </c>
      <c r="D139" s="115"/>
      <c r="E139" s="39" t="s">
        <v>65</v>
      </c>
      <c r="F139" s="40" t="s">
        <v>125</v>
      </c>
      <c r="G139" s="40" t="s">
        <v>66</v>
      </c>
      <c r="H139" s="40" t="s">
        <v>29</v>
      </c>
      <c r="I139" s="38">
        <v>188.79</v>
      </c>
      <c r="J139" s="17">
        <v>0</v>
      </c>
      <c r="K139" s="79">
        <f t="shared" si="10"/>
        <v>0</v>
      </c>
      <c r="L139" s="81">
        <f t="shared" si="11"/>
        <v>0</v>
      </c>
      <c r="M139" s="82"/>
      <c r="N139" s="83">
        <f t="shared" si="12"/>
        <v>0</v>
      </c>
      <c r="O139" s="80"/>
      <c r="P139" s="80"/>
      <c r="Q139" s="80"/>
      <c r="R139" s="84">
        <f t="shared" si="13"/>
        <v>0</v>
      </c>
      <c r="S139" s="19" t="str">
        <f t="shared" si="5"/>
        <v>OK</v>
      </c>
      <c r="T139" s="48"/>
      <c r="U139" s="48"/>
      <c r="V139" s="48"/>
      <c r="W139" s="48"/>
      <c r="X139" s="48"/>
      <c r="Y139" s="50"/>
      <c r="Z139" s="50"/>
      <c r="AA139" s="50"/>
      <c r="AB139" s="50"/>
      <c r="AC139" s="50"/>
      <c r="AD139" s="50"/>
      <c r="AE139" s="50"/>
      <c r="AF139" s="51"/>
      <c r="AG139" s="51"/>
      <c r="AH139" s="51"/>
      <c r="AI139" s="51"/>
    </row>
    <row r="140" spans="1:35" ht="40" customHeight="1" x14ac:dyDescent="0.35">
      <c r="A140" s="109"/>
      <c r="B140" s="112"/>
      <c r="C140" s="33">
        <v>137</v>
      </c>
      <c r="D140" s="115"/>
      <c r="E140" s="39" t="s">
        <v>67</v>
      </c>
      <c r="F140" s="40" t="s">
        <v>125</v>
      </c>
      <c r="G140" s="40" t="s">
        <v>68</v>
      </c>
      <c r="H140" s="40" t="s">
        <v>29</v>
      </c>
      <c r="I140" s="38">
        <v>867.11</v>
      </c>
      <c r="J140" s="17">
        <v>0</v>
      </c>
      <c r="K140" s="79">
        <f t="shared" si="10"/>
        <v>0</v>
      </c>
      <c r="L140" s="81">
        <f t="shared" si="11"/>
        <v>0</v>
      </c>
      <c r="M140" s="82"/>
      <c r="N140" s="83">
        <f t="shared" si="12"/>
        <v>0</v>
      </c>
      <c r="O140" s="80"/>
      <c r="P140" s="80"/>
      <c r="Q140" s="80"/>
      <c r="R140" s="84">
        <f t="shared" si="13"/>
        <v>0</v>
      </c>
      <c r="S140" s="19" t="str">
        <f t="shared" si="5"/>
        <v>OK</v>
      </c>
      <c r="T140" s="48"/>
      <c r="U140" s="48"/>
      <c r="V140" s="48"/>
      <c r="W140" s="48"/>
      <c r="X140" s="48"/>
      <c r="Y140" s="50"/>
      <c r="Z140" s="50"/>
      <c r="AA140" s="50"/>
      <c r="AB140" s="50"/>
      <c r="AC140" s="50"/>
      <c r="AD140" s="50"/>
      <c r="AE140" s="50"/>
      <c r="AF140" s="51"/>
      <c r="AG140" s="51"/>
      <c r="AH140" s="51"/>
      <c r="AI140" s="51"/>
    </row>
    <row r="141" spans="1:35" ht="40" customHeight="1" x14ac:dyDescent="0.35">
      <c r="A141" s="109"/>
      <c r="B141" s="112"/>
      <c r="C141" s="33">
        <v>138</v>
      </c>
      <c r="D141" s="115"/>
      <c r="E141" s="39" t="s">
        <v>69</v>
      </c>
      <c r="F141" s="40" t="s">
        <v>125</v>
      </c>
      <c r="G141" s="40" t="s">
        <v>28</v>
      </c>
      <c r="H141" s="40" t="s">
        <v>29</v>
      </c>
      <c r="I141" s="38">
        <v>433.26</v>
      </c>
      <c r="J141" s="17">
        <v>0</v>
      </c>
      <c r="K141" s="79">
        <f t="shared" si="10"/>
        <v>0</v>
      </c>
      <c r="L141" s="81">
        <f t="shared" si="11"/>
        <v>0</v>
      </c>
      <c r="M141" s="82"/>
      <c r="N141" s="83">
        <f t="shared" si="12"/>
        <v>0</v>
      </c>
      <c r="O141" s="80"/>
      <c r="P141" s="80"/>
      <c r="Q141" s="80"/>
      <c r="R141" s="84">
        <f t="shared" si="13"/>
        <v>0</v>
      </c>
      <c r="S141" s="19" t="str">
        <f t="shared" si="5"/>
        <v>OK</v>
      </c>
      <c r="T141" s="48"/>
      <c r="U141" s="48"/>
      <c r="V141" s="48"/>
      <c r="W141" s="48"/>
      <c r="X141" s="48"/>
      <c r="Y141" s="50"/>
      <c r="Z141" s="50"/>
      <c r="AA141" s="50"/>
      <c r="AB141" s="50"/>
      <c r="AC141" s="50"/>
      <c r="AD141" s="50"/>
      <c r="AE141" s="50"/>
      <c r="AF141" s="51"/>
      <c r="AG141" s="51"/>
      <c r="AH141" s="51"/>
      <c r="AI141" s="51"/>
    </row>
    <row r="142" spans="1:35" ht="40" customHeight="1" x14ac:dyDescent="0.35">
      <c r="A142" s="109"/>
      <c r="B142" s="112"/>
      <c r="C142" s="33">
        <v>139</v>
      </c>
      <c r="D142" s="115"/>
      <c r="E142" s="39" t="s">
        <v>70</v>
      </c>
      <c r="F142" s="40" t="s">
        <v>125</v>
      </c>
      <c r="G142" s="40" t="s">
        <v>71</v>
      </c>
      <c r="H142" s="40" t="s">
        <v>29</v>
      </c>
      <c r="I142" s="38">
        <v>164.74</v>
      </c>
      <c r="J142" s="17">
        <v>0</v>
      </c>
      <c r="K142" s="79">
        <f t="shared" si="10"/>
        <v>0</v>
      </c>
      <c r="L142" s="81">
        <f t="shared" si="11"/>
        <v>0</v>
      </c>
      <c r="M142" s="82"/>
      <c r="N142" s="83">
        <f t="shared" si="12"/>
        <v>0</v>
      </c>
      <c r="O142" s="80"/>
      <c r="P142" s="80"/>
      <c r="Q142" s="80"/>
      <c r="R142" s="84">
        <f t="shared" si="13"/>
        <v>0</v>
      </c>
      <c r="S142" s="19" t="str">
        <f t="shared" si="5"/>
        <v>OK</v>
      </c>
      <c r="T142" s="48"/>
      <c r="U142" s="48"/>
      <c r="V142" s="48"/>
      <c r="W142" s="48"/>
      <c r="X142" s="48"/>
      <c r="Y142" s="50"/>
      <c r="Z142" s="50"/>
      <c r="AA142" s="50"/>
      <c r="AB142" s="50"/>
      <c r="AC142" s="50"/>
      <c r="AD142" s="50"/>
      <c r="AE142" s="50"/>
      <c r="AF142" s="51"/>
      <c r="AG142" s="51"/>
      <c r="AH142" s="51"/>
      <c r="AI142" s="51"/>
    </row>
    <row r="143" spans="1:35" ht="40" customHeight="1" x14ac:dyDescent="0.35">
      <c r="A143" s="109"/>
      <c r="B143" s="112"/>
      <c r="C143" s="33">
        <v>140</v>
      </c>
      <c r="D143" s="115"/>
      <c r="E143" s="39" t="s">
        <v>72</v>
      </c>
      <c r="F143" s="40" t="s">
        <v>125</v>
      </c>
      <c r="G143" s="40" t="s">
        <v>73</v>
      </c>
      <c r="H143" s="40" t="s">
        <v>29</v>
      </c>
      <c r="I143" s="38">
        <v>960</v>
      </c>
      <c r="J143" s="17">
        <v>0</v>
      </c>
      <c r="K143" s="79">
        <f t="shared" si="10"/>
        <v>0</v>
      </c>
      <c r="L143" s="81">
        <f t="shared" si="11"/>
        <v>0</v>
      </c>
      <c r="M143" s="82"/>
      <c r="N143" s="83">
        <f t="shared" si="12"/>
        <v>0</v>
      </c>
      <c r="O143" s="80"/>
      <c r="P143" s="80"/>
      <c r="Q143" s="80"/>
      <c r="R143" s="84">
        <f t="shared" si="13"/>
        <v>0</v>
      </c>
      <c r="S143" s="19" t="str">
        <f t="shared" si="5"/>
        <v>OK</v>
      </c>
      <c r="T143" s="48"/>
      <c r="U143" s="48"/>
      <c r="V143" s="48"/>
      <c r="W143" s="48"/>
      <c r="X143" s="48"/>
      <c r="Y143" s="50"/>
      <c r="Z143" s="50"/>
      <c r="AA143" s="50"/>
      <c r="AB143" s="50"/>
      <c r="AC143" s="50"/>
      <c r="AD143" s="50"/>
      <c r="AE143" s="50"/>
      <c r="AF143" s="51"/>
      <c r="AG143" s="51"/>
      <c r="AH143" s="51"/>
      <c r="AI143" s="51"/>
    </row>
    <row r="144" spans="1:35" ht="40" customHeight="1" x14ac:dyDescent="0.35">
      <c r="A144" s="109"/>
      <c r="B144" s="112"/>
      <c r="C144" s="33">
        <v>141</v>
      </c>
      <c r="D144" s="115"/>
      <c r="E144" s="39" t="s">
        <v>74</v>
      </c>
      <c r="F144" s="40" t="s">
        <v>125</v>
      </c>
      <c r="G144" s="40" t="s">
        <v>75</v>
      </c>
      <c r="H144" s="40" t="s">
        <v>29</v>
      </c>
      <c r="I144" s="38">
        <v>1340</v>
      </c>
      <c r="J144" s="17">
        <v>0</v>
      </c>
      <c r="K144" s="79">
        <f t="shared" si="10"/>
        <v>0</v>
      </c>
      <c r="L144" s="81">
        <f t="shared" si="11"/>
        <v>0</v>
      </c>
      <c r="M144" s="82"/>
      <c r="N144" s="83">
        <f t="shared" si="12"/>
        <v>0</v>
      </c>
      <c r="O144" s="80"/>
      <c r="P144" s="80"/>
      <c r="Q144" s="80"/>
      <c r="R144" s="84">
        <f t="shared" si="13"/>
        <v>0</v>
      </c>
      <c r="S144" s="19" t="str">
        <f t="shared" si="5"/>
        <v>OK</v>
      </c>
      <c r="T144" s="48"/>
      <c r="U144" s="48"/>
      <c r="V144" s="48"/>
      <c r="W144" s="48"/>
      <c r="X144" s="48"/>
      <c r="Y144" s="50"/>
      <c r="Z144" s="50"/>
      <c r="AA144" s="50"/>
      <c r="AB144" s="50"/>
      <c r="AC144" s="50"/>
      <c r="AD144" s="50"/>
      <c r="AE144" s="50"/>
      <c r="AF144" s="51"/>
      <c r="AG144" s="51"/>
      <c r="AH144" s="51"/>
      <c r="AI144" s="51"/>
    </row>
    <row r="145" spans="1:35" ht="40" customHeight="1" x14ac:dyDescent="0.35">
      <c r="A145" s="109"/>
      <c r="B145" s="112"/>
      <c r="C145" s="33">
        <v>142</v>
      </c>
      <c r="D145" s="115"/>
      <c r="E145" s="39" t="s">
        <v>76</v>
      </c>
      <c r="F145" s="40" t="s">
        <v>125</v>
      </c>
      <c r="G145" s="40" t="s">
        <v>28</v>
      </c>
      <c r="H145" s="40" t="s">
        <v>29</v>
      </c>
      <c r="I145" s="38">
        <v>716.77</v>
      </c>
      <c r="J145" s="17">
        <v>0</v>
      </c>
      <c r="K145" s="79">
        <f t="shared" si="10"/>
        <v>0</v>
      </c>
      <c r="L145" s="81">
        <f t="shared" si="11"/>
        <v>0</v>
      </c>
      <c r="M145" s="82"/>
      <c r="N145" s="83">
        <f t="shared" si="12"/>
        <v>0</v>
      </c>
      <c r="O145" s="80"/>
      <c r="P145" s="80"/>
      <c r="Q145" s="80"/>
      <c r="R145" s="84">
        <f t="shared" si="13"/>
        <v>0</v>
      </c>
      <c r="S145" s="19" t="str">
        <f t="shared" si="5"/>
        <v>OK</v>
      </c>
      <c r="T145" s="48"/>
      <c r="U145" s="48"/>
      <c r="V145" s="48"/>
      <c r="W145" s="48"/>
      <c r="X145" s="48"/>
      <c r="Y145" s="50"/>
      <c r="Z145" s="50"/>
      <c r="AA145" s="50"/>
      <c r="AB145" s="50"/>
      <c r="AC145" s="50"/>
      <c r="AD145" s="50"/>
      <c r="AE145" s="50"/>
      <c r="AF145" s="51"/>
      <c r="AG145" s="51"/>
      <c r="AH145" s="51"/>
      <c r="AI145" s="51"/>
    </row>
    <row r="146" spans="1:35" ht="40" customHeight="1" x14ac:dyDescent="0.35">
      <c r="A146" s="109"/>
      <c r="B146" s="112"/>
      <c r="C146" s="33">
        <v>143</v>
      </c>
      <c r="D146" s="115"/>
      <c r="E146" s="39" t="s">
        <v>77</v>
      </c>
      <c r="F146" s="40" t="s">
        <v>125</v>
      </c>
      <c r="G146" s="40" t="s">
        <v>28</v>
      </c>
      <c r="H146" s="40" t="s">
        <v>29</v>
      </c>
      <c r="I146" s="38">
        <v>1353.57</v>
      </c>
      <c r="J146" s="17">
        <v>0</v>
      </c>
      <c r="K146" s="79">
        <f t="shared" si="10"/>
        <v>0</v>
      </c>
      <c r="L146" s="81">
        <f t="shared" si="11"/>
        <v>0</v>
      </c>
      <c r="M146" s="82"/>
      <c r="N146" s="83">
        <f t="shared" si="12"/>
        <v>0</v>
      </c>
      <c r="O146" s="80"/>
      <c r="P146" s="80"/>
      <c r="Q146" s="80"/>
      <c r="R146" s="84">
        <f t="shared" si="13"/>
        <v>0</v>
      </c>
      <c r="S146" s="19" t="str">
        <f t="shared" si="5"/>
        <v>OK</v>
      </c>
      <c r="T146" s="48"/>
      <c r="U146" s="48"/>
      <c r="V146" s="48"/>
      <c r="W146" s="48"/>
      <c r="X146" s="48"/>
      <c r="Y146" s="50"/>
      <c r="Z146" s="50"/>
      <c r="AA146" s="50"/>
      <c r="AB146" s="50"/>
      <c r="AC146" s="50"/>
      <c r="AD146" s="50"/>
      <c r="AE146" s="50"/>
      <c r="AF146" s="51"/>
      <c r="AG146" s="51"/>
      <c r="AH146" s="51"/>
      <c r="AI146" s="51"/>
    </row>
    <row r="147" spans="1:35" ht="40" customHeight="1" x14ac:dyDescent="0.35">
      <c r="A147" s="109"/>
      <c r="B147" s="112"/>
      <c r="C147" s="33">
        <v>144</v>
      </c>
      <c r="D147" s="115"/>
      <c r="E147" s="39" t="s">
        <v>78</v>
      </c>
      <c r="F147" s="40" t="s">
        <v>125</v>
      </c>
      <c r="G147" s="40" t="s">
        <v>28</v>
      </c>
      <c r="H147" s="40" t="s">
        <v>29</v>
      </c>
      <c r="I147" s="38">
        <v>90</v>
      </c>
      <c r="J147" s="17">
        <v>0</v>
      </c>
      <c r="K147" s="79">
        <f t="shared" si="10"/>
        <v>0</v>
      </c>
      <c r="L147" s="81">
        <f t="shared" si="11"/>
        <v>0</v>
      </c>
      <c r="M147" s="82"/>
      <c r="N147" s="83">
        <f t="shared" si="12"/>
        <v>0</v>
      </c>
      <c r="O147" s="80"/>
      <c r="P147" s="80"/>
      <c r="Q147" s="80"/>
      <c r="R147" s="84">
        <f t="shared" si="13"/>
        <v>0</v>
      </c>
      <c r="S147" s="19" t="str">
        <f t="shared" si="5"/>
        <v>OK</v>
      </c>
      <c r="T147" s="48"/>
      <c r="U147" s="48"/>
      <c r="V147" s="48"/>
      <c r="W147" s="48"/>
      <c r="X147" s="48"/>
      <c r="Y147" s="50"/>
      <c r="Z147" s="50"/>
      <c r="AA147" s="50"/>
      <c r="AB147" s="50"/>
      <c r="AC147" s="50"/>
      <c r="AD147" s="50"/>
      <c r="AE147" s="50"/>
      <c r="AF147" s="51"/>
      <c r="AG147" s="51"/>
      <c r="AH147" s="51"/>
      <c r="AI147" s="51"/>
    </row>
    <row r="148" spans="1:35" ht="40" customHeight="1" x14ac:dyDescent="0.35">
      <c r="A148" s="109"/>
      <c r="B148" s="112"/>
      <c r="C148" s="33">
        <v>145</v>
      </c>
      <c r="D148" s="115"/>
      <c r="E148" s="39" t="s">
        <v>131</v>
      </c>
      <c r="F148" s="40" t="s">
        <v>125</v>
      </c>
      <c r="G148" s="40" t="s">
        <v>28</v>
      </c>
      <c r="H148" s="40" t="s">
        <v>29</v>
      </c>
      <c r="I148" s="38">
        <v>85.21</v>
      </c>
      <c r="J148" s="17">
        <v>0</v>
      </c>
      <c r="K148" s="79">
        <f t="shared" si="10"/>
        <v>0</v>
      </c>
      <c r="L148" s="81">
        <f t="shared" si="11"/>
        <v>0</v>
      </c>
      <c r="M148" s="82"/>
      <c r="N148" s="83">
        <f t="shared" si="12"/>
        <v>0</v>
      </c>
      <c r="O148" s="80"/>
      <c r="P148" s="80"/>
      <c r="Q148" s="80"/>
      <c r="R148" s="84">
        <f t="shared" si="13"/>
        <v>0</v>
      </c>
      <c r="S148" s="19" t="str">
        <f t="shared" si="5"/>
        <v>OK</v>
      </c>
      <c r="T148" s="48"/>
      <c r="U148" s="48"/>
      <c r="V148" s="48"/>
      <c r="W148" s="48"/>
      <c r="X148" s="48"/>
      <c r="Y148" s="50"/>
      <c r="Z148" s="50"/>
      <c r="AA148" s="50"/>
      <c r="AB148" s="50"/>
      <c r="AC148" s="50"/>
      <c r="AD148" s="50"/>
      <c r="AE148" s="50"/>
      <c r="AF148" s="51"/>
      <c r="AG148" s="51"/>
      <c r="AH148" s="51"/>
      <c r="AI148" s="51"/>
    </row>
    <row r="149" spans="1:35" ht="40" customHeight="1" x14ac:dyDescent="0.35">
      <c r="A149" s="109"/>
      <c r="B149" s="112"/>
      <c r="C149" s="33">
        <v>146</v>
      </c>
      <c r="D149" s="115"/>
      <c r="E149" s="39" t="s">
        <v>132</v>
      </c>
      <c r="F149" s="40" t="s">
        <v>37</v>
      </c>
      <c r="G149" s="40" t="s">
        <v>79</v>
      </c>
      <c r="H149" s="40" t="s">
        <v>29</v>
      </c>
      <c r="I149" s="38">
        <v>16.18</v>
      </c>
      <c r="J149" s="17">
        <v>0</v>
      </c>
      <c r="K149" s="79">
        <f t="shared" si="10"/>
        <v>0</v>
      </c>
      <c r="L149" s="81">
        <f t="shared" si="11"/>
        <v>0</v>
      </c>
      <c r="M149" s="82"/>
      <c r="N149" s="83">
        <f t="shared" si="12"/>
        <v>0</v>
      </c>
      <c r="O149" s="80"/>
      <c r="P149" s="80"/>
      <c r="Q149" s="80"/>
      <c r="R149" s="84">
        <f t="shared" si="13"/>
        <v>0</v>
      </c>
      <c r="S149" s="19" t="str">
        <f t="shared" si="5"/>
        <v>OK</v>
      </c>
      <c r="T149" s="48"/>
      <c r="U149" s="48"/>
      <c r="V149" s="48"/>
      <c r="W149" s="48"/>
      <c r="X149" s="48"/>
      <c r="Y149" s="50"/>
      <c r="Z149" s="50"/>
      <c r="AA149" s="50"/>
      <c r="AB149" s="50"/>
      <c r="AC149" s="50"/>
      <c r="AD149" s="50"/>
      <c r="AE149" s="50"/>
      <c r="AF149" s="51"/>
      <c r="AG149" s="51"/>
      <c r="AH149" s="51"/>
      <c r="AI149" s="51"/>
    </row>
    <row r="150" spans="1:35" ht="40" customHeight="1" x14ac:dyDescent="0.35">
      <c r="A150" s="109"/>
      <c r="B150" s="112"/>
      <c r="C150" s="33">
        <v>147</v>
      </c>
      <c r="D150" s="115"/>
      <c r="E150" s="39" t="s">
        <v>135</v>
      </c>
      <c r="F150" s="40" t="s">
        <v>37</v>
      </c>
      <c r="G150" s="40" t="s">
        <v>82</v>
      </c>
      <c r="H150" s="40" t="s">
        <v>29</v>
      </c>
      <c r="I150" s="38">
        <v>65.41</v>
      </c>
      <c r="J150" s="17">
        <v>0</v>
      </c>
      <c r="K150" s="79">
        <f t="shared" si="10"/>
        <v>0</v>
      </c>
      <c r="L150" s="81">
        <f t="shared" si="11"/>
        <v>0</v>
      </c>
      <c r="M150" s="82"/>
      <c r="N150" s="83">
        <f t="shared" si="12"/>
        <v>0</v>
      </c>
      <c r="O150" s="80"/>
      <c r="P150" s="80"/>
      <c r="Q150" s="80"/>
      <c r="R150" s="84">
        <f t="shared" si="13"/>
        <v>0</v>
      </c>
      <c r="S150" s="19" t="str">
        <f t="shared" si="5"/>
        <v>OK</v>
      </c>
      <c r="T150" s="48"/>
      <c r="U150" s="48"/>
      <c r="V150" s="48"/>
      <c r="W150" s="48"/>
      <c r="X150" s="48"/>
      <c r="Y150" s="50"/>
      <c r="Z150" s="50"/>
      <c r="AA150" s="50"/>
      <c r="AB150" s="50"/>
      <c r="AC150" s="50"/>
      <c r="AD150" s="50"/>
      <c r="AE150" s="50"/>
      <c r="AF150" s="51"/>
      <c r="AG150" s="51"/>
      <c r="AH150" s="51"/>
      <c r="AI150" s="51"/>
    </row>
    <row r="151" spans="1:35" ht="40" customHeight="1" x14ac:dyDescent="0.35">
      <c r="A151" s="109"/>
      <c r="B151" s="112"/>
      <c r="C151" s="33">
        <v>148</v>
      </c>
      <c r="D151" s="115"/>
      <c r="E151" s="39" t="s">
        <v>136</v>
      </c>
      <c r="F151" s="40" t="s">
        <v>37</v>
      </c>
      <c r="G151" s="40" t="s">
        <v>83</v>
      </c>
      <c r="H151" s="40" t="s">
        <v>29</v>
      </c>
      <c r="I151" s="38">
        <v>34.229999999999997</v>
      </c>
      <c r="J151" s="17">
        <v>0</v>
      </c>
      <c r="K151" s="79">
        <f t="shared" si="10"/>
        <v>0</v>
      </c>
      <c r="L151" s="81">
        <f t="shared" si="11"/>
        <v>0</v>
      </c>
      <c r="M151" s="82"/>
      <c r="N151" s="83">
        <f t="shared" si="12"/>
        <v>0</v>
      </c>
      <c r="O151" s="80"/>
      <c r="P151" s="80"/>
      <c r="Q151" s="80"/>
      <c r="R151" s="84">
        <f t="shared" si="13"/>
        <v>0</v>
      </c>
      <c r="S151" s="19" t="str">
        <f t="shared" si="5"/>
        <v>OK</v>
      </c>
      <c r="T151" s="48"/>
      <c r="U151" s="48"/>
      <c r="V151" s="48"/>
      <c r="W151" s="48"/>
      <c r="X151" s="48"/>
      <c r="Y151" s="50"/>
      <c r="Z151" s="50"/>
      <c r="AA151" s="50"/>
      <c r="AB151" s="50"/>
      <c r="AC151" s="50"/>
      <c r="AD151" s="50"/>
      <c r="AE151" s="50"/>
      <c r="AF151" s="51"/>
      <c r="AG151" s="51"/>
      <c r="AH151" s="51"/>
      <c r="AI151" s="51"/>
    </row>
    <row r="152" spans="1:35" ht="40" customHeight="1" x14ac:dyDescent="0.35">
      <c r="A152" s="109"/>
      <c r="B152" s="112"/>
      <c r="C152" s="33">
        <v>149</v>
      </c>
      <c r="D152" s="115"/>
      <c r="E152" s="39" t="s">
        <v>86</v>
      </c>
      <c r="F152" s="40" t="s">
        <v>125</v>
      </c>
      <c r="G152" s="40" t="s">
        <v>87</v>
      </c>
      <c r="H152" s="40" t="s">
        <v>29</v>
      </c>
      <c r="I152" s="38">
        <v>578.94000000000005</v>
      </c>
      <c r="J152" s="17">
        <v>0</v>
      </c>
      <c r="K152" s="79">
        <f t="shared" si="10"/>
        <v>0</v>
      </c>
      <c r="L152" s="81">
        <f t="shared" si="11"/>
        <v>0</v>
      </c>
      <c r="M152" s="82"/>
      <c r="N152" s="83">
        <f t="shared" si="12"/>
        <v>0</v>
      </c>
      <c r="O152" s="80"/>
      <c r="P152" s="80"/>
      <c r="Q152" s="80"/>
      <c r="R152" s="84">
        <f t="shared" si="13"/>
        <v>0</v>
      </c>
      <c r="S152" s="19" t="str">
        <f t="shared" si="5"/>
        <v>OK</v>
      </c>
      <c r="T152" s="48"/>
      <c r="U152" s="48"/>
      <c r="V152" s="48"/>
      <c r="W152" s="48"/>
      <c r="X152" s="48"/>
      <c r="Y152" s="50"/>
      <c r="Z152" s="50"/>
      <c r="AA152" s="50"/>
      <c r="AB152" s="50"/>
      <c r="AC152" s="50"/>
      <c r="AD152" s="50"/>
      <c r="AE152" s="50"/>
      <c r="AF152" s="51"/>
      <c r="AG152" s="51"/>
      <c r="AH152" s="51"/>
      <c r="AI152" s="51"/>
    </row>
    <row r="153" spans="1:35" ht="40" customHeight="1" x14ac:dyDescent="0.35">
      <c r="A153" s="109"/>
      <c r="B153" s="112"/>
      <c r="C153" s="33">
        <v>150</v>
      </c>
      <c r="D153" s="115"/>
      <c r="E153" s="39" t="s">
        <v>88</v>
      </c>
      <c r="F153" s="40" t="s">
        <v>125</v>
      </c>
      <c r="G153" s="40" t="s">
        <v>28</v>
      </c>
      <c r="H153" s="40" t="s">
        <v>29</v>
      </c>
      <c r="I153" s="38">
        <v>1150</v>
      </c>
      <c r="J153" s="17">
        <v>0</v>
      </c>
      <c r="K153" s="79">
        <f t="shared" si="10"/>
        <v>0</v>
      </c>
      <c r="L153" s="81">
        <f t="shared" si="11"/>
        <v>0</v>
      </c>
      <c r="M153" s="82"/>
      <c r="N153" s="83">
        <f t="shared" si="12"/>
        <v>0</v>
      </c>
      <c r="O153" s="80"/>
      <c r="P153" s="80"/>
      <c r="Q153" s="80"/>
      <c r="R153" s="84">
        <f t="shared" si="13"/>
        <v>0</v>
      </c>
      <c r="S153" s="19" t="str">
        <f t="shared" si="5"/>
        <v>OK</v>
      </c>
      <c r="T153" s="48"/>
      <c r="U153" s="48"/>
      <c r="V153" s="48"/>
      <c r="W153" s="48"/>
      <c r="X153" s="48"/>
      <c r="Y153" s="50"/>
      <c r="Z153" s="50"/>
      <c r="AA153" s="50"/>
      <c r="AB153" s="50"/>
      <c r="AC153" s="50"/>
      <c r="AD153" s="50"/>
      <c r="AE153" s="50"/>
      <c r="AF153" s="51"/>
      <c r="AG153" s="51"/>
      <c r="AH153" s="51"/>
      <c r="AI153" s="51"/>
    </row>
    <row r="154" spans="1:35" ht="40" customHeight="1" x14ac:dyDescent="0.35">
      <c r="A154" s="109"/>
      <c r="B154" s="112"/>
      <c r="C154" s="33">
        <v>151</v>
      </c>
      <c r="D154" s="115"/>
      <c r="E154" s="39" t="s">
        <v>89</v>
      </c>
      <c r="F154" s="40" t="s">
        <v>37</v>
      </c>
      <c r="G154" s="40" t="s">
        <v>28</v>
      </c>
      <c r="H154" s="40" t="s">
        <v>29</v>
      </c>
      <c r="I154" s="38">
        <v>240</v>
      </c>
      <c r="J154" s="17">
        <v>0</v>
      </c>
      <c r="K154" s="79">
        <f t="shared" si="10"/>
        <v>0</v>
      </c>
      <c r="L154" s="81">
        <f t="shared" si="11"/>
        <v>0</v>
      </c>
      <c r="M154" s="82"/>
      <c r="N154" s="83">
        <f t="shared" si="12"/>
        <v>0</v>
      </c>
      <c r="O154" s="80"/>
      <c r="P154" s="80"/>
      <c r="Q154" s="80"/>
      <c r="R154" s="84">
        <f t="shared" si="13"/>
        <v>0</v>
      </c>
      <c r="S154" s="19" t="str">
        <f t="shared" si="5"/>
        <v>OK</v>
      </c>
      <c r="T154" s="48"/>
      <c r="U154" s="48"/>
      <c r="V154" s="48"/>
      <c r="W154" s="48"/>
      <c r="X154" s="48"/>
      <c r="Y154" s="50"/>
      <c r="Z154" s="50"/>
      <c r="AA154" s="50"/>
      <c r="AB154" s="50"/>
      <c r="AC154" s="50"/>
      <c r="AD154" s="50"/>
      <c r="AE154" s="50"/>
      <c r="AF154" s="51"/>
      <c r="AG154" s="51"/>
      <c r="AH154" s="51"/>
      <c r="AI154" s="51"/>
    </row>
    <row r="155" spans="1:35" ht="40" customHeight="1" x14ac:dyDescent="0.35">
      <c r="A155" s="109"/>
      <c r="B155" s="112"/>
      <c r="C155" s="33">
        <v>152</v>
      </c>
      <c r="D155" s="115"/>
      <c r="E155" s="39" t="s">
        <v>90</v>
      </c>
      <c r="F155" s="40" t="s">
        <v>37</v>
      </c>
      <c r="G155" s="40" t="s">
        <v>28</v>
      </c>
      <c r="H155" s="40" t="s">
        <v>29</v>
      </c>
      <c r="I155" s="38">
        <v>135</v>
      </c>
      <c r="J155" s="17">
        <v>0</v>
      </c>
      <c r="K155" s="79">
        <f t="shared" si="10"/>
        <v>0</v>
      </c>
      <c r="L155" s="81">
        <f t="shared" si="11"/>
        <v>0</v>
      </c>
      <c r="M155" s="82"/>
      <c r="N155" s="83">
        <f t="shared" si="12"/>
        <v>0</v>
      </c>
      <c r="O155" s="80"/>
      <c r="P155" s="80"/>
      <c r="Q155" s="80"/>
      <c r="R155" s="84">
        <f t="shared" si="13"/>
        <v>0</v>
      </c>
      <c r="S155" s="19" t="str">
        <f t="shared" si="5"/>
        <v>OK</v>
      </c>
      <c r="T155" s="48"/>
      <c r="U155" s="48"/>
      <c r="V155" s="48"/>
      <c r="W155" s="48"/>
      <c r="X155" s="48"/>
      <c r="Y155" s="50"/>
      <c r="Z155" s="50"/>
      <c r="AA155" s="50"/>
      <c r="AB155" s="50"/>
      <c r="AC155" s="50"/>
      <c r="AD155" s="50"/>
      <c r="AE155" s="50"/>
      <c r="AF155" s="51"/>
      <c r="AG155" s="51"/>
      <c r="AH155" s="51"/>
      <c r="AI155" s="51"/>
    </row>
    <row r="156" spans="1:35" ht="40" customHeight="1" x14ac:dyDescent="0.35">
      <c r="A156" s="109"/>
      <c r="B156" s="112"/>
      <c r="C156" s="33">
        <v>153</v>
      </c>
      <c r="D156" s="115"/>
      <c r="E156" s="39" t="s">
        <v>91</v>
      </c>
      <c r="F156" s="40" t="s">
        <v>37</v>
      </c>
      <c r="G156" s="40" t="s">
        <v>92</v>
      </c>
      <c r="H156" s="40" t="s">
        <v>29</v>
      </c>
      <c r="I156" s="38">
        <v>24.21</v>
      </c>
      <c r="J156" s="17">
        <v>0</v>
      </c>
      <c r="K156" s="79">
        <f t="shared" si="10"/>
        <v>0</v>
      </c>
      <c r="L156" s="81">
        <f t="shared" si="11"/>
        <v>0</v>
      </c>
      <c r="M156" s="82"/>
      <c r="N156" s="83">
        <f t="shared" si="12"/>
        <v>0</v>
      </c>
      <c r="O156" s="80"/>
      <c r="P156" s="80"/>
      <c r="Q156" s="80"/>
      <c r="R156" s="84">
        <f t="shared" si="13"/>
        <v>0</v>
      </c>
      <c r="S156" s="19" t="str">
        <f t="shared" si="5"/>
        <v>OK</v>
      </c>
      <c r="T156" s="48"/>
      <c r="U156" s="48"/>
      <c r="V156" s="48"/>
      <c r="W156" s="48"/>
      <c r="X156" s="48"/>
      <c r="Y156" s="50"/>
      <c r="Z156" s="50"/>
      <c r="AA156" s="50"/>
      <c r="AB156" s="50"/>
      <c r="AC156" s="50"/>
      <c r="AD156" s="50"/>
      <c r="AE156" s="50"/>
      <c r="AF156" s="51"/>
      <c r="AG156" s="51"/>
      <c r="AH156" s="51"/>
      <c r="AI156" s="51"/>
    </row>
    <row r="157" spans="1:35" ht="40" customHeight="1" x14ac:dyDescent="0.35">
      <c r="A157" s="109"/>
      <c r="B157" s="112"/>
      <c r="C157" s="33">
        <v>154</v>
      </c>
      <c r="D157" s="115"/>
      <c r="E157" s="39" t="s">
        <v>93</v>
      </c>
      <c r="F157" s="40" t="s">
        <v>125</v>
      </c>
      <c r="G157" s="40" t="s">
        <v>28</v>
      </c>
      <c r="H157" s="40" t="s">
        <v>29</v>
      </c>
      <c r="I157" s="38">
        <v>224</v>
      </c>
      <c r="J157" s="17">
        <v>0</v>
      </c>
      <c r="K157" s="79">
        <f t="shared" si="10"/>
        <v>0</v>
      </c>
      <c r="L157" s="81">
        <f t="shared" si="11"/>
        <v>0</v>
      </c>
      <c r="M157" s="82"/>
      <c r="N157" s="83">
        <f t="shared" si="12"/>
        <v>0</v>
      </c>
      <c r="O157" s="80"/>
      <c r="P157" s="80"/>
      <c r="Q157" s="80"/>
      <c r="R157" s="84">
        <f t="shared" si="13"/>
        <v>0</v>
      </c>
      <c r="S157" s="19" t="str">
        <f t="shared" si="5"/>
        <v>OK</v>
      </c>
      <c r="T157" s="48"/>
      <c r="U157" s="48"/>
      <c r="V157" s="48"/>
      <c r="W157" s="48"/>
      <c r="X157" s="48"/>
      <c r="Y157" s="50"/>
      <c r="Z157" s="50"/>
      <c r="AA157" s="50"/>
      <c r="AB157" s="50"/>
      <c r="AC157" s="50"/>
      <c r="AD157" s="50"/>
      <c r="AE157" s="50"/>
      <c r="AF157" s="51"/>
      <c r="AG157" s="51"/>
      <c r="AH157" s="51"/>
      <c r="AI157" s="51"/>
    </row>
    <row r="158" spans="1:35" ht="40" customHeight="1" x14ac:dyDescent="0.35">
      <c r="A158" s="110"/>
      <c r="B158" s="113"/>
      <c r="C158" s="33">
        <v>155</v>
      </c>
      <c r="D158" s="116"/>
      <c r="E158" s="39" t="s">
        <v>94</v>
      </c>
      <c r="F158" s="40" t="s">
        <v>125</v>
      </c>
      <c r="G158" s="40" t="s">
        <v>28</v>
      </c>
      <c r="H158" s="40" t="s">
        <v>29</v>
      </c>
      <c r="I158" s="38">
        <v>245</v>
      </c>
      <c r="J158" s="17">
        <v>0</v>
      </c>
      <c r="K158" s="79">
        <f t="shared" si="10"/>
        <v>0</v>
      </c>
      <c r="L158" s="81">
        <f t="shared" si="11"/>
        <v>0</v>
      </c>
      <c r="M158" s="82"/>
      <c r="N158" s="83">
        <f t="shared" si="12"/>
        <v>0</v>
      </c>
      <c r="O158" s="80"/>
      <c r="P158" s="80"/>
      <c r="Q158" s="80"/>
      <c r="R158" s="84">
        <f t="shared" si="13"/>
        <v>0</v>
      </c>
      <c r="S158" s="19" t="str">
        <f t="shared" si="5"/>
        <v>OK</v>
      </c>
      <c r="T158" s="48"/>
      <c r="U158" s="48"/>
      <c r="V158" s="48"/>
      <c r="W158" s="48"/>
      <c r="X158" s="48"/>
      <c r="Y158" s="50"/>
      <c r="Z158" s="50"/>
      <c r="AA158" s="50"/>
      <c r="AB158" s="50"/>
      <c r="AC158" s="50"/>
      <c r="AD158" s="50"/>
      <c r="AE158" s="50"/>
      <c r="AF158" s="51"/>
      <c r="AG158" s="51"/>
      <c r="AH158" s="51"/>
      <c r="AI158" s="51"/>
    </row>
    <row r="159" spans="1:35" ht="40" customHeight="1" x14ac:dyDescent="0.35">
      <c r="A159" s="108" t="s">
        <v>143</v>
      </c>
      <c r="B159" s="111">
        <v>5</v>
      </c>
      <c r="C159" s="33">
        <v>156</v>
      </c>
      <c r="D159" s="114" t="s">
        <v>123</v>
      </c>
      <c r="E159" s="39" t="s">
        <v>27</v>
      </c>
      <c r="F159" s="40" t="s">
        <v>125</v>
      </c>
      <c r="G159" s="40" t="s">
        <v>28</v>
      </c>
      <c r="H159" s="40" t="s">
        <v>29</v>
      </c>
      <c r="I159" s="38">
        <v>250</v>
      </c>
      <c r="J159" s="17">
        <v>0</v>
      </c>
      <c r="K159" s="79">
        <f t="shared" si="10"/>
        <v>0</v>
      </c>
      <c r="L159" s="81">
        <f t="shared" si="11"/>
        <v>0</v>
      </c>
      <c r="M159" s="82"/>
      <c r="N159" s="83">
        <f t="shared" si="12"/>
        <v>0</v>
      </c>
      <c r="O159" s="80"/>
      <c r="P159" s="80"/>
      <c r="Q159" s="80"/>
      <c r="R159" s="84">
        <f t="shared" si="13"/>
        <v>0</v>
      </c>
      <c r="S159" s="19" t="str">
        <f t="shared" si="5"/>
        <v>OK</v>
      </c>
      <c r="T159" s="48"/>
      <c r="U159" s="48"/>
      <c r="V159" s="48"/>
      <c r="W159" s="48"/>
      <c r="X159" s="48"/>
      <c r="Y159" s="50"/>
      <c r="Z159" s="50"/>
      <c r="AA159" s="50"/>
      <c r="AB159" s="50"/>
      <c r="AC159" s="50"/>
      <c r="AD159" s="50"/>
      <c r="AE159" s="50"/>
      <c r="AF159" s="51"/>
      <c r="AG159" s="51"/>
      <c r="AH159" s="51"/>
      <c r="AI159" s="51"/>
    </row>
    <row r="160" spans="1:35" ht="40" customHeight="1" x14ac:dyDescent="0.35">
      <c r="A160" s="109"/>
      <c r="B160" s="112"/>
      <c r="C160" s="33">
        <v>157</v>
      </c>
      <c r="D160" s="115"/>
      <c r="E160" s="39" t="s">
        <v>30</v>
      </c>
      <c r="F160" s="40" t="s">
        <v>31</v>
      </c>
      <c r="G160" s="40" t="s">
        <v>28</v>
      </c>
      <c r="H160" s="40" t="s">
        <v>29</v>
      </c>
      <c r="I160" s="38">
        <v>20</v>
      </c>
      <c r="J160" s="17">
        <v>0</v>
      </c>
      <c r="K160" s="79">
        <f t="shared" si="10"/>
        <v>0</v>
      </c>
      <c r="L160" s="81">
        <f t="shared" si="11"/>
        <v>0</v>
      </c>
      <c r="M160" s="82"/>
      <c r="N160" s="83">
        <f t="shared" si="12"/>
        <v>0</v>
      </c>
      <c r="O160" s="80"/>
      <c r="P160" s="80"/>
      <c r="Q160" s="80"/>
      <c r="R160" s="84">
        <f t="shared" si="13"/>
        <v>0</v>
      </c>
      <c r="S160" s="19" t="str">
        <f t="shared" si="5"/>
        <v>OK</v>
      </c>
      <c r="T160" s="48"/>
      <c r="U160" s="48"/>
      <c r="V160" s="48"/>
      <c r="W160" s="48"/>
      <c r="X160" s="48"/>
      <c r="Y160" s="50"/>
      <c r="Z160" s="50"/>
      <c r="AA160" s="50"/>
      <c r="AB160" s="50"/>
      <c r="AC160" s="50"/>
      <c r="AD160" s="50"/>
      <c r="AE160" s="50"/>
      <c r="AF160" s="51"/>
      <c r="AG160" s="51"/>
      <c r="AH160" s="51"/>
      <c r="AI160" s="51"/>
    </row>
    <row r="161" spans="1:35" ht="40" customHeight="1" x14ac:dyDescent="0.35">
      <c r="A161" s="109"/>
      <c r="B161" s="112"/>
      <c r="C161" s="33">
        <v>158</v>
      </c>
      <c r="D161" s="115"/>
      <c r="E161" s="39" t="s">
        <v>32</v>
      </c>
      <c r="F161" s="40" t="s">
        <v>125</v>
      </c>
      <c r="G161" s="40" t="s">
        <v>28</v>
      </c>
      <c r="H161" s="40" t="s">
        <v>29</v>
      </c>
      <c r="I161" s="38">
        <v>32</v>
      </c>
      <c r="J161" s="17">
        <v>0</v>
      </c>
      <c r="K161" s="79">
        <f t="shared" si="10"/>
        <v>0</v>
      </c>
      <c r="L161" s="81">
        <f t="shared" si="11"/>
        <v>0</v>
      </c>
      <c r="M161" s="82"/>
      <c r="N161" s="83">
        <f t="shared" si="12"/>
        <v>0</v>
      </c>
      <c r="O161" s="80"/>
      <c r="P161" s="80"/>
      <c r="Q161" s="80"/>
      <c r="R161" s="84">
        <f t="shared" si="13"/>
        <v>0</v>
      </c>
      <c r="S161" s="19" t="str">
        <f t="shared" si="5"/>
        <v>OK</v>
      </c>
      <c r="T161" s="48"/>
      <c r="U161" s="48"/>
      <c r="V161" s="48"/>
      <c r="W161" s="48"/>
      <c r="X161" s="48"/>
      <c r="Y161" s="50"/>
      <c r="Z161" s="50"/>
      <c r="AA161" s="50"/>
      <c r="AB161" s="50"/>
      <c r="AC161" s="50"/>
      <c r="AD161" s="50"/>
      <c r="AE161" s="50"/>
      <c r="AF161" s="51"/>
      <c r="AG161" s="51"/>
      <c r="AH161" s="51"/>
      <c r="AI161" s="51"/>
    </row>
    <row r="162" spans="1:35" ht="40" customHeight="1" x14ac:dyDescent="0.35">
      <c r="A162" s="109"/>
      <c r="B162" s="112"/>
      <c r="C162" s="33">
        <v>159</v>
      </c>
      <c r="D162" s="115"/>
      <c r="E162" s="39" t="s">
        <v>33</v>
      </c>
      <c r="F162" s="40" t="s">
        <v>125</v>
      </c>
      <c r="G162" s="40" t="s">
        <v>34</v>
      </c>
      <c r="H162" s="40" t="s">
        <v>29</v>
      </c>
      <c r="I162" s="38">
        <v>52</v>
      </c>
      <c r="J162" s="17">
        <v>0</v>
      </c>
      <c r="K162" s="79">
        <f t="shared" si="10"/>
        <v>0</v>
      </c>
      <c r="L162" s="81">
        <f t="shared" si="11"/>
        <v>0</v>
      </c>
      <c r="M162" s="82"/>
      <c r="N162" s="83">
        <f t="shared" si="12"/>
        <v>0</v>
      </c>
      <c r="O162" s="80"/>
      <c r="P162" s="80"/>
      <c r="Q162" s="80"/>
      <c r="R162" s="84">
        <f t="shared" si="13"/>
        <v>0</v>
      </c>
      <c r="S162" s="19" t="str">
        <f t="shared" si="5"/>
        <v>OK</v>
      </c>
      <c r="T162" s="48"/>
      <c r="U162" s="48"/>
      <c r="V162" s="48"/>
      <c r="W162" s="48"/>
      <c r="X162" s="48"/>
      <c r="Y162" s="50"/>
      <c r="Z162" s="50"/>
      <c r="AA162" s="50"/>
      <c r="AB162" s="50"/>
      <c r="AC162" s="50"/>
      <c r="AD162" s="50"/>
      <c r="AE162" s="50"/>
      <c r="AF162" s="51"/>
      <c r="AG162" s="51"/>
      <c r="AH162" s="51"/>
      <c r="AI162" s="51"/>
    </row>
    <row r="163" spans="1:35" ht="40" customHeight="1" x14ac:dyDescent="0.35">
      <c r="A163" s="109"/>
      <c r="B163" s="112"/>
      <c r="C163" s="33">
        <v>160</v>
      </c>
      <c r="D163" s="115"/>
      <c r="E163" s="39" t="s">
        <v>35</v>
      </c>
      <c r="F163" s="40" t="s">
        <v>125</v>
      </c>
      <c r="G163" s="40" t="s">
        <v>36</v>
      </c>
      <c r="H163" s="40" t="s">
        <v>29</v>
      </c>
      <c r="I163" s="38">
        <v>75</v>
      </c>
      <c r="J163" s="17">
        <v>0</v>
      </c>
      <c r="K163" s="79">
        <f t="shared" si="10"/>
        <v>0</v>
      </c>
      <c r="L163" s="81">
        <f t="shared" si="11"/>
        <v>0</v>
      </c>
      <c r="M163" s="82"/>
      <c r="N163" s="83">
        <f t="shared" si="12"/>
        <v>0</v>
      </c>
      <c r="O163" s="80"/>
      <c r="P163" s="80"/>
      <c r="Q163" s="80"/>
      <c r="R163" s="84">
        <f t="shared" si="13"/>
        <v>0</v>
      </c>
      <c r="S163" s="19" t="str">
        <f t="shared" si="5"/>
        <v>OK</v>
      </c>
      <c r="T163" s="48"/>
      <c r="U163" s="48"/>
      <c r="V163" s="48"/>
      <c r="W163" s="48"/>
      <c r="X163" s="48"/>
      <c r="Y163" s="50"/>
      <c r="Z163" s="50"/>
      <c r="AA163" s="50"/>
      <c r="AB163" s="50"/>
      <c r="AC163" s="50"/>
      <c r="AD163" s="50"/>
      <c r="AE163" s="50"/>
      <c r="AF163" s="51"/>
      <c r="AG163" s="51"/>
      <c r="AH163" s="51"/>
      <c r="AI163" s="51"/>
    </row>
    <row r="164" spans="1:35" ht="40" customHeight="1" x14ac:dyDescent="0.35">
      <c r="A164" s="109"/>
      <c r="B164" s="112"/>
      <c r="C164" s="33">
        <v>161</v>
      </c>
      <c r="D164" s="115"/>
      <c r="E164" s="39" t="s">
        <v>127</v>
      </c>
      <c r="F164" s="40" t="s">
        <v>125</v>
      </c>
      <c r="G164" s="40" t="s">
        <v>28</v>
      </c>
      <c r="H164" s="40" t="s">
        <v>29</v>
      </c>
      <c r="I164" s="38">
        <v>6.59</v>
      </c>
      <c r="J164" s="17">
        <v>0</v>
      </c>
      <c r="K164" s="79">
        <f t="shared" si="10"/>
        <v>0</v>
      </c>
      <c r="L164" s="81">
        <f t="shared" si="11"/>
        <v>0</v>
      </c>
      <c r="M164" s="82"/>
      <c r="N164" s="83">
        <f t="shared" si="12"/>
        <v>0</v>
      </c>
      <c r="O164" s="80"/>
      <c r="P164" s="80"/>
      <c r="Q164" s="80"/>
      <c r="R164" s="84">
        <f t="shared" si="13"/>
        <v>0</v>
      </c>
      <c r="S164" s="19" t="str">
        <f t="shared" si="5"/>
        <v>OK</v>
      </c>
      <c r="T164" s="48"/>
      <c r="U164" s="48"/>
      <c r="V164" s="48"/>
      <c r="W164" s="48"/>
      <c r="X164" s="48"/>
      <c r="Y164" s="50"/>
      <c r="Z164" s="50"/>
      <c r="AA164" s="50"/>
      <c r="AB164" s="50"/>
      <c r="AC164" s="50"/>
      <c r="AD164" s="50"/>
      <c r="AE164" s="50"/>
      <c r="AF164" s="51"/>
      <c r="AG164" s="51"/>
      <c r="AH164" s="51"/>
      <c r="AI164" s="51"/>
    </row>
    <row r="165" spans="1:35" ht="40" customHeight="1" x14ac:dyDescent="0.35">
      <c r="A165" s="109"/>
      <c r="B165" s="112"/>
      <c r="C165" s="33">
        <v>162</v>
      </c>
      <c r="D165" s="115"/>
      <c r="E165" s="39" t="s">
        <v>41</v>
      </c>
      <c r="F165" s="40" t="s">
        <v>10</v>
      </c>
      <c r="G165" s="40" t="s">
        <v>28</v>
      </c>
      <c r="H165" s="40" t="s">
        <v>29</v>
      </c>
      <c r="I165" s="38">
        <v>74.28</v>
      </c>
      <c r="J165" s="17">
        <v>0</v>
      </c>
      <c r="K165" s="79">
        <f t="shared" si="10"/>
        <v>0</v>
      </c>
      <c r="L165" s="81">
        <f t="shared" si="11"/>
        <v>0</v>
      </c>
      <c r="M165" s="82"/>
      <c r="N165" s="83">
        <f t="shared" si="12"/>
        <v>0</v>
      </c>
      <c r="O165" s="80"/>
      <c r="P165" s="80"/>
      <c r="Q165" s="80"/>
      <c r="R165" s="84">
        <f t="shared" si="13"/>
        <v>0</v>
      </c>
      <c r="S165" s="19" t="str">
        <f t="shared" si="5"/>
        <v>OK</v>
      </c>
      <c r="T165" s="48"/>
      <c r="U165" s="48"/>
      <c r="V165" s="48"/>
      <c r="W165" s="48"/>
      <c r="X165" s="48"/>
      <c r="Y165" s="50"/>
      <c r="Z165" s="50"/>
      <c r="AA165" s="50"/>
      <c r="AB165" s="50"/>
      <c r="AC165" s="50"/>
      <c r="AD165" s="50"/>
      <c r="AE165" s="50"/>
      <c r="AF165" s="51"/>
      <c r="AG165" s="51"/>
      <c r="AH165" s="51"/>
      <c r="AI165" s="51"/>
    </row>
    <row r="166" spans="1:35" ht="40" customHeight="1" x14ac:dyDescent="0.35">
      <c r="A166" s="109"/>
      <c r="B166" s="112"/>
      <c r="C166" s="33">
        <v>163</v>
      </c>
      <c r="D166" s="115"/>
      <c r="E166" s="39" t="s">
        <v>42</v>
      </c>
      <c r="F166" s="40" t="s">
        <v>43</v>
      </c>
      <c r="G166" s="40" t="s">
        <v>28</v>
      </c>
      <c r="H166" s="40" t="s">
        <v>29</v>
      </c>
      <c r="I166" s="38">
        <v>26.57</v>
      </c>
      <c r="J166" s="17">
        <v>0</v>
      </c>
      <c r="K166" s="79">
        <f t="shared" si="10"/>
        <v>0</v>
      </c>
      <c r="L166" s="81">
        <f t="shared" si="11"/>
        <v>0</v>
      </c>
      <c r="M166" s="82"/>
      <c r="N166" s="83">
        <f t="shared" si="12"/>
        <v>0</v>
      </c>
      <c r="O166" s="80"/>
      <c r="P166" s="80"/>
      <c r="Q166" s="80"/>
      <c r="R166" s="84">
        <f t="shared" si="13"/>
        <v>0</v>
      </c>
      <c r="S166" s="19" t="str">
        <f t="shared" si="5"/>
        <v>OK</v>
      </c>
      <c r="T166" s="48"/>
      <c r="U166" s="48"/>
      <c r="V166" s="48"/>
      <c r="W166" s="48"/>
      <c r="X166" s="48"/>
      <c r="Y166" s="50"/>
      <c r="Z166" s="50"/>
      <c r="AA166" s="50"/>
      <c r="AB166" s="50"/>
      <c r="AC166" s="50"/>
      <c r="AD166" s="50"/>
      <c r="AE166" s="50"/>
      <c r="AF166" s="51"/>
      <c r="AG166" s="51"/>
      <c r="AH166" s="51"/>
      <c r="AI166" s="51"/>
    </row>
    <row r="167" spans="1:35" ht="40" customHeight="1" x14ac:dyDescent="0.35">
      <c r="A167" s="109"/>
      <c r="B167" s="112"/>
      <c r="C167" s="33">
        <v>164</v>
      </c>
      <c r="D167" s="115"/>
      <c r="E167" s="39" t="s">
        <v>44</v>
      </c>
      <c r="F167" s="40" t="s">
        <v>37</v>
      </c>
      <c r="G167" s="40" t="s">
        <v>45</v>
      </c>
      <c r="H167" s="40" t="s">
        <v>29</v>
      </c>
      <c r="I167" s="38">
        <v>34.21</v>
      </c>
      <c r="J167" s="17">
        <v>0</v>
      </c>
      <c r="K167" s="79">
        <f t="shared" si="10"/>
        <v>0</v>
      </c>
      <c r="L167" s="81">
        <f t="shared" si="11"/>
        <v>0</v>
      </c>
      <c r="M167" s="82"/>
      <c r="N167" s="83">
        <f t="shared" si="12"/>
        <v>0</v>
      </c>
      <c r="O167" s="80"/>
      <c r="P167" s="80"/>
      <c r="Q167" s="80"/>
      <c r="R167" s="84">
        <f t="shared" si="13"/>
        <v>0</v>
      </c>
      <c r="S167" s="19" t="str">
        <f t="shared" si="5"/>
        <v>OK</v>
      </c>
      <c r="T167" s="48"/>
      <c r="U167" s="48"/>
      <c r="V167" s="48"/>
      <c r="W167" s="48"/>
      <c r="X167" s="48"/>
      <c r="Y167" s="50"/>
      <c r="Z167" s="50"/>
      <c r="AA167" s="50"/>
      <c r="AB167" s="50"/>
      <c r="AC167" s="50"/>
      <c r="AD167" s="50"/>
      <c r="AE167" s="50"/>
      <c r="AF167" s="51"/>
      <c r="AG167" s="51"/>
      <c r="AH167" s="51"/>
      <c r="AI167" s="51"/>
    </row>
    <row r="168" spans="1:35" ht="40" customHeight="1" x14ac:dyDescent="0.35">
      <c r="A168" s="109"/>
      <c r="B168" s="112"/>
      <c r="C168" s="33">
        <v>165</v>
      </c>
      <c r="D168" s="115"/>
      <c r="E168" s="39" t="s">
        <v>46</v>
      </c>
      <c r="F168" s="40" t="s">
        <v>37</v>
      </c>
      <c r="G168" s="40" t="s">
        <v>99</v>
      </c>
      <c r="H168" s="40" t="s">
        <v>29</v>
      </c>
      <c r="I168" s="38">
        <v>27</v>
      </c>
      <c r="J168" s="17">
        <v>0</v>
      </c>
      <c r="K168" s="79">
        <f t="shared" si="10"/>
        <v>0</v>
      </c>
      <c r="L168" s="81">
        <f t="shared" si="11"/>
        <v>0</v>
      </c>
      <c r="M168" s="82"/>
      <c r="N168" s="83">
        <f t="shared" si="12"/>
        <v>0</v>
      </c>
      <c r="O168" s="80"/>
      <c r="P168" s="80"/>
      <c r="Q168" s="80"/>
      <c r="R168" s="84">
        <f t="shared" si="13"/>
        <v>0</v>
      </c>
      <c r="S168" s="19" t="str">
        <f t="shared" si="5"/>
        <v>OK</v>
      </c>
      <c r="T168" s="48"/>
      <c r="U168" s="48"/>
      <c r="V168" s="48"/>
      <c r="W168" s="48"/>
      <c r="X168" s="48"/>
      <c r="Y168" s="50"/>
      <c r="Z168" s="50"/>
      <c r="AA168" s="50"/>
      <c r="AB168" s="50"/>
      <c r="AC168" s="50"/>
      <c r="AD168" s="50"/>
      <c r="AE168" s="50"/>
      <c r="AF168" s="51"/>
      <c r="AG168" s="51"/>
      <c r="AH168" s="51"/>
      <c r="AI168" s="51"/>
    </row>
    <row r="169" spans="1:35" ht="40" customHeight="1" x14ac:dyDescent="0.35">
      <c r="A169" s="109"/>
      <c r="B169" s="112"/>
      <c r="C169" s="33">
        <v>166</v>
      </c>
      <c r="D169" s="115"/>
      <c r="E169" s="39" t="s">
        <v>48</v>
      </c>
      <c r="F169" s="40" t="s">
        <v>37</v>
      </c>
      <c r="G169" s="40" t="s">
        <v>49</v>
      </c>
      <c r="H169" s="40" t="s">
        <v>29</v>
      </c>
      <c r="I169" s="38">
        <v>19.21</v>
      </c>
      <c r="J169" s="17">
        <v>0</v>
      </c>
      <c r="K169" s="79">
        <f t="shared" si="10"/>
        <v>0</v>
      </c>
      <c r="L169" s="81">
        <f t="shared" si="11"/>
        <v>0</v>
      </c>
      <c r="M169" s="82"/>
      <c r="N169" s="83">
        <f t="shared" si="12"/>
        <v>0</v>
      </c>
      <c r="O169" s="80"/>
      <c r="P169" s="80"/>
      <c r="Q169" s="80"/>
      <c r="R169" s="84">
        <f t="shared" si="13"/>
        <v>0</v>
      </c>
      <c r="S169" s="19" t="str">
        <f t="shared" si="5"/>
        <v>OK</v>
      </c>
      <c r="T169" s="48"/>
      <c r="U169" s="48"/>
      <c r="V169" s="48"/>
      <c r="W169" s="48"/>
      <c r="X169" s="48"/>
      <c r="Y169" s="50"/>
      <c r="Z169" s="50"/>
      <c r="AA169" s="50"/>
      <c r="AB169" s="50"/>
      <c r="AC169" s="50"/>
      <c r="AD169" s="50"/>
      <c r="AE169" s="50"/>
      <c r="AF169" s="51"/>
      <c r="AG169" s="51"/>
      <c r="AH169" s="51"/>
      <c r="AI169" s="51"/>
    </row>
    <row r="170" spans="1:35" ht="40" customHeight="1" x14ac:dyDescent="0.35">
      <c r="A170" s="109"/>
      <c r="B170" s="112"/>
      <c r="C170" s="33">
        <v>167</v>
      </c>
      <c r="D170" s="115"/>
      <c r="E170" s="39" t="s">
        <v>50</v>
      </c>
      <c r="F170" s="40" t="s">
        <v>37</v>
      </c>
      <c r="G170" s="40" t="s">
        <v>51</v>
      </c>
      <c r="H170" s="40" t="s">
        <v>29</v>
      </c>
      <c r="I170" s="38">
        <v>240.3</v>
      </c>
      <c r="J170" s="17">
        <v>0</v>
      </c>
      <c r="K170" s="79">
        <f t="shared" si="10"/>
        <v>0</v>
      </c>
      <c r="L170" s="81">
        <f t="shared" si="11"/>
        <v>0</v>
      </c>
      <c r="M170" s="82"/>
      <c r="N170" s="83">
        <f t="shared" si="12"/>
        <v>0</v>
      </c>
      <c r="O170" s="80"/>
      <c r="P170" s="80"/>
      <c r="Q170" s="80"/>
      <c r="R170" s="84">
        <f t="shared" si="13"/>
        <v>0</v>
      </c>
      <c r="S170" s="19" t="str">
        <f t="shared" si="5"/>
        <v>OK</v>
      </c>
      <c r="T170" s="48"/>
      <c r="U170" s="48"/>
      <c r="V170" s="48"/>
      <c r="W170" s="48"/>
      <c r="X170" s="48"/>
      <c r="Y170" s="50"/>
      <c r="Z170" s="50"/>
      <c r="AA170" s="50"/>
      <c r="AB170" s="50"/>
      <c r="AC170" s="50"/>
      <c r="AD170" s="50"/>
      <c r="AE170" s="50"/>
      <c r="AF170" s="51"/>
      <c r="AG170" s="51"/>
      <c r="AH170" s="51"/>
      <c r="AI170" s="51"/>
    </row>
    <row r="171" spans="1:35" ht="40" customHeight="1" x14ac:dyDescent="0.35">
      <c r="A171" s="109"/>
      <c r="B171" s="112"/>
      <c r="C171" s="33">
        <v>168</v>
      </c>
      <c r="D171" s="115"/>
      <c r="E171" s="39" t="s">
        <v>52</v>
      </c>
      <c r="F171" s="40" t="s">
        <v>37</v>
      </c>
      <c r="G171" s="40" t="s">
        <v>53</v>
      </c>
      <c r="H171" s="40" t="s">
        <v>29</v>
      </c>
      <c r="I171" s="38">
        <v>262.35000000000002</v>
      </c>
      <c r="J171" s="17">
        <v>0</v>
      </c>
      <c r="K171" s="79">
        <f t="shared" si="10"/>
        <v>0</v>
      </c>
      <c r="L171" s="81">
        <f t="shared" si="11"/>
        <v>0</v>
      </c>
      <c r="M171" s="82"/>
      <c r="N171" s="83">
        <f t="shared" si="12"/>
        <v>0</v>
      </c>
      <c r="O171" s="80"/>
      <c r="P171" s="80"/>
      <c r="Q171" s="80"/>
      <c r="R171" s="84">
        <f t="shared" si="13"/>
        <v>0</v>
      </c>
      <c r="S171" s="19" t="str">
        <f t="shared" si="5"/>
        <v>OK</v>
      </c>
      <c r="T171" s="48"/>
      <c r="U171" s="48"/>
      <c r="V171" s="48"/>
      <c r="W171" s="48"/>
      <c r="X171" s="48"/>
      <c r="Y171" s="50"/>
      <c r="Z171" s="50"/>
      <c r="AA171" s="50"/>
      <c r="AB171" s="50"/>
      <c r="AC171" s="50"/>
      <c r="AD171" s="50"/>
      <c r="AE171" s="50"/>
      <c r="AF171" s="51"/>
      <c r="AG171" s="51"/>
      <c r="AH171" s="51"/>
      <c r="AI171" s="51"/>
    </row>
    <row r="172" spans="1:35" ht="40" customHeight="1" x14ac:dyDescent="0.35">
      <c r="A172" s="109"/>
      <c r="B172" s="112"/>
      <c r="C172" s="33">
        <v>169</v>
      </c>
      <c r="D172" s="115"/>
      <c r="E172" s="39" t="s">
        <v>54</v>
      </c>
      <c r="F172" s="40" t="s">
        <v>37</v>
      </c>
      <c r="G172" s="40" t="s">
        <v>95</v>
      </c>
      <c r="H172" s="40" t="s">
        <v>29</v>
      </c>
      <c r="I172" s="38">
        <v>86.48</v>
      </c>
      <c r="J172" s="17">
        <v>0</v>
      </c>
      <c r="K172" s="79">
        <f t="shared" si="10"/>
        <v>0</v>
      </c>
      <c r="L172" s="81">
        <f t="shared" si="11"/>
        <v>0</v>
      </c>
      <c r="M172" s="82"/>
      <c r="N172" s="83">
        <f t="shared" si="12"/>
        <v>0</v>
      </c>
      <c r="O172" s="80"/>
      <c r="P172" s="80"/>
      <c r="Q172" s="80"/>
      <c r="R172" s="84">
        <f t="shared" si="13"/>
        <v>0</v>
      </c>
      <c r="S172" s="19" t="str">
        <f t="shared" si="5"/>
        <v>OK</v>
      </c>
      <c r="T172" s="48"/>
      <c r="U172" s="48"/>
      <c r="V172" s="48"/>
      <c r="W172" s="48"/>
      <c r="X172" s="48"/>
      <c r="Y172" s="50"/>
      <c r="Z172" s="50"/>
      <c r="AA172" s="50"/>
      <c r="AB172" s="50"/>
      <c r="AC172" s="50"/>
      <c r="AD172" s="50"/>
      <c r="AE172" s="50"/>
      <c r="AF172" s="51"/>
      <c r="AG172" s="51"/>
      <c r="AH172" s="51"/>
      <c r="AI172" s="51"/>
    </row>
    <row r="173" spans="1:35" ht="40" customHeight="1" x14ac:dyDescent="0.35">
      <c r="A173" s="109"/>
      <c r="B173" s="112"/>
      <c r="C173" s="33">
        <v>170</v>
      </c>
      <c r="D173" s="115"/>
      <c r="E173" s="39" t="s">
        <v>56</v>
      </c>
      <c r="F173" s="40" t="s">
        <v>37</v>
      </c>
      <c r="G173" s="40" t="s">
        <v>96</v>
      </c>
      <c r="H173" s="40" t="s">
        <v>29</v>
      </c>
      <c r="I173" s="38">
        <v>33.17</v>
      </c>
      <c r="J173" s="17">
        <v>0</v>
      </c>
      <c r="K173" s="79">
        <f t="shared" si="10"/>
        <v>0</v>
      </c>
      <c r="L173" s="81">
        <f t="shared" si="11"/>
        <v>0</v>
      </c>
      <c r="M173" s="82"/>
      <c r="N173" s="83">
        <f t="shared" si="12"/>
        <v>0</v>
      </c>
      <c r="O173" s="80"/>
      <c r="P173" s="80"/>
      <c r="Q173" s="80"/>
      <c r="R173" s="84">
        <f t="shared" si="13"/>
        <v>0</v>
      </c>
      <c r="S173" s="19" t="str">
        <f t="shared" si="5"/>
        <v>OK</v>
      </c>
      <c r="T173" s="48"/>
      <c r="U173" s="48"/>
      <c r="V173" s="48"/>
      <c r="W173" s="48"/>
      <c r="X173" s="48"/>
      <c r="Y173" s="50"/>
      <c r="Z173" s="50"/>
      <c r="AA173" s="50"/>
      <c r="AB173" s="50"/>
      <c r="AC173" s="50"/>
      <c r="AD173" s="50"/>
      <c r="AE173" s="50"/>
      <c r="AF173" s="51"/>
      <c r="AG173" s="51"/>
      <c r="AH173" s="51"/>
      <c r="AI173" s="51"/>
    </row>
    <row r="174" spans="1:35" ht="40" customHeight="1" x14ac:dyDescent="0.35">
      <c r="A174" s="109"/>
      <c r="B174" s="112"/>
      <c r="C174" s="33">
        <v>171</v>
      </c>
      <c r="D174" s="115"/>
      <c r="E174" s="39" t="s">
        <v>58</v>
      </c>
      <c r="F174" s="40" t="s">
        <v>37</v>
      </c>
      <c r="G174" s="40" t="s">
        <v>59</v>
      </c>
      <c r="H174" s="40" t="s">
        <v>29</v>
      </c>
      <c r="I174" s="38">
        <v>74.31</v>
      </c>
      <c r="J174" s="17">
        <v>0</v>
      </c>
      <c r="K174" s="79">
        <f t="shared" si="10"/>
        <v>0</v>
      </c>
      <c r="L174" s="81">
        <f t="shared" si="11"/>
        <v>0</v>
      </c>
      <c r="M174" s="82"/>
      <c r="N174" s="83">
        <f t="shared" si="12"/>
        <v>0</v>
      </c>
      <c r="O174" s="80"/>
      <c r="P174" s="80"/>
      <c r="Q174" s="80"/>
      <c r="R174" s="84">
        <f t="shared" si="13"/>
        <v>0</v>
      </c>
      <c r="S174" s="19" t="str">
        <f t="shared" si="5"/>
        <v>OK</v>
      </c>
      <c r="T174" s="48"/>
      <c r="U174" s="48"/>
      <c r="V174" s="48"/>
      <c r="W174" s="48"/>
      <c r="X174" s="48"/>
      <c r="Y174" s="50"/>
      <c r="Z174" s="50"/>
      <c r="AA174" s="50"/>
      <c r="AB174" s="50"/>
      <c r="AC174" s="50"/>
      <c r="AD174" s="50"/>
      <c r="AE174" s="50"/>
      <c r="AF174" s="51"/>
      <c r="AG174" s="51"/>
      <c r="AH174" s="51"/>
      <c r="AI174" s="51"/>
    </row>
    <row r="175" spans="1:35" ht="40" customHeight="1" x14ac:dyDescent="0.35">
      <c r="A175" s="109"/>
      <c r="B175" s="112"/>
      <c r="C175" s="33">
        <v>172</v>
      </c>
      <c r="D175" s="115"/>
      <c r="E175" s="39" t="s">
        <v>60</v>
      </c>
      <c r="F175" s="40" t="s">
        <v>37</v>
      </c>
      <c r="G175" s="40" t="s">
        <v>61</v>
      </c>
      <c r="H175" s="40" t="s">
        <v>29</v>
      </c>
      <c r="I175" s="38">
        <v>124.47</v>
      </c>
      <c r="J175" s="17">
        <v>0</v>
      </c>
      <c r="K175" s="79">
        <f t="shared" si="10"/>
        <v>0</v>
      </c>
      <c r="L175" s="81">
        <f t="shared" si="11"/>
        <v>0</v>
      </c>
      <c r="M175" s="82"/>
      <c r="N175" s="83">
        <f t="shared" si="12"/>
        <v>0</v>
      </c>
      <c r="O175" s="80"/>
      <c r="P175" s="80"/>
      <c r="Q175" s="80"/>
      <c r="R175" s="84">
        <f t="shared" si="13"/>
        <v>0</v>
      </c>
      <c r="S175" s="19" t="str">
        <f t="shared" si="5"/>
        <v>OK</v>
      </c>
      <c r="T175" s="48"/>
      <c r="U175" s="48"/>
      <c r="V175" s="48"/>
      <c r="W175" s="48"/>
      <c r="X175" s="48"/>
      <c r="Y175" s="50"/>
      <c r="Z175" s="50"/>
      <c r="AA175" s="50"/>
      <c r="AB175" s="50"/>
      <c r="AC175" s="50"/>
      <c r="AD175" s="50"/>
      <c r="AE175" s="50"/>
      <c r="AF175" s="51"/>
      <c r="AG175" s="51"/>
      <c r="AH175" s="51"/>
      <c r="AI175" s="51"/>
    </row>
    <row r="176" spans="1:35" ht="40" customHeight="1" x14ac:dyDescent="0.35">
      <c r="A176" s="109"/>
      <c r="B176" s="112"/>
      <c r="C176" s="33">
        <v>173</v>
      </c>
      <c r="D176" s="115"/>
      <c r="E176" s="39" t="s">
        <v>62</v>
      </c>
      <c r="F176" s="40" t="s">
        <v>125</v>
      </c>
      <c r="G176" s="40" t="s">
        <v>63</v>
      </c>
      <c r="H176" s="40" t="s">
        <v>29</v>
      </c>
      <c r="I176" s="38">
        <v>1329.82</v>
      </c>
      <c r="J176" s="17">
        <v>0</v>
      </c>
      <c r="K176" s="79">
        <f t="shared" si="10"/>
        <v>0</v>
      </c>
      <c r="L176" s="81">
        <f t="shared" si="11"/>
        <v>0</v>
      </c>
      <c r="M176" s="82"/>
      <c r="N176" s="83">
        <f t="shared" si="12"/>
        <v>0</v>
      </c>
      <c r="O176" s="80"/>
      <c r="P176" s="80"/>
      <c r="Q176" s="80"/>
      <c r="R176" s="84">
        <f t="shared" si="13"/>
        <v>0</v>
      </c>
      <c r="S176" s="19" t="str">
        <f t="shared" si="5"/>
        <v>OK</v>
      </c>
      <c r="T176" s="48"/>
      <c r="U176" s="48"/>
      <c r="V176" s="48"/>
      <c r="W176" s="48"/>
      <c r="X176" s="48"/>
      <c r="Y176" s="50"/>
      <c r="Z176" s="50"/>
      <c r="AA176" s="50"/>
      <c r="AB176" s="50"/>
      <c r="AC176" s="50"/>
      <c r="AD176" s="50"/>
      <c r="AE176" s="50"/>
      <c r="AF176" s="51"/>
      <c r="AG176" s="51"/>
      <c r="AH176" s="51"/>
      <c r="AI176" s="51"/>
    </row>
    <row r="177" spans="1:35" ht="40" customHeight="1" x14ac:dyDescent="0.35">
      <c r="A177" s="109"/>
      <c r="B177" s="112"/>
      <c r="C177" s="33">
        <v>174</v>
      </c>
      <c r="D177" s="115"/>
      <c r="E177" s="39" t="s">
        <v>64</v>
      </c>
      <c r="F177" s="40" t="s">
        <v>125</v>
      </c>
      <c r="G177" s="40" t="s">
        <v>63</v>
      </c>
      <c r="H177" s="40" t="s">
        <v>29</v>
      </c>
      <c r="I177" s="38">
        <v>699.23</v>
      </c>
      <c r="J177" s="17">
        <v>0</v>
      </c>
      <c r="K177" s="79">
        <f t="shared" si="10"/>
        <v>0</v>
      </c>
      <c r="L177" s="81">
        <f t="shared" si="11"/>
        <v>0</v>
      </c>
      <c r="M177" s="82"/>
      <c r="N177" s="83">
        <f t="shared" si="12"/>
        <v>0</v>
      </c>
      <c r="O177" s="80"/>
      <c r="P177" s="80"/>
      <c r="Q177" s="80"/>
      <c r="R177" s="84">
        <f t="shared" si="13"/>
        <v>0</v>
      </c>
      <c r="S177" s="19" t="str">
        <f t="shared" si="5"/>
        <v>OK</v>
      </c>
      <c r="T177" s="48"/>
      <c r="U177" s="48"/>
      <c r="V177" s="48"/>
      <c r="W177" s="48"/>
      <c r="X177" s="48"/>
      <c r="Y177" s="50"/>
      <c r="Z177" s="50"/>
      <c r="AA177" s="50"/>
      <c r="AB177" s="50"/>
      <c r="AC177" s="50"/>
      <c r="AD177" s="50"/>
      <c r="AE177" s="50"/>
      <c r="AF177" s="51"/>
      <c r="AG177" s="51"/>
      <c r="AH177" s="51"/>
      <c r="AI177" s="51"/>
    </row>
    <row r="178" spans="1:35" ht="40" customHeight="1" x14ac:dyDescent="0.35">
      <c r="A178" s="109"/>
      <c r="B178" s="112"/>
      <c r="C178" s="33">
        <v>175</v>
      </c>
      <c r="D178" s="115"/>
      <c r="E178" s="39" t="s">
        <v>65</v>
      </c>
      <c r="F178" s="40" t="s">
        <v>125</v>
      </c>
      <c r="G178" s="40" t="s">
        <v>66</v>
      </c>
      <c r="H178" s="40" t="s">
        <v>29</v>
      </c>
      <c r="I178" s="38">
        <v>188.79</v>
      </c>
      <c r="J178" s="17">
        <v>0</v>
      </c>
      <c r="K178" s="79">
        <f t="shared" si="10"/>
        <v>0</v>
      </c>
      <c r="L178" s="81">
        <f t="shared" si="11"/>
        <v>0</v>
      </c>
      <c r="M178" s="82"/>
      <c r="N178" s="83">
        <f t="shared" si="12"/>
        <v>0</v>
      </c>
      <c r="O178" s="80"/>
      <c r="P178" s="80"/>
      <c r="Q178" s="80"/>
      <c r="R178" s="84">
        <f t="shared" si="13"/>
        <v>0</v>
      </c>
      <c r="S178" s="19" t="str">
        <f t="shared" si="5"/>
        <v>OK</v>
      </c>
      <c r="T178" s="48"/>
      <c r="U178" s="48"/>
      <c r="V178" s="48"/>
      <c r="W178" s="48"/>
      <c r="X178" s="48"/>
      <c r="Y178" s="50"/>
      <c r="Z178" s="50"/>
      <c r="AA178" s="50"/>
      <c r="AB178" s="50"/>
      <c r="AC178" s="50"/>
      <c r="AD178" s="50"/>
      <c r="AE178" s="50"/>
      <c r="AF178" s="51"/>
      <c r="AG178" s="51"/>
      <c r="AH178" s="51"/>
      <c r="AI178" s="51"/>
    </row>
    <row r="179" spans="1:35" ht="40" customHeight="1" x14ac:dyDescent="0.35">
      <c r="A179" s="109"/>
      <c r="B179" s="112"/>
      <c r="C179" s="33">
        <v>176</v>
      </c>
      <c r="D179" s="115"/>
      <c r="E179" s="39" t="s">
        <v>69</v>
      </c>
      <c r="F179" s="40" t="s">
        <v>125</v>
      </c>
      <c r="G179" s="40" t="s">
        <v>28</v>
      </c>
      <c r="H179" s="40" t="s">
        <v>29</v>
      </c>
      <c r="I179" s="38">
        <v>433.26</v>
      </c>
      <c r="J179" s="17">
        <v>0</v>
      </c>
      <c r="K179" s="79">
        <f t="shared" si="10"/>
        <v>0</v>
      </c>
      <c r="L179" s="81">
        <f t="shared" si="11"/>
        <v>0</v>
      </c>
      <c r="M179" s="82"/>
      <c r="N179" s="83">
        <f t="shared" si="12"/>
        <v>0</v>
      </c>
      <c r="O179" s="80"/>
      <c r="P179" s="80"/>
      <c r="Q179" s="80"/>
      <c r="R179" s="84">
        <f t="shared" si="13"/>
        <v>0</v>
      </c>
      <c r="S179" s="19" t="str">
        <f t="shared" si="5"/>
        <v>OK</v>
      </c>
      <c r="T179" s="48"/>
      <c r="U179" s="48"/>
      <c r="V179" s="48"/>
      <c r="W179" s="48"/>
      <c r="X179" s="48"/>
      <c r="Y179" s="50"/>
      <c r="Z179" s="50"/>
      <c r="AA179" s="50"/>
      <c r="AB179" s="50"/>
      <c r="AC179" s="50"/>
      <c r="AD179" s="50"/>
      <c r="AE179" s="50"/>
      <c r="AF179" s="51"/>
      <c r="AG179" s="51"/>
      <c r="AH179" s="51"/>
      <c r="AI179" s="51"/>
    </row>
    <row r="180" spans="1:35" ht="40" customHeight="1" x14ac:dyDescent="0.35">
      <c r="A180" s="109"/>
      <c r="B180" s="112"/>
      <c r="C180" s="33">
        <v>177</v>
      </c>
      <c r="D180" s="115"/>
      <c r="E180" s="39" t="s">
        <v>70</v>
      </c>
      <c r="F180" s="40" t="s">
        <v>125</v>
      </c>
      <c r="G180" s="40" t="s">
        <v>71</v>
      </c>
      <c r="H180" s="40" t="s">
        <v>29</v>
      </c>
      <c r="I180" s="38">
        <v>164.74</v>
      </c>
      <c r="J180" s="17">
        <v>0</v>
      </c>
      <c r="K180" s="79">
        <f t="shared" si="10"/>
        <v>0</v>
      </c>
      <c r="L180" s="81">
        <f t="shared" si="11"/>
        <v>0</v>
      </c>
      <c r="M180" s="82"/>
      <c r="N180" s="83">
        <f t="shared" si="12"/>
        <v>0</v>
      </c>
      <c r="O180" s="80"/>
      <c r="P180" s="80"/>
      <c r="Q180" s="80"/>
      <c r="R180" s="84">
        <f t="shared" si="13"/>
        <v>0</v>
      </c>
      <c r="S180" s="19" t="str">
        <f t="shared" si="5"/>
        <v>OK</v>
      </c>
      <c r="T180" s="48"/>
      <c r="U180" s="48"/>
      <c r="V180" s="48"/>
      <c r="W180" s="48"/>
      <c r="X180" s="48"/>
      <c r="Y180" s="50"/>
      <c r="Z180" s="50"/>
      <c r="AA180" s="50"/>
      <c r="AB180" s="50"/>
      <c r="AC180" s="50"/>
      <c r="AD180" s="50"/>
      <c r="AE180" s="50"/>
      <c r="AF180" s="51"/>
      <c r="AG180" s="51"/>
      <c r="AH180" s="51"/>
      <c r="AI180" s="51"/>
    </row>
    <row r="181" spans="1:35" ht="40" customHeight="1" x14ac:dyDescent="0.35">
      <c r="A181" s="109"/>
      <c r="B181" s="112"/>
      <c r="C181" s="33">
        <v>178</v>
      </c>
      <c r="D181" s="115"/>
      <c r="E181" s="39" t="s">
        <v>74</v>
      </c>
      <c r="F181" s="40" t="s">
        <v>125</v>
      </c>
      <c r="G181" s="40" t="s">
        <v>75</v>
      </c>
      <c r="H181" s="40" t="s">
        <v>29</v>
      </c>
      <c r="I181" s="38">
        <v>1340</v>
      </c>
      <c r="J181" s="17">
        <v>0</v>
      </c>
      <c r="K181" s="79">
        <f t="shared" si="10"/>
        <v>0</v>
      </c>
      <c r="L181" s="81">
        <f t="shared" si="11"/>
        <v>0</v>
      </c>
      <c r="M181" s="82"/>
      <c r="N181" s="83">
        <f t="shared" si="12"/>
        <v>0</v>
      </c>
      <c r="O181" s="80"/>
      <c r="P181" s="80"/>
      <c r="Q181" s="80"/>
      <c r="R181" s="84">
        <f t="shared" si="13"/>
        <v>0</v>
      </c>
      <c r="S181" s="19" t="str">
        <f t="shared" si="5"/>
        <v>OK</v>
      </c>
      <c r="T181" s="48"/>
      <c r="U181" s="48"/>
      <c r="V181" s="48"/>
      <c r="W181" s="48"/>
      <c r="X181" s="48"/>
      <c r="Y181" s="50"/>
      <c r="Z181" s="50"/>
      <c r="AA181" s="50"/>
      <c r="AB181" s="50"/>
      <c r="AC181" s="50"/>
      <c r="AD181" s="50"/>
      <c r="AE181" s="50"/>
      <c r="AF181" s="51"/>
      <c r="AG181" s="51"/>
      <c r="AH181" s="51"/>
      <c r="AI181" s="51"/>
    </row>
    <row r="182" spans="1:35" ht="40" customHeight="1" x14ac:dyDescent="0.35">
      <c r="A182" s="109"/>
      <c r="B182" s="112"/>
      <c r="C182" s="33">
        <v>179</v>
      </c>
      <c r="D182" s="115"/>
      <c r="E182" s="39" t="s">
        <v>76</v>
      </c>
      <c r="F182" s="40" t="s">
        <v>125</v>
      </c>
      <c r="G182" s="40" t="s">
        <v>28</v>
      </c>
      <c r="H182" s="40" t="s">
        <v>29</v>
      </c>
      <c r="I182" s="38">
        <v>716.77</v>
      </c>
      <c r="J182" s="17">
        <v>0</v>
      </c>
      <c r="K182" s="79">
        <f t="shared" si="10"/>
        <v>0</v>
      </c>
      <c r="L182" s="81">
        <f t="shared" si="11"/>
        <v>0</v>
      </c>
      <c r="M182" s="82"/>
      <c r="N182" s="83">
        <f t="shared" si="12"/>
        <v>0</v>
      </c>
      <c r="O182" s="80"/>
      <c r="P182" s="80"/>
      <c r="Q182" s="80"/>
      <c r="R182" s="84">
        <f t="shared" si="13"/>
        <v>0</v>
      </c>
      <c r="S182" s="19" t="str">
        <f t="shared" si="5"/>
        <v>OK</v>
      </c>
      <c r="T182" s="48"/>
      <c r="U182" s="48"/>
      <c r="V182" s="48"/>
      <c r="W182" s="48"/>
      <c r="X182" s="48"/>
      <c r="Y182" s="50"/>
      <c r="Z182" s="50"/>
      <c r="AA182" s="50"/>
      <c r="AB182" s="50"/>
      <c r="AC182" s="50"/>
      <c r="AD182" s="50"/>
      <c r="AE182" s="50"/>
      <c r="AF182" s="51"/>
      <c r="AG182" s="51"/>
      <c r="AH182" s="51"/>
      <c r="AI182" s="51"/>
    </row>
    <row r="183" spans="1:35" ht="40" customHeight="1" x14ac:dyDescent="0.35">
      <c r="A183" s="109"/>
      <c r="B183" s="112"/>
      <c r="C183" s="33">
        <v>180</v>
      </c>
      <c r="D183" s="115"/>
      <c r="E183" s="39" t="s">
        <v>78</v>
      </c>
      <c r="F183" s="40" t="s">
        <v>125</v>
      </c>
      <c r="G183" s="40" t="s">
        <v>28</v>
      </c>
      <c r="H183" s="40" t="s">
        <v>29</v>
      </c>
      <c r="I183" s="38">
        <v>90</v>
      </c>
      <c r="J183" s="17">
        <v>0</v>
      </c>
      <c r="K183" s="79">
        <f t="shared" si="10"/>
        <v>0</v>
      </c>
      <c r="L183" s="81">
        <f t="shared" si="11"/>
        <v>0</v>
      </c>
      <c r="M183" s="82"/>
      <c r="N183" s="83">
        <f t="shared" si="12"/>
        <v>0</v>
      </c>
      <c r="O183" s="80"/>
      <c r="P183" s="80"/>
      <c r="Q183" s="80"/>
      <c r="R183" s="84">
        <f t="shared" si="13"/>
        <v>0</v>
      </c>
      <c r="S183" s="19" t="str">
        <f t="shared" si="5"/>
        <v>OK</v>
      </c>
      <c r="T183" s="48"/>
      <c r="U183" s="48"/>
      <c r="V183" s="48"/>
      <c r="W183" s="48"/>
      <c r="X183" s="48"/>
      <c r="Y183" s="50"/>
      <c r="Z183" s="50"/>
      <c r="AA183" s="50"/>
      <c r="AB183" s="50"/>
      <c r="AC183" s="50"/>
      <c r="AD183" s="50"/>
      <c r="AE183" s="50"/>
      <c r="AF183" s="51"/>
      <c r="AG183" s="51"/>
      <c r="AH183" s="51"/>
      <c r="AI183" s="51"/>
    </row>
    <row r="184" spans="1:35" ht="40" customHeight="1" x14ac:dyDescent="0.35">
      <c r="A184" s="109"/>
      <c r="B184" s="112"/>
      <c r="C184" s="33">
        <v>181</v>
      </c>
      <c r="D184" s="115"/>
      <c r="E184" s="39" t="s">
        <v>131</v>
      </c>
      <c r="F184" s="40" t="s">
        <v>125</v>
      </c>
      <c r="G184" s="40" t="s">
        <v>28</v>
      </c>
      <c r="H184" s="40" t="s">
        <v>29</v>
      </c>
      <c r="I184" s="38">
        <v>85.21</v>
      </c>
      <c r="J184" s="17">
        <v>0</v>
      </c>
      <c r="K184" s="79">
        <f t="shared" si="10"/>
        <v>0</v>
      </c>
      <c r="L184" s="81">
        <f t="shared" si="11"/>
        <v>0</v>
      </c>
      <c r="M184" s="82"/>
      <c r="N184" s="83">
        <f t="shared" si="12"/>
        <v>0</v>
      </c>
      <c r="O184" s="80"/>
      <c r="P184" s="80"/>
      <c r="Q184" s="80"/>
      <c r="R184" s="84">
        <f t="shared" si="13"/>
        <v>0</v>
      </c>
      <c r="S184" s="19" t="str">
        <f t="shared" si="5"/>
        <v>OK</v>
      </c>
      <c r="T184" s="48"/>
      <c r="U184" s="48"/>
      <c r="V184" s="48"/>
      <c r="W184" s="48"/>
      <c r="X184" s="48"/>
      <c r="Y184" s="50"/>
      <c r="Z184" s="50"/>
      <c r="AA184" s="50"/>
      <c r="AB184" s="50"/>
      <c r="AC184" s="50"/>
      <c r="AD184" s="50"/>
      <c r="AE184" s="50"/>
      <c r="AF184" s="51"/>
      <c r="AG184" s="51"/>
      <c r="AH184" s="51"/>
      <c r="AI184" s="51"/>
    </row>
    <row r="185" spans="1:35" ht="40" customHeight="1" x14ac:dyDescent="0.35">
      <c r="A185" s="109"/>
      <c r="B185" s="112"/>
      <c r="C185" s="33">
        <v>182</v>
      </c>
      <c r="D185" s="115"/>
      <c r="E185" s="39" t="s">
        <v>132</v>
      </c>
      <c r="F185" s="40" t="s">
        <v>37</v>
      </c>
      <c r="G185" s="40" t="s">
        <v>100</v>
      </c>
      <c r="H185" s="40" t="s">
        <v>29</v>
      </c>
      <c r="I185" s="38">
        <v>16.18</v>
      </c>
      <c r="J185" s="17">
        <v>0</v>
      </c>
      <c r="K185" s="79">
        <f t="shared" si="10"/>
        <v>0</v>
      </c>
      <c r="L185" s="81">
        <f t="shared" si="11"/>
        <v>0</v>
      </c>
      <c r="M185" s="82"/>
      <c r="N185" s="83">
        <f t="shared" si="12"/>
        <v>0</v>
      </c>
      <c r="O185" s="80"/>
      <c r="P185" s="80"/>
      <c r="Q185" s="80"/>
      <c r="R185" s="84">
        <f t="shared" si="13"/>
        <v>0</v>
      </c>
      <c r="S185" s="19" t="str">
        <f t="shared" si="5"/>
        <v>OK</v>
      </c>
      <c r="T185" s="48"/>
      <c r="U185" s="48"/>
      <c r="V185" s="48"/>
      <c r="W185" s="48"/>
      <c r="X185" s="48"/>
      <c r="Y185" s="50"/>
      <c r="Z185" s="50"/>
      <c r="AA185" s="50"/>
      <c r="AB185" s="50"/>
      <c r="AC185" s="50"/>
      <c r="AD185" s="50"/>
      <c r="AE185" s="50"/>
      <c r="AF185" s="51"/>
      <c r="AG185" s="51"/>
      <c r="AH185" s="51"/>
      <c r="AI185" s="51"/>
    </row>
    <row r="186" spans="1:35" ht="40" customHeight="1" x14ac:dyDescent="0.35">
      <c r="A186" s="109"/>
      <c r="B186" s="112"/>
      <c r="C186" s="33">
        <v>183</v>
      </c>
      <c r="D186" s="115"/>
      <c r="E186" s="39" t="s">
        <v>135</v>
      </c>
      <c r="F186" s="40" t="s">
        <v>37</v>
      </c>
      <c r="G186" s="40" t="s">
        <v>82</v>
      </c>
      <c r="H186" s="40" t="s">
        <v>29</v>
      </c>
      <c r="I186" s="38">
        <v>65.41</v>
      </c>
      <c r="J186" s="17">
        <v>0</v>
      </c>
      <c r="K186" s="79">
        <f t="shared" si="10"/>
        <v>0</v>
      </c>
      <c r="L186" s="81">
        <f t="shared" si="11"/>
        <v>0</v>
      </c>
      <c r="M186" s="82"/>
      <c r="N186" s="83">
        <f t="shared" si="12"/>
        <v>0</v>
      </c>
      <c r="O186" s="80"/>
      <c r="P186" s="80"/>
      <c r="Q186" s="80"/>
      <c r="R186" s="84">
        <f t="shared" si="13"/>
        <v>0</v>
      </c>
      <c r="S186" s="19" t="str">
        <f t="shared" si="5"/>
        <v>OK</v>
      </c>
      <c r="T186" s="48"/>
      <c r="U186" s="48"/>
      <c r="V186" s="48"/>
      <c r="W186" s="48"/>
      <c r="X186" s="48"/>
      <c r="Y186" s="50"/>
      <c r="Z186" s="50"/>
      <c r="AA186" s="50"/>
      <c r="AB186" s="50"/>
      <c r="AC186" s="50"/>
      <c r="AD186" s="50"/>
      <c r="AE186" s="50"/>
      <c r="AF186" s="51"/>
      <c r="AG186" s="51"/>
      <c r="AH186" s="51"/>
      <c r="AI186" s="51"/>
    </row>
    <row r="187" spans="1:35" ht="40" customHeight="1" x14ac:dyDescent="0.35">
      <c r="A187" s="109"/>
      <c r="B187" s="112"/>
      <c r="C187" s="33">
        <v>184</v>
      </c>
      <c r="D187" s="115"/>
      <c r="E187" s="39" t="s">
        <v>136</v>
      </c>
      <c r="F187" s="40" t="s">
        <v>37</v>
      </c>
      <c r="G187" s="40" t="s">
        <v>83</v>
      </c>
      <c r="H187" s="40" t="s">
        <v>29</v>
      </c>
      <c r="I187" s="38">
        <v>34.229999999999997</v>
      </c>
      <c r="J187" s="17">
        <v>0</v>
      </c>
      <c r="K187" s="79">
        <f t="shared" si="10"/>
        <v>0</v>
      </c>
      <c r="L187" s="81">
        <f t="shared" si="11"/>
        <v>0</v>
      </c>
      <c r="M187" s="82"/>
      <c r="N187" s="83">
        <f t="shared" si="12"/>
        <v>0</v>
      </c>
      <c r="O187" s="80"/>
      <c r="P187" s="80"/>
      <c r="Q187" s="80"/>
      <c r="R187" s="84">
        <f t="shared" si="13"/>
        <v>0</v>
      </c>
      <c r="S187" s="19" t="str">
        <f t="shared" si="5"/>
        <v>OK</v>
      </c>
      <c r="T187" s="48"/>
      <c r="U187" s="48"/>
      <c r="V187" s="48"/>
      <c r="W187" s="48"/>
      <c r="X187" s="48"/>
      <c r="Y187" s="50"/>
      <c r="Z187" s="50"/>
      <c r="AA187" s="50"/>
      <c r="AB187" s="50"/>
      <c r="AC187" s="50"/>
      <c r="AD187" s="50"/>
      <c r="AE187" s="50"/>
      <c r="AF187" s="51"/>
      <c r="AG187" s="51"/>
      <c r="AH187" s="51"/>
      <c r="AI187" s="51"/>
    </row>
    <row r="188" spans="1:35" ht="40" customHeight="1" x14ac:dyDescent="0.35">
      <c r="A188" s="109"/>
      <c r="B188" s="112"/>
      <c r="C188" s="33">
        <v>185</v>
      </c>
      <c r="D188" s="115"/>
      <c r="E188" s="39" t="s">
        <v>86</v>
      </c>
      <c r="F188" s="40" t="s">
        <v>125</v>
      </c>
      <c r="G188" s="40" t="s">
        <v>87</v>
      </c>
      <c r="H188" s="40" t="s">
        <v>29</v>
      </c>
      <c r="I188" s="38">
        <v>578.94000000000005</v>
      </c>
      <c r="J188" s="17">
        <v>0</v>
      </c>
      <c r="K188" s="79">
        <f t="shared" si="10"/>
        <v>0</v>
      </c>
      <c r="L188" s="81">
        <f t="shared" si="11"/>
        <v>0</v>
      </c>
      <c r="M188" s="82"/>
      <c r="N188" s="83">
        <f t="shared" si="12"/>
        <v>0</v>
      </c>
      <c r="O188" s="80"/>
      <c r="P188" s="80"/>
      <c r="Q188" s="80"/>
      <c r="R188" s="84">
        <f t="shared" si="13"/>
        <v>0</v>
      </c>
      <c r="S188" s="19" t="str">
        <f t="shared" si="5"/>
        <v>OK</v>
      </c>
      <c r="T188" s="48"/>
      <c r="U188" s="48"/>
      <c r="V188" s="48"/>
      <c r="W188" s="48"/>
      <c r="X188" s="48"/>
      <c r="Y188" s="50"/>
      <c r="Z188" s="50"/>
      <c r="AA188" s="50"/>
      <c r="AB188" s="50"/>
      <c r="AC188" s="50"/>
      <c r="AD188" s="50"/>
      <c r="AE188" s="50"/>
      <c r="AF188" s="51"/>
      <c r="AG188" s="51"/>
      <c r="AH188" s="51"/>
      <c r="AI188" s="51"/>
    </row>
    <row r="189" spans="1:35" ht="40" customHeight="1" x14ac:dyDescent="0.35">
      <c r="A189" s="109"/>
      <c r="B189" s="112"/>
      <c r="C189" s="33">
        <v>186</v>
      </c>
      <c r="D189" s="115"/>
      <c r="E189" s="39" t="s">
        <v>90</v>
      </c>
      <c r="F189" s="40" t="s">
        <v>37</v>
      </c>
      <c r="G189" s="40" t="s">
        <v>28</v>
      </c>
      <c r="H189" s="40" t="s">
        <v>29</v>
      </c>
      <c r="I189" s="38">
        <v>135</v>
      </c>
      <c r="J189" s="17">
        <v>0</v>
      </c>
      <c r="K189" s="79">
        <f t="shared" si="10"/>
        <v>0</v>
      </c>
      <c r="L189" s="81">
        <f t="shared" si="11"/>
        <v>0</v>
      </c>
      <c r="M189" s="82"/>
      <c r="N189" s="83">
        <f t="shared" si="12"/>
        <v>0</v>
      </c>
      <c r="O189" s="80"/>
      <c r="P189" s="80"/>
      <c r="Q189" s="80"/>
      <c r="R189" s="84">
        <f t="shared" si="13"/>
        <v>0</v>
      </c>
      <c r="S189" s="19" t="str">
        <f t="shared" si="5"/>
        <v>OK</v>
      </c>
      <c r="T189" s="48"/>
      <c r="U189" s="48"/>
      <c r="V189" s="48"/>
      <c r="W189" s="48"/>
      <c r="X189" s="48"/>
      <c r="Y189" s="50"/>
      <c r="Z189" s="50"/>
      <c r="AA189" s="50"/>
      <c r="AB189" s="50"/>
      <c r="AC189" s="50"/>
      <c r="AD189" s="50"/>
      <c r="AE189" s="50"/>
      <c r="AF189" s="51"/>
      <c r="AG189" s="51"/>
      <c r="AH189" s="51"/>
      <c r="AI189" s="51"/>
    </row>
    <row r="190" spans="1:35" ht="40" customHeight="1" x14ac:dyDescent="0.35">
      <c r="A190" s="109"/>
      <c r="B190" s="112"/>
      <c r="C190" s="33">
        <v>187</v>
      </c>
      <c r="D190" s="115"/>
      <c r="E190" s="39" t="s">
        <v>91</v>
      </c>
      <c r="F190" s="40" t="s">
        <v>37</v>
      </c>
      <c r="G190" s="40" t="s">
        <v>92</v>
      </c>
      <c r="H190" s="40" t="s">
        <v>29</v>
      </c>
      <c r="I190" s="38">
        <v>24.21</v>
      </c>
      <c r="J190" s="17">
        <v>0</v>
      </c>
      <c r="K190" s="79">
        <f t="shared" si="10"/>
        <v>0</v>
      </c>
      <c r="L190" s="81">
        <f t="shared" si="11"/>
        <v>0</v>
      </c>
      <c r="M190" s="82"/>
      <c r="N190" s="83">
        <f t="shared" si="12"/>
        <v>0</v>
      </c>
      <c r="O190" s="80"/>
      <c r="P190" s="80"/>
      <c r="Q190" s="80"/>
      <c r="R190" s="84">
        <f t="shared" si="13"/>
        <v>0</v>
      </c>
      <c r="S190" s="19" t="str">
        <f t="shared" si="5"/>
        <v>OK</v>
      </c>
      <c r="T190" s="48"/>
      <c r="U190" s="48"/>
      <c r="V190" s="48"/>
      <c r="W190" s="48"/>
      <c r="X190" s="48"/>
      <c r="Y190" s="50"/>
      <c r="Z190" s="50"/>
      <c r="AA190" s="50"/>
      <c r="AB190" s="50"/>
      <c r="AC190" s="50"/>
      <c r="AD190" s="50"/>
      <c r="AE190" s="50"/>
      <c r="AF190" s="51"/>
      <c r="AG190" s="51"/>
      <c r="AH190" s="51"/>
      <c r="AI190" s="51"/>
    </row>
    <row r="191" spans="1:35" ht="40" customHeight="1" x14ac:dyDescent="0.35">
      <c r="A191" s="109"/>
      <c r="B191" s="112"/>
      <c r="C191" s="33">
        <v>188</v>
      </c>
      <c r="D191" s="115"/>
      <c r="E191" s="39" t="s">
        <v>93</v>
      </c>
      <c r="F191" s="40" t="s">
        <v>125</v>
      </c>
      <c r="G191" s="40" t="s">
        <v>28</v>
      </c>
      <c r="H191" s="40" t="s">
        <v>29</v>
      </c>
      <c r="I191" s="38">
        <v>224</v>
      </c>
      <c r="J191" s="17">
        <v>0</v>
      </c>
      <c r="K191" s="79">
        <f t="shared" si="10"/>
        <v>0</v>
      </c>
      <c r="L191" s="81">
        <f t="shared" si="11"/>
        <v>0</v>
      </c>
      <c r="M191" s="82"/>
      <c r="N191" s="83">
        <f t="shared" si="12"/>
        <v>0</v>
      </c>
      <c r="O191" s="80"/>
      <c r="P191" s="80"/>
      <c r="Q191" s="80"/>
      <c r="R191" s="84">
        <f t="shared" si="13"/>
        <v>0</v>
      </c>
      <c r="S191" s="19" t="str">
        <f t="shared" si="5"/>
        <v>OK</v>
      </c>
      <c r="T191" s="48"/>
      <c r="U191" s="48"/>
      <c r="V191" s="48"/>
      <c r="W191" s="48"/>
      <c r="X191" s="48"/>
      <c r="Y191" s="50"/>
      <c r="Z191" s="50"/>
      <c r="AA191" s="50"/>
      <c r="AB191" s="50"/>
      <c r="AC191" s="50"/>
      <c r="AD191" s="50"/>
      <c r="AE191" s="50"/>
      <c r="AF191" s="51"/>
      <c r="AG191" s="51"/>
      <c r="AH191" s="51"/>
      <c r="AI191" s="51"/>
    </row>
    <row r="192" spans="1:35" ht="40" customHeight="1" x14ac:dyDescent="0.35">
      <c r="A192" s="110"/>
      <c r="B192" s="113"/>
      <c r="C192" s="33">
        <v>189</v>
      </c>
      <c r="D192" s="116"/>
      <c r="E192" s="39" t="s">
        <v>94</v>
      </c>
      <c r="F192" s="40" t="s">
        <v>125</v>
      </c>
      <c r="G192" s="40" t="s">
        <v>28</v>
      </c>
      <c r="H192" s="40" t="s">
        <v>29</v>
      </c>
      <c r="I192" s="38">
        <v>245</v>
      </c>
      <c r="J192" s="17">
        <v>0</v>
      </c>
      <c r="K192" s="79">
        <f t="shared" si="10"/>
        <v>0</v>
      </c>
      <c r="L192" s="81">
        <f t="shared" si="11"/>
        <v>0</v>
      </c>
      <c r="M192" s="82"/>
      <c r="N192" s="83">
        <f t="shared" si="12"/>
        <v>0</v>
      </c>
      <c r="O192" s="80"/>
      <c r="P192" s="80"/>
      <c r="Q192" s="80"/>
      <c r="R192" s="84">
        <f t="shared" si="13"/>
        <v>0</v>
      </c>
      <c r="S192" s="19" t="str">
        <f t="shared" si="5"/>
        <v>OK</v>
      </c>
      <c r="T192" s="48"/>
      <c r="U192" s="48"/>
      <c r="V192" s="48"/>
      <c r="W192" s="48"/>
      <c r="X192" s="48"/>
      <c r="Y192" s="50"/>
      <c r="Z192" s="50"/>
      <c r="AA192" s="50"/>
      <c r="AB192" s="50"/>
      <c r="AC192" s="50"/>
      <c r="AD192" s="50"/>
      <c r="AE192" s="50"/>
      <c r="AF192" s="51"/>
      <c r="AG192" s="51"/>
      <c r="AH192" s="51"/>
      <c r="AI192" s="51"/>
    </row>
    <row r="193" spans="1:35" ht="40" customHeight="1" x14ac:dyDescent="0.35">
      <c r="A193" s="108" t="s">
        <v>144</v>
      </c>
      <c r="B193" s="111">
        <v>6</v>
      </c>
      <c r="C193" s="33">
        <v>190</v>
      </c>
      <c r="D193" s="114" t="s">
        <v>124</v>
      </c>
      <c r="E193" s="39" t="s">
        <v>27</v>
      </c>
      <c r="F193" s="40" t="s">
        <v>125</v>
      </c>
      <c r="G193" s="40" t="s">
        <v>137</v>
      </c>
      <c r="H193" s="40" t="s">
        <v>29</v>
      </c>
      <c r="I193" s="38">
        <v>177</v>
      </c>
      <c r="J193" s="17">
        <v>0</v>
      </c>
      <c r="K193" s="79">
        <f t="shared" si="10"/>
        <v>0</v>
      </c>
      <c r="L193" s="81">
        <f t="shared" si="11"/>
        <v>0</v>
      </c>
      <c r="M193" s="82"/>
      <c r="N193" s="83">
        <f t="shared" si="12"/>
        <v>0</v>
      </c>
      <c r="O193" s="80"/>
      <c r="P193" s="80"/>
      <c r="Q193" s="80"/>
      <c r="R193" s="84">
        <f t="shared" si="13"/>
        <v>0</v>
      </c>
      <c r="S193" s="19" t="str">
        <f t="shared" si="5"/>
        <v>OK</v>
      </c>
      <c r="T193" s="48"/>
      <c r="U193" s="48"/>
      <c r="V193" s="48"/>
      <c r="W193" s="48"/>
      <c r="X193" s="48"/>
      <c r="Y193" s="50"/>
      <c r="Z193" s="50"/>
      <c r="AA193" s="50"/>
      <c r="AB193" s="50"/>
      <c r="AC193" s="50"/>
      <c r="AD193" s="50"/>
      <c r="AE193" s="50"/>
      <c r="AF193" s="51"/>
      <c r="AG193" s="51"/>
      <c r="AH193" s="51"/>
      <c r="AI193" s="51"/>
    </row>
    <row r="194" spans="1:35" ht="40" customHeight="1" x14ac:dyDescent="0.35">
      <c r="A194" s="109"/>
      <c r="B194" s="112"/>
      <c r="C194" s="33">
        <v>191</v>
      </c>
      <c r="D194" s="115"/>
      <c r="E194" s="39" t="s">
        <v>30</v>
      </c>
      <c r="F194" s="40" t="s">
        <v>31</v>
      </c>
      <c r="G194" s="40" t="s">
        <v>137</v>
      </c>
      <c r="H194" s="40" t="s">
        <v>29</v>
      </c>
      <c r="I194" s="38">
        <v>15</v>
      </c>
      <c r="J194" s="17">
        <v>0</v>
      </c>
      <c r="K194" s="79">
        <f t="shared" si="10"/>
        <v>0</v>
      </c>
      <c r="L194" s="81">
        <f t="shared" si="11"/>
        <v>0</v>
      </c>
      <c r="M194" s="82"/>
      <c r="N194" s="83">
        <f t="shared" si="12"/>
        <v>0</v>
      </c>
      <c r="O194" s="80"/>
      <c r="P194" s="80"/>
      <c r="Q194" s="80"/>
      <c r="R194" s="84">
        <f t="shared" si="13"/>
        <v>0</v>
      </c>
      <c r="S194" s="19" t="str">
        <f t="shared" si="5"/>
        <v>OK</v>
      </c>
      <c r="T194" s="48"/>
      <c r="U194" s="48"/>
      <c r="V194" s="48"/>
      <c r="W194" s="48"/>
      <c r="X194" s="48"/>
      <c r="Y194" s="50"/>
      <c r="Z194" s="50"/>
      <c r="AA194" s="50"/>
      <c r="AB194" s="50"/>
      <c r="AC194" s="50"/>
      <c r="AD194" s="50"/>
      <c r="AE194" s="50"/>
      <c r="AF194" s="51"/>
      <c r="AG194" s="51"/>
      <c r="AH194" s="51"/>
      <c r="AI194" s="51"/>
    </row>
    <row r="195" spans="1:35" ht="40" customHeight="1" x14ac:dyDescent="0.35">
      <c r="A195" s="109"/>
      <c r="B195" s="112"/>
      <c r="C195" s="33">
        <v>192</v>
      </c>
      <c r="D195" s="115"/>
      <c r="E195" s="39" t="s">
        <v>32</v>
      </c>
      <c r="F195" s="40" t="s">
        <v>125</v>
      </c>
      <c r="G195" s="40" t="s">
        <v>137</v>
      </c>
      <c r="H195" s="40" t="s">
        <v>29</v>
      </c>
      <c r="I195" s="38">
        <v>32</v>
      </c>
      <c r="J195" s="17">
        <v>0</v>
      </c>
      <c r="K195" s="79">
        <f t="shared" si="10"/>
        <v>0</v>
      </c>
      <c r="L195" s="81">
        <f t="shared" si="11"/>
        <v>0</v>
      </c>
      <c r="M195" s="82"/>
      <c r="N195" s="83">
        <f t="shared" si="12"/>
        <v>0</v>
      </c>
      <c r="O195" s="80"/>
      <c r="P195" s="80"/>
      <c r="Q195" s="80"/>
      <c r="R195" s="84">
        <f t="shared" si="13"/>
        <v>0</v>
      </c>
      <c r="S195" s="19" t="str">
        <f t="shared" si="5"/>
        <v>OK</v>
      </c>
      <c r="T195" s="48"/>
      <c r="U195" s="48"/>
      <c r="V195" s="48"/>
      <c r="W195" s="48"/>
      <c r="X195" s="48"/>
      <c r="Y195" s="50"/>
      <c r="Z195" s="50"/>
      <c r="AA195" s="50"/>
      <c r="AB195" s="50"/>
      <c r="AC195" s="50"/>
      <c r="AD195" s="50"/>
      <c r="AE195" s="50"/>
      <c r="AF195" s="51"/>
      <c r="AG195" s="51"/>
      <c r="AH195" s="51"/>
      <c r="AI195" s="51"/>
    </row>
    <row r="196" spans="1:35" ht="40" customHeight="1" x14ac:dyDescent="0.35">
      <c r="A196" s="109"/>
      <c r="B196" s="112"/>
      <c r="C196" s="33">
        <v>193</v>
      </c>
      <c r="D196" s="115"/>
      <c r="E196" s="39" t="s">
        <v>33</v>
      </c>
      <c r="F196" s="40" t="s">
        <v>125</v>
      </c>
      <c r="G196" s="40" t="s">
        <v>101</v>
      </c>
      <c r="H196" s="40" t="s">
        <v>29</v>
      </c>
      <c r="I196" s="38">
        <v>52</v>
      </c>
      <c r="J196" s="17">
        <v>0</v>
      </c>
      <c r="K196" s="79">
        <f t="shared" si="10"/>
        <v>0</v>
      </c>
      <c r="L196" s="81">
        <f t="shared" si="11"/>
        <v>0</v>
      </c>
      <c r="M196" s="82"/>
      <c r="N196" s="83">
        <f t="shared" si="12"/>
        <v>0</v>
      </c>
      <c r="O196" s="80"/>
      <c r="P196" s="80"/>
      <c r="Q196" s="80"/>
      <c r="R196" s="84">
        <f t="shared" si="13"/>
        <v>0</v>
      </c>
      <c r="S196" s="19" t="str">
        <f t="shared" si="5"/>
        <v>OK</v>
      </c>
      <c r="T196" s="48"/>
      <c r="U196" s="48"/>
      <c r="V196" s="48"/>
      <c r="W196" s="48"/>
      <c r="X196" s="48"/>
      <c r="Y196" s="50"/>
      <c r="Z196" s="50"/>
      <c r="AA196" s="50"/>
      <c r="AB196" s="50"/>
      <c r="AC196" s="50"/>
      <c r="AD196" s="50"/>
      <c r="AE196" s="50"/>
      <c r="AF196" s="51"/>
      <c r="AG196" s="51"/>
      <c r="AH196" s="51"/>
      <c r="AI196" s="51"/>
    </row>
    <row r="197" spans="1:35" ht="40" customHeight="1" x14ac:dyDescent="0.35">
      <c r="A197" s="109"/>
      <c r="B197" s="112"/>
      <c r="C197" s="33">
        <v>194</v>
      </c>
      <c r="D197" s="115"/>
      <c r="E197" s="39" t="s">
        <v>35</v>
      </c>
      <c r="F197" s="40" t="s">
        <v>125</v>
      </c>
      <c r="G197" s="40" t="s">
        <v>102</v>
      </c>
      <c r="H197" s="40" t="s">
        <v>29</v>
      </c>
      <c r="I197" s="38">
        <v>66.489999999999995</v>
      </c>
      <c r="J197" s="17">
        <v>0</v>
      </c>
      <c r="K197" s="79">
        <f t="shared" ref="K197:K260" si="14">IF(SUM(T197:AK197)&gt;J197,J197,SUM(T197:AK197))</f>
        <v>0</v>
      </c>
      <c r="L197" s="81">
        <f t="shared" ref="L197:L260" si="15">(SUM(T197:AK197))</f>
        <v>0</v>
      </c>
      <c r="M197" s="82"/>
      <c r="N197" s="83">
        <f t="shared" ref="N197:N260" si="16">ROUND(IF(J197*0.25-0.5&lt;0,0,J197*0.25-0.5),0)-Q197-O197</f>
        <v>0</v>
      </c>
      <c r="O197" s="80"/>
      <c r="P197" s="80"/>
      <c r="Q197" s="80"/>
      <c r="R197" s="84">
        <f t="shared" ref="R197:R260" si="17">J197-(SUM(T197:AC197))+M197</f>
        <v>0</v>
      </c>
      <c r="S197" s="19" t="str">
        <f t="shared" si="5"/>
        <v>OK</v>
      </c>
      <c r="T197" s="48"/>
      <c r="U197" s="48"/>
      <c r="V197" s="48"/>
      <c r="W197" s="48"/>
      <c r="X197" s="48"/>
      <c r="Y197" s="50"/>
      <c r="Z197" s="50"/>
      <c r="AA197" s="50"/>
      <c r="AB197" s="50"/>
      <c r="AC197" s="50"/>
      <c r="AD197" s="50"/>
      <c r="AE197" s="50"/>
      <c r="AF197" s="51"/>
      <c r="AG197" s="51"/>
      <c r="AH197" s="51"/>
      <c r="AI197" s="51"/>
    </row>
    <row r="198" spans="1:35" ht="40" customHeight="1" x14ac:dyDescent="0.35">
      <c r="A198" s="109"/>
      <c r="B198" s="112"/>
      <c r="C198" s="33">
        <v>195</v>
      </c>
      <c r="D198" s="115"/>
      <c r="E198" s="39" t="s">
        <v>127</v>
      </c>
      <c r="F198" s="40" t="s">
        <v>125</v>
      </c>
      <c r="G198" s="40" t="s">
        <v>137</v>
      </c>
      <c r="H198" s="40" t="s">
        <v>29</v>
      </c>
      <c r="I198" s="38">
        <v>6.59</v>
      </c>
      <c r="J198" s="17">
        <v>0</v>
      </c>
      <c r="K198" s="79">
        <f t="shared" si="14"/>
        <v>0</v>
      </c>
      <c r="L198" s="81">
        <f t="shared" si="15"/>
        <v>0</v>
      </c>
      <c r="M198" s="82"/>
      <c r="N198" s="83">
        <f t="shared" si="16"/>
        <v>0</v>
      </c>
      <c r="O198" s="80"/>
      <c r="P198" s="80"/>
      <c r="Q198" s="80"/>
      <c r="R198" s="84">
        <f t="shared" si="17"/>
        <v>0</v>
      </c>
      <c r="S198" s="19" t="str">
        <f t="shared" si="5"/>
        <v>OK</v>
      </c>
      <c r="T198" s="48"/>
      <c r="U198" s="48"/>
      <c r="V198" s="48"/>
      <c r="W198" s="48"/>
      <c r="X198" s="48"/>
      <c r="Y198" s="50"/>
      <c r="Z198" s="50"/>
      <c r="AA198" s="50"/>
      <c r="AB198" s="50"/>
      <c r="AC198" s="50"/>
      <c r="AD198" s="50"/>
      <c r="AE198" s="50"/>
      <c r="AF198" s="51"/>
      <c r="AG198" s="51"/>
      <c r="AH198" s="51"/>
      <c r="AI198" s="51"/>
    </row>
    <row r="199" spans="1:35" ht="40" customHeight="1" x14ac:dyDescent="0.35">
      <c r="A199" s="109"/>
      <c r="B199" s="112"/>
      <c r="C199" s="33">
        <v>196</v>
      </c>
      <c r="D199" s="115"/>
      <c r="E199" s="39" t="s">
        <v>128</v>
      </c>
      <c r="F199" s="40" t="s">
        <v>37</v>
      </c>
      <c r="G199" s="40" t="s">
        <v>103</v>
      </c>
      <c r="H199" s="40" t="s">
        <v>29</v>
      </c>
      <c r="I199" s="38">
        <v>10</v>
      </c>
      <c r="J199" s="17">
        <v>0</v>
      </c>
      <c r="K199" s="79">
        <f t="shared" si="14"/>
        <v>0</v>
      </c>
      <c r="L199" s="81">
        <f t="shared" si="15"/>
        <v>0</v>
      </c>
      <c r="M199" s="82"/>
      <c r="N199" s="83">
        <f t="shared" si="16"/>
        <v>0</v>
      </c>
      <c r="O199" s="80"/>
      <c r="P199" s="80"/>
      <c r="Q199" s="80"/>
      <c r="R199" s="84">
        <f t="shared" si="17"/>
        <v>0</v>
      </c>
      <c r="S199" s="19" t="str">
        <f t="shared" si="5"/>
        <v>OK</v>
      </c>
      <c r="T199" s="48"/>
      <c r="U199" s="48"/>
      <c r="V199" s="48"/>
      <c r="W199" s="48"/>
      <c r="X199" s="48"/>
      <c r="Y199" s="50"/>
      <c r="Z199" s="50"/>
      <c r="AA199" s="50"/>
      <c r="AB199" s="50"/>
      <c r="AC199" s="50"/>
      <c r="AD199" s="50"/>
      <c r="AE199" s="50"/>
      <c r="AF199" s="51"/>
      <c r="AG199" s="51"/>
      <c r="AH199" s="51"/>
      <c r="AI199" s="51"/>
    </row>
    <row r="200" spans="1:35" ht="40" customHeight="1" x14ac:dyDescent="0.35">
      <c r="A200" s="109"/>
      <c r="B200" s="112"/>
      <c r="C200" s="33">
        <v>197</v>
      </c>
      <c r="D200" s="115"/>
      <c r="E200" s="39" t="s">
        <v>129</v>
      </c>
      <c r="F200" s="40" t="s">
        <v>37</v>
      </c>
      <c r="G200" s="40" t="s">
        <v>104</v>
      </c>
      <c r="H200" s="40" t="s">
        <v>29</v>
      </c>
      <c r="I200" s="38">
        <v>12</v>
      </c>
      <c r="J200" s="17">
        <v>0</v>
      </c>
      <c r="K200" s="79">
        <f t="shared" si="14"/>
        <v>0</v>
      </c>
      <c r="L200" s="81">
        <f t="shared" si="15"/>
        <v>0</v>
      </c>
      <c r="M200" s="82"/>
      <c r="N200" s="83">
        <f t="shared" si="16"/>
        <v>0</v>
      </c>
      <c r="O200" s="80"/>
      <c r="P200" s="80"/>
      <c r="Q200" s="80"/>
      <c r="R200" s="84">
        <f t="shared" si="17"/>
        <v>0</v>
      </c>
      <c r="S200" s="19" t="str">
        <f t="shared" si="5"/>
        <v>OK</v>
      </c>
      <c r="T200" s="48"/>
      <c r="U200" s="48"/>
      <c r="V200" s="48"/>
      <c r="W200" s="48"/>
      <c r="X200" s="48"/>
      <c r="Y200" s="50"/>
      <c r="Z200" s="50"/>
      <c r="AA200" s="50"/>
      <c r="AB200" s="50"/>
      <c r="AC200" s="50"/>
      <c r="AD200" s="50"/>
      <c r="AE200" s="50"/>
      <c r="AF200" s="51"/>
      <c r="AG200" s="51"/>
      <c r="AH200" s="51"/>
      <c r="AI200" s="51"/>
    </row>
    <row r="201" spans="1:35" ht="40" customHeight="1" x14ac:dyDescent="0.35">
      <c r="A201" s="109"/>
      <c r="B201" s="112"/>
      <c r="C201" s="33">
        <v>198</v>
      </c>
      <c r="D201" s="115"/>
      <c r="E201" s="39" t="s">
        <v>130</v>
      </c>
      <c r="F201" s="40" t="s">
        <v>37</v>
      </c>
      <c r="G201" s="40" t="s">
        <v>105</v>
      </c>
      <c r="H201" s="40" t="s">
        <v>29</v>
      </c>
      <c r="I201" s="38">
        <v>13</v>
      </c>
      <c r="J201" s="17">
        <v>0</v>
      </c>
      <c r="K201" s="79">
        <f t="shared" si="14"/>
        <v>0</v>
      </c>
      <c r="L201" s="81">
        <f t="shared" si="15"/>
        <v>0</v>
      </c>
      <c r="M201" s="82"/>
      <c r="N201" s="83">
        <f t="shared" si="16"/>
        <v>0</v>
      </c>
      <c r="O201" s="80"/>
      <c r="P201" s="80"/>
      <c r="Q201" s="80"/>
      <c r="R201" s="84">
        <f t="shared" si="17"/>
        <v>0</v>
      </c>
      <c r="S201" s="19" t="str">
        <f t="shared" si="5"/>
        <v>OK</v>
      </c>
      <c r="T201" s="48"/>
      <c r="U201" s="48"/>
      <c r="V201" s="48"/>
      <c r="W201" s="48"/>
      <c r="X201" s="48"/>
      <c r="Y201" s="50"/>
      <c r="Z201" s="50"/>
      <c r="AA201" s="50"/>
      <c r="AB201" s="50"/>
      <c r="AC201" s="50"/>
      <c r="AD201" s="50"/>
      <c r="AE201" s="50"/>
      <c r="AF201" s="51"/>
      <c r="AG201" s="51"/>
      <c r="AH201" s="51"/>
      <c r="AI201" s="51"/>
    </row>
    <row r="202" spans="1:35" ht="40" customHeight="1" x14ac:dyDescent="0.35">
      <c r="A202" s="109"/>
      <c r="B202" s="112"/>
      <c r="C202" s="33">
        <v>199</v>
      </c>
      <c r="D202" s="115"/>
      <c r="E202" s="39" t="s">
        <v>41</v>
      </c>
      <c r="F202" s="40" t="s">
        <v>10</v>
      </c>
      <c r="G202" s="40" t="s">
        <v>137</v>
      </c>
      <c r="H202" s="40" t="s">
        <v>29</v>
      </c>
      <c r="I202" s="38">
        <v>50</v>
      </c>
      <c r="J202" s="17">
        <v>0</v>
      </c>
      <c r="K202" s="79">
        <f t="shared" si="14"/>
        <v>0</v>
      </c>
      <c r="L202" s="81">
        <f t="shared" si="15"/>
        <v>0</v>
      </c>
      <c r="M202" s="82"/>
      <c r="N202" s="83">
        <f t="shared" si="16"/>
        <v>0</v>
      </c>
      <c r="O202" s="80"/>
      <c r="P202" s="80"/>
      <c r="Q202" s="80"/>
      <c r="R202" s="84">
        <f t="shared" si="17"/>
        <v>0</v>
      </c>
      <c r="S202" s="19" t="str">
        <f t="shared" si="5"/>
        <v>OK</v>
      </c>
      <c r="T202" s="48"/>
      <c r="U202" s="48"/>
      <c r="V202" s="48"/>
      <c r="W202" s="48"/>
      <c r="X202" s="48"/>
      <c r="Y202" s="50"/>
      <c r="Z202" s="50"/>
      <c r="AA202" s="50"/>
      <c r="AB202" s="50"/>
      <c r="AC202" s="50"/>
      <c r="AD202" s="50"/>
      <c r="AE202" s="50"/>
      <c r="AF202" s="51"/>
      <c r="AG202" s="51"/>
      <c r="AH202" s="51"/>
      <c r="AI202" s="51"/>
    </row>
    <row r="203" spans="1:35" ht="40" customHeight="1" x14ac:dyDescent="0.35">
      <c r="A203" s="109"/>
      <c r="B203" s="112"/>
      <c r="C203" s="33">
        <v>200</v>
      </c>
      <c r="D203" s="115"/>
      <c r="E203" s="39" t="s">
        <v>42</v>
      </c>
      <c r="F203" s="40" t="s">
        <v>43</v>
      </c>
      <c r="G203" s="40" t="s">
        <v>137</v>
      </c>
      <c r="H203" s="40" t="s">
        <v>29</v>
      </c>
      <c r="I203" s="38">
        <v>25</v>
      </c>
      <c r="J203" s="17">
        <v>0</v>
      </c>
      <c r="K203" s="79">
        <f t="shared" si="14"/>
        <v>0</v>
      </c>
      <c r="L203" s="81">
        <f t="shared" si="15"/>
        <v>0</v>
      </c>
      <c r="M203" s="82"/>
      <c r="N203" s="83">
        <f t="shared" si="16"/>
        <v>0</v>
      </c>
      <c r="O203" s="80"/>
      <c r="P203" s="80"/>
      <c r="Q203" s="80"/>
      <c r="R203" s="84">
        <f t="shared" si="17"/>
        <v>0</v>
      </c>
      <c r="S203" s="19" t="str">
        <f t="shared" si="5"/>
        <v>OK</v>
      </c>
      <c r="T203" s="48"/>
      <c r="U203" s="48"/>
      <c r="V203" s="48"/>
      <c r="W203" s="48"/>
      <c r="X203" s="48"/>
      <c r="Y203" s="50"/>
      <c r="Z203" s="50"/>
      <c r="AA203" s="50"/>
      <c r="AB203" s="50"/>
      <c r="AC203" s="50"/>
      <c r="AD203" s="50"/>
      <c r="AE203" s="50"/>
      <c r="AF203" s="51"/>
      <c r="AG203" s="51"/>
      <c r="AH203" s="51"/>
      <c r="AI203" s="51"/>
    </row>
    <row r="204" spans="1:35" ht="40" customHeight="1" x14ac:dyDescent="0.35">
      <c r="A204" s="109"/>
      <c r="B204" s="112"/>
      <c r="C204" s="33">
        <v>201</v>
      </c>
      <c r="D204" s="115"/>
      <c r="E204" s="39" t="s">
        <v>44</v>
      </c>
      <c r="F204" s="40" t="s">
        <v>37</v>
      </c>
      <c r="G204" s="40" t="s">
        <v>106</v>
      </c>
      <c r="H204" s="40" t="s">
        <v>29</v>
      </c>
      <c r="I204" s="38">
        <v>34.21</v>
      </c>
      <c r="J204" s="17">
        <v>0</v>
      </c>
      <c r="K204" s="79">
        <f t="shared" si="14"/>
        <v>0</v>
      </c>
      <c r="L204" s="81">
        <f t="shared" si="15"/>
        <v>0</v>
      </c>
      <c r="M204" s="82"/>
      <c r="N204" s="83">
        <f t="shared" si="16"/>
        <v>0</v>
      </c>
      <c r="O204" s="80"/>
      <c r="P204" s="80"/>
      <c r="Q204" s="80"/>
      <c r="R204" s="84">
        <f t="shared" si="17"/>
        <v>0</v>
      </c>
      <c r="S204" s="19" t="str">
        <f t="shared" si="5"/>
        <v>OK</v>
      </c>
      <c r="T204" s="48"/>
      <c r="U204" s="48"/>
      <c r="V204" s="48"/>
      <c r="W204" s="48"/>
      <c r="X204" s="48"/>
      <c r="Y204" s="50"/>
      <c r="Z204" s="50"/>
      <c r="AA204" s="50"/>
      <c r="AB204" s="50"/>
      <c r="AC204" s="50"/>
      <c r="AD204" s="50"/>
      <c r="AE204" s="50"/>
      <c r="AF204" s="51"/>
      <c r="AG204" s="51"/>
      <c r="AH204" s="51"/>
      <c r="AI204" s="51"/>
    </row>
    <row r="205" spans="1:35" ht="40" customHeight="1" x14ac:dyDescent="0.35">
      <c r="A205" s="109"/>
      <c r="B205" s="112"/>
      <c r="C205" s="33">
        <v>202</v>
      </c>
      <c r="D205" s="115"/>
      <c r="E205" s="39" t="s">
        <v>46</v>
      </c>
      <c r="F205" s="40" t="s">
        <v>37</v>
      </c>
      <c r="G205" s="40" t="s">
        <v>107</v>
      </c>
      <c r="H205" s="40" t="s">
        <v>29</v>
      </c>
      <c r="I205" s="38">
        <v>27</v>
      </c>
      <c r="J205" s="17">
        <v>0</v>
      </c>
      <c r="K205" s="79">
        <f t="shared" si="14"/>
        <v>0</v>
      </c>
      <c r="L205" s="81">
        <f t="shared" si="15"/>
        <v>0</v>
      </c>
      <c r="M205" s="82"/>
      <c r="N205" s="83">
        <f t="shared" si="16"/>
        <v>0</v>
      </c>
      <c r="O205" s="80"/>
      <c r="P205" s="80"/>
      <c r="Q205" s="80"/>
      <c r="R205" s="84">
        <f t="shared" si="17"/>
        <v>0</v>
      </c>
      <c r="S205" s="19" t="str">
        <f t="shared" si="5"/>
        <v>OK</v>
      </c>
      <c r="T205" s="48"/>
      <c r="U205" s="48"/>
      <c r="V205" s="48"/>
      <c r="W205" s="48"/>
      <c r="X205" s="48"/>
      <c r="Y205" s="50"/>
      <c r="Z205" s="50"/>
      <c r="AA205" s="50"/>
      <c r="AB205" s="50"/>
      <c r="AC205" s="50"/>
      <c r="AD205" s="50"/>
      <c r="AE205" s="50"/>
      <c r="AF205" s="51"/>
      <c r="AG205" s="51"/>
      <c r="AH205" s="51"/>
      <c r="AI205" s="51"/>
    </row>
    <row r="206" spans="1:35" ht="40" customHeight="1" x14ac:dyDescent="0.35">
      <c r="A206" s="109"/>
      <c r="B206" s="112"/>
      <c r="C206" s="33">
        <v>203</v>
      </c>
      <c r="D206" s="115"/>
      <c r="E206" s="39" t="s">
        <v>48</v>
      </c>
      <c r="F206" s="40" t="s">
        <v>37</v>
      </c>
      <c r="G206" s="40" t="s">
        <v>108</v>
      </c>
      <c r="H206" s="40" t="s">
        <v>29</v>
      </c>
      <c r="I206" s="38">
        <v>18</v>
      </c>
      <c r="J206" s="17">
        <v>0</v>
      </c>
      <c r="K206" s="79">
        <f t="shared" si="14"/>
        <v>0</v>
      </c>
      <c r="L206" s="81">
        <f t="shared" si="15"/>
        <v>0</v>
      </c>
      <c r="M206" s="82"/>
      <c r="N206" s="83">
        <f t="shared" si="16"/>
        <v>0</v>
      </c>
      <c r="O206" s="80"/>
      <c r="P206" s="80"/>
      <c r="Q206" s="80"/>
      <c r="R206" s="84">
        <f t="shared" si="17"/>
        <v>0</v>
      </c>
      <c r="S206" s="19" t="str">
        <f t="shared" si="5"/>
        <v>OK</v>
      </c>
      <c r="T206" s="48"/>
      <c r="U206" s="48"/>
      <c r="V206" s="48"/>
      <c r="W206" s="48"/>
      <c r="X206" s="48"/>
      <c r="Y206" s="50"/>
      <c r="Z206" s="50"/>
      <c r="AA206" s="50"/>
      <c r="AB206" s="50"/>
      <c r="AC206" s="50"/>
      <c r="AD206" s="50"/>
      <c r="AE206" s="50"/>
      <c r="AF206" s="51"/>
      <c r="AG206" s="51"/>
      <c r="AH206" s="51"/>
      <c r="AI206" s="51"/>
    </row>
    <row r="207" spans="1:35" ht="40" customHeight="1" x14ac:dyDescent="0.35">
      <c r="A207" s="109"/>
      <c r="B207" s="112"/>
      <c r="C207" s="33">
        <v>204</v>
      </c>
      <c r="D207" s="115"/>
      <c r="E207" s="39" t="s">
        <v>50</v>
      </c>
      <c r="F207" s="40" t="s">
        <v>37</v>
      </c>
      <c r="G207" s="40" t="s">
        <v>109</v>
      </c>
      <c r="H207" s="40" t="s">
        <v>29</v>
      </c>
      <c r="I207" s="38">
        <v>240.3</v>
      </c>
      <c r="J207" s="17">
        <v>0</v>
      </c>
      <c r="K207" s="79">
        <f t="shared" si="14"/>
        <v>0</v>
      </c>
      <c r="L207" s="81">
        <f t="shared" si="15"/>
        <v>0</v>
      </c>
      <c r="M207" s="82"/>
      <c r="N207" s="83">
        <f t="shared" si="16"/>
        <v>0</v>
      </c>
      <c r="O207" s="80"/>
      <c r="P207" s="80"/>
      <c r="Q207" s="80"/>
      <c r="R207" s="84">
        <f t="shared" si="17"/>
        <v>0</v>
      </c>
      <c r="S207" s="19" t="str">
        <f t="shared" si="5"/>
        <v>OK</v>
      </c>
      <c r="T207" s="48"/>
      <c r="U207" s="48"/>
      <c r="V207" s="48"/>
      <c r="W207" s="48"/>
      <c r="X207" s="48"/>
      <c r="Y207" s="50"/>
      <c r="Z207" s="50"/>
      <c r="AA207" s="50"/>
      <c r="AB207" s="50"/>
      <c r="AC207" s="50"/>
      <c r="AD207" s="50"/>
      <c r="AE207" s="50"/>
      <c r="AF207" s="51"/>
      <c r="AG207" s="51"/>
      <c r="AH207" s="51"/>
      <c r="AI207" s="51"/>
    </row>
    <row r="208" spans="1:35" ht="40" customHeight="1" x14ac:dyDescent="0.35">
      <c r="A208" s="109"/>
      <c r="B208" s="112"/>
      <c r="C208" s="33">
        <v>205</v>
      </c>
      <c r="D208" s="115"/>
      <c r="E208" s="39" t="s">
        <v>52</v>
      </c>
      <c r="F208" s="40" t="s">
        <v>37</v>
      </c>
      <c r="G208" s="40" t="s">
        <v>110</v>
      </c>
      <c r="H208" s="40" t="s">
        <v>29</v>
      </c>
      <c r="I208" s="38">
        <v>262.35000000000002</v>
      </c>
      <c r="J208" s="17">
        <v>0</v>
      </c>
      <c r="K208" s="79">
        <f t="shared" si="14"/>
        <v>0</v>
      </c>
      <c r="L208" s="81">
        <f t="shared" si="15"/>
        <v>0</v>
      </c>
      <c r="M208" s="82"/>
      <c r="N208" s="83">
        <f t="shared" si="16"/>
        <v>0</v>
      </c>
      <c r="O208" s="80"/>
      <c r="P208" s="80"/>
      <c r="Q208" s="80"/>
      <c r="R208" s="84">
        <f t="shared" si="17"/>
        <v>0</v>
      </c>
      <c r="S208" s="19" t="str">
        <f t="shared" si="5"/>
        <v>OK</v>
      </c>
      <c r="T208" s="48"/>
      <c r="U208" s="48"/>
      <c r="V208" s="48"/>
      <c r="W208" s="48"/>
      <c r="X208" s="48"/>
      <c r="Y208" s="50"/>
      <c r="Z208" s="50"/>
      <c r="AA208" s="50"/>
      <c r="AB208" s="50"/>
      <c r="AC208" s="50"/>
      <c r="AD208" s="50"/>
      <c r="AE208" s="50"/>
      <c r="AF208" s="51"/>
      <c r="AG208" s="51"/>
      <c r="AH208" s="51"/>
      <c r="AI208" s="51"/>
    </row>
    <row r="209" spans="1:35" ht="40" customHeight="1" x14ac:dyDescent="0.35">
      <c r="A209" s="109"/>
      <c r="B209" s="112"/>
      <c r="C209" s="33">
        <v>206</v>
      </c>
      <c r="D209" s="115"/>
      <c r="E209" s="39" t="s">
        <v>54</v>
      </c>
      <c r="F209" s="40" t="s">
        <v>37</v>
      </c>
      <c r="G209" s="40" t="s">
        <v>111</v>
      </c>
      <c r="H209" s="40" t="s">
        <v>29</v>
      </c>
      <c r="I209" s="38">
        <v>78.8</v>
      </c>
      <c r="J209" s="17">
        <v>0</v>
      </c>
      <c r="K209" s="79">
        <f t="shared" si="14"/>
        <v>0</v>
      </c>
      <c r="L209" s="81">
        <f t="shared" si="15"/>
        <v>0</v>
      </c>
      <c r="M209" s="82"/>
      <c r="N209" s="83">
        <f t="shared" si="16"/>
        <v>0</v>
      </c>
      <c r="O209" s="80"/>
      <c r="P209" s="80"/>
      <c r="Q209" s="80"/>
      <c r="R209" s="84">
        <f t="shared" si="17"/>
        <v>0</v>
      </c>
      <c r="S209" s="19" t="str">
        <f t="shared" si="5"/>
        <v>OK</v>
      </c>
      <c r="T209" s="48"/>
      <c r="U209" s="48"/>
      <c r="V209" s="48"/>
      <c r="W209" s="48"/>
      <c r="X209" s="48"/>
      <c r="Y209" s="50"/>
      <c r="Z209" s="50"/>
      <c r="AA209" s="50"/>
      <c r="AB209" s="50"/>
      <c r="AC209" s="50"/>
      <c r="AD209" s="50"/>
      <c r="AE209" s="50"/>
      <c r="AF209" s="51"/>
      <c r="AG209" s="51"/>
      <c r="AH209" s="51"/>
      <c r="AI209" s="51"/>
    </row>
    <row r="210" spans="1:35" ht="40" customHeight="1" x14ac:dyDescent="0.35">
      <c r="A210" s="109"/>
      <c r="B210" s="112"/>
      <c r="C210" s="33">
        <v>207</v>
      </c>
      <c r="D210" s="115"/>
      <c r="E210" s="39" t="s">
        <v>56</v>
      </c>
      <c r="F210" s="40" t="s">
        <v>37</v>
      </c>
      <c r="G210" s="40" t="s">
        <v>112</v>
      </c>
      <c r="H210" s="40" t="s">
        <v>29</v>
      </c>
      <c r="I210" s="38">
        <v>33.17</v>
      </c>
      <c r="J210" s="17">
        <v>0</v>
      </c>
      <c r="K210" s="79">
        <f t="shared" si="14"/>
        <v>0</v>
      </c>
      <c r="L210" s="81">
        <f t="shared" si="15"/>
        <v>0</v>
      </c>
      <c r="M210" s="82"/>
      <c r="N210" s="83">
        <f t="shared" si="16"/>
        <v>0</v>
      </c>
      <c r="O210" s="80"/>
      <c r="P210" s="80"/>
      <c r="Q210" s="80"/>
      <c r="R210" s="84">
        <f t="shared" si="17"/>
        <v>0</v>
      </c>
      <c r="S210" s="19" t="str">
        <f t="shared" si="5"/>
        <v>OK</v>
      </c>
      <c r="T210" s="48"/>
      <c r="U210" s="48"/>
      <c r="V210" s="48"/>
      <c r="W210" s="48"/>
      <c r="X210" s="48"/>
      <c r="Y210" s="50"/>
      <c r="Z210" s="50"/>
      <c r="AA210" s="50"/>
      <c r="AB210" s="50"/>
      <c r="AC210" s="50"/>
      <c r="AD210" s="50"/>
      <c r="AE210" s="50"/>
      <c r="AF210" s="51"/>
      <c r="AG210" s="51"/>
      <c r="AH210" s="51"/>
      <c r="AI210" s="51"/>
    </row>
    <row r="211" spans="1:35" ht="40" customHeight="1" x14ac:dyDescent="0.35">
      <c r="A211" s="109"/>
      <c r="B211" s="112"/>
      <c r="C211" s="33">
        <v>208</v>
      </c>
      <c r="D211" s="115"/>
      <c r="E211" s="39" t="s">
        <v>58</v>
      </c>
      <c r="F211" s="40" t="s">
        <v>37</v>
      </c>
      <c r="G211" s="40" t="s">
        <v>113</v>
      </c>
      <c r="H211" s="40" t="s">
        <v>29</v>
      </c>
      <c r="I211" s="38">
        <v>74.31</v>
      </c>
      <c r="J211" s="17">
        <v>0</v>
      </c>
      <c r="K211" s="79">
        <f t="shared" si="14"/>
        <v>0</v>
      </c>
      <c r="L211" s="81">
        <f t="shared" si="15"/>
        <v>0</v>
      </c>
      <c r="M211" s="82"/>
      <c r="N211" s="83">
        <f t="shared" si="16"/>
        <v>0</v>
      </c>
      <c r="O211" s="80"/>
      <c r="P211" s="80"/>
      <c r="Q211" s="80"/>
      <c r="R211" s="84">
        <f t="shared" si="17"/>
        <v>0</v>
      </c>
      <c r="S211" s="19" t="str">
        <f t="shared" si="5"/>
        <v>OK</v>
      </c>
      <c r="T211" s="48"/>
      <c r="U211" s="48"/>
      <c r="V211" s="48"/>
      <c r="W211" s="48"/>
      <c r="X211" s="48"/>
      <c r="Y211" s="50"/>
      <c r="Z211" s="50"/>
      <c r="AA211" s="50"/>
      <c r="AB211" s="50"/>
      <c r="AC211" s="50"/>
      <c r="AD211" s="50"/>
      <c r="AE211" s="50"/>
      <c r="AF211" s="51"/>
      <c r="AG211" s="51"/>
      <c r="AH211" s="51"/>
      <c r="AI211" s="51"/>
    </row>
    <row r="212" spans="1:35" ht="40" customHeight="1" x14ac:dyDescent="0.35">
      <c r="A212" s="109"/>
      <c r="B212" s="112"/>
      <c r="C212" s="33">
        <v>209</v>
      </c>
      <c r="D212" s="115"/>
      <c r="E212" s="39" t="s">
        <v>60</v>
      </c>
      <c r="F212" s="40" t="s">
        <v>37</v>
      </c>
      <c r="G212" s="40" t="s">
        <v>114</v>
      </c>
      <c r="H212" s="40" t="s">
        <v>29</v>
      </c>
      <c r="I212" s="38">
        <v>124.47</v>
      </c>
      <c r="J212" s="17">
        <v>0</v>
      </c>
      <c r="K212" s="79">
        <f t="shared" si="14"/>
        <v>0</v>
      </c>
      <c r="L212" s="81">
        <f t="shared" si="15"/>
        <v>0</v>
      </c>
      <c r="M212" s="82"/>
      <c r="N212" s="83">
        <f t="shared" si="16"/>
        <v>0</v>
      </c>
      <c r="O212" s="80"/>
      <c r="P212" s="80"/>
      <c r="Q212" s="80"/>
      <c r="R212" s="84">
        <f t="shared" si="17"/>
        <v>0</v>
      </c>
      <c r="S212" s="19" t="str">
        <f t="shared" si="5"/>
        <v>OK</v>
      </c>
      <c r="T212" s="48"/>
      <c r="U212" s="48"/>
      <c r="V212" s="48"/>
      <c r="W212" s="48"/>
      <c r="X212" s="48"/>
      <c r="Y212" s="50"/>
      <c r="Z212" s="50"/>
      <c r="AA212" s="50"/>
      <c r="AB212" s="50"/>
      <c r="AC212" s="50"/>
      <c r="AD212" s="50"/>
      <c r="AE212" s="50"/>
      <c r="AF212" s="51"/>
      <c r="AG212" s="51"/>
      <c r="AH212" s="51"/>
      <c r="AI212" s="51"/>
    </row>
    <row r="213" spans="1:35" ht="40" customHeight="1" x14ac:dyDescent="0.35">
      <c r="A213" s="109"/>
      <c r="B213" s="112"/>
      <c r="C213" s="33">
        <v>210</v>
      </c>
      <c r="D213" s="115"/>
      <c r="E213" s="39" t="s">
        <v>62</v>
      </c>
      <c r="F213" s="40" t="s">
        <v>125</v>
      </c>
      <c r="G213" s="40" t="s">
        <v>115</v>
      </c>
      <c r="H213" s="40" t="s">
        <v>29</v>
      </c>
      <c r="I213" s="38">
        <v>1329.2</v>
      </c>
      <c r="J213" s="17">
        <v>0</v>
      </c>
      <c r="K213" s="79">
        <f t="shared" si="14"/>
        <v>0</v>
      </c>
      <c r="L213" s="81">
        <f t="shared" si="15"/>
        <v>0</v>
      </c>
      <c r="M213" s="82"/>
      <c r="N213" s="83">
        <f t="shared" si="16"/>
        <v>0</v>
      </c>
      <c r="O213" s="80"/>
      <c r="P213" s="80"/>
      <c r="Q213" s="80"/>
      <c r="R213" s="84">
        <f t="shared" si="17"/>
        <v>0</v>
      </c>
      <c r="S213" s="19" t="str">
        <f t="shared" si="5"/>
        <v>OK</v>
      </c>
      <c r="T213" s="48"/>
      <c r="U213" s="48"/>
      <c r="V213" s="48"/>
      <c r="W213" s="48"/>
      <c r="X213" s="48"/>
      <c r="Y213" s="50"/>
      <c r="Z213" s="50"/>
      <c r="AA213" s="50"/>
      <c r="AB213" s="50"/>
      <c r="AC213" s="50"/>
      <c r="AD213" s="50"/>
      <c r="AE213" s="50"/>
      <c r="AF213" s="51"/>
      <c r="AG213" s="51"/>
      <c r="AH213" s="51"/>
      <c r="AI213" s="51"/>
    </row>
    <row r="214" spans="1:35" ht="40" customHeight="1" x14ac:dyDescent="0.35">
      <c r="A214" s="109"/>
      <c r="B214" s="112"/>
      <c r="C214" s="33">
        <v>211</v>
      </c>
      <c r="D214" s="115"/>
      <c r="E214" s="39" t="s">
        <v>64</v>
      </c>
      <c r="F214" s="40" t="s">
        <v>125</v>
      </c>
      <c r="G214" s="40" t="s">
        <v>115</v>
      </c>
      <c r="H214" s="40" t="s">
        <v>29</v>
      </c>
      <c r="I214" s="38">
        <v>699.21</v>
      </c>
      <c r="J214" s="17">
        <v>0</v>
      </c>
      <c r="K214" s="79">
        <f t="shared" si="14"/>
        <v>0</v>
      </c>
      <c r="L214" s="81">
        <f t="shared" si="15"/>
        <v>0</v>
      </c>
      <c r="M214" s="82"/>
      <c r="N214" s="83">
        <f t="shared" si="16"/>
        <v>0</v>
      </c>
      <c r="O214" s="80"/>
      <c r="P214" s="80"/>
      <c r="Q214" s="80"/>
      <c r="R214" s="84">
        <f t="shared" si="17"/>
        <v>0</v>
      </c>
      <c r="S214" s="19" t="str">
        <f t="shared" si="5"/>
        <v>OK</v>
      </c>
      <c r="T214" s="48"/>
      <c r="U214" s="48"/>
      <c r="V214" s="48"/>
      <c r="W214" s="48"/>
      <c r="X214" s="48"/>
      <c r="Y214" s="50"/>
      <c r="Z214" s="50"/>
      <c r="AA214" s="50"/>
      <c r="AB214" s="50"/>
      <c r="AC214" s="50"/>
      <c r="AD214" s="50"/>
      <c r="AE214" s="50"/>
      <c r="AF214" s="51"/>
      <c r="AG214" s="51"/>
      <c r="AH214" s="51"/>
      <c r="AI214" s="51"/>
    </row>
    <row r="215" spans="1:35" ht="40" customHeight="1" x14ac:dyDescent="0.35">
      <c r="A215" s="109"/>
      <c r="B215" s="112"/>
      <c r="C215" s="33">
        <v>212</v>
      </c>
      <c r="D215" s="115"/>
      <c r="E215" s="39" t="s">
        <v>65</v>
      </c>
      <c r="F215" s="40" t="s">
        <v>125</v>
      </c>
      <c r="G215" s="40" t="s">
        <v>116</v>
      </c>
      <c r="H215" s="40" t="s">
        <v>29</v>
      </c>
      <c r="I215" s="38">
        <v>160</v>
      </c>
      <c r="J215" s="17">
        <v>0</v>
      </c>
      <c r="K215" s="79">
        <f t="shared" si="14"/>
        <v>0</v>
      </c>
      <c r="L215" s="81">
        <f t="shared" si="15"/>
        <v>0</v>
      </c>
      <c r="M215" s="82"/>
      <c r="N215" s="83">
        <f t="shared" si="16"/>
        <v>0</v>
      </c>
      <c r="O215" s="80"/>
      <c r="P215" s="80"/>
      <c r="Q215" s="80"/>
      <c r="R215" s="84">
        <f t="shared" si="17"/>
        <v>0</v>
      </c>
      <c r="S215" s="19" t="str">
        <f t="shared" si="5"/>
        <v>OK</v>
      </c>
      <c r="T215" s="48"/>
      <c r="U215" s="48"/>
      <c r="V215" s="48"/>
      <c r="W215" s="48"/>
      <c r="X215" s="48"/>
      <c r="Y215" s="50"/>
      <c r="Z215" s="50"/>
      <c r="AA215" s="50"/>
      <c r="AB215" s="50"/>
      <c r="AC215" s="50"/>
      <c r="AD215" s="50"/>
      <c r="AE215" s="50"/>
      <c r="AF215" s="51"/>
      <c r="AG215" s="51"/>
      <c r="AH215" s="51"/>
      <c r="AI215" s="51"/>
    </row>
    <row r="216" spans="1:35" ht="40" customHeight="1" x14ac:dyDescent="0.35">
      <c r="A216" s="109"/>
      <c r="B216" s="112"/>
      <c r="C216" s="33">
        <v>213</v>
      </c>
      <c r="D216" s="115"/>
      <c r="E216" s="39" t="s">
        <v>69</v>
      </c>
      <c r="F216" s="40" t="s">
        <v>125</v>
      </c>
      <c r="G216" s="40" t="s">
        <v>137</v>
      </c>
      <c r="H216" s="40" t="s">
        <v>29</v>
      </c>
      <c r="I216" s="38">
        <v>242</v>
      </c>
      <c r="J216" s="17">
        <v>0</v>
      </c>
      <c r="K216" s="79">
        <f t="shared" si="14"/>
        <v>0</v>
      </c>
      <c r="L216" s="81">
        <f t="shared" si="15"/>
        <v>0</v>
      </c>
      <c r="M216" s="82"/>
      <c r="N216" s="83">
        <f t="shared" si="16"/>
        <v>0</v>
      </c>
      <c r="O216" s="80"/>
      <c r="P216" s="80"/>
      <c r="Q216" s="80"/>
      <c r="R216" s="84">
        <f t="shared" si="17"/>
        <v>0</v>
      </c>
      <c r="S216" s="19" t="str">
        <f t="shared" si="5"/>
        <v>OK</v>
      </c>
      <c r="T216" s="48"/>
      <c r="U216" s="48"/>
      <c r="V216" s="48"/>
      <c r="W216" s="48"/>
      <c r="X216" s="48"/>
      <c r="Y216" s="50"/>
      <c r="Z216" s="50"/>
      <c r="AA216" s="50"/>
      <c r="AB216" s="50"/>
      <c r="AC216" s="50"/>
      <c r="AD216" s="50"/>
      <c r="AE216" s="50"/>
      <c r="AF216" s="51"/>
      <c r="AG216" s="51"/>
      <c r="AH216" s="51"/>
      <c r="AI216" s="51"/>
    </row>
    <row r="217" spans="1:35" ht="40" customHeight="1" x14ac:dyDescent="0.35">
      <c r="A217" s="109"/>
      <c r="B217" s="112"/>
      <c r="C217" s="33">
        <v>214</v>
      </c>
      <c r="D217" s="115"/>
      <c r="E217" s="39" t="s">
        <v>70</v>
      </c>
      <c r="F217" s="40" t="s">
        <v>125</v>
      </c>
      <c r="G217" s="40" t="s">
        <v>71</v>
      </c>
      <c r="H217" s="40" t="s">
        <v>29</v>
      </c>
      <c r="I217" s="38">
        <v>164.74</v>
      </c>
      <c r="J217" s="17">
        <v>0</v>
      </c>
      <c r="K217" s="79">
        <f t="shared" si="14"/>
        <v>0</v>
      </c>
      <c r="L217" s="81">
        <f t="shared" si="15"/>
        <v>0</v>
      </c>
      <c r="M217" s="82"/>
      <c r="N217" s="83">
        <f t="shared" si="16"/>
        <v>0</v>
      </c>
      <c r="O217" s="80"/>
      <c r="P217" s="80"/>
      <c r="Q217" s="80"/>
      <c r="R217" s="84">
        <f t="shared" si="17"/>
        <v>0</v>
      </c>
      <c r="S217" s="19" t="str">
        <f t="shared" si="5"/>
        <v>OK</v>
      </c>
      <c r="T217" s="48"/>
      <c r="U217" s="48"/>
      <c r="V217" s="48"/>
      <c r="W217" s="48"/>
      <c r="X217" s="48"/>
      <c r="Y217" s="50"/>
      <c r="Z217" s="50"/>
      <c r="AA217" s="50"/>
      <c r="AB217" s="50"/>
      <c r="AC217" s="50"/>
      <c r="AD217" s="50"/>
      <c r="AE217" s="50"/>
      <c r="AF217" s="51"/>
      <c r="AG217" s="51"/>
      <c r="AH217" s="51"/>
      <c r="AI217" s="51"/>
    </row>
    <row r="218" spans="1:35" ht="40" customHeight="1" x14ac:dyDescent="0.35">
      <c r="A218" s="109"/>
      <c r="B218" s="112"/>
      <c r="C218" s="33">
        <v>215</v>
      </c>
      <c r="D218" s="115"/>
      <c r="E218" s="39" t="s">
        <v>72</v>
      </c>
      <c r="F218" s="40" t="s">
        <v>125</v>
      </c>
      <c r="G218" s="40" t="s">
        <v>101</v>
      </c>
      <c r="H218" s="40" t="s">
        <v>29</v>
      </c>
      <c r="I218" s="38">
        <v>960</v>
      </c>
      <c r="J218" s="17">
        <v>0</v>
      </c>
      <c r="K218" s="79">
        <f t="shared" si="14"/>
        <v>0</v>
      </c>
      <c r="L218" s="81">
        <f t="shared" si="15"/>
        <v>0</v>
      </c>
      <c r="M218" s="82"/>
      <c r="N218" s="83">
        <f t="shared" si="16"/>
        <v>0</v>
      </c>
      <c r="O218" s="80"/>
      <c r="P218" s="80"/>
      <c r="Q218" s="80"/>
      <c r="R218" s="84">
        <f t="shared" si="17"/>
        <v>0</v>
      </c>
      <c r="S218" s="19" t="str">
        <f t="shared" si="5"/>
        <v>OK</v>
      </c>
      <c r="T218" s="48"/>
      <c r="U218" s="48"/>
      <c r="V218" s="48"/>
      <c r="W218" s="48"/>
      <c r="X218" s="48"/>
      <c r="Y218" s="50"/>
      <c r="Z218" s="50"/>
      <c r="AA218" s="50"/>
      <c r="AB218" s="50"/>
      <c r="AC218" s="50"/>
      <c r="AD218" s="50"/>
      <c r="AE218" s="50"/>
      <c r="AF218" s="51"/>
      <c r="AG218" s="51"/>
      <c r="AH218" s="51"/>
      <c r="AI218" s="51"/>
    </row>
    <row r="219" spans="1:35" ht="40" customHeight="1" x14ac:dyDescent="0.35">
      <c r="A219" s="109"/>
      <c r="B219" s="112"/>
      <c r="C219" s="33">
        <v>216</v>
      </c>
      <c r="D219" s="115"/>
      <c r="E219" s="39" t="s">
        <v>74</v>
      </c>
      <c r="F219" s="40" t="s">
        <v>125</v>
      </c>
      <c r="G219" s="40" t="s">
        <v>102</v>
      </c>
      <c r="H219" s="40" t="s">
        <v>29</v>
      </c>
      <c r="I219" s="38">
        <v>1340</v>
      </c>
      <c r="J219" s="17">
        <v>0</v>
      </c>
      <c r="K219" s="79">
        <f t="shared" si="14"/>
        <v>0</v>
      </c>
      <c r="L219" s="81">
        <f t="shared" si="15"/>
        <v>0</v>
      </c>
      <c r="M219" s="82"/>
      <c r="N219" s="83">
        <f t="shared" si="16"/>
        <v>0</v>
      </c>
      <c r="O219" s="80"/>
      <c r="P219" s="80"/>
      <c r="Q219" s="80"/>
      <c r="R219" s="84">
        <f t="shared" si="17"/>
        <v>0</v>
      </c>
      <c r="S219" s="19" t="str">
        <f t="shared" si="5"/>
        <v>OK</v>
      </c>
      <c r="T219" s="48"/>
      <c r="U219" s="48"/>
      <c r="V219" s="48"/>
      <c r="W219" s="48"/>
      <c r="X219" s="48"/>
      <c r="Y219" s="50"/>
      <c r="Z219" s="50"/>
      <c r="AA219" s="50"/>
      <c r="AB219" s="50"/>
      <c r="AC219" s="50"/>
      <c r="AD219" s="50"/>
      <c r="AE219" s="50"/>
      <c r="AF219" s="51"/>
      <c r="AG219" s="51"/>
      <c r="AH219" s="51"/>
      <c r="AI219" s="51"/>
    </row>
    <row r="220" spans="1:35" ht="40" customHeight="1" x14ac:dyDescent="0.35">
      <c r="A220" s="109"/>
      <c r="B220" s="112"/>
      <c r="C220" s="33">
        <v>217</v>
      </c>
      <c r="D220" s="115"/>
      <c r="E220" s="39" t="s">
        <v>76</v>
      </c>
      <c r="F220" s="40" t="s">
        <v>125</v>
      </c>
      <c r="G220" s="40" t="s">
        <v>137</v>
      </c>
      <c r="H220" s="40" t="s">
        <v>29</v>
      </c>
      <c r="I220" s="38">
        <v>610</v>
      </c>
      <c r="J220" s="17">
        <v>0</v>
      </c>
      <c r="K220" s="79">
        <f t="shared" si="14"/>
        <v>0</v>
      </c>
      <c r="L220" s="81">
        <f t="shared" si="15"/>
        <v>0</v>
      </c>
      <c r="M220" s="82"/>
      <c r="N220" s="83">
        <f t="shared" si="16"/>
        <v>0</v>
      </c>
      <c r="O220" s="80"/>
      <c r="P220" s="80"/>
      <c r="Q220" s="80"/>
      <c r="R220" s="84">
        <f t="shared" si="17"/>
        <v>0</v>
      </c>
      <c r="S220" s="19" t="str">
        <f t="shared" si="5"/>
        <v>OK</v>
      </c>
      <c r="T220" s="48"/>
      <c r="U220" s="48"/>
      <c r="V220" s="48"/>
      <c r="W220" s="48"/>
      <c r="X220" s="48"/>
      <c r="Y220" s="50"/>
      <c r="Z220" s="50"/>
      <c r="AA220" s="50"/>
      <c r="AB220" s="50"/>
      <c r="AC220" s="50"/>
      <c r="AD220" s="50"/>
      <c r="AE220" s="50"/>
      <c r="AF220" s="51"/>
      <c r="AG220" s="51"/>
      <c r="AH220" s="51"/>
      <c r="AI220" s="51"/>
    </row>
    <row r="221" spans="1:35" ht="40" customHeight="1" x14ac:dyDescent="0.35">
      <c r="A221" s="109"/>
      <c r="B221" s="112"/>
      <c r="C221" s="33">
        <v>218</v>
      </c>
      <c r="D221" s="115"/>
      <c r="E221" s="39" t="s">
        <v>77</v>
      </c>
      <c r="F221" s="40" t="s">
        <v>125</v>
      </c>
      <c r="G221" s="40" t="s">
        <v>137</v>
      </c>
      <c r="H221" s="40" t="s">
        <v>29</v>
      </c>
      <c r="I221" s="38">
        <v>1150</v>
      </c>
      <c r="J221" s="17">
        <v>0</v>
      </c>
      <c r="K221" s="79">
        <f t="shared" si="14"/>
        <v>0</v>
      </c>
      <c r="L221" s="81">
        <f t="shared" si="15"/>
        <v>0</v>
      </c>
      <c r="M221" s="82"/>
      <c r="N221" s="83">
        <f t="shared" si="16"/>
        <v>0</v>
      </c>
      <c r="O221" s="80"/>
      <c r="P221" s="80"/>
      <c r="Q221" s="80"/>
      <c r="R221" s="84">
        <f t="shared" si="17"/>
        <v>0</v>
      </c>
      <c r="S221" s="19" t="str">
        <f t="shared" si="5"/>
        <v>OK</v>
      </c>
      <c r="T221" s="48"/>
      <c r="U221" s="48"/>
      <c r="V221" s="48"/>
      <c r="W221" s="48"/>
      <c r="X221" s="48"/>
      <c r="Y221" s="50"/>
      <c r="Z221" s="50"/>
      <c r="AA221" s="50"/>
      <c r="AB221" s="50"/>
      <c r="AC221" s="50"/>
      <c r="AD221" s="50"/>
      <c r="AE221" s="50"/>
      <c r="AF221" s="51"/>
      <c r="AG221" s="51"/>
      <c r="AH221" s="51"/>
      <c r="AI221" s="51"/>
    </row>
    <row r="222" spans="1:35" ht="40" customHeight="1" x14ac:dyDescent="0.35">
      <c r="A222" s="109"/>
      <c r="B222" s="112"/>
      <c r="C222" s="33">
        <v>219</v>
      </c>
      <c r="D222" s="115"/>
      <c r="E222" s="39" t="s">
        <v>78</v>
      </c>
      <c r="F222" s="40" t="s">
        <v>125</v>
      </c>
      <c r="G222" s="40" t="s">
        <v>137</v>
      </c>
      <c r="H222" s="40" t="s">
        <v>29</v>
      </c>
      <c r="I222" s="38">
        <v>90</v>
      </c>
      <c r="J222" s="17">
        <v>0</v>
      </c>
      <c r="K222" s="79">
        <f t="shared" si="14"/>
        <v>0</v>
      </c>
      <c r="L222" s="81">
        <f t="shared" si="15"/>
        <v>0</v>
      </c>
      <c r="M222" s="82"/>
      <c r="N222" s="83">
        <f t="shared" si="16"/>
        <v>0</v>
      </c>
      <c r="O222" s="80"/>
      <c r="P222" s="80"/>
      <c r="Q222" s="80"/>
      <c r="R222" s="84">
        <f t="shared" si="17"/>
        <v>0</v>
      </c>
      <c r="S222" s="19" t="str">
        <f t="shared" si="5"/>
        <v>OK</v>
      </c>
      <c r="T222" s="48"/>
      <c r="U222" s="48"/>
      <c r="V222" s="48"/>
      <c r="W222" s="48"/>
      <c r="X222" s="48"/>
      <c r="Y222" s="50"/>
      <c r="Z222" s="50"/>
      <c r="AA222" s="50"/>
      <c r="AB222" s="50"/>
      <c r="AC222" s="50"/>
      <c r="AD222" s="50"/>
      <c r="AE222" s="50"/>
      <c r="AF222" s="51"/>
      <c r="AG222" s="51"/>
      <c r="AH222" s="51"/>
      <c r="AI222" s="51"/>
    </row>
    <row r="223" spans="1:35" ht="40" customHeight="1" x14ac:dyDescent="0.35">
      <c r="A223" s="109"/>
      <c r="B223" s="112"/>
      <c r="C223" s="33">
        <v>220</v>
      </c>
      <c r="D223" s="115"/>
      <c r="E223" s="39" t="s">
        <v>131</v>
      </c>
      <c r="F223" s="40" t="s">
        <v>125</v>
      </c>
      <c r="G223" s="40" t="s">
        <v>137</v>
      </c>
      <c r="H223" s="40" t="s">
        <v>29</v>
      </c>
      <c r="I223" s="38">
        <v>70</v>
      </c>
      <c r="J223" s="17">
        <v>0</v>
      </c>
      <c r="K223" s="79">
        <f t="shared" si="14"/>
        <v>0</v>
      </c>
      <c r="L223" s="81">
        <f t="shared" si="15"/>
        <v>0</v>
      </c>
      <c r="M223" s="82"/>
      <c r="N223" s="83">
        <f t="shared" si="16"/>
        <v>0</v>
      </c>
      <c r="O223" s="80"/>
      <c r="P223" s="80"/>
      <c r="Q223" s="80"/>
      <c r="R223" s="84">
        <f t="shared" si="17"/>
        <v>0</v>
      </c>
      <c r="S223" s="19" t="str">
        <f t="shared" si="5"/>
        <v>OK</v>
      </c>
      <c r="T223" s="48"/>
      <c r="U223" s="48"/>
      <c r="V223" s="48"/>
      <c r="W223" s="48"/>
      <c r="X223" s="48"/>
      <c r="Y223" s="50"/>
      <c r="Z223" s="50"/>
      <c r="AA223" s="50"/>
      <c r="AB223" s="50"/>
      <c r="AC223" s="50"/>
      <c r="AD223" s="50"/>
      <c r="AE223" s="50"/>
      <c r="AF223" s="51"/>
      <c r="AG223" s="51"/>
      <c r="AH223" s="51"/>
      <c r="AI223" s="51"/>
    </row>
    <row r="224" spans="1:35" ht="40" customHeight="1" x14ac:dyDescent="0.35">
      <c r="A224" s="109"/>
      <c r="B224" s="112"/>
      <c r="C224" s="33">
        <v>221</v>
      </c>
      <c r="D224" s="115"/>
      <c r="E224" s="39" t="s">
        <v>132</v>
      </c>
      <c r="F224" s="40" t="s">
        <v>37</v>
      </c>
      <c r="G224" s="40" t="s">
        <v>117</v>
      </c>
      <c r="H224" s="40" t="s">
        <v>29</v>
      </c>
      <c r="I224" s="38">
        <v>16.18</v>
      </c>
      <c r="J224" s="17">
        <v>0</v>
      </c>
      <c r="K224" s="79">
        <f t="shared" si="14"/>
        <v>0</v>
      </c>
      <c r="L224" s="81">
        <f t="shared" si="15"/>
        <v>0</v>
      </c>
      <c r="M224" s="82"/>
      <c r="N224" s="83">
        <f t="shared" si="16"/>
        <v>0</v>
      </c>
      <c r="O224" s="80"/>
      <c r="P224" s="80"/>
      <c r="Q224" s="80"/>
      <c r="R224" s="84">
        <f t="shared" si="17"/>
        <v>0</v>
      </c>
      <c r="S224" s="19" t="str">
        <f t="shared" si="5"/>
        <v>OK</v>
      </c>
      <c r="T224" s="48"/>
      <c r="U224" s="48"/>
      <c r="V224" s="48"/>
      <c r="W224" s="48"/>
      <c r="X224" s="48"/>
      <c r="Y224" s="50"/>
      <c r="Z224" s="50"/>
      <c r="AA224" s="50"/>
      <c r="AB224" s="50"/>
      <c r="AC224" s="50"/>
      <c r="AD224" s="50"/>
      <c r="AE224" s="50"/>
      <c r="AF224" s="51"/>
      <c r="AG224" s="51"/>
      <c r="AH224" s="51"/>
      <c r="AI224" s="51"/>
    </row>
    <row r="225" spans="1:35" ht="40" customHeight="1" x14ac:dyDescent="0.35">
      <c r="A225" s="109"/>
      <c r="B225" s="112"/>
      <c r="C225" s="33">
        <v>222</v>
      </c>
      <c r="D225" s="115"/>
      <c r="E225" s="39" t="s">
        <v>135</v>
      </c>
      <c r="F225" s="40" t="s">
        <v>37</v>
      </c>
      <c r="G225" s="40" t="s">
        <v>118</v>
      </c>
      <c r="H225" s="40" t="s">
        <v>29</v>
      </c>
      <c r="I225" s="38">
        <v>45</v>
      </c>
      <c r="J225" s="17">
        <v>0</v>
      </c>
      <c r="K225" s="79">
        <f t="shared" si="14"/>
        <v>0</v>
      </c>
      <c r="L225" s="81">
        <f t="shared" si="15"/>
        <v>0</v>
      </c>
      <c r="M225" s="82"/>
      <c r="N225" s="83">
        <f t="shared" si="16"/>
        <v>0</v>
      </c>
      <c r="O225" s="80"/>
      <c r="P225" s="80"/>
      <c r="Q225" s="80"/>
      <c r="R225" s="84">
        <f t="shared" si="17"/>
        <v>0</v>
      </c>
      <c r="S225" s="19" t="str">
        <f t="shared" si="5"/>
        <v>OK</v>
      </c>
      <c r="T225" s="48"/>
      <c r="U225" s="48"/>
      <c r="V225" s="48"/>
      <c r="W225" s="48"/>
      <c r="X225" s="48"/>
      <c r="Y225" s="50"/>
      <c r="Z225" s="50"/>
      <c r="AA225" s="50"/>
      <c r="AB225" s="50"/>
      <c r="AC225" s="50"/>
      <c r="AD225" s="50"/>
      <c r="AE225" s="50"/>
      <c r="AF225" s="51"/>
      <c r="AG225" s="51"/>
      <c r="AH225" s="51"/>
      <c r="AI225" s="51"/>
    </row>
    <row r="226" spans="1:35" ht="40" customHeight="1" x14ac:dyDescent="0.35">
      <c r="A226" s="109"/>
      <c r="B226" s="112"/>
      <c r="C226" s="33">
        <v>223</v>
      </c>
      <c r="D226" s="115"/>
      <c r="E226" s="39" t="s">
        <v>136</v>
      </c>
      <c r="F226" s="40" t="s">
        <v>37</v>
      </c>
      <c r="G226" s="40" t="s">
        <v>119</v>
      </c>
      <c r="H226" s="40" t="s">
        <v>29</v>
      </c>
      <c r="I226" s="38">
        <v>30</v>
      </c>
      <c r="J226" s="17">
        <v>0</v>
      </c>
      <c r="K226" s="79">
        <f t="shared" si="14"/>
        <v>0</v>
      </c>
      <c r="L226" s="81">
        <f t="shared" si="15"/>
        <v>0</v>
      </c>
      <c r="M226" s="82"/>
      <c r="N226" s="83">
        <f t="shared" si="16"/>
        <v>0</v>
      </c>
      <c r="O226" s="80"/>
      <c r="P226" s="80"/>
      <c r="Q226" s="80"/>
      <c r="R226" s="84">
        <f t="shared" si="17"/>
        <v>0</v>
      </c>
      <c r="S226" s="19" t="str">
        <f t="shared" si="5"/>
        <v>OK</v>
      </c>
      <c r="T226" s="48"/>
      <c r="U226" s="48"/>
      <c r="V226" s="48"/>
      <c r="W226" s="48"/>
      <c r="X226" s="48"/>
      <c r="Y226" s="50"/>
      <c r="Z226" s="50"/>
      <c r="AA226" s="50"/>
      <c r="AB226" s="50"/>
      <c r="AC226" s="50"/>
      <c r="AD226" s="50"/>
      <c r="AE226" s="50"/>
      <c r="AF226" s="51"/>
      <c r="AG226" s="51"/>
      <c r="AH226" s="51"/>
      <c r="AI226" s="51"/>
    </row>
    <row r="227" spans="1:35" ht="40" customHeight="1" x14ac:dyDescent="0.35">
      <c r="A227" s="109"/>
      <c r="B227" s="112"/>
      <c r="C227" s="33">
        <v>224</v>
      </c>
      <c r="D227" s="115"/>
      <c r="E227" s="39" t="s">
        <v>86</v>
      </c>
      <c r="F227" s="40" t="s">
        <v>125</v>
      </c>
      <c r="G227" s="40" t="s">
        <v>137</v>
      </c>
      <c r="H227" s="40" t="s">
        <v>29</v>
      </c>
      <c r="I227" s="38">
        <v>400</v>
      </c>
      <c r="J227" s="17">
        <v>0</v>
      </c>
      <c r="K227" s="79">
        <f t="shared" si="14"/>
        <v>0</v>
      </c>
      <c r="L227" s="81">
        <f t="shared" si="15"/>
        <v>0</v>
      </c>
      <c r="M227" s="82"/>
      <c r="N227" s="83">
        <f t="shared" si="16"/>
        <v>0</v>
      </c>
      <c r="O227" s="80"/>
      <c r="P227" s="80"/>
      <c r="Q227" s="80"/>
      <c r="R227" s="84">
        <f t="shared" si="17"/>
        <v>0</v>
      </c>
      <c r="S227" s="19" t="str">
        <f t="shared" si="5"/>
        <v>OK</v>
      </c>
      <c r="T227" s="48"/>
      <c r="U227" s="48"/>
      <c r="V227" s="48"/>
      <c r="W227" s="48"/>
      <c r="X227" s="48"/>
      <c r="Y227" s="50"/>
      <c r="Z227" s="50"/>
      <c r="AA227" s="50"/>
      <c r="AB227" s="50"/>
      <c r="AC227" s="50"/>
      <c r="AD227" s="50"/>
      <c r="AE227" s="50"/>
      <c r="AF227" s="51"/>
      <c r="AG227" s="51"/>
      <c r="AH227" s="51"/>
      <c r="AI227" s="51"/>
    </row>
    <row r="228" spans="1:35" ht="40" customHeight="1" x14ac:dyDescent="0.35">
      <c r="A228" s="109"/>
      <c r="B228" s="112"/>
      <c r="C228" s="33">
        <v>225</v>
      </c>
      <c r="D228" s="115"/>
      <c r="E228" s="39" t="s">
        <v>89</v>
      </c>
      <c r="F228" s="40" t="s">
        <v>37</v>
      </c>
      <c r="G228" s="40" t="s">
        <v>137</v>
      </c>
      <c r="H228" s="40" t="s">
        <v>29</v>
      </c>
      <c r="I228" s="38">
        <v>190</v>
      </c>
      <c r="J228" s="17">
        <v>0</v>
      </c>
      <c r="K228" s="79">
        <f t="shared" si="14"/>
        <v>0</v>
      </c>
      <c r="L228" s="81">
        <f t="shared" si="15"/>
        <v>0</v>
      </c>
      <c r="M228" s="82"/>
      <c r="N228" s="83">
        <f t="shared" si="16"/>
        <v>0</v>
      </c>
      <c r="O228" s="80"/>
      <c r="P228" s="80"/>
      <c r="Q228" s="80"/>
      <c r="R228" s="84">
        <f t="shared" si="17"/>
        <v>0</v>
      </c>
      <c r="S228" s="19" t="str">
        <f t="shared" si="5"/>
        <v>OK</v>
      </c>
      <c r="T228" s="48"/>
      <c r="U228" s="48"/>
      <c r="V228" s="48"/>
      <c r="W228" s="48"/>
      <c r="X228" s="48"/>
      <c r="Y228" s="50"/>
      <c r="Z228" s="50"/>
      <c r="AA228" s="50"/>
      <c r="AB228" s="50"/>
      <c r="AC228" s="50"/>
      <c r="AD228" s="50"/>
      <c r="AE228" s="50"/>
      <c r="AF228" s="51"/>
      <c r="AG228" s="51"/>
      <c r="AH228" s="51"/>
      <c r="AI228" s="51"/>
    </row>
    <row r="229" spans="1:35" ht="40" customHeight="1" x14ac:dyDescent="0.35">
      <c r="A229" s="109"/>
      <c r="B229" s="112"/>
      <c r="C229" s="33">
        <v>226</v>
      </c>
      <c r="D229" s="115"/>
      <c r="E229" s="39" t="s">
        <v>90</v>
      </c>
      <c r="F229" s="40" t="s">
        <v>37</v>
      </c>
      <c r="G229" s="40" t="s">
        <v>137</v>
      </c>
      <c r="H229" s="40" t="s">
        <v>29</v>
      </c>
      <c r="I229" s="38">
        <v>100</v>
      </c>
      <c r="J229" s="17">
        <v>0</v>
      </c>
      <c r="K229" s="79">
        <f t="shared" si="14"/>
        <v>0</v>
      </c>
      <c r="L229" s="81">
        <f t="shared" si="15"/>
        <v>0</v>
      </c>
      <c r="M229" s="82"/>
      <c r="N229" s="83">
        <f t="shared" si="16"/>
        <v>0</v>
      </c>
      <c r="O229" s="80"/>
      <c r="P229" s="80"/>
      <c r="Q229" s="80"/>
      <c r="R229" s="84">
        <f t="shared" si="17"/>
        <v>0</v>
      </c>
      <c r="S229" s="19" t="str">
        <f t="shared" si="5"/>
        <v>OK</v>
      </c>
      <c r="T229" s="48"/>
      <c r="U229" s="48"/>
      <c r="V229" s="48"/>
      <c r="W229" s="48"/>
      <c r="X229" s="48"/>
      <c r="Y229" s="50"/>
      <c r="Z229" s="50"/>
      <c r="AA229" s="50"/>
      <c r="AB229" s="50"/>
      <c r="AC229" s="50"/>
      <c r="AD229" s="50"/>
      <c r="AE229" s="50"/>
      <c r="AF229" s="51"/>
      <c r="AG229" s="51"/>
      <c r="AH229" s="51"/>
      <c r="AI229" s="51"/>
    </row>
    <row r="230" spans="1:35" ht="40" customHeight="1" x14ac:dyDescent="0.35">
      <c r="A230" s="109"/>
      <c r="B230" s="112"/>
      <c r="C230" s="33">
        <v>227</v>
      </c>
      <c r="D230" s="115"/>
      <c r="E230" s="39" t="s">
        <v>91</v>
      </c>
      <c r="F230" s="40" t="s">
        <v>37</v>
      </c>
      <c r="G230" s="40" t="s">
        <v>120</v>
      </c>
      <c r="H230" s="40" t="s">
        <v>29</v>
      </c>
      <c r="I230" s="38">
        <v>20</v>
      </c>
      <c r="J230" s="17">
        <v>0</v>
      </c>
      <c r="K230" s="79">
        <f t="shared" si="14"/>
        <v>0</v>
      </c>
      <c r="L230" s="81">
        <f t="shared" si="15"/>
        <v>0</v>
      </c>
      <c r="M230" s="82"/>
      <c r="N230" s="83">
        <f t="shared" si="16"/>
        <v>0</v>
      </c>
      <c r="O230" s="80"/>
      <c r="P230" s="80"/>
      <c r="Q230" s="80"/>
      <c r="R230" s="84">
        <f t="shared" si="17"/>
        <v>0</v>
      </c>
      <c r="S230" s="19" t="str">
        <f t="shared" si="5"/>
        <v>OK</v>
      </c>
      <c r="T230" s="48"/>
      <c r="U230" s="48"/>
      <c r="V230" s="48"/>
      <c r="W230" s="48"/>
      <c r="X230" s="48"/>
      <c r="Y230" s="50"/>
      <c r="Z230" s="50"/>
      <c r="AA230" s="50"/>
      <c r="AB230" s="50"/>
      <c r="AC230" s="50"/>
      <c r="AD230" s="50"/>
      <c r="AE230" s="50"/>
      <c r="AF230" s="51"/>
      <c r="AG230" s="51"/>
      <c r="AH230" s="51"/>
      <c r="AI230" s="51"/>
    </row>
    <row r="231" spans="1:35" ht="40" customHeight="1" x14ac:dyDescent="0.35">
      <c r="A231" s="109"/>
      <c r="B231" s="112"/>
      <c r="C231" s="33">
        <v>228</v>
      </c>
      <c r="D231" s="115"/>
      <c r="E231" s="39" t="s">
        <v>93</v>
      </c>
      <c r="F231" s="40" t="s">
        <v>125</v>
      </c>
      <c r="G231" s="40" t="s">
        <v>137</v>
      </c>
      <c r="H231" s="40" t="s">
        <v>29</v>
      </c>
      <c r="I231" s="38">
        <v>133</v>
      </c>
      <c r="J231" s="17">
        <v>0</v>
      </c>
      <c r="K231" s="79">
        <f t="shared" si="14"/>
        <v>0</v>
      </c>
      <c r="L231" s="81">
        <f t="shared" si="15"/>
        <v>0</v>
      </c>
      <c r="M231" s="82"/>
      <c r="N231" s="83">
        <f t="shared" si="16"/>
        <v>0</v>
      </c>
      <c r="O231" s="80"/>
      <c r="P231" s="80"/>
      <c r="Q231" s="80"/>
      <c r="R231" s="84">
        <f t="shared" si="17"/>
        <v>0</v>
      </c>
      <c r="S231" s="19" t="str">
        <f t="shared" si="5"/>
        <v>OK</v>
      </c>
      <c r="T231" s="48"/>
      <c r="U231" s="48"/>
      <c r="V231" s="48"/>
      <c r="W231" s="48"/>
      <c r="X231" s="48"/>
      <c r="Y231" s="50"/>
      <c r="Z231" s="50"/>
      <c r="AA231" s="50"/>
      <c r="AB231" s="50"/>
      <c r="AC231" s="50"/>
      <c r="AD231" s="50"/>
      <c r="AE231" s="50"/>
      <c r="AF231" s="51"/>
      <c r="AG231" s="51"/>
      <c r="AH231" s="51"/>
      <c r="AI231" s="51"/>
    </row>
    <row r="232" spans="1:35" ht="40" customHeight="1" x14ac:dyDescent="0.35">
      <c r="A232" s="110"/>
      <c r="B232" s="113"/>
      <c r="C232" s="33">
        <v>229</v>
      </c>
      <c r="D232" s="116"/>
      <c r="E232" s="39" t="s">
        <v>94</v>
      </c>
      <c r="F232" s="40" t="s">
        <v>125</v>
      </c>
      <c r="G232" s="40" t="s">
        <v>137</v>
      </c>
      <c r="H232" s="40" t="s">
        <v>29</v>
      </c>
      <c r="I232" s="38">
        <v>204.77</v>
      </c>
      <c r="J232" s="17">
        <v>0</v>
      </c>
      <c r="K232" s="79">
        <f t="shared" si="14"/>
        <v>0</v>
      </c>
      <c r="L232" s="81">
        <f t="shared" si="15"/>
        <v>0</v>
      </c>
      <c r="M232" s="82"/>
      <c r="N232" s="83">
        <f t="shared" si="16"/>
        <v>0</v>
      </c>
      <c r="O232" s="80"/>
      <c r="P232" s="80"/>
      <c r="Q232" s="80"/>
      <c r="R232" s="84">
        <f t="shared" si="17"/>
        <v>0</v>
      </c>
      <c r="S232" s="19" t="str">
        <f t="shared" si="5"/>
        <v>OK</v>
      </c>
      <c r="T232" s="48"/>
      <c r="U232" s="48"/>
      <c r="V232" s="48"/>
      <c r="W232" s="48"/>
      <c r="X232" s="48"/>
      <c r="Y232" s="50"/>
      <c r="Z232" s="50"/>
      <c r="AA232" s="50"/>
      <c r="AB232" s="50"/>
      <c r="AC232" s="50"/>
      <c r="AD232" s="50"/>
      <c r="AE232" s="50"/>
      <c r="AF232" s="51"/>
      <c r="AG232" s="51"/>
      <c r="AH232" s="51"/>
      <c r="AI232" s="51"/>
    </row>
    <row r="233" spans="1:35" ht="40" customHeight="1" x14ac:dyDescent="0.35">
      <c r="A233" s="108" t="s">
        <v>145</v>
      </c>
      <c r="B233" s="111">
        <v>7</v>
      </c>
      <c r="C233" s="33">
        <v>230</v>
      </c>
      <c r="D233" s="114" t="s">
        <v>124</v>
      </c>
      <c r="E233" s="39" t="s">
        <v>27</v>
      </c>
      <c r="F233" s="40" t="s">
        <v>125</v>
      </c>
      <c r="G233" s="40" t="s">
        <v>137</v>
      </c>
      <c r="H233" s="40" t="s">
        <v>29</v>
      </c>
      <c r="I233" s="38">
        <v>177</v>
      </c>
      <c r="J233" s="17">
        <v>0</v>
      </c>
      <c r="K233" s="79">
        <f t="shared" si="14"/>
        <v>0</v>
      </c>
      <c r="L233" s="81">
        <f t="shared" si="15"/>
        <v>0</v>
      </c>
      <c r="M233" s="82"/>
      <c r="N233" s="83">
        <f t="shared" si="16"/>
        <v>0</v>
      </c>
      <c r="O233" s="80"/>
      <c r="P233" s="80"/>
      <c r="Q233" s="80"/>
      <c r="R233" s="84">
        <f t="shared" si="17"/>
        <v>0</v>
      </c>
      <c r="S233" s="19" t="str">
        <f t="shared" si="5"/>
        <v>OK</v>
      </c>
      <c r="T233" s="48"/>
      <c r="U233" s="48"/>
      <c r="V233" s="48"/>
      <c r="W233" s="48"/>
      <c r="X233" s="48"/>
      <c r="Y233" s="50"/>
      <c r="Z233" s="50"/>
      <c r="AA233" s="50"/>
      <c r="AB233" s="50"/>
      <c r="AC233" s="50"/>
      <c r="AD233" s="50"/>
      <c r="AE233" s="50"/>
      <c r="AF233" s="51"/>
      <c r="AG233" s="51"/>
      <c r="AH233" s="51"/>
      <c r="AI233" s="51"/>
    </row>
    <row r="234" spans="1:35" ht="40" customHeight="1" x14ac:dyDescent="0.35">
      <c r="A234" s="109"/>
      <c r="B234" s="112"/>
      <c r="C234" s="33">
        <v>231</v>
      </c>
      <c r="D234" s="115"/>
      <c r="E234" s="39" t="s">
        <v>30</v>
      </c>
      <c r="F234" s="40" t="s">
        <v>31</v>
      </c>
      <c r="G234" s="40" t="s">
        <v>137</v>
      </c>
      <c r="H234" s="40" t="s">
        <v>29</v>
      </c>
      <c r="I234" s="38">
        <v>20</v>
      </c>
      <c r="J234" s="17">
        <v>0</v>
      </c>
      <c r="K234" s="79">
        <f t="shared" si="14"/>
        <v>0</v>
      </c>
      <c r="L234" s="81">
        <f t="shared" si="15"/>
        <v>0</v>
      </c>
      <c r="M234" s="82"/>
      <c r="N234" s="83">
        <f t="shared" si="16"/>
        <v>0</v>
      </c>
      <c r="O234" s="80"/>
      <c r="P234" s="80"/>
      <c r="Q234" s="80"/>
      <c r="R234" s="84">
        <f t="shared" si="17"/>
        <v>0</v>
      </c>
      <c r="S234" s="19" t="str">
        <f t="shared" si="5"/>
        <v>OK</v>
      </c>
      <c r="T234" s="48"/>
      <c r="U234" s="48"/>
      <c r="V234" s="48"/>
      <c r="W234" s="48"/>
      <c r="X234" s="48"/>
      <c r="Y234" s="50"/>
      <c r="Z234" s="50"/>
      <c r="AA234" s="50"/>
      <c r="AB234" s="50"/>
      <c r="AC234" s="50"/>
      <c r="AD234" s="50"/>
      <c r="AE234" s="50"/>
      <c r="AF234" s="51"/>
      <c r="AG234" s="51"/>
      <c r="AH234" s="51"/>
      <c r="AI234" s="51"/>
    </row>
    <row r="235" spans="1:35" ht="40" customHeight="1" x14ac:dyDescent="0.35">
      <c r="A235" s="109"/>
      <c r="B235" s="112"/>
      <c r="C235" s="33">
        <v>232</v>
      </c>
      <c r="D235" s="115"/>
      <c r="E235" s="39" t="s">
        <v>32</v>
      </c>
      <c r="F235" s="40" t="s">
        <v>125</v>
      </c>
      <c r="G235" s="40" t="s">
        <v>137</v>
      </c>
      <c r="H235" s="40" t="s">
        <v>29</v>
      </c>
      <c r="I235" s="38">
        <v>32</v>
      </c>
      <c r="J235" s="17">
        <v>0</v>
      </c>
      <c r="K235" s="79">
        <f t="shared" si="14"/>
        <v>0</v>
      </c>
      <c r="L235" s="81">
        <f t="shared" si="15"/>
        <v>0</v>
      </c>
      <c r="M235" s="82"/>
      <c r="N235" s="83">
        <f t="shared" si="16"/>
        <v>0</v>
      </c>
      <c r="O235" s="80"/>
      <c r="P235" s="80"/>
      <c r="Q235" s="80"/>
      <c r="R235" s="84">
        <f t="shared" si="17"/>
        <v>0</v>
      </c>
      <c r="S235" s="19" t="str">
        <f t="shared" si="5"/>
        <v>OK</v>
      </c>
      <c r="T235" s="48"/>
      <c r="U235" s="48"/>
      <c r="V235" s="48"/>
      <c r="W235" s="48"/>
      <c r="X235" s="48"/>
      <c r="Y235" s="50"/>
      <c r="Z235" s="50"/>
      <c r="AA235" s="50"/>
      <c r="AB235" s="50"/>
      <c r="AC235" s="50"/>
      <c r="AD235" s="50"/>
      <c r="AE235" s="50"/>
      <c r="AF235" s="51"/>
      <c r="AG235" s="51"/>
      <c r="AH235" s="51"/>
      <c r="AI235" s="51"/>
    </row>
    <row r="236" spans="1:35" ht="40" customHeight="1" x14ac:dyDescent="0.35">
      <c r="A236" s="109"/>
      <c r="B236" s="112"/>
      <c r="C236" s="33">
        <v>233</v>
      </c>
      <c r="D236" s="115"/>
      <c r="E236" s="39" t="s">
        <v>33</v>
      </c>
      <c r="F236" s="40" t="s">
        <v>125</v>
      </c>
      <c r="G236" s="40" t="s">
        <v>101</v>
      </c>
      <c r="H236" s="40" t="s">
        <v>29</v>
      </c>
      <c r="I236" s="38">
        <v>52</v>
      </c>
      <c r="J236" s="17">
        <v>0</v>
      </c>
      <c r="K236" s="79">
        <f t="shared" si="14"/>
        <v>0</v>
      </c>
      <c r="L236" s="81">
        <f t="shared" si="15"/>
        <v>0</v>
      </c>
      <c r="M236" s="82"/>
      <c r="N236" s="83">
        <f t="shared" si="16"/>
        <v>0</v>
      </c>
      <c r="O236" s="80"/>
      <c r="P236" s="80"/>
      <c r="Q236" s="80"/>
      <c r="R236" s="84">
        <f t="shared" si="17"/>
        <v>0</v>
      </c>
      <c r="S236" s="19" t="str">
        <f t="shared" si="5"/>
        <v>OK</v>
      </c>
      <c r="T236" s="48"/>
      <c r="U236" s="48"/>
      <c r="V236" s="48"/>
      <c r="W236" s="48"/>
      <c r="X236" s="48"/>
      <c r="Y236" s="50"/>
      <c r="Z236" s="50"/>
      <c r="AA236" s="50"/>
      <c r="AB236" s="50"/>
      <c r="AC236" s="50"/>
      <c r="AD236" s="50"/>
      <c r="AE236" s="50"/>
      <c r="AF236" s="51"/>
      <c r="AG236" s="51"/>
      <c r="AH236" s="51"/>
      <c r="AI236" s="51"/>
    </row>
    <row r="237" spans="1:35" ht="40" customHeight="1" x14ac:dyDescent="0.35">
      <c r="A237" s="109"/>
      <c r="B237" s="112"/>
      <c r="C237" s="33">
        <v>234</v>
      </c>
      <c r="D237" s="115"/>
      <c r="E237" s="39" t="s">
        <v>35</v>
      </c>
      <c r="F237" s="40" t="s">
        <v>125</v>
      </c>
      <c r="G237" s="40" t="s">
        <v>102</v>
      </c>
      <c r="H237" s="40" t="s">
        <v>29</v>
      </c>
      <c r="I237" s="38">
        <v>75</v>
      </c>
      <c r="J237" s="17">
        <v>0</v>
      </c>
      <c r="K237" s="79">
        <f t="shared" si="14"/>
        <v>0</v>
      </c>
      <c r="L237" s="81">
        <f t="shared" si="15"/>
        <v>0</v>
      </c>
      <c r="M237" s="82"/>
      <c r="N237" s="83">
        <f t="shared" si="16"/>
        <v>0</v>
      </c>
      <c r="O237" s="80"/>
      <c r="P237" s="80"/>
      <c r="Q237" s="80"/>
      <c r="R237" s="84">
        <f t="shared" si="17"/>
        <v>0</v>
      </c>
      <c r="S237" s="19" t="str">
        <f t="shared" si="5"/>
        <v>OK</v>
      </c>
      <c r="T237" s="48"/>
      <c r="U237" s="48"/>
      <c r="V237" s="48"/>
      <c r="W237" s="48"/>
      <c r="X237" s="48"/>
      <c r="Y237" s="50"/>
      <c r="Z237" s="50"/>
      <c r="AA237" s="50"/>
      <c r="AB237" s="50"/>
      <c r="AC237" s="50"/>
      <c r="AD237" s="50"/>
      <c r="AE237" s="50"/>
      <c r="AF237" s="51"/>
      <c r="AG237" s="51"/>
      <c r="AH237" s="51"/>
      <c r="AI237" s="51"/>
    </row>
    <row r="238" spans="1:35" ht="40" customHeight="1" x14ac:dyDescent="0.35">
      <c r="A238" s="109"/>
      <c r="B238" s="112"/>
      <c r="C238" s="33">
        <v>235</v>
      </c>
      <c r="D238" s="115"/>
      <c r="E238" s="39" t="s">
        <v>127</v>
      </c>
      <c r="F238" s="40" t="s">
        <v>125</v>
      </c>
      <c r="G238" s="40" t="s">
        <v>137</v>
      </c>
      <c r="H238" s="40" t="s">
        <v>29</v>
      </c>
      <c r="I238" s="38">
        <v>6.59</v>
      </c>
      <c r="J238" s="17">
        <v>0</v>
      </c>
      <c r="K238" s="79">
        <f t="shared" si="14"/>
        <v>0</v>
      </c>
      <c r="L238" s="81">
        <f t="shared" si="15"/>
        <v>0</v>
      </c>
      <c r="M238" s="82"/>
      <c r="N238" s="83">
        <f t="shared" si="16"/>
        <v>0</v>
      </c>
      <c r="O238" s="80"/>
      <c r="P238" s="80"/>
      <c r="Q238" s="80"/>
      <c r="R238" s="84">
        <f t="shared" si="17"/>
        <v>0</v>
      </c>
      <c r="S238" s="19" t="str">
        <f t="shared" si="5"/>
        <v>OK</v>
      </c>
      <c r="T238" s="48"/>
      <c r="U238" s="48"/>
      <c r="V238" s="48"/>
      <c r="W238" s="48"/>
      <c r="X238" s="48"/>
      <c r="Y238" s="50"/>
      <c r="Z238" s="50"/>
      <c r="AA238" s="50"/>
      <c r="AB238" s="50"/>
      <c r="AC238" s="50"/>
      <c r="AD238" s="50"/>
      <c r="AE238" s="50"/>
      <c r="AF238" s="51"/>
      <c r="AG238" s="51"/>
      <c r="AH238" s="51"/>
      <c r="AI238" s="51"/>
    </row>
    <row r="239" spans="1:35" ht="40" customHeight="1" x14ac:dyDescent="0.35">
      <c r="A239" s="109"/>
      <c r="B239" s="112"/>
      <c r="C239" s="33">
        <v>236</v>
      </c>
      <c r="D239" s="115"/>
      <c r="E239" s="39" t="s">
        <v>128</v>
      </c>
      <c r="F239" s="40" t="s">
        <v>37</v>
      </c>
      <c r="G239" s="40" t="s">
        <v>103</v>
      </c>
      <c r="H239" s="40" t="s">
        <v>29</v>
      </c>
      <c r="I239" s="38">
        <v>13.33</v>
      </c>
      <c r="J239" s="17">
        <v>0</v>
      </c>
      <c r="K239" s="79">
        <f t="shared" si="14"/>
        <v>0</v>
      </c>
      <c r="L239" s="81">
        <f t="shared" si="15"/>
        <v>0</v>
      </c>
      <c r="M239" s="82"/>
      <c r="N239" s="83">
        <f t="shared" si="16"/>
        <v>0</v>
      </c>
      <c r="O239" s="80"/>
      <c r="P239" s="80"/>
      <c r="Q239" s="80"/>
      <c r="R239" s="84">
        <f t="shared" si="17"/>
        <v>0</v>
      </c>
      <c r="S239" s="19" t="str">
        <f t="shared" ref="S239:S302" si="18">IF(R239&lt;0,"ATENÇÃO","OK")</f>
        <v>OK</v>
      </c>
      <c r="T239" s="48"/>
      <c r="U239" s="48"/>
      <c r="V239" s="48"/>
      <c r="W239" s="48"/>
      <c r="X239" s="48"/>
      <c r="Y239" s="50"/>
      <c r="Z239" s="50"/>
      <c r="AA239" s="50"/>
      <c r="AB239" s="50"/>
      <c r="AC239" s="50"/>
      <c r="AD239" s="50"/>
      <c r="AE239" s="50"/>
      <c r="AF239" s="51"/>
      <c r="AG239" s="51"/>
      <c r="AH239" s="51"/>
      <c r="AI239" s="51"/>
    </row>
    <row r="240" spans="1:35" ht="40" customHeight="1" x14ac:dyDescent="0.35">
      <c r="A240" s="109"/>
      <c r="B240" s="112"/>
      <c r="C240" s="33">
        <v>237</v>
      </c>
      <c r="D240" s="115"/>
      <c r="E240" s="39" t="s">
        <v>129</v>
      </c>
      <c r="F240" s="40" t="s">
        <v>37</v>
      </c>
      <c r="G240" s="40" t="s">
        <v>104</v>
      </c>
      <c r="H240" s="40" t="s">
        <v>29</v>
      </c>
      <c r="I240" s="38">
        <v>19.63</v>
      </c>
      <c r="J240" s="17">
        <v>0</v>
      </c>
      <c r="K240" s="79">
        <f t="shared" si="14"/>
        <v>0</v>
      </c>
      <c r="L240" s="81">
        <f t="shared" si="15"/>
        <v>0</v>
      </c>
      <c r="M240" s="82"/>
      <c r="N240" s="83">
        <f t="shared" si="16"/>
        <v>0</v>
      </c>
      <c r="O240" s="80"/>
      <c r="P240" s="80"/>
      <c r="Q240" s="80"/>
      <c r="R240" s="84">
        <f t="shared" si="17"/>
        <v>0</v>
      </c>
      <c r="S240" s="19" t="str">
        <f t="shared" si="18"/>
        <v>OK</v>
      </c>
      <c r="T240" s="48"/>
      <c r="U240" s="48"/>
      <c r="V240" s="48"/>
      <c r="W240" s="48"/>
      <c r="X240" s="48"/>
      <c r="Y240" s="50"/>
      <c r="Z240" s="50"/>
      <c r="AA240" s="50"/>
      <c r="AB240" s="50"/>
      <c r="AC240" s="50"/>
      <c r="AD240" s="50"/>
      <c r="AE240" s="50"/>
      <c r="AF240" s="51"/>
      <c r="AG240" s="51"/>
      <c r="AH240" s="51"/>
      <c r="AI240" s="51"/>
    </row>
    <row r="241" spans="1:35" ht="40" customHeight="1" x14ac:dyDescent="0.35">
      <c r="A241" s="109"/>
      <c r="B241" s="112"/>
      <c r="C241" s="33">
        <v>238</v>
      </c>
      <c r="D241" s="115"/>
      <c r="E241" s="39" t="s">
        <v>130</v>
      </c>
      <c r="F241" s="40" t="s">
        <v>37</v>
      </c>
      <c r="G241" s="40" t="s">
        <v>105</v>
      </c>
      <c r="H241" s="40" t="s">
        <v>29</v>
      </c>
      <c r="I241" s="38">
        <v>13</v>
      </c>
      <c r="J241" s="17">
        <v>0</v>
      </c>
      <c r="K241" s="79">
        <f t="shared" si="14"/>
        <v>0</v>
      </c>
      <c r="L241" s="81">
        <f t="shared" si="15"/>
        <v>0</v>
      </c>
      <c r="M241" s="82"/>
      <c r="N241" s="83">
        <f t="shared" si="16"/>
        <v>0</v>
      </c>
      <c r="O241" s="80"/>
      <c r="P241" s="80"/>
      <c r="Q241" s="80"/>
      <c r="R241" s="84">
        <f t="shared" si="17"/>
        <v>0</v>
      </c>
      <c r="S241" s="19" t="str">
        <f t="shared" si="18"/>
        <v>OK</v>
      </c>
      <c r="T241" s="48"/>
      <c r="U241" s="48"/>
      <c r="V241" s="48"/>
      <c r="W241" s="48"/>
      <c r="X241" s="48"/>
      <c r="Y241" s="50"/>
      <c r="Z241" s="50"/>
      <c r="AA241" s="50"/>
      <c r="AB241" s="50"/>
      <c r="AC241" s="50"/>
      <c r="AD241" s="50"/>
      <c r="AE241" s="50"/>
      <c r="AF241" s="51"/>
      <c r="AG241" s="51"/>
      <c r="AH241" s="51"/>
      <c r="AI241" s="51"/>
    </row>
    <row r="242" spans="1:35" ht="40" customHeight="1" x14ac:dyDescent="0.35">
      <c r="A242" s="109"/>
      <c r="B242" s="112"/>
      <c r="C242" s="33">
        <v>239</v>
      </c>
      <c r="D242" s="115"/>
      <c r="E242" s="39" t="s">
        <v>41</v>
      </c>
      <c r="F242" s="40" t="s">
        <v>10</v>
      </c>
      <c r="G242" s="40" t="s">
        <v>137</v>
      </c>
      <c r="H242" s="40" t="s">
        <v>29</v>
      </c>
      <c r="I242" s="38">
        <v>50.51</v>
      </c>
      <c r="J242" s="17">
        <v>0</v>
      </c>
      <c r="K242" s="79">
        <f t="shared" si="14"/>
        <v>0</v>
      </c>
      <c r="L242" s="81">
        <f t="shared" si="15"/>
        <v>0</v>
      </c>
      <c r="M242" s="82"/>
      <c r="N242" s="83">
        <f t="shared" si="16"/>
        <v>0</v>
      </c>
      <c r="O242" s="80"/>
      <c r="P242" s="80"/>
      <c r="Q242" s="80"/>
      <c r="R242" s="84">
        <f t="shared" si="17"/>
        <v>0</v>
      </c>
      <c r="S242" s="19" t="str">
        <f t="shared" si="18"/>
        <v>OK</v>
      </c>
      <c r="T242" s="48"/>
      <c r="U242" s="48"/>
      <c r="V242" s="48"/>
      <c r="W242" s="48"/>
      <c r="X242" s="48"/>
      <c r="Y242" s="50"/>
      <c r="Z242" s="50"/>
      <c r="AA242" s="50"/>
      <c r="AB242" s="50"/>
      <c r="AC242" s="50"/>
      <c r="AD242" s="50"/>
      <c r="AE242" s="50"/>
      <c r="AF242" s="51"/>
      <c r="AG242" s="51"/>
      <c r="AH242" s="51"/>
      <c r="AI242" s="51"/>
    </row>
    <row r="243" spans="1:35" ht="40" customHeight="1" x14ac:dyDescent="0.35">
      <c r="A243" s="109"/>
      <c r="B243" s="112"/>
      <c r="C243" s="33">
        <v>240</v>
      </c>
      <c r="D243" s="115"/>
      <c r="E243" s="39" t="s">
        <v>42</v>
      </c>
      <c r="F243" s="40" t="s">
        <v>43</v>
      </c>
      <c r="G243" s="40" t="s">
        <v>137</v>
      </c>
      <c r="H243" s="40" t="s">
        <v>29</v>
      </c>
      <c r="I243" s="38">
        <v>25.04</v>
      </c>
      <c r="J243" s="17">
        <v>0</v>
      </c>
      <c r="K243" s="79">
        <f t="shared" si="14"/>
        <v>0</v>
      </c>
      <c r="L243" s="81">
        <f t="shared" si="15"/>
        <v>0</v>
      </c>
      <c r="M243" s="82"/>
      <c r="N243" s="83">
        <f t="shared" si="16"/>
        <v>0</v>
      </c>
      <c r="O243" s="80"/>
      <c r="P243" s="80"/>
      <c r="Q243" s="80"/>
      <c r="R243" s="84">
        <f t="shared" si="17"/>
        <v>0</v>
      </c>
      <c r="S243" s="19" t="str">
        <f t="shared" si="18"/>
        <v>OK</v>
      </c>
      <c r="T243" s="48"/>
      <c r="U243" s="48"/>
      <c r="V243" s="48"/>
      <c r="W243" s="48"/>
      <c r="X243" s="48"/>
      <c r="Y243" s="50"/>
      <c r="Z243" s="50"/>
      <c r="AA243" s="50"/>
      <c r="AB243" s="50"/>
      <c r="AC243" s="50"/>
      <c r="AD243" s="50"/>
      <c r="AE243" s="50"/>
      <c r="AF243" s="51"/>
      <c r="AG243" s="51"/>
      <c r="AH243" s="51"/>
      <c r="AI243" s="51"/>
    </row>
    <row r="244" spans="1:35" ht="40" customHeight="1" x14ac:dyDescent="0.35">
      <c r="A244" s="109"/>
      <c r="B244" s="112"/>
      <c r="C244" s="33">
        <v>241</v>
      </c>
      <c r="D244" s="115"/>
      <c r="E244" s="39" t="s">
        <v>44</v>
      </c>
      <c r="F244" s="40" t="s">
        <v>37</v>
      </c>
      <c r="G244" s="40" t="s">
        <v>106</v>
      </c>
      <c r="H244" s="40" t="s">
        <v>29</v>
      </c>
      <c r="I244" s="38">
        <v>34.21</v>
      </c>
      <c r="J244" s="17">
        <v>0</v>
      </c>
      <c r="K244" s="79">
        <f t="shared" si="14"/>
        <v>0</v>
      </c>
      <c r="L244" s="81">
        <f t="shared" si="15"/>
        <v>0</v>
      </c>
      <c r="M244" s="82"/>
      <c r="N244" s="83">
        <f t="shared" si="16"/>
        <v>0</v>
      </c>
      <c r="O244" s="80"/>
      <c r="P244" s="80"/>
      <c r="Q244" s="80"/>
      <c r="R244" s="84">
        <f t="shared" si="17"/>
        <v>0</v>
      </c>
      <c r="S244" s="19" t="str">
        <f t="shared" si="18"/>
        <v>OK</v>
      </c>
      <c r="T244" s="48"/>
      <c r="U244" s="48"/>
      <c r="V244" s="48"/>
      <c r="W244" s="48"/>
      <c r="X244" s="48"/>
      <c r="Y244" s="50"/>
      <c r="Z244" s="50"/>
      <c r="AA244" s="50"/>
      <c r="AB244" s="50"/>
      <c r="AC244" s="50"/>
      <c r="AD244" s="50"/>
      <c r="AE244" s="50"/>
      <c r="AF244" s="51"/>
      <c r="AG244" s="51"/>
      <c r="AH244" s="51"/>
      <c r="AI244" s="51"/>
    </row>
    <row r="245" spans="1:35" ht="40" customHeight="1" x14ac:dyDescent="0.35">
      <c r="A245" s="109"/>
      <c r="B245" s="112"/>
      <c r="C245" s="33">
        <v>242</v>
      </c>
      <c r="D245" s="115"/>
      <c r="E245" s="39" t="s">
        <v>46</v>
      </c>
      <c r="F245" s="40" t="s">
        <v>37</v>
      </c>
      <c r="G245" s="40" t="s">
        <v>107</v>
      </c>
      <c r="H245" s="40" t="s">
        <v>29</v>
      </c>
      <c r="I245" s="38">
        <v>27</v>
      </c>
      <c r="J245" s="17">
        <v>0</v>
      </c>
      <c r="K245" s="79">
        <f t="shared" si="14"/>
        <v>0</v>
      </c>
      <c r="L245" s="81">
        <f t="shared" si="15"/>
        <v>0</v>
      </c>
      <c r="M245" s="82"/>
      <c r="N245" s="83">
        <f t="shared" si="16"/>
        <v>0</v>
      </c>
      <c r="O245" s="80"/>
      <c r="P245" s="80"/>
      <c r="Q245" s="80"/>
      <c r="R245" s="84">
        <f t="shared" si="17"/>
        <v>0</v>
      </c>
      <c r="S245" s="19" t="str">
        <f t="shared" si="18"/>
        <v>OK</v>
      </c>
      <c r="T245" s="48"/>
      <c r="U245" s="48"/>
      <c r="V245" s="48"/>
      <c r="W245" s="48"/>
      <c r="X245" s="48"/>
      <c r="Y245" s="50"/>
      <c r="Z245" s="50"/>
      <c r="AA245" s="50"/>
      <c r="AB245" s="50"/>
      <c r="AC245" s="50"/>
      <c r="AD245" s="50"/>
      <c r="AE245" s="50"/>
      <c r="AF245" s="51"/>
      <c r="AG245" s="51"/>
      <c r="AH245" s="51"/>
      <c r="AI245" s="51"/>
    </row>
    <row r="246" spans="1:35" ht="40" customHeight="1" x14ac:dyDescent="0.35">
      <c r="A246" s="109"/>
      <c r="B246" s="112"/>
      <c r="C246" s="33">
        <v>243</v>
      </c>
      <c r="D246" s="115"/>
      <c r="E246" s="39" t="s">
        <v>48</v>
      </c>
      <c r="F246" s="40" t="s">
        <v>37</v>
      </c>
      <c r="G246" s="40" t="s">
        <v>108</v>
      </c>
      <c r="H246" s="40" t="s">
        <v>29</v>
      </c>
      <c r="I246" s="38">
        <v>18</v>
      </c>
      <c r="J246" s="17">
        <v>0</v>
      </c>
      <c r="K246" s="79">
        <f t="shared" si="14"/>
        <v>0</v>
      </c>
      <c r="L246" s="81">
        <f t="shared" si="15"/>
        <v>0</v>
      </c>
      <c r="M246" s="82"/>
      <c r="N246" s="83">
        <f t="shared" si="16"/>
        <v>0</v>
      </c>
      <c r="O246" s="80"/>
      <c r="P246" s="80"/>
      <c r="Q246" s="80"/>
      <c r="R246" s="84">
        <f t="shared" si="17"/>
        <v>0</v>
      </c>
      <c r="S246" s="19" t="str">
        <f t="shared" si="18"/>
        <v>OK</v>
      </c>
      <c r="T246" s="48"/>
      <c r="U246" s="48"/>
      <c r="V246" s="48"/>
      <c r="W246" s="48"/>
      <c r="X246" s="48"/>
      <c r="Y246" s="50"/>
      <c r="Z246" s="50"/>
      <c r="AA246" s="50"/>
      <c r="AB246" s="50"/>
      <c r="AC246" s="50"/>
      <c r="AD246" s="50"/>
      <c r="AE246" s="50"/>
      <c r="AF246" s="51"/>
      <c r="AG246" s="51"/>
      <c r="AH246" s="51"/>
      <c r="AI246" s="51"/>
    </row>
    <row r="247" spans="1:35" ht="40" customHeight="1" x14ac:dyDescent="0.35">
      <c r="A247" s="109"/>
      <c r="B247" s="112"/>
      <c r="C247" s="33">
        <v>244</v>
      </c>
      <c r="D247" s="115"/>
      <c r="E247" s="39" t="s">
        <v>50</v>
      </c>
      <c r="F247" s="40" t="s">
        <v>37</v>
      </c>
      <c r="G247" s="40" t="s">
        <v>109</v>
      </c>
      <c r="H247" s="40" t="s">
        <v>29</v>
      </c>
      <c r="I247" s="38">
        <v>240.3</v>
      </c>
      <c r="J247" s="17">
        <v>0</v>
      </c>
      <c r="K247" s="79">
        <f t="shared" si="14"/>
        <v>0</v>
      </c>
      <c r="L247" s="81">
        <f t="shared" si="15"/>
        <v>0</v>
      </c>
      <c r="M247" s="82"/>
      <c r="N247" s="83">
        <f t="shared" si="16"/>
        <v>0</v>
      </c>
      <c r="O247" s="80"/>
      <c r="P247" s="80"/>
      <c r="Q247" s="80"/>
      <c r="R247" s="84">
        <f t="shared" si="17"/>
        <v>0</v>
      </c>
      <c r="S247" s="19" t="str">
        <f t="shared" si="18"/>
        <v>OK</v>
      </c>
      <c r="T247" s="48"/>
      <c r="U247" s="48"/>
      <c r="V247" s="48"/>
      <c r="W247" s="48"/>
      <c r="X247" s="48"/>
      <c r="Y247" s="50"/>
      <c r="Z247" s="50"/>
      <c r="AA247" s="50"/>
      <c r="AB247" s="50"/>
      <c r="AC247" s="50"/>
      <c r="AD247" s="50"/>
      <c r="AE247" s="50"/>
      <c r="AF247" s="51"/>
      <c r="AG247" s="51"/>
      <c r="AH247" s="51"/>
      <c r="AI247" s="51"/>
    </row>
    <row r="248" spans="1:35" ht="40" customHeight="1" x14ac:dyDescent="0.35">
      <c r="A248" s="109"/>
      <c r="B248" s="112"/>
      <c r="C248" s="33">
        <v>245</v>
      </c>
      <c r="D248" s="115"/>
      <c r="E248" s="39" t="s">
        <v>52</v>
      </c>
      <c r="F248" s="40" t="s">
        <v>37</v>
      </c>
      <c r="G248" s="40" t="s">
        <v>110</v>
      </c>
      <c r="H248" s="40" t="s">
        <v>29</v>
      </c>
      <c r="I248" s="38">
        <v>262.35000000000002</v>
      </c>
      <c r="J248" s="17">
        <v>0</v>
      </c>
      <c r="K248" s="79">
        <f t="shared" si="14"/>
        <v>0</v>
      </c>
      <c r="L248" s="81">
        <f t="shared" si="15"/>
        <v>0</v>
      </c>
      <c r="M248" s="82"/>
      <c r="N248" s="83">
        <f t="shared" si="16"/>
        <v>0</v>
      </c>
      <c r="O248" s="80"/>
      <c r="P248" s="80"/>
      <c r="Q248" s="80"/>
      <c r="R248" s="84">
        <f t="shared" si="17"/>
        <v>0</v>
      </c>
      <c r="S248" s="19" t="str">
        <f t="shared" si="18"/>
        <v>OK</v>
      </c>
      <c r="T248" s="48"/>
      <c r="U248" s="48"/>
      <c r="V248" s="48"/>
      <c r="W248" s="48"/>
      <c r="X248" s="48"/>
      <c r="Y248" s="50"/>
      <c r="Z248" s="50"/>
      <c r="AA248" s="50"/>
      <c r="AB248" s="50"/>
      <c r="AC248" s="50"/>
      <c r="AD248" s="50"/>
      <c r="AE248" s="50"/>
      <c r="AF248" s="51"/>
      <c r="AG248" s="51"/>
      <c r="AH248" s="51"/>
      <c r="AI248" s="51"/>
    </row>
    <row r="249" spans="1:35" ht="40" customHeight="1" x14ac:dyDescent="0.35">
      <c r="A249" s="109"/>
      <c r="B249" s="112"/>
      <c r="C249" s="33">
        <v>246</v>
      </c>
      <c r="D249" s="115"/>
      <c r="E249" s="39" t="s">
        <v>54</v>
      </c>
      <c r="F249" s="40" t="s">
        <v>37</v>
      </c>
      <c r="G249" s="40" t="s">
        <v>121</v>
      </c>
      <c r="H249" s="40" t="s">
        <v>29</v>
      </c>
      <c r="I249" s="38">
        <v>78.8</v>
      </c>
      <c r="J249" s="17">
        <v>0</v>
      </c>
      <c r="K249" s="79">
        <f t="shared" si="14"/>
        <v>0</v>
      </c>
      <c r="L249" s="81">
        <f t="shared" si="15"/>
        <v>0</v>
      </c>
      <c r="M249" s="82"/>
      <c r="N249" s="83">
        <f t="shared" si="16"/>
        <v>0</v>
      </c>
      <c r="O249" s="80"/>
      <c r="P249" s="80"/>
      <c r="Q249" s="80"/>
      <c r="R249" s="84">
        <f t="shared" si="17"/>
        <v>0</v>
      </c>
      <c r="S249" s="19" t="str">
        <f t="shared" si="18"/>
        <v>OK</v>
      </c>
      <c r="T249" s="48"/>
      <c r="U249" s="48"/>
      <c r="V249" s="48"/>
      <c r="W249" s="48"/>
      <c r="X249" s="48"/>
      <c r="Y249" s="50"/>
      <c r="Z249" s="50"/>
      <c r="AA249" s="50"/>
      <c r="AB249" s="50"/>
      <c r="AC249" s="50"/>
      <c r="AD249" s="50"/>
      <c r="AE249" s="50"/>
      <c r="AF249" s="51"/>
      <c r="AG249" s="51"/>
      <c r="AH249" s="51"/>
      <c r="AI249" s="51"/>
    </row>
    <row r="250" spans="1:35" ht="40" customHeight="1" x14ac:dyDescent="0.35">
      <c r="A250" s="109"/>
      <c r="B250" s="112"/>
      <c r="C250" s="33">
        <v>247</v>
      </c>
      <c r="D250" s="115"/>
      <c r="E250" s="39" t="s">
        <v>56</v>
      </c>
      <c r="F250" s="40" t="s">
        <v>37</v>
      </c>
      <c r="G250" s="40" t="s">
        <v>122</v>
      </c>
      <c r="H250" s="40" t="s">
        <v>29</v>
      </c>
      <c r="I250" s="38">
        <v>33.17</v>
      </c>
      <c r="J250" s="17">
        <v>0</v>
      </c>
      <c r="K250" s="79">
        <f t="shared" si="14"/>
        <v>0</v>
      </c>
      <c r="L250" s="81">
        <f t="shared" si="15"/>
        <v>0</v>
      </c>
      <c r="M250" s="82"/>
      <c r="N250" s="83">
        <f t="shared" si="16"/>
        <v>0</v>
      </c>
      <c r="O250" s="80"/>
      <c r="P250" s="80"/>
      <c r="Q250" s="80"/>
      <c r="R250" s="84">
        <f t="shared" si="17"/>
        <v>0</v>
      </c>
      <c r="S250" s="19" t="str">
        <f t="shared" si="18"/>
        <v>OK</v>
      </c>
      <c r="T250" s="48"/>
      <c r="U250" s="48"/>
      <c r="V250" s="48"/>
      <c r="W250" s="48"/>
      <c r="X250" s="48"/>
      <c r="Y250" s="50"/>
      <c r="Z250" s="50"/>
      <c r="AA250" s="50"/>
      <c r="AB250" s="50"/>
      <c r="AC250" s="50"/>
      <c r="AD250" s="50"/>
      <c r="AE250" s="50"/>
      <c r="AF250" s="51"/>
      <c r="AG250" s="51"/>
      <c r="AH250" s="51"/>
      <c r="AI250" s="51"/>
    </row>
    <row r="251" spans="1:35" ht="40" customHeight="1" x14ac:dyDescent="0.35">
      <c r="A251" s="109"/>
      <c r="B251" s="112"/>
      <c r="C251" s="33">
        <v>248</v>
      </c>
      <c r="D251" s="115"/>
      <c r="E251" s="39" t="s">
        <v>58</v>
      </c>
      <c r="F251" s="40" t="s">
        <v>37</v>
      </c>
      <c r="G251" s="40" t="s">
        <v>113</v>
      </c>
      <c r="H251" s="40" t="s">
        <v>29</v>
      </c>
      <c r="I251" s="38">
        <v>74.31</v>
      </c>
      <c r="J251" s="17">
        <v>0</v>
      </c>
      <c r="K251" s="79">
        <f t="shared" si="14"/>
        <v>0</v>
      </c>
      <c r="L251" s="81">
        <f t="shared" si="15"/>
        <v>0</v>
      </c>
      <c r="M251" s="82"/>
      <c r="N251" s="83">
        <f t="shared" si="16"/>
        <v>0</v>
      </c>
      <c r="O251" s="80"/>
      <c r="P251" s="80"/>
      <c r="Q251" s="80"/>
      <c r="R251" s="84">
        <f t="shared" si="17"/>
        <v>0</v>
      </c>
      <c r="S251" s="19" t="str">
        <f t="shared" si="18"/>
        <v>OK</v>
      </c>
      <c r="T251" s="48"/>
      <c r="U251" s="48"/>
      <c r="V251" s="48"/>
      <c r="W251" s="48"/>
      <c r="X251" s="48"/>
      <c r="Y251" s="50"/>
      <c r="Z251" s="50"/>
      <c r="AA251" s="50"/>
      <c r="AB251" s="50"/>
      <c r="AC251" s="50"/>
      <c r="AD251" s="50"/>
      <c r="AE251" s="50"/>
      <c r="AF251" s="51"/>
      <c r="AG251" s="51"/>
      <c r="AH251" s="51"/>
      <c r="AI251" s="51"/>
    </row>
    <row r="252" spans="1:35" ht="40" customHeight="1" x14ac:dyDescent="0.35">
      <c r="A252" s="109"/>
      <c r="B252" s="112"/>
      <c r="C252" s="33">
        <v>249</v>
      </c>
      <c r="D252" s="115"/>
      <c r="E252" s="39" t="s">
        <v>60</v>
      </c>
      <c r="F252" s="40" t="s">
        <v>37</v>
      </c>
      <c r="G252" s="40" t="s">
        <v>114</v>
      </c>
      <c r="H252" s="40" t="s">
        <v>29</v>
      </c>
      <c r="I252" s="38">
        <v>124.47</v>
      </c>
      <c r="J252" s="17">
        <v>0</v>
      </c>
      <c r="K252" s="79">
        <f t="shared" si="14"/>
        <v>0</v>
      </c>
      <c r="L252" s="81">
        <f t="shared" si="15"/>
        <v>0</v>
      </c>
      <c r="M252" s="82"/>
      <c r="N252" s="83">
        <f t="shared" si="16"/>
        <v>0</v>
      </c>
      <c r="O252" s="80"/>
      <c r="P252" s="80"/>
      <c r="Q252" s="80"/>
      <c r="R252" s="84">
        <f t="shared" si="17"/>
        <v>0</v>
      </c>
      <c r="S252" s="19" t="str">
        <f t="shared" si="18"/>
        <v>OK</v>
      </c>
      <c r="T252" s="48"/>
      <c r="U252" s="48"/>
      <c r="V252" s="48"/>
      <c r="W252" s="48"/>
      <c r="X252" s="48"/>
      <c r="Y252" s="50"/>
      <c r="Z252" s="50"/>
      <c r="AA252" s="50"/>
      <c r="AB252" s="50"/>
      <c r="AC252" s="50"/>
      <c r="AD252" s="50"/>
      <c r="AE252" s="50"/>
      <c r="AF252" s="51"/>
      <c r="AG252" s="51"/>
      <c r="AH252" s="51"/>
      <c r="AI252" s="51"/>
    </row>
    <row r="253" spans="1:35" ht="40" customHeight="1" x14ac:dyDescent="0.35">
      <c r="A253" s="109"/>
      <c r="B253" s="112"/>
      <c r="C253" s="33">
        <v>250</v>
      </c>
      <c r="D253" s="115"/>
      <c r="E253" s="39" t="s">
        <v>62</v>
      </c>
      <c r="F253" s="40" t="s">
        <v>125</v>
      </c>
      <c r="G253" s="40" t="s">
        <v>115</v>
      </c>
      <c r="H253" s="40" t="s">
        <v>29</v>
      </c>
      <c r="I253" s="38">
        <v>1329.82</v>
      </c>
      <c r="J253" s="17">
        <v>0</v>
      </c>
      <c r="K253" s="79">
        <f t="shared" si="14"/>
        <v>0</v>
      </c>
      <c r="L253" s="81">
        <f t="shared" si="15"/>
        <v>0</v>
      </c>
      <c r="M253" s="82"/>
      <c r="N253" s="83">
        <f t="shared" si="16"/>
        <v>0</v>
      </c>
      <c r="O253" s="80"/>
      <c r="P253" s="80"/>
      <c r="Q253" s="80"/>
      <c r="R253" s="84">
        <f t="shared" si="17"/>
        <v>0</v>
      </c>
      <c r="S253" s="19" t="str">
        <f t="shared" si="18"/>
        <v>OK</v>
      </c>
      <c r="T253" s="48"/>
      <c r="U253" s="48"/>
      <c r="V253" s="48"/>
      <c r="W253" s="48"/>
      <c r="X253" s="48"/>
      <c r="Y253" s="50"/>
      <c r="Z253" s="50"/>
      <c r="AA253" s="50"/>
      <c r="AB253" s="50"/>
      <c r="AC253" s="50"/>
      <c r="AD253" s="50"/>
      <c r="AE253" s="50"/>
      <c r="AF253" s="51"/>
      <c r="AG253" s="51"/>
      <c r="AH253" s="51"/>
      <c r="AI253" s="51"/>
    </row>
    <row r="254" spans="1:35" ht="40" customHeight="1" x14ac:dyDescent="0.35">
      <c r="A254" s="109"/>
      <c r="B254" s="112"/>
      <c r="C254" s="33">
        <v>251</v>
      </c>
      <c r="D254" s="115"/>
      <c r="E254" s="39" t="s">
        <v>64</v>
      </c>
      <c r="F254" s="40" t="s">
        <v>125</v>
      </c>
      <c r="G254" s="40" t="s">
        <v>115</v>
      </c>
      <c r="H254" s="40" t="s">
        <v>29</v>
      </c>
      <c r="I254" s="38">
        <v>699.21</v>
      </c>
      <c r="J254" s="17">
        <v>0</v>
      </c>
      <c r="K254" s="79">
        <f t="shared" si="14"/>
        <v>0</v>
      </c>
      <c r="L254" s="81">
        <f t="shared" si="15"/>
        <v>0</v>
      </c>
      <c r="M254" s="82"/>
      <c r="N254" s="83">
        <f t="shared" si="16"/>
        <v>0</v>
      </c>
      <c r="O254" s="80"/>
      <c r="P254" s="80"/>
      <c r="Q254" s="80"/>
      <c r="R254" s="84">
        <f t="shared" si="17"/>
        <v>0</v>
      </c>
      <c r="S254" s="19" t="str">
        <f t="shared" si="18"/>
        <v>OK</v>
      </c>
      <c r="T254" s="48"/>
      <c r="U254" s="48"/>
      <c r="V254" s="48"/>
      <c r="W254" s="48"/>
      <c r="X254" s="48"/>
      <c r="Y254" s="50"/>
      <c r="Z254" s="50"/>
      <c r="AA254" s="50"/>
      <c r="AB254" s="50"/>
      <c r="AC254" s="50"/>
      <c r="AD254" s="50"/>
      <c r="AE254" s="50"/>
      <c r="AF254" s="51"/>
      <c r="AG254" s="51"/>
      <c r="AH254" s="51"/>
      <c r="AI254" s="51"/>
    </row>
    <row r="255" spans="1:35" ht="40" customHeight="1" x14ac:dyDescent="0.35">
      <c r="A255" s="109"/>
      <c r="B255" s="112"/>
      <c r="C255" s="33">
        <v>252</v>
      </c>
      <c r="D255" s="115"/>
      <c r="E255" s="39" t="s">
        <v>65</v>
      </c>
      <c r="F255" s="40" t="s">
        <v>125</v>
      </c>
      <c r="G255" s="40" t="s">
        <v>116</v>
      </c>
      <c r="H255" s="40" t="s">
        <v>29</v>
      </c>
      <c r="I255" s="38">
        <v>160</v>
      </c>
      <c r="J255" s="17">
        <v>0</v>
      </c>
      <c r="K255" s="79">
        <f t="shared" si="14"/>
        <v>0</v>
      </c>
      <c r="L255" s="81">
        <f t="shared" si="15"/>
        <v>0</v>
      </c>
      <c r="M255" s="82"/>
      <c r="N255" s="83">
        <f t="shared" si="16"/>
        <v>0</v>
      </c>
      <c r="O255" s="80"/>
      <c r="P255" s="80"/>
      <c r="Q255" s="80"/>
      <c r="R255" s="84">
        <f t="shared" si="17"/>
        <v>0</v>
      </c>
      <c r="S255" s="19" t="str">
        <f t="shared" si="18"/>
        <v>OK</v>
      </c>
      <c r="T255" s="48"/>
      <c r="U255" s="48"/>
      <c r="V255" s="48"/>
      <c r="W255" s="48"/>
      <c r="X255" s="48"/>
      <c r="Y255" s="50"/>
      <c r="Z255" s="50"/>
      <c r="AA255" s="50"/>
      <c r="AB255" s="50"/>
      <c r="AC255" s="50"/>
      <c r="AD255" s="50"/>
      <c r="AE255" s="50"/>
      <c r="AF255" s="51"/>
      <c r="AG255" s="51"/>
      <c r="AH255" s="51"/>
      <c r="AI255" s="51"/>
    </row>
    <row r="256" spans="1:35" ht="40" customHeight="1" x14ac:dyDescent="0.35">
      <c r="A256" s="109"/>
      <c r="B256" s="112"/>
      <c r="C256" s="33">
        <v>253</v>
      </c>
      <c r="D256" s="115"/>
      <c r="E256" s="39" t="s">
        <v>69</v>
      </c>
      <c r="F256" s="40" t="s">
        <v>125</v>
      </c>
      <c r="G256" s="40" t="s">
        <v>137</v>
      </c>
      <c r="H256" s="40" t="s">
        <v>29</v>
      </c>
      <c r="I256" s="38">
        <v>433.26</v>
      </c>
      <c r="J256" s="17">
        <v>0</v>
      </c>
      <c r="K256" s="79">
        <f t="shared" si="14"/>
        <v>0</v>
      </c>
      <c r="L256" s="81">
        <f t="shared" si="15"/>
        <v>0</v>
      </c>
      <c r="M256" s="82"/>
      <c r="N256" s="83">
        <f t="shared" si="16"/>
        <v>0</v>
      </c>
      <c r="O256" s="80"/>
      <c r="P256" s="80"/>
      <c r="Q256" s="80"/>
      <c r="R256" s="84">
        <f t="shared" si="17"/>
        <v>0</v>
      </c>
      <c r="S256" s="19" t="str">
        <f t="shared" si="18"/>
        <v>OK</v>
      </c>
      <c r="T256" s="48"/>
      <c r="U256" s="48"/>
      <c r="V256" s="48"/>
      <c r="W256" s="48"/>
      <c r="X256" s="48"/>
      <c r="Y256" s="50"/>
      <c r="Z256" s="50"/>
      <c r="AA256" s="50"/>
      <c r="AB256" s="50"/>
      <c r="AC256" s="50"/>
      <c r="AD256" s="50"/>
      <c r="AE256" s="50"/>
      <c r="AF256" s="51"/>
      <c r="AG256" s="51"/>
      <c r="AH256" s="51"/>
      <c r="AI256" s="51"/>
    </row>
    <row r="257" spans="1:35" ht="40" customHeight="1" x14ac:dyDescent="0.35">
      <c r="A257" s="109"/>
      <c r="B257" s="112"/>
      <c r="C257" s="33">
        <v>254</v>
      </c>
      <c r="D257" s="115"/>
      <c r="E257" s="39" t="s">
        <v>70</v>
      </c>
      <c r="F257" s="40" t="s">
        <v>125</v>
      </c>
      <c r="G257" s="40" t="s">
        <v>71</v>
      </c>
      <c r="H257" s="40" t="s">
        <v>29</v>
      </c>
      <c r="I257" s="38">
        <v>164.74</v>
      </c>
      <c r="J257" s="17">
        <v>0</v>
      </c>
      <c r="K257" s="79">
        <f t="shared" si="14"/>
        <v>0</v>
      </c>
      <c r="L257" s="81">
        <f t="shared" si="15"/>
        <v>0</v>
      </c>
      <c r="M257" s="82"/>
      <c r="N257" s="83">
        <f t="shared" si="16"/>
        <v>0</v>
      </c>
      <c r="O257" s="80"/>
      <c r="P257" s="80"/>
      <c r="Q257" s="80"/>
      <c r="R257" s="84">
        <f t="shared" si="17"/>
        <v>0</v>
      </c>
      <c r="S257" s="19" t="str">
        <f t="shared" si="18"/>
        <v>OK</v>
      </c>
      <c r="T257" s="48"/>
      <c r="U257" s="48"/>
      <c r="V257" s="48"/>
      <c r="W257" s="48"/>
      <c r="X257" s="48"/>
      <c r="Y257" s="50"/>
      <c r="Z257" s="50"/>
      <c r="AA257" s="50"/>
      <c r="AB257" s="50"/>
      <c r="AC257" s="50"/>
      <c r="AD257" s="50"/>
      <c r="AE257" s="50"/>
      <c r="AF257" s="51"/>
      <c r="AG257" s="51"/>
      <c r="AH257" s="51"/>
      <c r="AI257" s="51"/>
    </row>
    <row r="258" spans="1:35" ht="40" customHeight="1" x14ac:dyDescent="0.35">
      <c r="A258" s="109"/>
      <c r="B258" s="112"/>
      <c r="C258" s="33">
        <v>255</v>
      </c>
      <c r="D258" s="115"/>
      <c r="E258" s="39" t="s">
        <v>72</v>
      </c>
      <c r="F258" s="40" t="s">
        <v>125</v>
      </c>
      <c r="G258" s="40" t="s">
        <v>101</v>
      </c>
      <c r="H258" s="40" t="s">
        <v>29</v>
      </c>
      <c r="I258" s="38">
        <v>960</v>
      </c>
      <c r="J258" s="17">
        <v>0</v>
      </c>
      <c r="K258" s="79">
        <f t="shared" si="14"/>
        <v>0</v>
      </c>
      <c r="L258" s="81">
        <f t="shared" si="15"/>
        <v>0</v>
      </c>
      <c r="M258" s="82"/>
      <c r="N258" s="83">
        <f t="shared" si="16"/>
        <v>0</v>
      </c>
      <c r="O258" s="80"/>
      <c r="P258" s="80"/>
      <c r="Q258" s="80"/>
      <c r="R258" s="84">
        <f t="shared" si="17"/>
        <v>0</v>
      </c>
      <c r="S258" s="19" t="str">
        <f t="shared" si="18"/>
        <v>OK</v>
      </c>
      <c r="T258" s="48"/>
      <c r="U258" s="48"/>
      <c r="V258" s="48"/>
      <c r="W258" s="48"/>
      <c r="X258" s="48"/>
      <c r="Y258" s="50"/>
      <c r="Z258" s="50"/>
      <c r="AA258" s="50"/>
      <c r="AB258" s="50"/>
      <c r="AC258" s="50"/>
      <c r="AD258" s="50"/>
      <c r="AE258" s="50"/>
      <c r="AF258" s="51"/>
      <c r="AG258" s="51"/>
      <c r="AH258" s="51"/>
      <c r="AI258" s="51"/>
    </row>
    <row r="259" spans="1:35" ht="40" customHeight="1" x14ac:dyDescent="0.35">
      <c r="A259" s="109"/>
      <c r="B259" s="112"/>
      <c r="C259" s="33">
        <v>256</v>
      </c>
      <c r="D259" s="115"/>
      <c r="E259" s="39" t="s">
        <v>74</v>
      </c>
      <c r="F259" s="40" t="s">
        <v>125</v>
      </c>
      <c r="G259" s="40" t="s">
        <v>102</v>
      </c>
      <c r="H259" s="40" t="s">
        <v>29</v>
      </c>
      <c r="I259" s="38">
        <v>1340</v>
      </c>
      <c r="J259" s="17">
        <v>0</v>
      </c>
      <c r="K259" s="79">
        <f t="shared" si="14"/>
        <v>0</v>
      </c>
      <c r="L259" s="81">
        <f t="shared" si="15"/>
        <v>0</v>
      </c>
      <c r="M259" s="82"/>
      <c r="N259" s="83">
        <f t="shared" si="16"/>
        <v>0</v>
      </c>
      <c r="O259" s="80"/>
      <c r="P259" s="80"/>
      <c r="Q259" s="80"/>
      <c r="R259" s="84">
        <f t="shared" si="17"/>
        <v>0</v>
      </c>
      <c r="S259" s="19" t="str">
        <f t="shared" si="18"/>
        <v>OK</v>
      </c>
      <c r="T259" s="48"/>
      <c r="U259" s="48"/>
      <c r="V259" s="48"/>
      <c r="W259" s="48"/>
      <c r="X259" s="48"/>
      <c r="Y259" s="50"/>
      <c r="Z259" s="50"/>
      <c r="AA259" s="50"/>
      <c r="AB259" s="50"/>
      <c r="AC259" s="50"/>
      <c r="AD259" s="50"/>
      <c r="AE259" s="50"/>
      <c r="AF259" s="51"/>
      <c r="AG259" s="51"/>
      <c r="AH259" s="51"/>
      <c r="AI259" s="51"/>
    </row>
    <row r="260" spans="1:35" ht="40" customHeight="1" x14ac:dyDescent="0.35">
      <c r="A260" s="109"/>
      <c r="B260" s="112"/>
      <c r="C260" s="33">
        <v>257</v>
      </c>
      <c r="D260" s="115"/>
      <c r="E260" s="39" t="s">
        <v>76</v>
      </c>
      <c r="F260" s="40" t="s">
        <v>125</v>
      </c>
      <c r="G260" s="40" t="s">
        <v>137</v>
      </c>
      <c r="H260" s="40" t="s">
        <v>29</v>
      </c>
      <c r="I260" s="38">
        <v>610.15</v>
      </c>
      <c r="J260" s="17">
        <v>0</v>
      </c>
      <c r="K260" s="79">
        <f t="shared" si="14"/>
        <v>0</v>
      </c>
      <c r="L260" s="81">
        <f t="shared" si="15"/>
        <v>0</v>
      </c>
      <c r="M260" s="82"/>
      <c r="N260" s="83">
        <f t="shared" si="16"/>
        <v>0</v>
      </c>
      <c r="O260" s="80"/>
      <c r="P260" s="80"/>
      <c r="Q260" s="80"/>
      <c r="R260" s="84">
        <f t="shared" si="17"/>
        <v>0</v>
      </c>
      <c r="S260" s="19" t="str">
        <f t="shared" si="18"/>
        <v>OK</v>
      </c>
      <c r="T260" s="48"/>
      <c r="U260" s="48"/>
      <c r="V260" s="48"/>
      <c r="W260" s="48"/>
      <c r="X260" s="48"/>
      <c r="Y260" s="50"/>
      <c r="Z260" s="50"/>
      <c r="AA260" s="50"/>
      <c r="AB260" s="50"/>
      <c r="AC260" s="50"/>
      <c r="AD260" s="50"/>
      <c r="AE260" s="50"/>
      <c r="AF260" s="51"/>
      <c r="AG260" s="51"/>
      <c r="AH260" s="51"/>
      <c r="AI260" s="51"/>
    </row>
    <row r="261" spans="1:35" ht="40" customHeight="1" x14ac:dyDescent="0.35">
      <c r="A261" s="109"/>
      <c r="B261" s="112"/>
      <c r="C261" s="33">
        <v>258</v>
      </c>
      <c r="D261" s="115"/>
      <c r="E261" s="39" t="s">
        <v>77</v>
      </c>
      <c r="F261" s="40" t="s">
        <v>125</v>
      </c>
      <c r="G261" s="40" t="s">
        <v>137</v>
      </c>
      <c r="H261" s="40" t="s">
        <v>29</v>
      </c>
      <c r="I261" s="38">
        <v>1150.1199999999999</v>
      </c>
      <c r="J261" s="17">
        <v>0</v>
      </c>
      <c r="K261" s="79">
        <f t="shared" ref="K261:K324" si="19">IF(SUM(T261:AK261)&gt;J261,J261,SUM(T261:AK261))</f>
        <v>0</v>
      </c>
      <c r="L261" s="81">
        <f t="shared" ref="L261:L324" si="20">(SUM(T261:AK261))</f>
        <v>0</v>
      </c>
      <c r="M261" s="82"/>
      <c r="N261" s="83">
        <f t="shared" ref="N261:N324" si="21">ROUND(IF(J261*0.25-0.5&lt;0,0,J261*0.25-0.5),0)-Q261-O261</f>
        <v>0</v>
      </c>
      <c r="O261" s="80"/>
      <c r="P261" s="80"/>
      <c r="Q261" s="80"/>
      <c r="R261" s="84">
        <f t="shared" ref="R261:R324" si="22">J261-(SUM(T261:AC261))+M261</f>
        <v>0</v>
      </c>
      <c r="S261" s="19" t="str">
        <f t="shared" si="18"/>
        <v>OK</v>
      </c>
      <c r="T261" s="48"/>
      <c r="U261" s="48"/>
      <c r="V261" s="48"/>
      <c r="W261" s="48"/>
      <c r="X261" s="48"/>
      <c r="Y261" s="50"/>
      <c r="Z261" s="50"/>
      <c r="AA261" s="50"/>
      <c r="AB261" s="50"/>
      <c r="AC261" s="50"/>
      <c r="AD261" s="50"/>
      <c r="AE261" s="50"/>
      <c r="AF261" s="51"/>
      <c r="AG261" s="51"/>
      <c r="AH261" s="51"/>
      <c r="AI261" s="51"/>
    </row>
    <row r="262" spans="1:35" ht="40" customHeight="1" x14ac:dyDescent="0.35">
      <c r="A262" s="109"/>
      <c r="B262" s="112"/>
      <c r="C262" s="33">
        <v>259</v>
      </c>
      <c r="D262" s="115"/>
      <c r="E262" s="39" t="s">
        <v>78</v>
      </c>
      <c r="F262" s="40" t="s">
        <v>125</v>
      </c>
      <c r="G262" s="40" t="s">
        <v>137</v>
      </c>
      <c r="H262" s="40" t="s">
        <v>29</v>
      </c>
      <c r="I262" s="38">
        <v>90</v>
      </c>
      <c r="J262" s="17">
        <v>0</v>
      </c>
      <c r="K262" s="79">
        <f t="shared" si="19"/>
        <v>0</v>
      </c>
      <c r="L262" s="81">
        <f t="shared" si="20"/>
        <v>0</v>
      </c>
      <c r="M262" s="82"/>
      <c r="N262" s="83">
        <f t="shared" si="21"/>
        <v>0</v>
      </c>
      <c r="O262" s="80"/>
      <c r="P262" s="80"/>
      <c r="Q262" s="80"/>
      <c r="R262" s="84">
        <f t="shared" si="22"/>
        <v>0</v>
      </c>
      <c r="S262" s="19" t="str">
        <f t="shared" si="18"/>
        <v>OK</v>
      </c>
      <c r="T262" s="48"/>
      <c r="U262" s="48"/>
      <c r="V262" s="48"/>
      <c r="W262" s="48"/>
      <c r="X262" s="48"/>
      <c r="Y262" s="50"/>
      <c r="Z262" s="50"/>
      <c r="AA262" s="50"/>
      <c r="AB262" s="50"/>
      <c r="AC262" s="50"/>
      <c r="AD262" s="50"/>
      <c r="AE262" s="50"/>
      <c r="AF262" s="51"/>
      <c r="AG262" s="51"/>
      <c r="AH262" s="51"/>
      <c r="AI262" s="51"/>
    </row>
    <row r="263" spans="1:35" ht="40" customHeight="1" x14ac:dyDescent="0.35">
      <c r="A263" s="109"/>
      <c r="B263" s="112"/>
      <c r="C263" s="33">
        <v>260</v>
      </c>
      <c r="D263" s="115"/>
      <c r="E263" s="39" t="s">
        <v>131</v>
      </c>
      <c r="F263" s="40" t="s">
        <v>125</v>
      </c>
      <c r="G263" s="40" t="s">
        <v>137</v>
      </c>
      <c r="H263" s="40" t="s">
        <v>29</v>
      </c>
      <c r="I263" s="38">
        <v>85.21</v>
      </c>
      <c r="J263" s="17">
        <v>0</v>
      </c>
      <c r="K263" s="79">
        <f t="shared" si="19"/>
        <v>0</v>
      </c>
      <c r="L263" s="81">
        <f t="shared" si="20"/>
        <v>0</v>
      </c>
      <c r="M263" s="82"/>
      <c r="N263" s="83">
        <f t="shared" si="21"/>
        <v>0</v>
      </c>
      <c r="O263" s="80"/>
      <c r="P263" s="80"/>
      <c r="Q263" s="80"/>
      <c r="R263" s="84">
        <f t="shared" si="22"/>
        <v>0</v>
      </c>
      <c r="S263" s="19" t="str">
        <f t="shared" si="18"/>
        <v>OK</v>
      </c>
      <c r="T263" s="48"/>
      <c r="U263" s="48"/>
      <c r="V263" s="48"/>
      <c r="W263" s="48"/>
      <c r="X263" s="48"/>
      <c r="Y263" s="50"/>
      <c r="Z263" s="50"/>
      <c r="AA263" s="50"/>
      <c r="AB263" s="50"/>
      <c r="AC263" s="50"/>
      <c r="AD263" s="50"/>
      <c r="AE263" s="50"/>
      <c r="AF263" s="51"/>
      <c r="AG263" s="51"/>
      <c r="AH263" s="51"/>
      <c r="AI263" s="51"/>
    </row>
    <row r="264" spans="1:35" ht="40" customHeight="1" x14ac:dyDescent="0.35">
      <c r="A264" s="109"/>
      <c r="B264" s="112"/>
      <c r="C264" s="33">
        <v>261</v>
      </c>
      <c r="D264" s="115"/>
      <c r="E264" s="39" t="s">
        <v>132</v>
      </c>
      <c r="F264" s="40" t="s">
        <v>37</v>
      </c>
      <c r="G264" s="40" t="s">
        <v>117</v>
      </c>
      <c r="H264" s="40" t="s">
        <v>29</v>
      </c>
      <c r="I264" s="38">
        <v>16.18</v>
      </c>
      <c r="J264" s="17">
        <v>0</v>
      </c>
      <c r="K264" s="79">
        <f t="shared" si="19"/>
        <v>0</v>
      </c>
      <c r="L264" s="81">
        <f t="shared" si="20"/>
        <v>0</v>
      </c>
      <c r="M264" s="82"/>
      <c r="N264" s="83">
        <f t="shared" si="21"/>
        <v>0</v>
      </c>
      <c r="O264" s="80"/>
      <c r="P264" s="80"/>
      <c r="Q264" s="80"/>
      <c r="R264" s="84">
        <f t="shared" si="22"/>
        <v>0</v>
      </c>
      <c r="S264" s="19" t="str">
        <f t="shared" si="18"/>
        <v>OK</v>
      </c>
      <c r="T264" s="48"/>
      <c r="U264" s="48"/>
      <c r="V264" s="48"/>
      <c r="W264" s="48"/>
      <c r="X264" s="48"/>
      <c r="Y264" s="50"/>
      <c r="Z264" s="50"/>
      <c r="AA264" s="50"/>
      <c r="AB264" s="50"/>
      <c r="AC264" s="50"/>
      <c r="AD264" s="50"/>
      <c r="AE264" s="50"/>
      <c r="AF264" s="51"/>
      <c r="AG264" s="51"/>
      <c r="AH264" s="51"/>
      <c r="AI264" s="51"/>
    </row>
    <row r="265" spans="1:35" ht="40" customHeight="1" x14ac:dyDescent="0.35">
      <c r="A265" s="109"/>
      <c r="B265" s="112"/>
      <c r="C265" s="33">
        <v>262</v>
      </c>
      <c r="D265" s="115"/>
      <c r="E265" s="39" t="s">
        <v>135</v>
      </c>
      <c r="F265" s="40" t="s">
        <v>37</v>
      </c>
      <c r="G265" s="40" t="s">
        <v>118</v>
      </c>
      <c r="H265" s="40" t="s">
        <v>29</v>
      </c>
      <c r="I265" s="38">
        <v>65.41</v>
      </c>
      <c r="J265" s="17">
        <v>0</v>
      </c>
      <c r="K265" s="79">
        <f t="shared" si="19"/>
        <v>0</v>
      </c>
      <c r="L265" s="81">
        <f t="shared" si="20"/>
        <v>0</v>
      </c>
      <c r="M265" s="82"/>
      <c r="N265" s="83">
        <f t="shared" si="21"/>
        <v>0</v>
      </c>
      <c r="O265" s="80"/>
      <c r="P265" s="80"/>
      <c r="Q265" s="80"/>
      <c r="R265" s="84">
        <f t="shared" si="22"/>
        <v>0</v>
      </c>
      <c r="S265" s="19" t="str">
        <f t="shared" si="18"/>
        <v>OK</v>
      </c>
      <c r="T265" s="48"/>
      <c r="U265" s="48"/>
      <c r="V265" s="48"/>
      <c r="W265" s="48"/>
      <c r="X265" s="48"/>
      <c r="Y265" s="50"/>
      <c r="Z265" s="50"/>
      <c r="AA265" s="50"/>
      <c r="AB265" s="50"/>
      <c r="AC265" s="50"/>
      <c r="AD265" s="50"/>
      <c r="AE265" s="50"/>
      <c r="AF265" s="51"/>
      <c r="AG265" s="51"/>
      <c r="AH265" s="51"/>
      <c r="AI265" s="51"/>
    </row>
    <row r="266" spans="1:35" ht="40" customHeight="1" x14ac:dyDescent="0.35">
      <c r="A266" s="109"/>
      <c r="B266" s="112"/>
      <c r="C266" s="33">
        <v>263</v>
      </c>
      <c r="D266" s="115"/>
      <c r="E266" s="39" t="s">
        <v>136</v>
      </c>
      <c r="F266" s="40" t="s">
        <v>37</v>
      </c>
      <c r="G266" s="40" t="s">
        <v>119</v>
      </c>
      <c r="H266" s="40" t="s">
        <v>29</v>
      </c>
      <c r="I266" s="38">
        <v>34.229999999999997</v>
      </c>
      <c r="J266" s="17">
        <v>0</v>
      </c>
      <c r="K266" s="79">
        <f t="shared" si="19"/>
        <v>0</v>
      </c>
      <c r="L266" s="81">
        <f t="shared" si="20"/>
        <v>0</v>
      </c>
      <c r="M266" s="82"/>
      <c r="N266" s="83">
        <f t="shared" si="21"/>
        <v>0</v>
      </c>
      <c r="O266" s="80"/>
      <c r="P266" s="80"/>
      <c r="Q266" s="80"/>
      <c r="R266" s="84">
        <f t="shared" si="22"/>
        <v>0</v>
      </c>
      <c r="S266" s="19" t="str">
        <f t="shared" si="18"/>
        <v>OK</v>
      </c>
      <c r="T266" s="48"/>
      <c r="U266" s="48"/>
      <c r="V266" s="48"/>
      <c r="W266" s="48"/>
      <c r="X266" s="48"/>
      <c r="Y266" s="50"/>
      <c r="Z266" s="50"/>
      <c r="AA266" s="50"/>
      <c r="AB266" s="50"/>
      <c r="AC266" s="50"/>
      <c r="AD266" s="50"/>
      <c r="AE266" s="50"/>
      <c r="AF266" s="51"/>
      <c r="AG266" s="51"/>
      <c r="AH266" s="51"/>
      <c r="AI266" s="51"/>
    </row>
    <row r="267" spans="1:35" ht="40" customHeight="1" x14ac:dyDescent="0.35">
      <c r="A267" s="109"/>
      <c r="B267" s="112"/>
      <c r="C267" s="33">
        <v>264</v>
      </c>
      <c r="D267" s="115"/>
      <c r="E267" s="39" t="s">
        <v>86</v>
      </c>
      <c r="F267" s="40" t="s">
        <v>125</v>
      </c>
      <c r="G267" s="40" t="s">
        <v>137</v>
      </c>
      <c r="H267" s="40" t="s">
        <v>29</v>
      </c>
      <c r="I267" s="38">
        <v>578.94000000000005</v>
      </c>
      <c r="J267" s="17">
        <v>0</v>
      </c>
      <c r="K267" s="79">
        <f t="shared" si="19"/>
        <v>0</v>
      </c>
      <c r="L267" s="81">
        <f t="shared" si="20"/>
        <v>0</v>
      </c>
      <c r="M267" s="82"/>
      <c r="N267" s="83">
        <f t="shared" si="21"/>
        <v>0</v>
      </c>
      <c r="O267" s="80"/>
      <c r="P267" s="80"/>
      <c r="Q267" s="80"/>
      <c r="R267" s="84">
        <f t="shared" si="22"/>
        <v>0</v>
      </c>
      <c r="S267" s="19" t="str">
        <f t="shared" si="18"/>
        <v>OK</v>
      </c>
      <c r="T267" s="48"/>
      <c r="U267" s="48"/>
      <c r="V267" s="48"/>
      <c r="W267" s="48"/>
      <c r="X267" s="48"/>
      <c r="Y267" s="50"/>
      <c r="Z267" s="50"/>
      <c r="AA267" s="50"/>
      <c r="AB267" s="50"/>
      <c r="AC267" s="50"/>
      <c r="AD267" s="50"/>
      <c r="AE267" s="50"/>
      <c r="AF267" s="51"/>
      <c r="AG267" s="51"/>
      <c r="AH267" s="51"/>
      <c r="AI267" s="51"/>
    </row>
    <row r="268" spans="1:35" ht="40" customHeight="1" x14ac:dyDescent="0.35">
      <c r="A268" s="109"/>
      <c r="B268" s="112"/>
      <c r="C268" s="33">
        <v>265</v>
      </c>
      <c r="D268" s="115"/>
      <c r="E268" s="39" t="s">
        <v>89</v>
      </c>
      <c r="F268" s="40" t="s">
        <v>37</v>
      </c>
      <c r="G268" s="40" t="s">
        <v>137</v>
      </c>
      <c r="H268" s="40" t="s">
        <v>29</v>
      </c>
      <c r="I268" s="38">
        <v>225.31</v>
      </c>
      <c r="J268" s="17">
        <v>0</v>
      </c>
      <c r="K268" s="79">
        <f t="shared" si="19"/>
        <v>0</v>
      </c>
      <c r="L268" s="81">
        <f t="shared" si="20"/>
        <v>0</v>
      </c>
      <c r="M268" s="82"/>
      <c r="N268" s="83">
        <f t="shared" si="21"/>
        <v>0</v>
      </c>
      <c r="O268" s="80"/>
      <c r="P268" s="80"/>
      <c r="Q268" s="80"/>
      <c r="R268" s="84">
        <f t="shared" si="22"/>
        <v>0</v>
      </c>
      <c r="S268" s="19" t="str">
        <f t="shared" si="18"/>
        <v>OK</v>
      </c>
      <c r="T268" s="48"/>
      <c r="U268" s="48"/>
      <c r="V268" s="48"/>
      <c r="W268" s="48"/>
      <c r="X268" s="48"/>
      <c r="Y268" s="50"/>
      <c r="Z268" s="50"/>
      <c r="AA268" s="50"/>
      <c r="AB268" s="50"/>
      <c r="AC268" s="50"/>
      <c r="AD268" s="50"/>
      <c r="AE268" s="50"/>
      <c r="AF268" s="51"/>
      <c r="AG268" s="51"/>
      <c r="AH268" s="51"/>
      <c r="AI268" s="51"/>
    </row>
    <row r="269" spans="1:35" ht="40" customHeight="1" x14ac:dyDescent="0.35">
      <c r="A269" s="109"/>
      <c r="B269" s="112"/>
      <c r="C269" s="33">
        <v>266</v>
      </c>
      <c r="D269" s="115"/>
      <c r="E269" s="39" t="s">
        <v>90</v>
      </c>
      <c r="F269" s="40" t="s">
        <v>37</v>
      </c>
      <c r="G269" s="40" t="s">
        <v>137</v>
      </c>
      <c r="H269" s="40" t="s">
        <v>29</v>
      </c>
      <c r="I269" s="38">
        <v>135</v>
      </c>
      <c r="J269" s="17">
        <v>0</v>
      </c>
      <c r="K269" s="79">
        <f t="shared" si="19"/>
        <v>0</v>
      </c>
      <c r="L269" s="81">
        <f t="shared" si="20"/>
        <v>0</v>
      </c>
      <c r="M269" s="82"/>
      <c r="N269" s="83">
        <f t="shared" si="21"/>
        <v>0</v>
      </c>
      <c r="O269" s="80"/>
      <c r="P269" s="80"/>
      <c r="Q269" s="80"/>
      <c r="R269" s="84">
        <f t="shared" si="22"/>
        <v>0</v>
      </c>
      <c r="S269" s="19" t="str">
        <f t="shared" si="18"/>
        <v>OK</v>
      </c>
      <c r="T269" s="48"/>
      <c r="U269" s="48"/>
      <c r="V269" s="48"/>
      <c r="W269" s="48"/>
      <c r="X269" s="48"/>
      <c r="Y269" s="50"/>
      <c r="Z269" s="50"/>
      <c r="AA269" s="50"/>
      <c r="AB269" s="50"/>
      <c r="AC269" s="50"/>
      <c r="AD269" s="50"/>
      <c r="AE269" s="50"/>
      <c r="AF269" s="51"/>
      <c r="AG269" s="51"/>
      <c r="AH269" s="51"/>
      <c r="AI269" s="51"/>
    </row>
    <row r="270" spans="1:35" ht="40" customHeight="1" x14ac:dyDescent="0.35">
      <c r="A270" s="110"/>
      <c r="B270" s="113"/>
      <c r="C270" s="33">
        <v>267</v>
      </c>
      <c r="D270" s="116"/>
      <c r="E270" s="39" t="s">
        <v>91</v>
      </c>
      <c r="F270" s="40" t="s">
        <v>37</v>
      </c>
      <c r="G270" s="40" t="s">
        <v>120</v>
      </c>
      <c r="H270" s="40" t="s">
        <v>29</v>
      </c>
      <c r="I270" s="38">
        <v>24.21</v>
      </c>
      <c r="J270" s="17">
        <v>0</v>
      </c>
      <c r="K270" s="79">
        <f t="shared" si="19"/>
        <v>0</v>
      </c>
      <c r="L270" s="81">
        <f t="shared" si="20"/>
        <v>0</v>
      </c>
      <c r="M270" s="82"/>
      <c r="N270" s="83">
        <f t="shared" si="21"/>
        <v>0</v>
      </c>
      <c r="O270" s="80"/>
      <c r="P270" s="80"/>
      <c r="Q270" s="80"/>
      <c r="R270" s="84">
        <f t="shared" si="22"/>
        <v>0</v>
      </c>
      <c r="S270" s="19" t="str">
        <f t="shared" si="18"/>
        <v>OK</v>
      </c>
      <c r="T270" s="48"/>
      <c r="U270" s="48"/>
      <c r="V270" s="48"/>
      <c r="W270" s="48"/>
      <c r="X270" s="48"/>
      <c r="Y270" s="50"/>
      <c r="Z270" s="50"/>
      <c r="AA270" s="50"/>
      <c r="AB270" s="50"/>
      <c r="AC270" s="50"/>
      <c r="AD270" s="50"/>
      <c r="AE270" s="50"/>
      <c r="AF270" s="51"/>
      <c r="AG270" s="51"/>
      <c r="AH270" s="51"/>
      <c r="AI270" s="51"/>
    </row>
    <row r="271" spans="1:35" ht="40" customHeight="1" x14ac:dyDescent="0.35">
      <c r="A271" s="108" t="s">
        <v>146</v>
      </c>
      <c r="B271" s="111">
        <v>8</v>
      </c>
      <c r="C271" s="33">
        <v>268</v>
      </c>
      <c r="D271" s="114" t="s">
        <v>123</v>
      </c>
      <c r="E271" s="39" t="s">
        <v>27</v>
      </c>
      <c r="F271" s="40" t="s">
        <v>125</v>
      </c>
      <c r="G271" s="40" t="s">
        <v>28</v>
      </c>
      <c r="H271" s="40" t="s">
        <v>29</v>
      </c>
      <c r="I271" s="38">
        <v>242.52</v>
      </c>
      <c r="J271" s="17">
        <v>0</v>
      </c>
      <c r="K271" s="79">
        <f t="shared" si="19"/>
        <v>0</v>
      </c>
      <c r="L271" s="81">
        <f t="shared" si="20"/>
        <v>0</v>
      </c>
      <c r="M271" s="82"/>
      <c r="N271" s="83">
        <f t="shared" si="21"/>
        <v>0</v>
      </c>
      <c r="O271" s="80"/>
      <c r="P271" s="80"/>
      <c r="Q271" s="80"/>
      <c r="R271" s="84">
        <f t="shared" si="22"/>
        <v>0</v>
      </c>
      <c r="S271" s="19" t="str">
        <f t="shared" si="18"/>
        <v>OK</v>
      </c>
      <c r="T271" s="48"/>
      <c r="U271" s="48"/>
      <c r="V271" s="48"/>
      <c r="W271" s="48"/>
      <c r="X271" s="48"/>
      <c r="Y271" s="50"/>
      <c r="Z271" s="50"/>
      <c r="AA271" s="50"/>
      <c r="AB271" s="50"/>
      <c r="AC271" s="50"/>
      <c r="AD271" s="50"/>
      <c r="AE271" s="50"/>
      <c r="AF271" s="51"/>
      <c r="AG271" s="51"/>
      <c r="AH271" s="51"/>
      <c r="AI271" s="51"/>
    </row>
    <row r="272" spans="1:35" ht="40" customHeight="1" x14ac:dyDescent="0.35">
      <c r="A272" s="109"/>
      <c r="B272" s="112"/>
      <c r="C272" s="33">
        <v>269</v>
      </c>
      <c r="D272" s="115"/>
      <c r="E272" s="39" t="s">
        <v>30</v>
      </c>
      <c r="F272" s="40" t="s">
        <v>31</v>
      </c>
      <c r="G272" s="40" t="s">
        <v>28</v>
      </c>
      <c r="H272" s="40" t="s">
        <v>29</v>
      </c>
      <c r="I272" s="38">
        <v>19.399999999999999</v>
      </c>
      <c r="J272" s="17">
        <v>0</v>
      </c>
      <c r="K272" s="79">
        <f t="shared" si="19"/>
        <v>0</v>
      </c>
      <c r="L272" s="81">
        <f t="shared" si="20"/>
        <v>0</v>
      </c>
      <c r="M272" s="82"/>
      <c r="N272" s="83">
        <f t="shared" si="21"/>
        <v>0</v>
      </c>
      <c r="O272" s="80"/>
      <c r="P272" s="80"/>
      <c r="Q272" s="80"/>
      <c r="R272" s="84">
        <f t="shared" si="22"/>
        <v>0</v>
      </c>
      <c r="S272" s="19" t="str">
        <f t="shared" si="18"/>
        <v>OK</v>
      </c>
      <c r="T272" s="48"/>
      <c r="U272" s="48"/>
      <c r="V272" s="48"/>
      <c r="W272" s="48"/>
      <c r="X272" s="48"/>
      <c r="Y272" s="50"/>
      <c r="Z272" s="50"/>
      <c r="AA272" s="50"/>
      <c r="AB272" s="50"/>
      <c r="AC272" s="50"/>
      <c r="AD272" s="50"/>
      <c r="AE272" s="50"/>
      <c r="AF272" s="51"/>
      <c r="AG272" s="51"/>
      <c r="AH272" s="51"/>
      <c r="AI272" s="51"/>
    </row>
    <row r="273" spans="1:35" ht="40" customHeight="1" x14ac:dyDescent="0.35">
      <c r="A273" s="109"/>
      <c r="B273" s="112"/>
      <c r="C273" s="33">
        <v>270</v>
      </c>
      <c r="D273" s="115"/>
      <c r="E273" s="39" t="s">
        <v>32</v>
      </c>
      <c r="F273" s="40" t="s">
        <v>125</v>
      </c>
      <c r="G273" s="40" t="s">
        <v>28</v>
      </c>
      <c r="H273" s="40" t="s">
        <v>29</v>
      </c>
      <c r="I273" s="38">
        <v>31.04</v>
      </c>
      <c r="J273" s="17">
        <v>0</v>
      </c>
      <c r="K273" s="79">
        <f t="shared" si="19"/>
        <v>0</v>
      </c>
      <c r="L273" s="81">
        <f t="shared" si="20"/>
        <v>0</v>
      </c>
      <c r="M273" s="82"/>
      <c r="N273" s="83">
        <f t="shared" si="21"/>
        <v>0</v>
      </c>
      <c r="O273" s="80"/>
      <c r="P273" s="80"/>
      <c r="Q273" s="80"/>
      <c r="R273" s="84">
        <f t="shared" si="22"/>
        <v>0</v>
      </c>
      <c r="S273" s="19" t="str">
        <f t="shared" si="18"/>
        <v>OK</v>
      </c>
      <c r="T273" s="48"/>
      <c r="U273" s="48"/>
      <c r="V273" s="48"/>
      <c r="W273" s="48"/>
      <c r="X273" s="48"/>
      <c r="Y273" s="50"/>
      <c r="Z273" s="50"/>
      <c r="AA273" s="50"/>
      <c r="AB273" s="50"/>
      <c r="AC273" s="50"/>
      <c r="AD273" s="50"/>
      <c r="AE273" s="50"/>
      <c r="AF273" s="51"/>
      <c r="AG273" s="51"/>
      <c r="AH273" s="51"/>
      <c r="AI273" s="51"/>
    </row>
    <row r="274" spans="1:35" ht="40" customHeight="1" x14ac:dyDescent="0.35">
      <c r="A274" s="109"/>
      <c r="B274" s="112"/>
      <c r="C274" s="33">
        <v>271</v>
      </c>
      <c r="D274" s="115"/>
      <c r="E274" s="39" t="s">
        <v>33</v>
      </c>
      <c r="F274" s="40" t="s">
        <v>125</v>
      </c>
      <c r="G274" s="40" t="s">
        <v>34</v>
      </c>
      <c r="H274" s="40" t="s">
        <v>29</v>
      </c>
      <c r="I274" s="38">
        <v>50.44</v>
      </c>
      <c r="J274" s="17">
        <v>0</v>
      </c>
      <c r="K274" s="79">
        <f t="shared" si="19"/>
        <v>0</v>
      </c>
      <c r="L274" s="81">
        <f t="shared" si="20"/>
        <v>0</v>
      </c>
      <c r="M274" s="82"/>
      <c r="N274" s="83">
        <f t="shared" si="21"/>
        <v>0</v>
      </c>
      <c r="O274" s="80"/>
      <c r="P274" s="80"/>
      <c r="Q274" s="80"/>
      <c r="R274" s="84">
        <f t="shared" si="22"/>
        <v>0</v>
      </c>
      <c r="S274" s="19" t="str">
        <f t="shared" si="18"/>
        <v>OK</v>
      </c>
      <c r="T274" s="48"/>
      <c r="U274" s="48"/>
      <c r="V274" s="48"/>
      <c r="W274" s="48"/>
      <c r="X274" s="48"/>
      <c r="Y274" s="50"/>
      <c r="Z274" s="50"/>
      <c r="AA274" s="50"/>
      <c r="AB274" s="50"/>
      <c r="AC274" s="50"/>
      <c r="AD274" s="50"/>
      <c r="AE274" s="50"/>
      <c r="AF274" s="51"/>
      <c r="AG274" s="51"/>
      <c r="AH274" s="51"/>
      <c r="AI274" s="51"/>
    </row>
    <row r="275" spans="1:35" ht="40" customHeight="1" x14ac:dyDescent="0.35">
      <c r="A275" s="109"/>
      <c r="B275" s="112"/>
      <c r="C275" s="33">
        <v>272</v>
      </c>
      <c r="D275" s="115"/>
      <c r="E275" s="39" t="s">
        <v>35</v>
      </c>
      <c r="F275" s="40" t="s">
        <v>125</v>
      </c>
      <c r="G275" s="40" t="s">
        <v>36</v>
      </c>
      <c r="H275" s="40" t="s">
        <v>29</v>
      </c>
      <c r="I275" s="38">
        <v>72.75</v>
      </c>
      <c r="J275" s="17">
        <v>0</v>
      </c>
      <c r="K275" s="79">
        <f t="shared" si="19"/>
        <v>0</v>
      </c>
      <c r="L275" s="81">
        <f t="shared" si="20"/>
        <v>0</v>
      </c>
      <c r="M275" s="82"/>
      <c r="N275" s="83">
        <f t="shared" si="21"/>
        <v>0</v>
      </c>
      <c r="O275" s="80"/>
      <c r="P275" s="80"/>
      <c r="Q275" s="80"/>
      <c r="R275" s="84">
        <f t="shared" si="22"/>
        <v>0</v>
      </c>
      <c r="S275" s="19" t="str">
        <f t="shared" si="18"/>
        <v>OK</v>
      </c>
      <c r="T275" s="48"/>
      <c r="U275" s="48"/>
      <c r="V275" s="48"/>
      <c r="W275" s="48"/>
      <c r="X275" s="48"/>
      <c r="Y275" s="50"/>
      <c r="Z275" s="50"/>
      <c r="AA275" s="50"/>
      <c r="AB275" s="50"/>
      <c r="AC275" s="50"/>
      <c r="AD275" s="50"/>
      <c r="AE275" s="50"/>
      <c r="AF275" s="51"/>
      <c r="AG275" s="51"/>
      <c r="AH275" s="51"/>
      <c r="AI275" s="51"/>
    </row>
    <row r="276" spans="1:35" ht="40" customHeight="1" x14ac:dyDescent="0.35">
      <c r="A276" s="109"/>
      <c r="B276" s="112"/>
      <c r="C276" s="33">
        <v>273</v>
      </c>
      <c r="D276" s="115"/>
      <c r="E276" s="39" t="s">
        <v>127</v>
      </c>
      <c r="F276" s="40" t="s">
        <v>125</v>
      </c>
      <c r="G276" s="40" t="s">
        <v>28</v>
      </c>
      <c r="H276" s="40" t="s">
        <v>29</v>
      </c>
      <c r="I276" s="38">
        <v>6.39</v>
      </c>
      <c r="J276" s="17">
        <v>0</v>
      </c>
      <c r="K276" s="79">
        <f t="shared" si="19"/>
        <v>0</v>
      </c>
      <c r="L276" s="81">
        <f t="shared" si="20"/>
        <v>0</v>
      </c>
      <c r="M276" s="82"/>
      <c r="N276" s="83">
        <f t="shared" si="21"/>
        <v>0</v>
      </c>
      <c r="O276" s="80"/>
      <c r="P276" s="80"/>
      <c r="Q276" s="80"/>
      <c r="R276" s="84">
        <f t="shared" si="22"/>
        <v>0</v>
      </c>
      <c r="S276" s="19" t="str">
        <f t="shared" si="18"/>
        <v>OK</v>
      </c>
      <c r="T276" s="48"/>
      <c r="U276" s="48"/>
      <c r="V276" s="48"/>
      <c r="W276" s="48"/>
      <c r="X276" s="48"/>
      <c r="Y276" s="50"/>
      <c r="Z276" s="50"/>
      <c r="AA276" s="50"/>
      <c r="AB276" s="50"/>
      <c r="AC276" s="50"/>
      <c r="AD276" s="50"/>
      <c r="AE276" s="50"/>
      <c r="AF276" s="51"/>
      <c r="AG276" s="51"/>
      <c r="AH276" s="51"/>
      <c r="AI276" s="51"/>
    </row>
    <row r="277" spans="1:35" ht="40" customHeight="1" x14ac:dyDescent="0.35">
      <c r="A277" s="109"/>
      <c r="B277" s="112"/>
      <c r="C277" s="33">
        <v>274</v>
      </c>
      <c r="D277" s="115"/>
      <c r="E277" s="39" t="s">
        <v>128</v>
      </c>
      <c r="F277" s="40" t="s">
        <v>37</v>
      </c>
      <c r="G277" s="40" t="s">
        <v>38</v>
      </c>
      <c r="H277" s="40" t="s">
        <v>29</v>
      </c>
      <c r="I277" s="38">
        <v>12.93</v>
      </c>
      <c r="J277" s="17">
        <v>0</v>
      </c>
      <c r="K277" s="79">
        <f t="shared" si="19"/>
        <v>0</v>
      </c>
      <c r="L277" s="81">
        <f t="shared" si="20"/>
        <v>0</v>
      </c>
      <c r="M277" s="82"/>
      <c r="N277" s="83">
        <f t="shared" si="21"/>
        <v>0</v>
      </c>
      <c r="O277" s="80"/>
      <c r="P277" s="80"/>
      <c r="Q277" s="80"/>
      <c r="R277" s="84">
        <f t="shared" si="22"/>
        <v>0</v>
      </c>
      <c r="S277" s="19" t="str">
        <f t="shared" si="18"/>
        <v>OK</v>
      </c>
      <c r="T277" s="48"/>
      <c r="U277" s="48"/>
      <c r="V277" s="48"/>
      <c r="W277" s="48"/>
      <c r="X277" s="48"/>
      <c r="Y277" s="50"/>
      <c r="Z277" s="50"/>
      <c r="AA277" s="50"/>
      <c r="AB277" s="50"/>
      <c r="AC277" s="50"/>
      <c r="AD277" s="50"/>
      <c r="AE277" s="50"/>
      <c r="AF277" s="51"/>
      <c r="AG277" s="51"/>
      <c r="AH277" s="51"/>
      <c r="AI277" s="51"/>
    </row>
    <row r="278" spans="1:35" ht="40" customHeight="1" x14ac:dyDescent="0.35">
      <c r="A278" s="109"/>
      <c r="B278" s="112"/>
      <c r="C278" s="33">
        <v>275</v>
      </c>
      <c r="D278" s="115"/>
      <c r="E278" s="39" t="s">
        <v>129</v>
      </c>
      <c r="F278" s="40" t="s">
        <v>37</v>
      </c>
      <c r="G278" s="40" t="s">
        <v>39</v>
      </c>
      <c r="H278" s="40" t="s">
        <v>29</v>
      </c>
      <c r="I278" s="38">
        <v>19.04</v>
      </c>
      <c r="J278" s="17">
        <v>0</v>
      </c>
      <c r="K278" s="79">
        <f t="shared" si="19"/>
        <v>0</v>
      </c>
      <c r="L278" s="81">
        <f t="shared" si="20"/>
        <v>0</v>
      </c>
      <c r="M278" s="82"/>
      <c r="N278" s="83">
        <f t="shared" si="21"/>
        <v>0</v>
      </c>
      <c r="O278" s="80"/>
      <c r="P278" s="80"/>
      <c r="Q278" s="80"/>
      <c r="R278" s="84">
        <f t="shared" si="22"/>
        <v>0</v>
      </c>
      <c r="S278" s="19" t="str">
        <f t="shared" si="18"/>
        <v>OK</v>
      </c>
      <c r="T278" s="48"/>
      <c r="U278" s="48"/>
      <c r="V278" s="48"/>
      <c r="W278" s="48"/>
      <c r="X278" s="48"/>
      <c r="Y278" s="50"/>
      <c r="Z278" s="50"/>
      <c r="AA278" s="50"/>
      <c r="AB278" s="50"/>
      <c r="AC278" s="50"/>
      <c r="AD278" s="50"/>
      <c r="AE278" s="50"/>
      <c r="AF278" s="51"/>
      <c r="AG278" s="51"/>
      <c r="AH278" s="51"/>
      <c r="AI278" s="51"/>
    </row>
    <row r="279" spans="1:35" ht="40" customHeight="1" x14ac:dyDescent="0.35">
      <c r="A279" s="109"/>
      <c r="B279" s="112"/>
      <c r="C279" s="33">
        <v>276</v>
      </c>
      <c r="D279" s="115"/>
      <c r="E279" s="39" t="s">
        <v>130</v>
      </c>
      <c r="F279" s="40" t="s">
        <v>37</v>
      </c>
      <c r="G279" s="40" t="s">
        <v>40</v>
      </c>
      <c r="H279" s="40" t="s">
        <v>29</v>
      </c>
      <c r="I279" s="38">
        <v>20.69</v>
      </c>
      <c r="J279" s="17">
        <v>0</v>
      </c>
      <c r="K279" s="79">
        <f t="shared" si="19"/>
        <v>0</v>
      </c>
      <c r="L279" s="81">
        <f t="shared" si="20"/>
        <v>0</v>
      </c>
      <c r="M279" s="82"/>
      <c r="N279" s="83">
        <f t="shared" si="21"/>
        <v>0</v>
      </c>
      <c r="O279" s="80"/>
      <c r="P279" s="80"/>
      <c r="Q279" s="80"/>
      <c r="R279" s="84">
        <f t="shared" si="22"/>
        <v>0</v>
      </c>
      <c r="S279" s="19" t="str">
        <f t="shared" si="18"/>
        <v>OK</v>
      </c>
      <c r="T279" s="48"/>
      <c r="U279" s="48"/>
      <c r="V279" s="48"/>
      <c r="W279" s="48"/>
      <c r="X279" s="48"/>
      <c r="Y279" s="50"/>
      <c r="Z279" s="50"/>
      <c r="AA279" s="50"/>
      <c r="AB279" s="50"/>
      <c r="AC279" s="50"/>
      <c r="AD279" s="50"/>
      <c r="AE279" s="50"/>
      <c r="AF279" s="51"/>
      <c r="AG279" s="51"/>
      <c r="AH279" s="51"/>
      <c r="AI279" s="51"/>
    </row>
    <row r="280" spans="1:35" ht="40" customHeight="1" x14ac:dyDescent="0.35">
      <c r="A280" s="109"/>
      <c r="B280" s="112"/>
      <c r="C280" s="33">
        <v>277</v>
      </c>
      <c r="D280" s="115"/>
      <c r="E280" s="39" t="s">
        <v>41</v>
      </c>
      <c r="F280" s="40" t="s">
        <v>10</v>
      </c>
      <c r="G280" s="40" t="s">
        <v>28</v>
      </c>
      <c r="H280" s="40" t="s">
        <v>29</v>
      </c>
      <c r="I280" s="38">
        <v>72.05</v>
      </c>
      <c r="J280" s="17">
        <v>0</v>
      </c>
      <c r="K280" s="79">
        <f t="shared" si="19"/>
        <v>0</v>
      </c>
      <c r="L280" s="81">
        <f t="shared" si="20"/>
        <v>0</v>
      </c>
      <c r="M280" s="82"/>
      <c r="N280" s="83">
        <f t="shared" si="21"/>
        <v>0</v>
      </c>
      <c r="O280" s="80"/>
      <c r="P280" s="80"/>
      <c r="Q280" s="80"/>
      <c r="R280" s="84">
        <f t="shared" si="22"/>
        <v>0</v>
      </c>
      <c r="S280" s="19" t="str">
        <f t="shared" si="18"/>
        <v>OK</v>
      </c>
      <c r="T280" s="48"/>
      <c r="U280" s="48"/>
      <c r="V280" s="48"/>
      <c r="W280" s="48"/>
      <c r="X280" s="48"/>
      <c r="Y280" s="50"/>
      <c r="Z280" s="50"/>
      <c r="AA280" s="50"/>
      <c r="AB280" s="50"/>
      <c r="AC280" s="50"/>
      <c r="AD280" s="50"/>
      <c r="AE280" s="50"/>
      <c r="AF280" s="51"/>
      <c r="AG280" s="51"/>
      <c r="AH280" s="51"/>
      <c r="AI280" s="51"/>
    </row>
    <row r="281" spans="1:35" ht="40" customHeight="1" x14ac:dyDescent="0.35">
      <c r="A281" s="109"/>
      <c r="B281" s="112"/>
      <c r="C281" s="33">
        <v>278</v>
      </c>
      <c r="D281" s="115"/>
      <c r="E281" s="39" t="s">
        <v>42</v>
      </c>
      <c r="F281" s="40" t="s">
        <v>43</v>
      </c>
      <c r="G281" s="40" t="s">
        <v>28</v>
      </c>
      <c r="H281" s="40" t="s">
        <v>29</v>
      </c>
      <c r="I281" s="38">
        <v>25.77</v>
      </c>
      <c r="J281" s="17">
        <v>0</v>
      </c>
      <c r="K281" s="79">
        <f t="shared" si="19"/>
        <v>0</v>
      </c>
      <c r="L281" s="81">
        <f t="shared" si="20"/>
        <v>0</v>
      </c>
      <c r="M281" s="82"/>
      <c r="N281" s="83">
        <f t="shared" si="21"/>
        <v>0</v>
      </c>
      <c r="O281" s="80"/>
      <c r="P281" s="80"/>
      <c r="Q281" s="80"/>
      <c r="R281" s="84">
        <f t="shared" si="22"/>
        <v>0</v>
      </c>
      <c r="S281" s="19" t="str">
        <f t="shared" si="18"/>
        <v>OK</v>
      </c>
      <c r="T281" s="48"/>
      <c r="U281" s="48"/>
      <c r="V281" s="48"/>
      <c r="W281" s="48"/>
      <c r="X281" s="48"/>
      <c r="Y281" s="50"/>
      <c r="Z281" s="50"/>
      <c r="AA281" s="50"/>
      <c r="AB281" s="50"/>
      <c r="AC281" s="50"/>
      <c r="AD281" s="50"/>
      <c r="AE281" s="50"/>
      <c r="AF281" s="51"/>
      <c r="AG281" s="51"/>
      <c r="AH281" s="51"/>
      <c r="AI281" s="51"/>
    </row>
    <row r="282" spans="1:35" ht="40" customHeight="1" x14ac:dyDescent="0.35">
      <c r="A282" s="109"/>
      <c r="B282" s="112"/>
      <c r="C282" s="33">
        <v>279</v>
      </c>
      <c r="D282" s="115"/>
      <c r="E282" s="39" t="s">
        <v>44</v>
      </c>
      <c r="F282" s="40" t="s">
        <v>37</v>
      </c>
      <c r="G282" s="40" t="s">
        <v>45</v>
      </c>
      <c r="H282" s="40" t="s">
        <v>29</v>
      </c>
      <c r="I282" s="38">
        <v>33.18</v>
      </c>
      <c r="J282" s="17">
        <v>0</v>
      </c>
      <c r="K282" s="79">
        <f t="shared" si="19"/>
        <v>0</v>
      </c>
      <c r="L282" s="81">
        <f t="shared" si="20"/>
        <v>0</v>
      </c>
      <c r="M282" s="82"/>
      <c r="N282" s="83">
        <f t="shared" si="21"/>
        <v>0</v>
      </c>
      <c r="O282" s="80"/>
      <c r="P282" s="80"/>
      <c r="Q282" s="80"/>
      <c r="R282" s="84">
        <f t="shared" si="22"/>
        <v>0</v>
      </c>
      <c r="S282" s="19" t="str">
        <f t="shared" si="18"/>
        <v>OK</v>
      </c>
      <c r="T282" s="48"/>
      <c r="U282" s="48"/>
      <c r="V282" s="48"/>
      <c r="W282" s="48"/>
      <c r="X282" s="48"/>
      <c r="Y282" s="50"/>
      <c r="Z282" s="50"/>
      <c r="AA282" s="50"/>
      <c r="AB282" s="50"/>
      <c r="AC282" s="50"/>
      <c r="AD282" s="50"/>
      <c r="AE282" s="50"/>
      <c r="AF282" s="51"/>
      <c r="AG282" s="51"/>
      <c r="AH282" s="51"/>
      <c r="AI282" s="51"/>
    </row>
    <row r="283" spans="1:35" ht="40" customHeight="1" x14ac:dyDescent="0.35">
      <c r="A283" s="109"/>
      <c r="B283" s="112"/>
      <c r="C283" s="33">
        <v>280</v>
      </c>
      <c r="D283" s="115"/>
      <c r="E283" s="39" t="s">
        <v>46</v>
      </c>
      <c r="F283" s="40" t="s">
        <v>37</v>
      </c>
      <c r="G283" s="40" t="s">
        <v>47</v>
      </c>
      <c r="H283" s="40" t="s">
        <v>29</v>
      </c>
      <c r="I283" s="38">
        <v>26.19</v>
      </c>
      <c r="J283" s="17">
        <v>0</v>
      </c>
      <c r="K283" s="79">
        <f t="shared" si="19"/>
        <v>0</v>
      </c>
      <c r="L283" s="81">
        <f t="shared" si="20"/>
        <v>0</v>
      </c>
      <c r="M283" s="82"/>
      <c r="N283" s="83">
        <f t="shared" si="21"/>
        <v>0</v>
      </c>
      <c r="O283" s="80"/>
      <c r="P283" s="80"/>
      <c r="Q283" s="80"/>
      <c r="R283" s="84">
        <f t="shared" si="22"/>
        <v>0</v>
      </c>
      <c r="S283" s="19" t="str">
        <f t="shared" si="18"/>
        <v>OK</v>
      </c>
      <c r="T283" s="48"/>
      <c r="U283" s="48"/>
      <c r="V283" s="48"/>
      <c r="W283" s="48"/>
      <c r="X283" s="48"/>
      <c r="Y283" s="50"/>
      <c r="Z283" s="50"/>
      <c r="AA283" s="50"/>
      <c r="AB283" s="50"/>
      <c r="AC283" s="50"/>
      <c r="AD283" s="50"/>
      <c r="AE283" s="50"/>
      <c r="AF283" s="51"/>
      <c r="AG283" s="51"/>
      <c r="AH283" s="51"/>
      <c r="AI283" s="51"/>
    </row>
    <row r="284" spans="1:35" ht="40" customHeight="1" x14ac:dyDescent="0.35">
      <c r="A284" s="109"/>
      <c r="B284" s="112"/>
      <c r="C284" s="33">
        <v>281</v>
      </c>
      <c r="D284" s="115"/>
      <c r="E284" s="39" t="s">
        <v>48</v>
      </c>
      <c r="F284" s="40" t="s">
        <v>37</v>
      </c>
      <c r="G284" s="40" t="s">
        <v>49</v>
      </c>
      <c r="H284" s="40" t="s">
        <v>29</v>
      </c>
      <c r="I284" s="38">
        <v>18.63</v>
      </c>
      <c r="J284" s="17">
        <v>0</v>
      </c>
      <c r="K284" s="79">
        <f t="shared" si="19"/>
        <v>0</v>
      </c>
      <c r="L284" s="81">
        <f t="shared" si="20"/>
        <v>0</v>
      </c>
      <c r="M284" s="82"/>
      <c r="N284" s="83">
        <f t="shared" si="21"/>
        <v>0</v>
      </c>
      <c r="O284" s="80"/>
      <c r="P284" s="80"/>
      <c r="Q284" s="80"/>
      <c r="R284" s="84">
        <f t="shared" si="22"/>
        <v>0</v>
      </c>
      <c r="S284" s="19" t="str">
        <f t="shared" si="18"/>
        <v>OK</v>
      </c>
      <c r="T284" s="48"/>
      <c r="U284" s="48"/>
      <c r="V284" s="48"/>
      <c r="W284" s="48"/>
      <c r="X284" s="48"/>
      <c r="Y284" s="50"/>
      <c r="Z284" s="50"/>
      <c r="AA284" s="50"/>
      <c r="AB284" s="50"/>
      <c r="AC284" s="50"/>
      <c r="AD284" s="50"/>
      <c r="AE284" s="50"/>
      <c r="AF284" s="51"/>
      <c r="AG284" s="51"/>
      <c r="AH284" s="51"/>
      <c r="AI284" s="51"/>
    </row>
    <row r="285" spans="1:35" ht="40" customHeight="1" x14ac:dyDescent="0.35">
      <c r="A285" s="109"/>
      <c r="B285" s="112"/>
      <c r="C285" s="33">
        <v>282</v>
      </c>
      <c r="D285" s="115"/>
      <c r="E285" s="39" t="s">
        <v>50</v>
      </c>
      <c r="F285" s="40" t="s">
        <v>37</v>
      </c>
      <c r="G285" s="40" t="s">
        <v>51</v>
      </c>
      <c r="H285" s="40" t="s">
        <v>29</v>
      </c>
      <c r="I285" s="38">
        <v>233.11</v>
      </c>
      <c r="J285" s="17">
        <v>0</v>
      </c>
      <c r="K285" s="79">
        <f t="shared" si="19"/>
        <v>0</v>
      </c>
      <c r="L285" s="81">
        <f t="shared" si="20"/>
        <v>0</v>
      </c>
      <c r="M285" s="82"/>
      <c r="N285" s="83">
        <f t="shared" si="21"/>
        <v>0</v>
      </c>
      <c r="O285" s="80"/>
      <c r="P285" s="80"/>
      <c r="Q285" s="80"/>
      <c r="R285" s="84">
        <f t="shared" si="22"/>
        <v>0</v>
      </c>
      <c r="S285" s="19" t="str">
        <f t="shared" si="18"/>
        <v>OK</v>
      </c>
      <c r="T285" s="48"/>
      <c r="U285" s="48"/>
      <c r="V285" s="48"/>
      <c r="W285" s="48"/>
      <c r="X285" s="48"/>
      <c r="Y285" s="50"/>
      <c r="Z285" s="50"/>
      <c r="AA285" s="50"/>
      <c r="AB285" s="50"/>
      <c r="AC285" s="50"/>
      <c r="AD285" s="50"/>
      <c r="AE285" s="50"/>
      <c r="AF285" s="51"/>
      <c r="AG285" s="51"/>
      <c r="AH285" s="51"/>
      <c r="AI285" s="51"/>
    </row>
    <row r="286" spans="1:35" ht="40" customHeight="1" x14ac:dyDescent="0.35">
      <c r="A286" s="109"/>
      <c r="B286" s="112"/>
      <c r="C286" s="33">
        <v>283</v>
      </c>
      <c r="D286" s="115"/>
      <c r="E286" s="39" t="s">
        <v>52</v>
      </c>
      <c r="F286" s="40" t="s">
        <v>37</v>
      </c>
      <c r="G286" s="40" t="s">
        <v>53</v>
      </c>
      <c r="H286" s="40" t="s">
        <v>29</v>
      </c>
      <c r="I286" s="38">
        <v>254.5</v>
      </c>
      <c r="J286" s="17">
        <v>0</v>
      </c>
      <c r="K286" s="79">
        <f t="shared" si="19"/>
        <v>0</v>
      </c>
      <c r="L286" s="81">
        <f t="shared" si="20"/>
        <v>0</v>
      </c>
      <c r="M286" s="82"/>
      <c r="N286" s="83">
        <f t="shared" si="21"/>
        <v>0</v>
      </c>
      <c r="O286" s="80"/>
      <c r="P286" s="80"/>
      <c r="Q286" s="80"/>
      <c r="R286" s="84">
        <f t="shared" si="22"/>
        <v>0</v>
      </c>
      <c r="S286" s="19" t="str">
        <f t="shared" si="18"/>
        <v>OK</v>
      </c>
      <c r="T286" s="48"/>
      <c r="U286" s="48"/>
      <c r="V286" s="48"/>
      <c r="W286" s="48"/>
      <c r="X286" s="48"/>
      <c r="Y286" s="50"/>
      <c r="Z286" s="50"/>
      <c r="AA286" s="50"/>
      <c r="AB286" s="50"/>
      <c r="AC286" s="50"/>
      <c r="AD286" s="50"/>
      <c r="AE286" s="50"/>
      <c r="AF286" s="51"/>
      <c r="AG286" s="51"/>
      <c r="AH286" s="51"/>
      <c r="AI286" s="51"/>
    </row>
    <row r="287" spans="1:35" ht="40" customHeight="1" x14ac:dyDescent="0.35">
      <c r="A287" s="109"/>
      <c r="B287" s="112"/>
      <c r="C287" s="33">
        <v>284</v>
      </c>
      <c r="D287" s="115"/>
      <c r="E287" s="39" t="s">
        <v>54</v>
      </c>
      <c r="F287" s="40" t="s">
        <v>37</v>
      </c>
      <c r="G287" s="40" t="s">
        <v>95</v>
      </c>
      <c r="H287" s="40" t="s">
        <v>29</v>
      </c>
      <c r="I287" s="38">
        <v>83.89</v>
      </c>
      <c r="J287" s="17">
        <v>0</v>
      </c>
      <c r="K287" s="79">
        <f t="shared" si="19"/>
        <v>0</v>
      </c>
      <c r="L287" s="81">
        <f t="shared" si="20"/>
        <v>0</v>
      </c>
      <c r="M287" s="82"/>
      <c r="N287" s="83">
        <f t="shared" si="21"/>
        <v>0</v>
      </c>
      <c r="O287" s="80"/>
      <c r="P287" s="80"/>
      <c r="Q287" s="80"/>
      <c r="R287" s="84">
        <f t="shared" si="22"/>
        <v>0</v>
      </c>
      <c r="S287" s="19" t="str">
        <f t="shared" si="18"/>
        <v>OK</v>
      </c>
      <c r="T287" s="48"/>
      <c r="U287" s="48"/>
      <c r="V287" s="48"/>
      <c r="W287" s="48"/>
      <c r="X287" s="48"/>
      <c r="Y287" s="50"/>
      <c r="Z287" s="50"/>
      <c r="AA287" s="50"/>
      <c r="AB287" s="50"/>
      <c r="AC287" s="50"/>
      <c r="AD287" s="50"/>
      <c r="AE287" s="50"/>
      <c r="AF287" s="51"/>
      <c r="AG287" s="51"/>
      <c r="AH287" s="51"/>
      <c r="AI287" s="51"/>
    </row>
    <row r="288" spans="1:35" ht="40" customHeight="1" x14ac:dyDescent="0.35">
      <c r="A288" s="109"/>
      <c r="B288" s="112"/>
      <c r="C288" s="33">
        <v>285</v>
      </c>
      <c r="D288" s="115"/>
      <c r="E288" s="39" t="s">
        <v>56</v>
      </c>
      <c r="F288" s="40" t="s">
        <v>37</v>
      </c>
      <c r="G288" s="40" t="s">
        <v>96</v>
      </c>
      <c r="H288" s="40" t="s">
        <v>29</v>
      </c>
      <c r="I288" s="38">
        <v>32.17</v>
      </c>
      <c r="J288" s="17">
        <v>0</v>
      </c>
      <c r="K288" s="79">
        <f t="shared" si="19"/>
        <v>0</v>
      </c>
      <c r="L288" s="81">
        <f t="shared" si="20"/>
        <v>0</v>
      </c>
      <c r="M288" s="82"/>
      <c r="N288" s="83">
        <f t="shared" si="21"/>
        <v>0</v>
      </c>
      <c r="O288" s="80"/>
      <c r="P288" s="80"/>
      <c r="Q288" s="80"/>
      <c r="R288" s="84">
        <f t="shared" si="22"/>
        <v>0</v>
      </c>
      <c r="S288" s="19" t="str">
        <f t="shared" si="18"/>
        <v>OK</v>
      </c>
      <c r="T288" s="48"/>
      <c r="U288" s="48"/>
      <c r="V288" s="48"/>
      <c r="W288" s="48"/>
      <c r="X288" s="48"/>
      <c r="Y288" s="50"/>
      <c r="Z288" s="50"/>
      <c r="AA288" s="50"/>
      <c r="AB288" s="50"/>
      <c r="AC288" s="50"/>
      <c r="AD288" s="50"/>
      <c r="AE288" s="50"/>
      <c r="AF288" s="51"/>
      <c r="AG288" s="51"/>
      <c r="AH288" s="51"/>
      <c r="AI288" s="51"/>
    </row>
    <row r="289" spans="1:35" ht="40" customHeight="1" x14ac:dyDescent="0.35">
      <c r="A289" s="109"/>
      <c r="B289" s="112"/>
      <c r="C289" s="33">
        <v>286</v>
      </c>
      <c r="D289" s="115"/>
      <c r="E289" s="39" t="s">
        <v>58</v>
      </c>
      <c r="F289" s="40" t="s">
        <v>37</v>
      </c>
      <c r="G289" s="40" t="s">
        <v>59</v>
      </c>
      <c r="H289" s="40" t="s">
        <v>29</v>
      </c>
      <c r="I289" s="38">
        <v>72.08</v>
      </c>
      <c r="J289" s="17">
        <v>0</v>
      </c>
      <c r="K289" s="79">
        <f t="shared" si="19"/>
        <v>0</v>
      </c>
      <c r="L289" s="81">
        <f t="shared" si="20"/>
        <v>0</v>
      </c>
      <c r="M289" s="82"/>
      <c r="N289" s="83">
        <f t="shared" si="21"/>
        <v>0</v>
      </c>
      <c r="O289" s="80"/>
      <c r="P289" s="80"/>
      <c r="Q289" s="80"/>
      <c r="R289" s="84">
        <f t="shared" si="22"/>
        <v>0</v>
      </c>
      <c r="S289" s="19" t="str">
        <f t="shared" si="18"/>
        <v>OK</v>
      </c>
      <c r="T289" s="48"/>
      <c r="U289" s="48"/>
      <c r="V289" s="48"/>
      <c r="W289" s="48"/>
      <c r="X289" s="48"/>
      <c r="Y289" s="50"/>
      <c r="Z289" s="50"/>
      <c r="AA289" s="50"/>
      <c r="AB289" s="50"/>
      <c r="AC289" s="50"/>
      <c r="AD289" s="50"/>
      <c r="AE289" s="50"/>
      <c r="AF289" s="51"/>
      <c r="AG289" s="51"/>
      <c r="AH289" s="51"/>
      <c r="AI289" s="51"/>
    </row>
    <row r="290" spans="1:35" ht="40" customHeight="1" x14ac:dyDescent="0.35">
      <c r="A290" s="109"/>
      <c r="B290" s="112"/>
      <c r="C290" s="33">
        <v>287</v>
      </c>
      <c r="D290" s="115"/>
      <c r="E290" s="39" t="s">
        <v>60</v>
      </c>
      <c r="F290" s="40" t="s">
        <v>37</v>
      </c>
      <c r="G290" s="40" t="s">
        <v>61</v>
      </c>
      <c r="H290" s="40" t="s">
        <v>29</v>
      </c>
      <c r="I290" s="38">
        <v>120.74</v>
      </c>
      <c r="J290" s="17">
        <v>0</v>
      </c>
      <c r="K290" s="79">
        <f t="shared" si="19"/>
        <v>0</v>
      </c>
      <c r="L290" s="81">
        <f t="shared" si="20"/>
        <v>0</v>
      </c>
      <c r="M290" s="82"/>
      <c r="N290" s="83">
        <f t="shared" si="21"/>
        <v>0</v>
      </c>
      <c r="O290" s="80"/>
      <c r="P290" s="80"/>
      <c r="Q290" s="80"/>
      <c r="R290" s="84">
        <f t="shared" si="22"/>
        <v>0</v>
      </c>
      <c r="S290" s="19" t="str">
        <f t="shared" si="18"/>
        <v>OK</v>
      </c>
      <c r="T290" s="48"/>
      <c r="U290" s="48"/>
      <c r="V290" s="48"/>
      <c r="W290" s="48"/>
      <c r="X290" s="48"/>
      <c r="Y290" s="50"/>
      <c r="Z290" s="50"/>
      <c r="AA290" s="50"/>
      <c r="AB290" s="50"/>
      <c r="AC290" s="50"/>
      <c r="AD290" s="50"/>
      <c r="AE290" s="50"/>
      <c r="AF290" s="51"/>
      <c r="AG290" s="51"/>
      <c r="AH290" s="51"/>
      <c r="AI290" s="51"/>
    </row>
    <row r="291" spans="1:35" ht="40" customHeight="1" x14ac:dyDescent="0.35">
      <c r="A291" s="109"/>
      <c r="B291" s="112"/>
      <c r="C291" s="33">
        <v>288</v>
      </c>
      <c r="D291" s="115"/>
      <c r="E291" s="39" t="s">
        <v>62</v>
      </c>
      <c r="F291" s="40" t="s">
        <v>125</v>
      </c>
      <c r="G291" s="40" t="s">
        <v>63</v>
      </c>
      <c r="H291" s="40" t="s">
        <v>29</v>
      </c>
      <c r="I291" s="38">
        <v>1290.07</v>
      </c>
      <c r="J291" s="17">
        <v>0</v>
      </c>
      <c r="K291" s="79">
        <f t="shared" si="19"/>
        <v>0</v>
      </c>
      <c r="L291" s="81">
        <f t="shared" si="20"/>
        <v>0</v>
      </c>
      <c r="M291" s="82"/>
      <c r="N291" s="83">
        <f t="shared" si="21"/>
        <v>0</v>
      </c>
      <c r="O291" s="80"/>
      <c r="P291" s="80"/>
      <c r="Q291" s="80"/>
      <c r="R291" s="84">
        <f t="shared" si="22"/>
        <v>0</v>
      </c>
      <c r="S291" s="19" t="str">
        <f t="shared" si="18"/>
        <v>OK</v>
      </c>
      <c r="T291" s="48"/>
      <c r="U291" s="48"/>
      <c r="V291" s="48"/>
      <c r="W291" s="48"/>
      <c r="X291" s="48"/>
      <c r="Y291" s="50"/>
      <c r="Z291" s="50"/>
      <c r="AA291" s="50"/>
      <c r="AB291" s="50"/>
      <c r="AC291" s="50"/>
      <c r="AD291" s="50"/>
      <c r="AE291" s="50"/>
      <c r="AF291" s="51"/>
      <c r="AG291" s="51"/>
      <c r="AH291" s="51"/>
      <c r="AI291" s="51"/>
    </row>
    <row r="292" spans="1:35" ht="40" customHeight="1" x14ac:dyDescent="0.35">
      <c r="A292" s="109"/>
      <c r="B292" s="112"/>
      <c r="C292" s="33">
        <v>289</v>
      </c>
      <c r="D292" s="115"/>
      <c r="E292" s="39" t="s">
        <v>64</v>
      </c>
      <c r="F292" s="40" t="s">
        <v>125</v>
      </c>
      <c r="G292" s="40" t="s">
        <v>63</v>
      </c>
      <c r="H292" s="40" t="s">
        <v>29</v>
      </c>
      <c r="I292" s="38">
        <v>678.33</v>
      </c>
      <c r="J292" s="17">
        <v>0</v>
      </c>
      <c r="K292" s="79">
        <f t="shared" si="19"/>
        <v>0</v>
      </c>
      <c r="L292" s="81">
        <f t="shared" si="20"/>
        <v>0</v>
      </c>
      <c r="M292" s="82"/>
      <c r="N292" s="83">
        <f t="shared" si="21"/>
        <v>0</v>
      </c>
      <c r="O292" s="80"/>
      <c r="P292" s="80"/>
      <c r="Q292" s="80"/>
      <c r="R292" s="84">
        <f t="shared" si="22"/>
        <v>0</v>
      </c>
      <c r="S292" s="19" t="str">
        <f t="shared" si="18"/>
        <v>OK</v>
      </c>
      <c r="T292" s="48"/>
      <c r="U292" s="48"/>
      <c r="V292" s="48"/>
      <c r="W292" s="48"/>
      <c r="X292" s="48"/>
      <c r="Y292" s="50"/>
      <c r="Z292" s="50"/>
      <c r="AA292" s="50"/>
      <c r="AB292" s="50"/>
      <c r="AC292" s="50"/>
      <c r="AD292" s="50"/>
      <c r="AE292" s="50"/>
      <c r="AF292" s="51"/>
      <c r="AG292" s="51"/>
      <c r="AH292" s="51"/>
      <c r="AI292" s="51"/>
    </row>
    <row r="293" spans="1:35" ht="40" customHeight="1" x14ac:dyDescent="0.35">
      <c r="A293" s="109"/>
      <c r="B293" s="112"/>
      <c r="C293" s="33">
        <v>290</v>
      </c>
      <c r="D293" s="115"/>
      <c r="E293" s="39" t="s">
        <v>65</v>
      </c>
      <c r="F293" s="40" t="s">
        <v>125</v>
      </c>
      <c r="G293" s="40" t="s">
        <v>66</v>
      </c>
      <c r="H293" s="40" t="s">
        <v>29</v>
      </c>
      <c r="I293" s="38">
        <v>183.14</v>
      </c>
      <c r="J293" s="17">
        <v>0</v>
      </c>
      <c r="K293" s="79">
        <f t="shared" si="19"/>
        <v>0</v>
      </c>
      <c r="L293" s="81">
        <f t="shared" si="20"/>
        <v>0</v>
      </c>
      <c r="M293" s="82"/>
      <c r="N293" s="83">
        <f t="shared" si="21"/>
        <v>0</v>
      </c>
      <c r="O293" s="80"/>
      <c r="P293" s="80"/>
      <c r="Q293" s="80"/>
      <c r="R293" s="84">
        <f t="shared" si="22"/>
        <v>0</v>
      </c>
      <c r="S293" s="19" t="str">
        <f t="shared" si="18"/>
        <v>OK</v>
      </c>
      <c r="T293" s="48"/>
      <c r="U293" s="48"/>
      <c r="V293" s="48"/>
      <c r="W293" s="48"/>
      <c r="X293" s="48"/>
      <c r="Y293" s="50"/>
      <c r="Z293" s="50"/>
      <c r="AA293" s="50"/>
      <c r="AB293" s="50"/>
      <c r="AC293" s="50"/>
      <c r="AD293" s="50"/>
      <c r="AE293" s="50"/>
      <c r="AF293" s="51"/>
      <c r="AG293" s="51"/>
      <c r="AH293" s="51"/>
      <c r="AI293" s="51"/>
    </row>
    <row r="294" spans="1:35" ht="40" customHeight="1" x14ac:dyDescent="0.35">
      <c r="A294" s="109"/>
      <c r="B294" s="112"/>
      <c r="C294" s="33">
        <v>291</v>
      </c>
      <c r="D294" s="115"/>
      <c r="E294" s="39" t="s">
        <v>67</v>
      </c>
      <c r="F294" s="40" t="s">
        <v>125</v>
      </c>
      <c r="G294" s="40" t="s">
        <v>68</v>
      </c>
      <c r="H294" s="40" t="s">
        <v>29</v>
      </c>
      <c r="I294" s="38">
        <v>841.19</v>
      </c>
      <c r="J294" s="17">
        <v>0</v>
      </c>
      <c r="K294" s="79">
        <f t="shared" si="19"/>
        <v>0</v>
      </c>
      <c r="L294" s="81">
        <f t="shared" si="20"/>
        <v>0</v>
      </c>
      <c r="M294" s="82"/>
      <c r="N294" s="83">
        <f t="shared" si="21"/>
        <v>0</v>
      </c>
      <c r="O294" s="80"/>
      <c r="P294" s="80"/>
      <c r="Q294" s="80"/>
      <c r="R294" s="84">
        <f t="shared" si="22"/>
        <v>0</v>
      </c>
      <c r="S294" s="19" t="str">
        <f t="shared" si="18"/>
        <v>OK</v>
      </c>
      <c r="T294" s="48"/>
      <c r="U294" s="48"/>
      <c r="V294" s="48"/>
      <c r="W294" s="48"/>
      <c r="X294" s="48"/>
      <c r="Y294" s="50"/>
      <c r="Z294" s="50"/>
      <c r="AA294" s="50"/>
      <c r="AB294" s="50"/>
      <c r="AC294" s="50"/>
      <c r="AD294" s="50"/>
      <c r="AE294" s="50"/>
      <c r="AF294" s="51"/>
      <c r="AG294" s="51"/>
      <c r="AH294" s="51"/>
      <c r="AI294" s="51"/>
    </row>
    <row r="295" spans="1:35" ht="40" customHeight="1" x14ac:dyDescent="0.35">
      <c r="A295" s="109"/>
      <c r="B295" s="112"/>
      <c r="C295" s="33">
        <v>292</v>
      </c>
      <c r="D295" s="115"/>
      <c r="E295" s="39" t="s">
        <v>69</v>
      </c>
      <c r="F295" s="40" t="s">
        <v>125</v>
      </c>
      <c r="G295" s="40" t="s">
        <v>28</v>
      </c>
      <c r="H295" s="40" t="s">
        <v>29</v>
      </c>
      <c r="I295" s="38">
        <v>420.31</v>
      </c>
      <c r="J295" s="17">
        <v>0</v>
      </c>
      <c r="K295" s="79">
        <f t="shared" si="19"/>
        <v>0</v>
      </c>
      <c r="L295" s="81">
        <f t="shared" si="20"/>
        <v>0</v>
      </c>
      <c r="M295" s="82"/>
      <c r="N295" s="83">
        <f t="shared" si="21"/>
        <v>0</v>
      </c>
      <c r="O295" s="80"/>
      <c r="P295" s="80"/>
      <c r="Q295" s="80"/>
      <c r="R295" s="84">
        <f t="shared" si="22"/>
        <v>0</v>
      </c>
      <c r="S295" s="19" t="str">
        <f t="shared" si="18"/>
        <v>OK</v>
      </c>
      <c r="T295" s="48"/>
      <c r="U295" s="48"/>
      <c r="V295" s="48"/>
      <c r="W295" s="48"/>
      <c r="X295" s="48"/>
      <c r="Y295" s="50"/>
      <c r="Z295" s="50"/>
      <c r="AA295" s="50"/>
      <c r="AB295" s="50"/>
      <c r="AC295" s="50"/>
      <c r="AD295" s="50"/>
      <c r="AE295" s="50"/>
      <c r="AF295" s="51"/>
      <c r="AG295" s="51"/>
      <c r="AH295" s="51"/>
      <c r="AI295" s="51"/>
    </row>
    <row r="296" spans="1:35" ht="40" customHeight="1" x14ac:dyDescent="0.35">
      <c r="A296" s="109"/>
      <c r="B296" s="112"/>
      <c r="C296" s="33">
        <v>293</v>
      </c>
      <c r="D296" s="115"/>
      <c r="E296" s="39" t="s">
        <v>70</v>
      </c>
      <c r="F296" s="40" t="s">
        <v>125</v>
      </c>
      <c r="G296" s="40" t="s">
        <v>71</v>
      </c>
      <c r="H296" s="40" t="s">
        <v>29</v>
      </c>
      <c r="I296" s="38">
        <v>159.81</v>
      </c>
      <c r="J296" s="17">
        <v>0</v>
      </c>
      <c r="K296" s="79">
        <f t="shared" si="19"/>
        <v>0</v>
      </c>
      <c r="L296" s="81">
        <f t="shared" si="20"/>
        <v>0</v>
      </c>
      <c r="M296" s="82"/>
      <c r="N296" s="83">
        <f t="shared" si="21"/>
        <v>0</v>
      </c>
      <c r="O296" s="80"/>
      <c r="P296" s="80"/>
      <c r="Q296" s="80"/>
      <c r="R296" s="84">
        <f t="shared" si="22"/>
        <v>0</v>
      </c>
      <c r="S296" s="19" t="str">
        <f t="shared" si="18"/>
        <v>OK</v>
      </c>
      <c r="T296" s="48"/>
      <c r="U296" s="48"/>
      <c r="V296" s="48"/>
      <c r="W296" s="48"/>
      <c r="X296" s="48"/>
      <c r="Y296" s="50"/>
      <c r="Z296" s="50"/>
      <c r="AA296" s="50"/>
      <c r="AB296" s="50"/>
      <c r="AC296" s="50"/>
      <c r="AD296" s="50"/>
      <c r="AE296" s="50"/>
      <c r="AF296" s="51"/>
      <c r="AG296" s="51"/>
      <c r="AH296" s="51"/>
      <c r="AI296" s="51"/>
    </row>
    <row r="297" spans="1:35" ht="40" customHeight="1" x14ac:dyDescent="0.35">
      <c r="A297" s="109"/>
      <c r="B297" s="112"/>
      <c r="C297" s="33">
        <v>294</v>
      </c>
      <c r="D297" s="115"/>
      <c r="E297" s="39" t="s">
        <v>72</v>
      </c>
      <c r="F297" s="40" t="s">
        <v>125</v>
      </c>
      <c r="G297" s="40" t="s">
        <v>73</v>
      </c>
      <c r="H297" s="40" t="s">
        <v>29</v>
      </c>
      <c r="I297" s="38">
        <v>931.3</v>
      </c>
      <c r="J297" s="17">
        <v>0</v>
      </c>
      <c r="K297" s="79">
        <f t="shared" si="19"/>
        <v>0</v>
      </c>
      <c r="L297" s="81">
        <f t="shared" si="20"/>
        <v>0</v>
      </c>
      <c r="M297" s="82"/>
      <c r="N297" s="83">
        <f t="shared" si="21"/>
        <v>0</v>
      </c>
      <c r="O297" s="80"/>
      <c r="P297" s="80"/>
      <c r="Q297" s="80"/>
      <c r="R297" s="84">
        <f t="shared" si="22"/>
        <v>0</v>
      </c>
      <c r="S297" s="19" t="str">
        <f t="shared" si="18"/>
        <v>OK</v>
      </c>
      <c r="T297" s="48"/>
      <c r="U297" s="48"/>
      <c r="V297" s="48"/>
      <c r="W297" s="48"/>
      <c r="X297" s="48"/>
      <c r="Y297" s="50"/>
      <c r="Z297" s="50"/>
      <c r="AA297" s="50"/>
      <c r="AB297" s="50"/>
      <c r="AC297" s="50"/>
      <c r="AD297" s="50"/>
      <c r="AE297" s="50"/>
      <c r="AF297" s="51"/>
      <c r="AG297" s="51"/>
      <c r="AH297" s="51"/>
      <c r="AI297" s="51"/>
    </row>
    <row r="298" spans="1:35" ht="40" customHeight="1" x14ac:dyDescent="0.35">
      <c r="A298" s="109"/>
      <c r="B298" s="112"/>
      <c r="C298" s="33">
        <v>295</v>
      </c>
      <c r="D298" s="115"/>
      <c r="E298" s="39" t="s">
        <v>74</v>
      </c>
      <c r="F298" s="40" t="s">
        <v>125</v>
      </c>
      <c r="G298" s="40" t="s">
        <v>75</v>
      </c>
      <c r="H298" s="40" t="s">
        <v>29</v>
      </c>
      <c r="I298" s="38">
        <v>1299.95</v>
      </c>
      <c r="J298" s="17">
        <v>0</v>
      </c>
      <c r="K298" s="79">
        <f t="shared" si="19"/>
        <v>0</v>
      </c>
      <c r="L298" s="81">
        <f t="shared" si="20"/>
        <v>0</v>
      </c>
      <c r="M298" s="82"/>
      <c r="N298" s="83">
        <f t="shared" si="21"/>
        <v>0</v>
      </c>
      <c r="O298" s="80"/>
      <c r="P298" s="80"/>
      <c r="Q298" s="80"/>
      <c r="R298" s="84">
        <f t="shared" si="22"/>
        <v>0</v>
      </c>
      <c r="S298" s="19" t="str">
        <f t="shared" si="18"/>
        <v>OK</v>
      </c>
      <c r="T298" s="48"/>
      <c r="U298" s="48"/>
      <c r="V298" s="48"/>
      <c r="W298" s="48"/>
      <c r="X298" s="48"/>
      <c r="Y298" s="50"/>
      <c r="Z298" s="50"/>
      <c r="AA298" s="50"/>
      <c r="AB298" s="50"/>
      <c r="AC298" s="50"/>
      <c r="AD298" s="50"/>
      <c r="AE298" s="50"/>
      <c r="AF298" s="51"/>
      <c r="AG298" s="51"/>
      <c r="AH298" s="51"/>
      <c r="AI298" s="51"/>
    </row>
    <row r="299" spans="1:35" ht="40" customHeight="1" x14ac:dyDescent="0.35">
      <c r="A299" s="109"/>
      <c r="B299" s="112"/>
      <c r="C299" s="33">
        <v>296</v>
      </c>
      <c r="D299" s="115"/>
      <c r="E299" s="39" t="s">
        <v>78</v>
      </c>
      <c r="F299" s="40" t="s">
        <v>125</v>
      </c>
      <c r="G299" s="40" t="s">
        <v>28</v>
      </c>
      <c r="H299" s="40" t="s">
        <v>29</v>
      </c>
      <c r="I299" s="38">
        <v>87.31</v>
      </c>
      <c r="J299" s="17">
        <v>0</v>
      </c>
      <c r="K299" s="79">
        <f t="shared" si="19"/>
        <v>0</v>
      </c>
      <c r="L299" s="81">
        <f t="shared" si="20"/>
        <v>0</v>
      </c>
      <c r="M299" s="82"/>
      <c r="N299" s="83">
        <f t="shared" si="21"/>
        <v>0</v>
      </c>
      <c r="O299" s="80"/>
      <c r="P299" s="80"/>
      <c r="Q299" s="80"/>
      <c r="R299" s="84">
        <f t="shared" si="22"/>
        <v>0</v>
      </c>
      <c r="S299" s="19" t="str">
        <f t="shared" si="18"/>
        <v>OK</v>
      </c>
      <c r="T299" s="48"/>
      <c r="U299" s="48"/>
      <c r="V299" s="48"/>
      <c r="W299" s="48"/>
      <c r="X299" s="48"/>
      <c r="Y299" s="50"/>
      <c r="Z299" s="50"/>
      <c r="AA299" s="50"/>
      <c r="AB299" s="50"/>
      <c r="AC299" s="50"/>
      <c r="AD299" s="50"/>
      <c r="AE299" s="50"/>
      <c r="AF299" s="51"/>
      <c r="AG299" s="51"/>
      <c r="AH299" s="51"/>
      <c r="AI299" s="51"/>
    </row>
    <row r="300" spans="1:35" ht="40" customHeight="1" x14ac:dyDescent="0.35">
      <c r="A300" s="109"/>
      <c r="B300" s="112"/>
      <c r="C300" s="33">
        <v>297</v>
      </c>
      <c r="D300" s="115"/>
      <c r="E300" s="39" t="s">
        <v>131</v>
      </c>
      <c r="F300" s="40" t="s">
        <v>125</v>
      </c>
      <c r="G300" s="40" t="s">
        <v>28</v>
      </c>
      <c r="H300" s="40" t="s">
        <v>29</v>
      </c>
      <c r="I300" s="38">
        <v>82.66</v>
      </c>
      <c r="J300" s="17">
        <v>0</v>
      </c>
      <c r="K300" s="79">
        <f t="shared" si="19"/>
        <v>0</v>
      </c>
      <c r="L300" s="81">
        <f t="shared" si="20"/>
        <v>0</v>
      </c>
      <c r="M300" s="82"/>
      <c r="N300" s="83">
        <f t="shared" si="21"/>
        <v>0</v>
      </c>
      <c r="O300" s="80"/>
      <c r="P300" s="80"/>
      <c r="Q300" s="80"/>
      <c r="R300" s="84">
        <f t="shared" si="22"/>
        <v>0</v>
      </c>
      <c r="S300" s="19" t="str">
        <f t="shared" si="18"/>
        <v>OK</v>
      </c>
      <c r="T300" s="48"/>
      <c r="U300" s="48"/>
      <c r="V300" s="48"/>
      <c r="W300" s="48"/>
      <c r="X300" s="48"/>
      <c r="Y300" s="50"/>
      <c r="Z300" s="50"/>
      <c r="AA300" s="50"/>
      <c r="AB300" s="50"/>
      <c r="AC300" s="50"/>
      <c r="AD300" s="50"/>
      <c r="AE300" s="50"/>
      <c r="AF300" s="51"/>
      <c r="AG300" s="51"/>
      <c r="AH300" s="51"/>
      <c r="AI300" s="51"/>
    </row>
    <row r="301" spans="1:35" ht="40" customHeight="1" x14ac:dyDescent="0.35">
      <c r="A301" s="109"/>
      <c r="B301" s="112"/>
      <c r="C301" s="33">
        <v>298</v>
      </c>
      <c r="D301" s="115"/>
      <c r="E301" s="39" t="s">
        <v>132</v>
      </c>
      <c r="F301" s="40" t="s">
        <v>37</v>
      </c>
      <c r="G301" s="40" t="s">
        <v>79</v>
      </c>
      <c r="H301" s="40" t="s">
        <v>29</v>
      </c>
      <c r="I301" s="38">
        <v>15.69</v>
      </c>
      <c r="J301" s="17">
        <v>0</v>
      </c>
      <c r="K301" s="79">
        <f t="shared" si="19"/>
        <v>0</v>
      </c>
      <c r="L301" s="81">
        <f t="shared" si="20"/>
        <v>0</v>
      </c>
      <c r="M301" s="82"/>
      <c r="N301" s="83">
        <f t="shared" si="21"/>
        <v>0</v>
      </c>
      <c r="O301" s="80"/>
      <c r="P301" s="80"/>
      <c r="Q301" s="80"/>
      <c r="R301" s="84">
        <f t="shared" si="22"/>
        <v>0</v>
      </c>
      <c r="S301" s="19" t="str">
        <f t="shared" si="18"/>
        <v>OK</v>
      </c>
      <c r="T301" s="48"/>
      <c r="U301" s="48"/>
      <c r="V301" s="48"/>
      <c r="W301" s="48"/>
      <c r="X301" s="48"/>
      <c r="Y301" s="50"/>
      <c r="Z301" s="50"/>
      <c r="AA301" s="50"/>
      <c r="AB301" s="50"/>
      <c r="AC301" s="50"/>
      <c r="AD301" s="50"/>
      <c r="AE301" s="50"/>
      <c r="AF301" s="51"/>
      <c r="AG301" s="51"/>
      <c r="AH301" s="51"/>
      <c r="AI301" s="51"/>
    </row>
    <row r="302" spans="1:35" ht="40" customHeight="1" x14ac:dyDescent="0.35">
      <c r="A302" s="109"/>
      <c r="B302" s="112"/>
      <c r="C302" s="33">
        <v>299</v>
      </c>
      <c r="D302" s="115"/>
      <c r="E302" s="39" t="s">
        <v>133</v>
      </c>
      <c r="F302" s="40" t="s">
        <v>37</v>
      </c>
      <c r="G302" s="40" t="s">
        <v>80</v>
      </c>
      <c r="H302" s="40" t="s">
        <v>29</v>
      </c>
      <c r="I302" s="38">
        <v>24.05</v>
      </c>
      <c r="J302" s="17">
        <v>0</v>
      </c>
      <c r="K302" s="79">
        <f t="shared" si="19"/>
        <v>0</v>
      </c>
      <c r="L302" s="81">
        <f t="shared" si="20"/>
        <v>0</v>
      </c>
      <c r="M302" s="82"/>
      <c r="N302" s="83">
        <f t="shared" si="21"/>
        <v>0</v>
      </c>
      <c r="O302" s="80"/>
      <c r="P302" s="80"/>
      <c r="Q302" s="80"/>
      <c r="R302" s="84">
        <f t="shared" si="22"/>
        <v>0</v>
      </c>
      <c r="S302" s="19" t="str">
        <f t="shared" si="18"/>
        <v>OK</v>
      </c>
      <c r="T302" s="48"/>
      <c r="U302" s="48"/>
      <c r="V302" s="48"/>
      <c r="W302" s="48"/>
      <c r="X302" s="48"/>
      <c r="Y302" s="50"/>
      <c r="Z302" s="50"/>
      <c r="AA302" s="50"/>
      <c r="AB302" s="50"/>
      <c r="AC302" s="50"/>
      <c r="AD302" s="50"/>
      <c r="AE302" s="50"/>
      <c r="AF302" s="51"/>
      <c r="AG302" s="51"/>
      <c r="AH302" s="51"/>
      <c r="AI302" s="51"/>
    </row>
    <row r="303" spans="1:35" ht="40" customHeight="1" x14ac:dyDescent="0.35">
      <c r="A303" s="109"/>
      <c r="B303" s="112"/>
      <c r="C303" s="33">
        <v>300</v>
      </c>
      <c r="D303" s="115"/>
      <c r="E303" s="39" t="s">
        <v>134</v>
      </c>
      <c r="F303" s="40" t="s">
        <v>37</v>
      </c>
      <c r="G303" s="40" t="s">
        <v>81</v>
      </c>
      <c r="H303" s="40" t="s">
        <v>29</v>
      </c>
      <c r="I303" s="38">
        <v>25.2</v>
      </c>
      <c r="J303" s="17">
        <v>0</v>
      </c>
      <c r="K303" s="79">
        <f t="shared" si="19"/>
        <v>0</v>
      </c>
      <c r="L303" s="81">
        <f t="shared" si="20"/>
        <v>0</v>
      </c>
      <c r="M303" s="82"/>
      <c r="N303" s="83">
        <f t="shared" si="21"/>
        <v>0</v>
      </c>
      <c r="O303" s="80"/>
      <c r="P303" s="80"/>
      <c r="Q303" s="80"/>
      <c r="R303" s="84">
        <f t="shared" si="22"/>
        <v>0</v>
      </c>
      <c r="S303" s="19" t="str">
        <f t="shared" ref="S303:S354" si="23">IF(R303&lt;0,"ATENÇÃO","OK")</f>
        <v>OK</v>
      </c>
      <c r="T303" s="48"/>
      <c r="U303" s="48"/>
      <c r="V303" s="48"/>
      <c r="W303" s="48"/>
      <c r="X303" s="48"/>
      <c r="Y303" s="50"/>
      <c r="Z303" s="50"/>
      <c r="AA303" s="50"/>
      <c r="AB303" s="50"/>
      <c r="AC303" s="50"/>
      <c r="AD303" s="50"/>
      <c r="AE303" s="50"/>
      <c r="AF303" s="51"/>
      <c r="AG303" s="51"/>
      <c r="AH303" s="51"/>
      <c r="AI303" s="51"/>
    </row>
    <row r="304" spans="1:35" ht="40" customHeight="1" x14ac:dyDescent="0.35">
      <c r="A304" s="109"/>
      <c r="B304" s="112"/>
      <c r="C304" s="33">
        <v>301</v>
      </c>
      <c r="D304" s="115"/>
      <c r="E304" s="39" t="s">
        <v>135</v>
      </c>
      <c r="F304" s="40" t="s">
        <v>37</v>
      </c>
      <c r="G304" s="40" t="s">
        <v>82</v>
      </c>
      <c r="H304" s="40" t="s">
        <v>29</v>
      </c>
      <c r="I304" s="38">
        <v>63.45</v>
      </c>
      <c r="J304" s="17">
        <v>0</v>
      </c>
      <c r="K304" s="79">
        <f t="shared" si="19"/>
        <v>0</v>
      </c>
      <c r="L304" s="81">
        <f t="shared" si="20"/>
        <v>0</v>
      </c>
      <c r="M304" s="82"/>
      <c r="N304" s="83">
        <f t="shared" si="21"/>
        <v>0</v>
      </c>
      <c r="O304" s="80"/>
      <c r="P304" s="80"/>
      <c r="Q304" s="80"/>
      <c r="R304" s="84">
        <f t="shared" si="22"/>
        <v>0</v>
      </c>
      <c r="S304" s="19" t="str">
        <f t="shared" si="23"/>
        <v>OK</v>
      </c>
      <c r="T304" s="48"/>
      <c r="U304" s="48"/>
      <c r="V304" s="48"/>
      <c r="W304" s="48"/>
      <c r="X304" s="48"/>
      <c r="Y304" s="50"/>
      <c r="Z304" s="50"/>
      <c r="AA304" s="50"/>
      <c r="AB304" s="50"/>
      <c r="AC304" s="50"/>
      <c r="AD304" s="50"/>
      <c r="AE304" s="50"/>
      <c r="AF304" s="51"/>
      <c r="AG304" s="51"/>
      <c r="AH304" s="51"/>
      <c r="AI304" s="51"/>
    </row>
    <row r="305" spans="1:35" ht="40" customHeight="1" x14ac:dyDescent="0.35">
      <c r="A305" s="109"/>
      <c r="B305" s="112"/>
      <c r="C305" s="33">
        <v>302</v>
      </c>
      <c r="D305" s="115"/>
      <c r="E305" s="39" t="s">
        <v>136</v>
      </c>
      <c r="F305" s="40" t="s">
        <v>37</v>
      </c>
      <c r="G305" s="40" t="s">
        <v>83</v>
      </c>
      <c r="H305" s="40" t="s">
        <v>29</v>
      </c>
      <c r="I305" s="38">
        <v>33.200000000000003</v>
      </c>
      <c r="J305" s="17">
        <v>0</v>
      </c>
      <c r="K305" s="79">
        <f t="shared" si="19"/>
        <v>0</v>
      </c>
      <c r="L305" s="81">
        <f t="shared" si="20"/>
        <v>0</v>
      </c>
      <c r="M305" s="82"/>
      <c r="N305" s="83">
        <f t="shared" si="21"/>
        <v>0</v>
      </c>
      <c r="O305" s="80"/>
      <c r="P305" s="80"/>
      <c r="Q305" s="80"/>
      <c r="R305" s="84">
        <f t="shared" si="22"/>
        <v>0</v>
      </c>
      <c r="S305" s="19" t="str">
        <f t="shared" si="23"/>
        <v>OK</v>
      </c>
      <c r="T305" s="48"/>
      <c r="U305" s="48"/>
      <c r="V305" s="48"/>
      <c r="W305" s="48"/>
      <c r="X305" s="48"/>
      <c r="Y305" s="50"/>
      <c r="Z305" s="50"/>
      <c r="AA305" s="50"/>
      <c r="AB305" s="50"/>
      <c r="AC305" s="50"/>
      <c r="AD305" s="50"/>
      <c r="AE305" s="50"/>
      <c r="AF305" s="51"/>
      <c r="AG305" s="51"/>
      <c r="AH305" s="51"/>
      <c r="AI305" s="51"/>
    </row>
    <row r="306" spans="1:35" ht="40" customHeight="1" x14ac:dyDescent="0.35">
      <c r="A306" s="109"/>
      <c r="B306" s="112"/>
      <c r="C306" s="33">
        <v>303</v>
      </c>
      <c r="D306" s="115"/>
      <c r="E306" s="39" t="s">
        <v>84</v>
      </c>
      <c r="F306" s="40" t="s">
        <v>125</v>
      </c>
      <c r="G306" s="40" t="s">
        <v>85</v>
      </c>
      <c r="H306" s="40" t="s">
        <v>29</v>
      </c>
      <c r="I306" s="38">
        <v>1374.33</v>
      </c>
      <c r="J306" s="17">
        <v>0</v>
      </c>
      <c r="K306" s="79">
        <f t="shared" si="19"/>
        <v>0</v>
      </c>
      <c r="L306" s="81">
        <f t="shared" si="20"/>
        <v>0</v>
      </c>
      <c r="M306" s="82"/>
      <c r="N306" s="83">
        <f t="shared" si="21"/>
        <v>0</v>
      </c>
      <c r="O306" s="80"/>
      <c r="P306" s="80"/>
      <c r="Q306" s="80"/>
      <c r="R306" s="84">
        <f t="shared" si="22"/>
        <v>0</v>
      </c>
      <c r="S306" s="19" t="str">
        <f t="shared" si="23"/>
        <v>OK</v>
      </c>
      <c r="T306" s="48"/>
      <c r="U306" s="48"/>
      <c r="V306" s="48"/>
      <c r="W306" s="48"/>
      <c r="X306" s="48"/>
      <c r="Y306" s="50"/>
      <c r="Z306" s="50"/>
      <c r="AA306" s="50"/>
      <c r="AB306" s="50"/>
      <c r="AC306" s="50"/>
      <c r="AD306" s="50"/>
      <c r="AE306" s="50"/>
      <c r="AF306" s="51"/>
      <c r="AG306" s="51"/>
      <c r="AH306" s="51"/>
      <c r="AI306" s="51"/>
    </row>
    <row r="307" spans="1:35" ht="40" customHeight="1" x14ac:dyDescent="0.35">
      <c r="A307" s="109"/>
      <c r="B307" s="112"/>
      <c r="C307" s="33">
        <v>304</v>
      </c>
      <c r="D307" s="115"/>
      <c r="E307" s="39" t="s">
        <v>86</v>
      </c>
      <c r="F307" s="40" t="s">
        <v>125</v>
      </c>
      <c r="G307" s="40" t="s">
        <v>87</v>
      </c>
      <c r="H307" s="40" t="s">
        <v>29</v>
      </c>
      <c r="I307" s="38">
        <v>561.63</v>
      </c>
      <c r="J307" s="17">
        <v>0</v>
      </c>
      <c r="K307" s="79">
        <f t="shared" si="19"/>
        <v>0</v>
      </c>
      <c r="L307" s="81">
        <f t="shared" si="20"/>
        <v>0</v>
      </c>
      <c r="M307" s="82"/>
      <c r="N307" s="83">
        <f t="shared" si="21"/>
        <v>0</v>
      </c>
      <c r="O307" s="80"/>
      <c r="P307" s="80"/>
      <c r="Q307" s="80"/>
      <c r="R307" s="84">
        <f t="shared" si="22"/>
        <v>0</v>
      </c>
      <c r="S307" s="19" t="str">
        <f t="shared" si="23"/>
        <v>OK</v>
      </c>
      <c r="T307" s="48"/>
      <c r="U307" s="48"/>
      <c r="V307" s="48"/>
      <c r="W307" s="48"/>
      <c r="X307" s="48"/>
      <c r="Y307" s="50"/>
      <c r="Z307" s="50"/>
      <c r="AA307" s="50"/>
      <c r="AB307" s="50"/>
      <c r="AC307" s="50"/>
      <c r="AD307" s="50"/>
      <c r="AE307" s="50"/>
      <c r="AF307" s="51"/>
      <c r="AG307" s="51"/>
      <c r="AH307" s="51"/>
      <c r="AI307" s="51"/>
    </row>
    <row r="308" spans="1:35" ht="40" customHeight="1" x14ac:dyDescent="0.35">
      <c r="A308" s="109"/>
      <c r="B308" s="112"/>
      <c r="C308" s="33">
        <v>305</v>
      </c>
      <c r="D308" s="115"/>
      <c r="E308" s="39" t="s">
        <v>88</v>
      </c>
      <c r="F308" s="40" t="s">
        <v>125</v>
      </c>
      <c r="G308" s="40" t="s">
        <v>28</v>
      </c>
      <c r="H308" s="40" t="s">
        <v>29</v>
      </c>
      <c r="I308" s="38">
        <v>1115.6199999999999</v>
      </c>
      <c r="J308" s="17">
        <v>0</v>
      </c>
      <c r="K308" s="79">
        <f t="shared" si="19"/>
        <v>0</v>
      </c>
      <c r="L308" s="81">
        <f t="shared" si="20"/>
        <v>0</v>
      </c>
      <c r="M308" s="82"/>
      <c r="N308" s="83">
        <f t="shared" si="21"/>
        <v>0</v>
      </c>
      <c r="O308" s="80"/>
      <c r="P308" s="80"/>
      <c r="Q308" s="80"/>
      <c r="R308" s="84">
        <f t="shared" si="22"/>
        <v>0</v>
      </c>
      <c r="S308" s="19" t="str">
        <f t="shared" si="23"/>
        <v>OK</v>
      </c>
      <c r="T308" s="48"/>
      <c r="U308" s="48"/>
      <c r="V308" s="48"/>
      <c r="W308" s="48"/>
      <c r="X308" s="48"/>
      <c r="Y308" s="50"/>
      <c r="Z308" s="50"/>
      <c r="AA308" s="50"/>
      <c r="AB308" s="50"/>
      <c r="AC308" s="50"/>
      <c r="AD308" s="50"/>
      <c r="AE308" s="50"/>
      <c r="AF308" s="51"/>
      <c r="AG308" s="51"/>
      <c r="AH308" s="51"/>
      <c r="AI308" s="51"/>
    </row>
    <row r="309" spans="1:35" ht="40" customHeight="1" x14ac:dyDescent="0.35">
      <c r="A309" s="109"/>
      <c r="B309" s="112"/>
      <c r="C309" s="33">
        <v>306</v>
      </c>
      <c r="D309" s="115"/>
      <c r="E309" s="39" t="s">
        <v>89</v>
      </c>
      <c r="F309" s="40" t="s">
        <v>37</v>
      </c>
      <c r="G309" s="40" t="s">
        <v>28</v>
      </c>
      <c r="H309" s="40" t="s">
        <v>29</v>
      </c>
      <c r="I309" s="38">
        <v>232.82</v>
      </c>
      <c r="J309" s="17">
        <v>0</v>
      </c>
      <c r="K309" s="79">
        <f t="shared" si="19"/>
        <v>0</v>
      </c>
      <c r="L309" s="81">
        <f t="shared" si="20"/>
        <v>0</v>
      </c>
      <c r="M309" s="82"/>
      <c r="N309" s="83">
        <f t="shared" si="21"/>
        <v>0</v>
      </c>
      <c r="O309" s="80"/>
      <c r="P309" s="80"/>
      <c r="Q309" s="80"/>
      <c r="R309" s="84">
        <f t="shared" si="22"/>
        <v>0</v>
      </c>
      <c r="S309" s="19" t="str">
        <f t="shared" si="23"/>
        <v>OK</v>
      </c>
      <c r="T309" s="48"/>
      <c r="U309" s="48"/>
      <c r="V309" s="48"/>
      <c r="W309" s="48"/>
      <c r="X309" s="48"/>
      <c r="Y309" s="50"/>
      <c r="Z309" s="50"/>
      <c r="AA309" s="50"/>
      <c r="AB309" s="50"/>
      <c r="AC309" s="50"/>
      <c r="AD309" s="50"/>
      <c r="AE309" s="50"/>
      <c r="AF309" s="51"/>
      <c r="AG309" s="51"/>
      <c r="AH309" s="51"/>
      <c r="AI309" s="51"/>
    </row>
    <row r="310" spans="1:35" ht="40" customHeight="1" x14ac:dyDescent="0.35">
      <c r="A310" s="109"/>
      <c r="B310" s="112"/>
      <c r="C310" s="33">
        <v>307</v>
      </c>
      <c r="D310" s="115"/>
      <c r="E310" s="39" t="s">
        <v>90</v>
      </c>
      <c r="F310" s="40" t="s">
        <v>37</v>
      </c>
      <c r="G310" s="40" t="s">
        <v>28</v>
      </c>
      <c r="H310" s="40" t="s">
        <v>29</v>
      </c>
      <c r="I310" s="38">
        <v>130.96</v>
      </c>
      <c r="J310" s="17">
        <v>0</v>
      </c>
      <c r="K310" s="79">
        <f t="shared" si="19"/>
        <v>0</v>
      </c>
      <c r="L310" s="81">
        <f t="shared" si="20"/>
        <v>0</v>
      </c>
      <c r="M310" s="82"/>
      <c r="N310" s="83">
        <f t="shared" si="21"/>
        <v>0</v>
      </c>
      <c r="O310" s="80"/>
      <c r="P310" s="80"/>
      <c r="Q310" s="80"/>
      <c r="R310" s="84">
        <f t="shared" si="22"/>
        <v>0</v>
      </c>
      <c r="S310" s="19" t="str">
        <f t="shared" si="23"/>
        <v>OK</v>
      </c>
      <c r="T310" s="48"/>
      <c r="U310" s="48"/>
      <c r="V310" s="48"/>
      <c r="W310" s="48"/>
      <c r="X310" s="48"/>
      <c r="Y310" s="50"/>
      <c r="Z310" s="50"/>
      <c r="AA310" s="50"/>
      <c r="AB310" s="50"/>
      <c r="AC310" s="50"/>
      <c r="AD310" s="50"/>
      <c r="AE310" s="50"/>
      <c r="AF310" s="51"/>
      <c r="AG310" s="51"/>
      <c r="AH310" s="51"/>
      <c r="AI310" s="51"/>
    </row>
    <row r="311" spans="1:35" ht="40" customHeight="1" x14ac:dyDescent="0.35">
      <c r="A311" s="109"/>
      <c r="B311" s="112"/>
      <c r="C311" s="33">
        <v>308</v>
      </c>
      <c r="D311" s="115"/>
      <c r="E311" s="39" t="s">
        <v>91</v>
      </c>
      <c r="F311" s="40" t="s">
        <v>37</v>
      </c>
      <c r="G311" s="40" t="s">
        <v>28</v>
      </c>
      <c r="H311" s="40" t="s">
        <v>29</v>
      </c>
      <c r="I311" s="38">
        <v>23.48</v>
      </c>
      <c r="J311" s="17">
        <v>0</v>
      </c>
      <c r="K311" s="79">
        <f t="shared" si="19"/>
        <v>0</v>
      </c>
      <c r="L311" s="81">
        <f t="shared" si="20"/>
        <v>0</v>
      </c>
      <c r="M311" s="82"/>
      <c r="N311" s="83">
        <f t="shared" si="21"/>
        <v>0</v>
      </c>
      <c r="O311" s="80"/>
      <c r="P311" s="80"/>
      <c r="Q311" s="80"/>
      <c r="R311" s="84">
        <f t="shared" si="22"/>
        <v>0</v>
      </c>
      <c r="S311" s="19" t="str">
        <f t="shared" si="23"/>
        <v>OK</v>
      </c>
      <c r="T311" s="48"/>
      <c r="U311" s="48"/>
      <c r="V311" s="48"/>
      <c r="W311" s="48"/>
      <c r="X311" s="48"/>
      <c r="Y311" s="50"/>
      <c r="Z311" s="50"/>
      <c r="AA311" s="50"/>
      <c r="AB311" s="50"/>
      <c r="AC311" s="50"/>
      <c r="AD311" s="50"/>
      <c r="AE311" s="50"/>
      <c r="AF311" s="51"/>
      <c r="AG311" s="51"/>
      <c r="AH311" s="51"/>
      <c r="AI311" s="51"/>
    </row>
    <row r="312" spans="1:35" ht="40" customHeight="1" x14ac:dyDescent="0.35">
      <c r="A312" s="110"/>
      <c r="B312" s="113"/>
      <c r="C312" s="33">
        <v>309</v>
      </c>
      <c r="D312" s="116"/>
      <c r="E312" s="39" t="s">
        <v>94</v>
      </c>
      <c r="F312" s="40" t="s">
        <v>125</v>
      </c>
      <c r="G312" s="40" t="s">
        <v>28</v>
      </c>
      <c r="H312" s="40" t="s">
        <v>29</v>
      </c>
      <c r="I312" s="38">
        <v>237.67</v>
      </c>
      <c r="J312" s="17">
        <v>0</v>
      </c>
      <c r="K312" s="79">
        <f t="shared" si="19"/>
        <v>0</v>
      </c>
      <c r="L312" s="81">
        <f t="shared" si="20"/>
        <v>0</v>
      </c>
      <c r="M312" s="82"/>
      <c r="N312" s="83">
        <f t="shared" si="21"/>
        <v>0</v>
      </c>
      <c r="O312" s="80"/>
      <c r="P312" s="80"/>
      <c r="Q312" s="80"/>
      <c r="R312" s="84">
        <f t="shared" si="22"/>
        <v>0</v>
      </c>
      <c r="S312" s="19" t="str">
        <f t="shared" si="23"/>
        <v>OK</v>
      </c>
      <c r="T312" s="48"/>
      <c r="U312" s="48"/>
      <c r="V312" s="48"/>
      <c r="W312" s="48"/>
      <c r="X312" s="48"/>
      <c r="Y312" s="50"/>
      <c r="Z312" s="50"/>
      <c r="AA312" s="50"/>
      <c r="AB312" s="50"/>
      <c r="AC312" s="50"/>
      <c r="AD312" s="50"/>
      <c r="AE312" s="50"/>
      <c r="AF312" s="51"/>
      <c r="AG312" s="51"/>
      <c r="AH312" s="51"/>
      <c r="AI312" s="51"/>
    </row>
    <row r="313" spans="1:35" ht="40" customHeight="1" x14ac:dyDescent="0.35">
      <c r="A313" s="108" t="s">
        <v>147</v>
      </c>
      <c r="B313" s="111">
        <v>9</v>
      </c>
      <c r="C313" s="33">
        <v>310</v>
      </c>
      <c r="D313" s="114" t="s">
        <v>123</v>
      </c>
      <c r="E313" s="39" t="s">
        <v>27</v>
      </c>
      <c r="F313" s="40" t="s">
        <v>125</v>
      </c>
      <c r="G313" s="40" t="s">
        <v>28</v>
      </c>
      <c r="H313" s="40" t="s">
        <v>29</v>
      </c>
      <c r="I313" s="38">
        <v>238.58</v>
      </c>
      <c r="J313" s="17">
        <v>0</v>
      </c>
      <c r="K313" s="79">
        <f t="shared" si="19"/>
        <v>0</v>
      </c>
      <c r="L313" s="81">
        <f t="shared" si="20"/>
        <v>0</v>
      </c>
      <c r="M313" s="82"/>
      <c r="N313" s="83">
        <f t="shared" si="21"/>
        <v>0</v>
      </c>
      <c r="O313" s="80"/>
      <c r="P313" s="80"/>
      <c r="Q313" s="80"/>
      <c r="R313" s="84">
        <f t="shared" si="22"/>
        <v>0</v>
      </c>
      <c r="S313" s="19" t="str">
        <f t="shared" si="23"/>
        <v>OK</v>
      </c>
      <c r="T313" s="48"/>
      <c r="U313" s="48"/>
      <c r="V313" s="48"/>
      <c r="W313" s="48"/>
      <c r="X313" s="48"/>
      <c r="Y313" s="50"/>
      <c r="Z313" s="50"/>
      <c r="AA313" s="50"/>
      <c r="AB313" s="50"/>
      <c r="AC313" s="50"/>
      <c r="AD313" s="50"/>
      <c r="AE313" s="50"/>
      <c r="AF313" s="51"/>
      <c r="AG313" s="51"/>
      <c r="AH313" s="51"/>
      <c r="AI313" s="51"/>
    </row>
    <row r="314" spans="1:35" ht="40" customHeight="1" x14ac:dyDescent="0.35">
      <c r="A314" s="109"/>
      <c r="B314" s="112"/>
      <c r="C314" s="33">
        <v>311</v>
      </c>
      <c r="D314" s="115"/>
      <c r="E314" s="39" t="s">
        <v>30</v>
      </c>
      <c r="F314" s="40" t="s">
        <v>31</v>
      </c>
      <c r="G314" s="40" t="s">
        <v>28</v>
      </c>
      <c r="H314" s="40" t="s">
        <v>29</v>
      </c>
      <c r="I314" s="38">
        <v>19.079999999999998</v>
      </c>
      <c r="J314" s="17">
        <v>0</v>
      </c>
      <c r="K314" s="79">
        <f t="shared" si="19"/>
        <v>0</v>
      </c>
      <c r="L314" s="81">
        <f t="shared" si="20"/>
        <v>0</v>
      </c>
      <c r="M314" s="82"/>
      <c r="N314" s="83">
        <f t="shared" si="21"/>
        <v>0</v>
      </c>
      <c r="O314" s="80"/>
      <c r="P314" s="80"/>
      <c r="Q314" s="80"/>
      <c r="R314" s="84">
        <f t="shared" si="22"/>
        <v>0</v>
      </c>
      <c r="S314" s="19" t="str">
        <f t="shared" si="23"/>
        <v>OK</v>
      </c>
      <c r="T314" s="48"/>
      <c r="U314" s="48"/>
      <c r="V314" s="48"/>
      <c r="W314" s="48"/>
      <c r="X314" s="48"/>
      <c r="Y314" s="50"/>
      <c r="Z314" s="50"/>
      <c r="AA314" s="50"/>
      <c r="AB314" s="50"/>
      <c r="AC314" s="50"/>
      <c r="AD314" s="50"/>
      <c r="AE314" s="50"/>
      <c r="AF314" s="51"/>
      <c r="AG314" s="51"/>
      <c r="AH314" s="51"/>
      <c r="AI314" s="51"/>
    </row>
    <row r="315" spans="1:35" ht="40" customHeight="1" x14ac:dyDescent="0.35">
      <c r="A315" s="109"/>
      <c r="B315" s="112"/>
      <c r="C315" s="33">
        <v>312</v>
      </c>
      <c r="D315" s="115"/>
      <c r="E315" s="39" t="s">
        <v>32</v>
      </c>
      <c r="F315" s="40" t="s">
        <v>125</v>
      </c>
      <c r="G315" s="40" t="s">
        <v>28</v>
      </c>
      <c r="H315" s="40" t="s">
        <v>29</v>
      </c>
      <c r="I315" s="38">
        <v>30.53</v>
      </c>
      <c r="J315" s="17">
        <v>0</v>
      </c>
      <c r="K315" s="79">
        <f t="shared" si="19"/>
        <v>0</v>
      </c>
      <c r="L315" s="81">
        <f t="shared" si="20"/>
        <v>0</v>
      </c>
      <c r="M315" s="82"/>
      <c r="N315" s="83">
        <f t="shared" si="21"/>
        <v>0</v>
      </c>
      <c r="O315" s="80"/>
      <c r="P315" s="80"/>
      <c r="Q315" s="80"/>
      <c r="R315" s="84">
        <f t="shared" si="22"/>
        <v>0</v>
      </c>
      <c r="S315" s="19" t="str">
        <f t="shared" si="23"/>
        <v>OK</v>
      </c>
      <c r="T315" s="48"/>
      <c r="U315" s="48"/>
      <c r="V315" s="48"/>
      <c r="W315" s="48"/>
      <c r="X315" s="48"/>
      <c r="Y315" s="50"/>
      <c r="Z315" s="50"/>
      <c r="AA315" s="50"/>
      <c r="AB315" s="50"/>
      <c r="AC315" s="50"/>
      <c r="AD315" s="50"/>
      <c r="AE315" s="50"/>
      <c r="AF315" s="51"/>
      <c r="AG315" s="51"/>
      <c r="AH315" s="51"/>
      <c r="AI315" s="51"/>
    </row>
    <row r="316" spans="1:35" ht="40" customHeight="1" x14ac:dyDescent="0.35">
      <c r="A316" s="109"/>
      <c r="B316" s="112"/>
      <c r="C316" s="33">
        <v>313</v>
      </c>
      <c r="D316" s="115"/>
      <c r="E316" s="39" t="s">
        <v>33</v>
      </c>
      <c r="F316" s="40" t="s">
        <v>125</v>
      </c>
      <c r="G316" s="40" t="s">
        <v>34</v>
      </c>
      <c r="H316" s="40" t="s">
        <v>29</v>
      </c>
      <c r="I316" s="38">
        <v>49.62</v>
      </c>
      <c r="J316" s="17">
        <v>0</v>
      </c>
      <c r="K316" s="79">
        <f t="shared" si="19"/>
        <v>0</v>
      </c>
      <c r="L316" s="81">
        <f t="shared" si="20"/>
        <v>0</v>
      </c>
      <c r="M316" s="82"/>
      <c r="N316" s="83">
        <f t="shared" si="21"/>
        <v>0</v>
      </c>
      <c r="O316" s="80"/>
      <c r="P316" s="80"/>
      <c r="Q316" s="80"/>
      <c r="R316" s="84">
        <f t="shared" si="22"/>
        <v>0</v>
      </c>
      <c r="S316" s="19" t="str">
        <f t="shared" si="23"/>
        <v>OK</v>
      </c>
      <c r="T316" s="48"/>
      <c r="U316" s="48"/>
      <c r="V316" s="48"/>
      <c r="W316" s="48"/>
      <c r="X316" s="48"/>
      <c r="Y316" s="50"/>
      <c r="Z316" s="50"/>
      <c r="AA316" s="50"/>
      <c r="AB316" s="50"/>
      <c r="AC316" s="50"/>
      <c r="AD316" s="50"/>
      <c r="AE316" s="50"/>
      <c r="AF316" s="51"/>
      <c r="AG316" s="51"/>
      <c r="AH316" s="51"/>
      <c r="AI316" s="51"/>
    </row>
    <row r="317" spans="1:35" ht="40" customHeight="1" x14ac:dyDescent="0.35">
      <c r="A317" s="109"/>
      <c r="B317" s="112"/>
      <c r="C317" s="33">
        <v>314</v>
      </c>
      <c r="D317" s="115"/>
      <c r="E317" s="39" t="s">
        <v>35</v>
      </c>
      <c r="F317" s="40" t="s">
        <v>125</v>
      </c>
      <c r="G317" s="40" t="s">
        <v>36</v>
      </c>
      <c r="H317" s="40" t="s">
        <v>29</v>
      </c>
      <c r="I317" s="38">
        <v>71.569999999999993</v>
      </c>
      <c r="J317" s="17">
        <v>0</v>
      </c>
      <c r="K317" s="79">
        <f t="shared" si="19"/>
        <v>0</v>
      </c>
      <c r="L317" s="81">
        <f t="shared" si="20"/>
        <v>0</v>
      </c>
      <c r="M317" s="82"/>
      <c r="N317" s="83">
        <f t="shared" si="21"/>
        <v>0</v>
      </c>
      <c r="O317" s="80"/>
      <c r="P317" s="80"/>
      <c r="Q317" s="80"/>
      <c r="R317" s="84">
        <f t="shared" si="22"/>
        <v>0</v>
      </c>
      <c r="S317" s="19" t="str">
        <f t="shared" si="23"/>
        <v>OK</v>
      </c>
      <c r="T317" s="48"/>
      <c r="U317" s="48"/>
      <c r="V317" s="48"/>
      <c r="W317" s="48"/>
      <c r="X317" s="48"/>
      <c r="Y317" s="50"/>
      <c r="Z317" s="50"/>
      <c r="AA317" s="50"/>
      <c r="AB317" s="50"/>
      <c r="AC317" s="50"/>
      <c r="AD317" s="50"/>
      <c r="AE317" s="50"/>
      <c r="AF317" s="51"/>
      <c r="AG317" s="51"/>
      <c r="AH317" s="51"/>
      <c r="AI317" s="51"/>
    </row>
    <row r="318" spans="1:35" ht="40" customHeight="1" x14ac:dyDescent="0.35">
      <c r="A318" s="109"/>
      <c r="B318" s="112"/>
      <c r="C318" s="33">
        <v>315</v>
      </c>
      <c r="D318" s="115"/>
      <c r="E318" s="39" t="s">
        <v>127</v>
      </c>
      <c r="F318" s="40" t="s">
        <v>125</v>
      </c>
      <c r="G318" s="40" t="s">
        <v>28</v>
      </c>
      <c r="H318" s="40" t="s">
        <v>29</v>
      </c>
      <c r="I318" s="38">
        <v>6.28</v>
      </c>
      <c r="J318" s="17">
        <v>0</v>
      </c>
      <c r="K318" s="79">
        <f t="shared" si="19"/>
        <v>0</v>
      </c>
      <c r="L318" s="81">
        <f t="shared" si="20"/>
        <v>0</v>
      </c>
      <c r="M318" s="82"/>
      <c r="N318" s="83">
        <f t="shared" si="21"/>
        <v>0</v>
      </c>
      <c r="O318" s="80"/>
      <c r="P318" s="80"/>
      <c r="Q318" s="80"/>
      <c r="R318" s="84">
        <f t="shared" si="22"/>
        <v>0</v>
      </c>
      <c r="S318" s="19" t="str">
        <f t="shared" si="23"/>
        <v>OK</v>
      </c>
      <c r="T318" s="48"/>
      <c r="U318" s="48"/>
      <c r="V318" s="48"/>
      <c r="W318" s="48"/>
      <c r="X318" s="48"/>
      <c r="Y318" s="50"/>
      <c r="Z318" s="50"/>
      <c r="AA318" s="50"/>
      <c r="AB318" s="50"/>
      <c r="AC318" s="50"/>
      <c r="AD318" s="50"/>
      <c r="AE318" s="50"/>
      <c r="AF318" s="51"/>
      <c r="AG318" s="51"/>
      <c r="AH318" s="51"/>
      <c r="AI318" s="51"/>
    </row>
    <row r="319" spans="1:35" ht="40" customHeight="1" x14ac:dyDescent="0.35">
      <c r="A319" s="109"/>
      <c r="B319" s="112"/>
      <c r="C319" s="33">
        <v>316</v>
      </c>
      <c r="D319" s="115"/>
      <c r="E319" s="39" t="s">
        <v>128</v>
      </c>
      <c r="F319" s="40" t="s">
        <v>37</v>
      </c>
      <c r="G319" s="40" t="s">
        <v>38</v>
      </c>
      <c r="H319" s="40" t="s">
        <v>29</v>
      </c>
      <c r="I319" s="38">
        <v>12.72</v>
      </c>
      <c r="J319" s="17">
        <v>0</v>
      </c>
      <c r="K319" s="79">
        <f t="shared" si="19"/>
        <v>0</v>
      </c>
      <c r="L319" s="81">
        <f t="shared" si="20"/>
        <v>0</v>
      </c>
      <c r="M319" s="82"/>
      <c r="N319" s="83">
        <f t="shared" si="21"/>
        <v>0</v>
      </c>
      <c r="O319" s="80"/>
      <c r="P319" s="80"/>
      <c r="Q319" s="80"/>
      <c r="R319" s="84">
        <f t="shared" si="22"/>
        <v>0</v>
      </c>
      <c r="S319" s="19" t="str">
        <f t="shared" si="23"/>
        <v>OK</v>
      </c>
      <c r="T319" s="48"/>
      <c r="U319" s="48"/>
      <c r="V319" s="48"/>
      <c r="W319" s="48"/>
      <c r="X319" s="48"/>
      <c r="Y319" s="50"/>
      <c r="Z319" s="50"/>
      <c r="AA319" s="50"/>
      <c r="AB319" s="50"/>
      <c r="AC319" s="50"/>
      <c r="AD319" s="50"/>
      <c r="AE319" s="50"/>
      <c r="AF319" s="51"/>
      <c r="AG319" s="51"/>
      <c r="AH319" s="51"/>
      <c r="AI319" s="51"/>
    </row>
    <row r="320" spans="1:35" ht="40" customHeight="1" x14ac:dyDescent="0.35">
      <c r="A320" s="109"/>
      <c r="B320" s="112"/>
      <c r="C320" s="33">
        <v>317</v>
      </c>
      <c r="D320" s="115"/>
      <c r="E320" s="39" t="s">
        <v>129</v>
      </c>
      <c r="F320" s="40" t="s">
        <v>37</v>
      </c>
      <c r="G320" s="40" t="s">
        <v>39</v>
      </c>
      <c r="H320" s="40" t="s">
        <v>29</v>
      </c>
      <c r="I320" s="38">
        <v>18.73</v>
      </c>
      <c r="J320" s="17">
        <v>0</v>
      </c>
      <c r="K320" s="79">
        <f t="shared" si="19"/>
        <v>0</v>
      </c>
      <c r="L320" s="81">
        <f t="shared" si="20"/>
        <v>0</v>
      </c>
      <c r="M320" s="82"/>
      <c r="N320" s="83">
        <f t="shared" si="21"/>
        <v>0</v>
      </c>
      <c r="O320" s="80"/>
      <c r="P320" s="80"/>
      <c r="Q320" s="80"/>
      <c r="R320" s="84">
        <f t="shared" si="22"/>
        <v>0</v>
      </c>
      <c r="S320" s="19" t="str">
        <f t="shared" si="23"/>
        <v>OK</v>
      </c>
      <c r="T320" s="48"/>
      <c r="U320" s="48"/>
      <c r="V320" s="48"/>
      <c r="W320" s="48"/>
      <c r="X320" s="48"/>
      <c r="Y320" s="50"/>
      <c r="Z320" s="50"/>
      <c r="AA320" s="50"/>
      <c r="AB320" s="50"/>
      <c r="AC320" s="50"/>
      <c r="AD320" s="50"/>
      <c r="AE320" s="50"/>
      <c r="AF320" s="51"/>
      <c r="AG320" s="51"/>
      <c r="AH320" s="51"/>
      <c r="AI320" s="51"/>
    </row>
    <row r="321" spans="1:35" ht="40" customHeight="1" x14ac:dyDescent="0.35">
      <c r="A321" s="109"/>
      <c r="B321" s="112"/>
      <c r="C321" s="33">
        <v>318</v>
      </c>
      <c r="D321" s="115"/>
      <c r="E321" s="39" t="s">
        <v>130</v>
      </c>
      <c r="F321" s="40" t="s">
        <v>37</v>
      </c>
      <c r="G321" s="40" t="s">
        <v>40</v>
      </c>
      <c r="H321" s="40" t="s">
        <v>29</v>
      </c>
      <c r="I321" s="38">
        <v>20.350000000000001</v>
      </c>
      <c r="J321" s="17">
        <v>0</v>
      </c>
      <c r="K321" s="79">
        <f t="shared" si="19"/>
        <v>0</v>
      </c>
      <c r="L321" s="81">
        <f t="shared" si="20"/>
        <v>0</v>
      </c>
      <c r="M321" s="82"/>
      <c r="N321" s="83">
        <f t="shared" si="21"/>
        <v>0</v>
      </c>
      <c r="O321" s="80"/>
      <c r="P321" s="80"/>
      <c r="Q321" s="80"/>
      <c r="R321" s="84">
        <f t="shared" si="22"/>
        <v>0</v>
      </c>
      <c r="S321" s="19" t="str">
        <f t="shared" si="23"/>
        <v>OK</v>
      </c>
      <c r="T321" s="48"/>
      <c r="U321" s="48"/>
      <c r="V321" s="48"/>
      <c r="W321" s="48"/>
      <c r="X321" s="48"/>
      <c r="Y321" s="50"/>
      <c r="Z321" s="50"/>
      <c r="AA321" s="50"/>
      <c r="AB321" s="50"/>
      <c r="AC321" s="50"/>
      <c r="AD321" s="50"/>
      <c r="AE321" s="50"/>
      <c r="AF321" s="51"/>
      <c r="AG321" s="51"/>
      <c r="AH321" s="51"/>
      <c r="AI321" s="51"/>
    </row>
    <row r="322" spans="1:35" ht="40" customHeight="1" x14ac:dyDescent="0.35">
      <c r="A322" s="109"/>
      <c r="B322" s="112"/>
      <c r="C322" s="33">
        <v>319</v>
      </c>
      <c r="D322" s="115"/>
      <c r="E322" s="39" t="s">
        <v>41</v>
      </c>
      <c r="F322" s="40" t="s">
        <v>10</v>
      </c>
      <c r="G322" s="40" t="s">
        <v>28</v>
      </c>
      <c r="H322" s="40" t="s">
        <v>29</v>
      </c>
      <c r="I322" s="38">
        <v>70.88</v>
      </c>
      <c r="J322" s="17">
        <v>0</v>
      </c>
      <c r="K322" s="79">
        <f t="shared" si="19"/>
        <v>0</v>
      </c>
      <c r="L322" s="81">
        <f t="shared" si="20"/>
        <v>0</v>
      </c>
      <c r="M322" s="82"/>
      <c r="N322" s="83">
        <f t="shared" si="21"/>
        <v>0</v>
      </c>
      <c r="O322" s="80"/>
      <c r="P322" s="80"/>
      <c r="Q322" s="80"/>
      <c r="R322" s="84">
        <f t="shared" si="22"/>
        <v>0</v>
      </c>
      <c r="S322" s="19" t="str">
        <f t="shared" si="23"/>
        <v>OK</v>
      </c>
      <c r="T322" s="48"/>
      <c r="U322" s="48"/>
      <c r="V322" s="48"/>
      <c r="W322" s="48"/>
      <c r="X322" s="48"/>
      <c r="Y322" s="50"/>
      <c r="Z322" s="50"/>
      <c r="AA322" s="50"/>
      <c r="AB322" s="50"/>
      <c r="AC322" s="50"/>
      <c r="AD322" s="50"/>
      <c r="AE322" s="50"/>
      <c r="AF322" s="51"/>
      <c r="AG322" s="51"/>
      <c r="AH322" s="51"/>
      <c r="AI322" s="51"/>
    </row>
    <row r="323" spans="1:35" ht="40" customHeight="1" x14ac:dyDescent="0.35">
      <c r="A323" s="109"/>
      <c r="B323" s="112"/>
      <c r="C323" s="33">
        <v>320</v>
      </c>
      <c r="D323" s="115"/>
      <c r="E323" s="39" t="s">
        <v>42</v>
      </c>
      <c r="F323" s="40" t="s">
        <v>43</v>
      </c>
      <c r="G323" s="40" t="s">
        <v>28</v>
      </c>
      <c r="H323" s="40" t="s">
        <v>29</v>
      </c>
      <c r="I323" s="38">
        <v>25.35</v>
      </c>
      <c r="J323" s="17">
        <v>0</v>
      </c>
      <c r="K323" s="79">
        <f t="shared" si="19"/>
        <v>0</v>
      </c>
      <c r="L323" s="81">
        <f t="shared" si="20"/>
        <v>0</v>
      </c>
      <c r="M323" s="82"/>
      <c r="N323" s="83">
        <f t="shared" si="21"/>
        <v>0</v>
      </c>
      <c r="O323" s="80"/>
      <c r="P323" s="80"/>
      <c r="Q323" s="80"/>
      <c r="R323" s="84">
        <f t="shared" si="22"/>
        <v>0</v>
      </c>
      <c r="S323" s="19" t="str">
        <f t="shared" si="23"/>
        <v>OK</v>
      </c>
      <c r="T323" s="48"/>
      <c r="U323" s="48"/>
      <c r="V323" s="48"/>
      <c r="W323" s="48"/>
      <c r="X323" s="48"/>
      <c r="Y323" s="50"/>
      <c r="Z323" s="50"/>
      <c r="AA323" s="50"/>
      <c r="AB323" s="50"/>
      <c r="AC323" s="50"/>
      <c r="AD323" s="50"/>
      <c r="AE323" s="50"/>
      <c r="AF323" s="51"/>
      <c r="AG323" s="51"/>
      <c r="AH323" s="51"/>
      <c r="AI323" s="51"/>
    </row>
    <row r="324" spans="1:35" ht="40" customHeight="1" x14ac:dyDescent="0.35">
      <c r="A324" s="109"/>
      <c r="B324" s="112"/>
      <c r="C324" s="33">
        <v>321</v>
      </c>
      <c r="D324" s="115"/>
      <c r="E324" s="39" t="s">
        <v>44</v>
      </c>
      <c r="F324" s="40" t="s">
        <v>37</v>
      </c>
      <c r="G324" s="40" t="s">
        <v>45</v>
      </c>
      <c r="H324" s="40" t="s">
        <v>29</v>
      </c>
      <c r="I324" s="38">
        <v>32.64</v>
      </c>
      <c r="J324" s="17">
        <v>0</v>
      </c>
      <c r="K324" s="79">
        <f t="shared" si="19"/>
        <v>0</v>
      </c>
      <c r="L324" s="81">
        <f t="shared" si="20"/>
        <v>0</v>
      </c>
      <c r="M324" s="82"/>
      <c r="N324" s="83">
        <f t="shared" si="21"/>
        <v>0</v>
      </c>
      <c r="O324" s="80"/>
      <c r="P324" s="80"/>
      <c r="Q324" s="80"/>
      <c r="R324" s="84">
        <f t="shared" si="22"/>
        <v>0</v>
      </c>
      <c r="S324" s="19" t="str">
        <f t="shared" si="23"/>
        <v>OK</v>
      </c>
      <c r="T324" s="48"/>
      <c r="U324" s="48"/>
      <c r="V324" s="48"/>
      <c r="W324" s="48"/>
      <c r="X324" s="48"/>
      <c r="Y324" s="50"/>
      <c r="Z324" s="50"/>
      <c r="AA324" s="50"/>
      <c r="AB324" s="50"/>
      <c r="AC324" s="50"/>
      <c r="AD324" s="50"/>
      <c r="AE324" s="50"/>
      <c r="AF324" s="51"/>
      <c r="AG324" s="51"/>
      <c r="AH324" s="51"/>
      <c r="AI324" s="51"/>
    </row>
    <row r="325" spans="1:35" ht="40" customHeight="1" x14ac:dyDescent="0.35">
      <c r="A325" s="109"/>
      <c r="B325" s="112"/>
      <c r="C325" s="33">
        <v>322</v>
      </c>
      <c r="D325" s="115"/>
      <c r="E325" s="39" t="s">
        <v>46</v>
      </c>
      <c r="F325" s="40" t="s">
        <v>37</v>
      </c>
      <c r="G325" s="40" t="s">
        <v>47</v>
      </c>
      <c r="H325" s="40" t="s">
        <v>29</v>
      </c>
      <c r="I325" s="38">
        <v>25.76</v>
      </c>
      <c r="J325" s="17">
        <v>0</v>
      </c>
      <c r="K325" s="79">
        <f t="shared" ref="K325:K354" si="24">IF(SUM(T325:AK325)&gt;J325,J325,SUM(T325:AK325))</f>
        <v>0</v>
      </c>
      <c r="L325" s="81">
        <f t="shared" ref="L325:L354" si="25">(SUM(T325:AK325))</f>
        <v>0</v>
      </c>
      <c r="M325" s="82"/>
      <c r="N325" s="83">
        <f t="shared" ref="N325:N354" si="26">ROUND(IF(J325*0.25-0.5&lt;0,0,J325*0.25-0.5),0)-Q325-O325</f>
        <v>0</v>
      </c>
      <c r="O325" s="80"/>
      <c r="P325" s="80"/>
      <c r="Q325" s="80"/>
      <c r="R325" s="84">
        <f t="shared" ref="R325:R354" si="27">J325-(SUM(T325:AC325))+M325</f>
        <v>0</v>
      </c>
      <c r="S325" s="19" t="str">
        <f t="shared" si="23"/>
        <v>OK</v>
      </c>
      <c r="T325" s="48"/>
      <c r="U325" s="48"/>
      <c r="V325" s="48"/>
      <c r="W325" s="48"/>
      <c r="X325" s="48"/>
      <c r="Y325" s="50"/>
      <c r="Z325" s="50"/>
      <c r="AA325" s="50"/>
      <c r="AB325" s="50"/>
      <c r="AC325" s="50"/>
      <c r="AD325" s="50"/>
      <c r="AE325" s="50"/>
      <c r="AF325" s="51"/>
      <c r="AG325" s="51"/>
      <c r="AH325" s="51"/>
      <c r="AI325" s="51"/>
    </row>
    <row r="326" spans="1:35" ht="40" customHeight="1" x14ac:dyDescent="0.35">
      <c r="A326" s="109"/>
      <c r="B326" s="112"/>
      <c r="C326" s="33">
        <v>323</v>
      </c>
      <c r="D326" s="115"/>
      <c r="E326" s="39" t="s">
        <v>48</v>
      </c>
      <c r="F326" s="40" t="s">
        <v>37</v>
      </c>
      <c r="G326" s="40" t="s">
        <v>49</v>
      </c>
      <c r="H326" s="40" t="s">
        <v>29</v>
      </c>
      <c r="I326" s="38">
        <v>18.329999999999998</v>
      </c>
      <c r="J326" s="17">
        <v>0</v>
      </c>
      <c r="K326" s="79">
        <f t="shared" si="24"/>
        <v>0</v>
      </c>
      <c r="L326" s="81">
        <f t="shared" si="25"/>
        <v>0</v>
      </c>
      <c r="M326" s="82"/>
      <c r="N326" s="83">
        <f t="shared" si="26"/>
        <v>0</v>
      </c>
      <c r="O326" s="80"/>
      <c r="P326" s="80"/>
      <c r="Q326" s="80"/>
      <c r="R326" s="84">
        <f t="shared" si="27"/>
        <v>0</v>
      </c>
      <c r="S326" s="19" t="str">
        <f t="shared" si="23"/>
        <v>OK</v>
      </c>
      <c r="T326" s="48"/>
      <c r="U326" s="48"/>
      <c r="V326" s="48"/>
      <c r="W326" s="48"/>
      <c r="X326" s="48"/>
      <c r="Y326" s="50"/>
      <c r="Z326" s="50"/>
      <c r="AA326" s="50"/>
      <c r="AB326" s="50"/>
      <c r="AC326" s="50"/>
      <c r="AD326" s="50"/>
      <c r="AE326" s="50"/>
      <c r="AF326" s="51"/>
      <c r="AG326" s="51"/>
      <c r="AH326" s="51"/>
      <c r="AI326" s="51"/>
    </row>
    <row r="327" spans="1:35" ht="40" customHeight="1" x14ac:dyDescent="0.35">
      <c r="A327" s="109"/>
      <c r="B327" s="112"/>
      <c r="C327" s="33">
        <v>324</v>
      </c>
      <c r="D327" s="115"/>
      <c r="E327" s="39" t="s">
        <v>50</v>
      </c>
      <c r="F327" s="40" t="s">
        <v>37</v>
      </c>
      <c r="G327" s="40" t="s">
        <v>51</v>
      </c>
      <c r="H327" s="40" t="s">
        <v>29</v>
      </c>
      <c r="I327" s="38">
        <v>229.33</v>
      </c>
      <c r="J327" s="17">
        <v>0</v>
      </c>
      <c r="K327" s="79">
        <f t="shared" si="24"/>
        <v>0</v>
      </c>
      <c r="L327" s="81">
        <f t="shared" si="25"/>
        <v>0</v>
      </c>
      <c r="M327" s="82"/>
      <c r="N327" s="83">
        <f t="shared" si="26"/>
        <v>0</v>
      </c>
      <c r="O327" s="80"/>
      <c r="P327" s="80"/>
      <c r="Q327" s="80"/>
      <c r="R327" s="84">
        <f t="shared" si="27"/>
        <v>0</v>
      </c>
      <c r="S327" s="19" t="str">
        <f t="shared" si="23"/>
        <v>OK</v>
      </c>
      <c r="T327" s="48"/>
      <c r="U327" s="48"/>
      <c r="V327" s="48"/>
      <c r="W327" s="48"/>
      <c r="X327" s="48"/>
      <c r="Y327" s="50"/>
      <c r="Z327" s="50"/>
      <c r="AA327" s="50"/>
      <c r="AB327" s="50"/>
      <c r="AC327" s="50"/>
      <c r="AD327" s="50"/>
      <c r="AE327" s="50"/>
      <c r="AF327" s="51"/>
      <c r="AG327" s="51"/>
      <c r="AH327" s="51"/>
      <c r="AI327" s="51"/>
    </row>
    <row r="328" spans="1:35" ht="40" customHeight="1" x14ac:dyDescent="0.35">
      <c r="A328" s="109"/>
      <c r="B328" s="112"/>
      <c r="C328" s="33">
        <v>325</v>
      </c>
      <c r="D328" s="115"/>
      <c r="E328" s="39" t="s">
        <v>52</v>
      </c>
      <c r="F328" s="40" t="s">
        <v>37</v>
      </c>
      <c r="G328" s="40" t="s">
        <v>53</v>
      </c>
      <c r="H328" s="40" t="s">
        <v>29</v>
      </c>
      <c r="I328" s="38">
        <v>250.37</v>
      </c>
      <c r="J328" s="17">
        <v>0</v>
      </c>
      <c r="K328" s="79">
        <f t="shared" si="24"/>
        <v>0</v>
      </c>
      <c r="L328" s="81">
        <f t="shared" si="25"/>
        <v>0</v>
      </c>
      <c r="M328" s="82"/>
      <c r="N328" s="83">
        <f t="shared" si="26"/>
        <v>0</v>
      </c>
      <c r="O328" s="80"/>
      <c r="P328" s="80"/>
      <c r="Q328" s="80"/>
      <c r="R328" s="84">
        <f t="shared" si="27"/>
        <v>0</v>
      </c>
      <c r="S328" s="19" t="str">
        <f t="shared" si="23"/>
        <v>OK</v>
      </c>
      <c r="T328" s="48"/>
      <c r="U328" s="48"/>
      <c r="V328" s="48"/>
      <c r="W328" s="48"/>
      <c r="X328" s="48"/>
      <c r="Y328" s="50"/>
      <c r="Z328" s="50"/>
      <c r="AA328" s="50"/>
      <c r="AB328" s="50"/>
      <c r="AC328" s="50"/>
      <c r="AD328" s="50"/>
      <c r="AE328" s="50"/>
      <c r="AF328" s="51"/>
      <c r="AG328" s="51"/>
      <c r="AH328" s="51"/>
      <c r="AI328" s="51"/>
    </row>
    <row r="329" spans="1:35" ht="40" customHeight="1" x14ac:dyDescent="0.35">
      <c r="A329" s="109"/>
      <c r="B329" s="112"/>
      <c r="C329" s="33">
        <v>326</v>
      </c>
      <c r="D329" s="115"/>
      <c r="E329" s="39" t="s">
        <v>54</v>
      </c>
      <c r="F329" s="40" t="s">
        <v>37</v>
      </c>
      <c r="G329" s="40" t="s">
        <v>95</v>
      </c>
      <c r="H329" s="40" t="s">
        <v>29</v>
      </c>
      <c r="I329" s="38">
        <v>82.53</v>
      </c>
      <c r="J329" s="17">
        <v>0</v>
      </c>
      <c r="K329" s="79">
        <f t="shared" si="24"/>
        <v>0</v>
      </c>
      <c r="L329" s="81">
        <f t="shared" si="25"/>
        <v>0</v>
      </c>
      <c r="M329" s="82"/>
      <c r="N329" s="83">
        <f t="shared" si="26"/>
        <v>0</v>
      </c>
      <c r="O329" s="80"/>
      <c r="P329" s="80"/>
      <c r="Q329" s="80"/>
      <c r="R329" s="84">
        <f t="shared" si="27"/>
        <v>0</v>
      </c>
      <c r="S329" s="19" t="str">
        <f t="shared" si="23"/>
        <v>OK</v>
      </c>
      <c r="T329" s="48"/>
      <c r="U329" s="48"/>
      <c r="V329" s="48"/>
      <c r="W329" s="48"/>
      <c r="X329" s="48"/>
      <c r="Y329" s="50"/>
      <c r="Z329" s="50"/>
      <c r="AA329" s="50"/>
      <c r="AB329" s="50"/>
      <c r="AC329" s="50"/>
      <c r="AD329" s="50"/>
      <c r="AE329" s="50"/>
      <c r="AF329" s="51"/>
      <c r="AG329" s="51"/>
      <c r="AH329" s="51"/>
      <c r="AI329" s="51"/>
    </row>
    <row r="330" spans="1:35" ht="40" customHeight="1" x14ac:dyDescent="0.35">
      <c r="A330" s="109"/>
      <c r="B330" s="112"/>
      <c r="C330" s="33">
        <v>327</v>
      </c>
      <c r="D330" s="115"/>
      <c r="E330" s="39" t="s">
        <v>56</v>
      </c>
      <c r="F330" s="40" t="s">
        <v>37</v>
      </c>
      <c r="G330" s="40" t="s">
        <v>96</v>
      </c>
      <c r="H330" s="40" t="s">
        <v>29</v>
      </c>
      <c r="I330" s="38">
        <v>31.65</v>
      </c>
      <c r="J330" s="17">
        <v>0</v>
      </c>
      <c r="K330" s="79">
        <f t="shared" si="24"/>
        <v>0</v>
      </c>
      <c r="L330" s="81">
        <f t="shared" si="25"/>
        <v>0</v>
      </c>
      <c r="M330" s="82"/>
      <c r="N330" s="83">
        <f t="shared" si="26"/>
        <v>0</v>
      </c>
      <c r="O330" s="80"/>
      <c r="P330" s="80"/>
      <c r="Q330" s="80"/>
      <c r="R330" s="84">
        <f t="shared" si="27"/>
        <v>0</v>
      </c>
      <c r="S330" s="19" t="str">
        <f t="shared" si="23"/>
        <v>OK</v>
      </c>
      <c r="T330" s="48"/>
      <c r="U330" s="48"/>
      <c r="V330" s="48"/>
      <c r="W330" s="48"/>
      <c r="X330" s="48"/>
      <c r="Y330" s="50"/>
      <c r="Z330" s="50"/>
      <c r="AA330" s="50"/>
      <c r="AB330" s="50"/>
      <c r="AC330" s="50"/>
      <c r="AD330" s="50"/>
      <c r="AE330" s="50"/>
      <c r="AF330" s="51"/>
      <c r="AG330" s="51"/>
      <c r="AH330" s="51"/>
      <c r="AI330" s="51"/>
    </row>
    <row r="331" spans="1:35" ht="40" customHeight="1" x14ac:dyDescent="0.35">
      <c r="A331" s="109"/>
      <c r="B331" s="112"/>
      <c r="C331" s="33">
        <v>328</v>
      </c>
      <c r="D331" s="115"/>
      <c r="E331" s="39" t="s">
        <v>58</v>
      </c>
      <c r="F331" s="40" t="s">
        <v>37</v>
      </c>
      <c r="G331" s="40" t="s">
        <v>59</v>
      </c>
      <c r="H331" s="40" t="s">
        <v>29</v>
      </c>
      <c r="I331" s="38">
        <v>70.91</v>
      </c>
      <c r="J331" s="17">
        <v>0</v>
      </c>
      <c r="K331" s="79">
        <f t="shared" si="24"/>
        <v>0</v>
      </c>
      <c r="L331" s="81">
        <f t="shared" si="25"/>
        <v>0</v>
      </c>
      <c r="M331" s="82"/>
      <c r="N331" s="83">
        <f t="shared" si="26"/>
        <v>0</v>
      </c>
      <c r="O331" s="80"/>
      <c r="P331" s="80"/>
      <c r="Q331" s="80"/>
      <c r="R331" s="84">
        <f t="shared" si="27"/>
        <v>0</v>
      </c>
      <c r="S331" s="19" t="str">
        <f t="shared" si="23"/>
        <v>OK</v>
      </c>
      <c r="T331" s="48"/>
      <c r="U331" s="48"/>
      <c r="V331" s="48"/>
      <c r="W331" s="48"/>
      <c r="X331" s="48"/>
      <c r="Y331" s="50"/>
      <c r="Z331" s="50"/>
      <c r="AA331" s="50"/>
      <c r="AB331" s="50"/>
      <c r="AC331" s="50"/>
      <c r="AD331" s="50"/>
      <c r="AE331" s="50"/>
      <c r="AF331" s="51"/>
      <c r="AG331" s="51"/>
      <c r="AH331" s="51"/>
      <c r="AI331" s="51"/>
    </row>
    <row r="332" spans="1:35" ht="40" customHeight="1" x14ac:dyDescent="0.35">
      <c r="A332" s="109"/>
      <c r="B332" s="112"/>
      <c r="C332" s="33">
        <v>329</v>
      </c>
      <c r="D332" s="115"/>
      <c r="E332" s="39" t="s">
        <v>60</v>
      </c>
      <c r="F332" s="40" t="s">
        <v>37</v>
      </c>
      <c r="G332" s="40" t="s">
        <v>61</v>
      </c>
      <c r="H332" s="40" t="s">
        <v>29</v>
      </c>
      <c r="I332" s="38">
        <v>118.78</v>
      </c>
      <c r="J332" s="17">
        <v>0</v>
      </c>
      <c r="K332" s="79">
        <f t="shared" si="24"/>
        <v>0</v>
      </c>
      <c r="L332" s="81">
        <f t="shared" si="25"/>
        <v>0</v>
      </c>
      <c r="M332" s="82"/>
      <c r="N332" s="83">
        <f t="shared" si="26"/>
        <v>0</v>
      </c>
      <c r="O332" s="80"/>
      <c r="P332" s="80"/>
      <c r="Q332" s="80"/>
      <c r="R332" s="84">
        <f t="shared" si="27"/>
        <v>0</v>
      </c>
      <c r="S332" s="19" t="str">
        <f t="shared" si="23"/>
        <v>OK</v>
      </c>
      <c r="T332" s="48"/>
      <c r="U332" s="48"/>
      <c r="V332" s="48"/>
      <c r="W332" s="48"/>
      <c r="X332" s="48"/>
      <c r="Y332" s="50"/>
      <c r="Z332" s="50"/>
      <c r="AA332" s="50"/>
      <c r="AB332" s="50"/>
      <c r="AC332" s="50"/>
      <c r="AD332" s="50"/>
      <c r="AE332" s="50"/>
      <c r="AF332" s="51"/>
      <c r="AG332" s="51"/>
      <c r="AH332" s="51"/>
      <c r="AI332" s="51"/>
    </row>
    <row r="333" spans="1:35" ht="40" customHeight="1" x14ac:dyDescent="0.35">
      <c r="A333" s="109"/>
      <c r="B333" s="112"/>
      <c r="C333" s="33">
        <v>330</v>
      </c>
      <c r="D333" s="115"/>
      <c r="E333" s="39" t="s">
        <v>64</v>
      </c>
      <c r="F333" s="40" t="s">
        <v>125</v>
      </c>
      <c r="G333" s="40" t="s">
        <v>63</v>
      </c>
      <c r="H333" s="40" t="s">
        <v>29</v>
      </c>
      <c r="I333" s="38">
        <v>667.31</v>
      </c>
      <c r="J333" s="17">
        <v>0</v>
      </c>
      <c r="K333" s="79">
        <f t="shared" si="24"/>
        <v>0</v>
      </c>
      <c r="L333" s="81">
        <f t="shared" si="25"/>
        <v>0</v>
      </c>
      <c r="M333" s="82"/>
      <c r="N333" s="83">
        <f t="shared" si="26"/>
        <v>0</v>
      </c>
      <c r="O333" s="80"/>
      <c r="P333" s="80"/>
      <c r="Q333" s="80"/>
      <c r="R333" s="84">
        <f t="shared" si="27"/>
        <v>0</v>
      </c>
      <c r="S333" s="19" t="str">
        <f t="shared" si="23"/>
        <v>OK</v>
      </c>
      <c r="T333" s="48"/>
      <c r="U333" s="48"/>
      <c r="V333" s="48"/>
      <c r="W333" s="48"/>
      <c r="X333" s="48"/>
      <c r="Y333" s="50"/>
      <c r="Z333" s="50"/>
      <c r="AA333" s="50"/>
      <c r="AB333" s="50"/>
      <c r="AC333" s="50"/>
      <c r="AD333" s="50"/>
      <c r="AE333" s="50"/>
      <c r="AF333" s="51"/>
      <c r="AG333" s="51"/>
      <c r="AH333" s="51"/>
      <c r="AI333" s="51"/>
    </row>
    <row r="334" spans="1:35" ht="40" customHeight="1" x14ac:dyDescent="0.35">
      <c r="A334" s="109"/>
      <c r="B334" s="112"/>
      <c r="C334" s="33">
        <v>331</v>
      </c>
      <c r="D334" s="115"/>
      <c r="E334" s="39" t="s">
        <v>65</v>
      </c>
      <c r="F334" s="40" t="s">
        <v>125</v>
      </c>
      <c r="G334" s="40" t="s">
        <v>66</v>
      </c>
      <c r="H334" s="40" t="s">
        <v>29</v>
      </c>
      <c r="I334" s="38">
        <v>180.17</v>
      </c>
      <c r="J334" s="17">
        <v>0</v>
      </c>
      <c r="K334" s="79">
        <f t="shared" si="24"/>
        <v>0</v>
      </c>
      <c r="L334" s="81">
        <f t="shared" si="25"/>
        <v>0</v>
      </c>
      <c r="M334" s="82"/>
      <c r="N334" s="83">
        <f t="shared" si="26"/>
        <v>0</v>
      </c>
      <c r="O334" s="80"/>
      <c r="P334" s="80"/>
      <c r="Q334" s="80"/>
      <c r="R334" s="84">
        <f t="shared" si="27"/>
        <v>0</v>
      </c>
      <c r="S334" s="19" t="str">
        <f t="shared" si="23"/>
        <v>OK</v>
      </c>
      <c r="T334" s="48"/>
      <c r="U334" s="48"/>
      <c r="V334" s="48"/>
      <c r="W334" s="48"/>
      <c r="X334" s="48"/>
      <c r="Y334" s="50"/>
      <c r="Z334" s="50"/>
      <c r="AA334" s="50"/>
      <c r="AB334" s="50"/>
      <c r="AC334" s="50"/>
      <c r="AD334" s="50"/>
      <c r="AE334" s="50"/>
      <c r="AF334" s="51"/>
      <c r="AG334" s="51"/>
      <c r="AH334" s="51"/>
      <c r="AI334" s="51"/>
    </row>
    <row r="335" spans="1:35" ht="40" customHeight="1" x14ac:dyDescent="0.35">
      <c r="A335" s="109"/>
      <c r="B335" s="112"/>
      <c r="C335" s="33">
        <v>332</v>
      </c>
      <c r="D335" s="115"/>
      <c r="E335" s="39" t="s">
        <v>67</v>
      </c>
      <c r="F335" s="40" t="s">
        <v>125</v>
      </c>
      <c r="G335" s="40" t="s">
        <v>68</v>
      </c>
      <c r="H335" s="40" t="s">
        <v>29</v>
      </c>
      <c r="I335" s="38">
        <v>827.52</v>
      </c>
      <c r="J335" s="17">
        <v>0</v>
      </c>
      <c r="K335" s="79">
        <f t="shared" si="24"/>
        <v>0</v>
      </c>
      <c r="L335" s="81">
        <f t="shared" si="25"/>
        <v>0</v>
      </c>
      <c r="M335" s="82"/>
      <c r="N335" s="83">
        <f t="shared" si="26"/>
        <v>0</v>
      </c>
      <c r="O335" s="80"/>
      <c r="P335" s="80"/>
      <c r="Q335" s="80"/>
      <c r="R335" s="84">
        <f t="shared" si="27"/>
        <v>0</v>
      </c>
      <c r="S335" s="19" t="str">
        <f t="shared" si="23"/>
        <v>OK</v>
      </c>
      <c r="T335" s="48"/>
      <c r="U335" s="48"/>
      <c r="V335" s="48"/>
      <c r="W335" s="48"/>
      <c r="X335" s="48"/>
      <c r="Y335" s="50"/>
      <c r="Z335" s="50"/>
      <c r="AA335" s="50"/>
      <c r="AB335" s="50"/>
      <c r="AC335" s="50"/>
      <c r="AD335" s="50"/>
      <c r="AE335" s="50"/>
      <c r="AF335" s="51"/>
      <c r="AG335" s="51"/>
      <c r="AH335" s="51"/>
      <c r="AI335" s="51"/>
    </row>
    <row r="336" spans="1:35" ht="40" customHeight="1" x14ac:dyDescent="0.35">
      <c r="A336" s="109"/>
      <c r="B336" s="112"/>
      <c r="C336" s="33">
        <v>333</v>
      </c>
      <c r="D336" s="115"/>
      <c r="E336" s="39" t="s">
        <v>69</v>
      </c>
      <c r="F336" s="40" t="s">
        <v>125</v>
      </c>
      <c r="G336" s="40" t="s">
        <v>28</v>
      </c>
      <c r="H336" s="40" t="s">
        <v>29</v>
      </c>
      <c r="I336" s="38">
        <v>413.48</v>
      </c>
      <c r="J336" s="17">
        <v>0</v>
      </c>
      <c r="K336" s="79">
        <f t="shared" si="24"/>
        <v>0</v>
      </c>
      <c r="L336" s="81">
        <f t="shared" si="25"/>
        <v>0</v>
      </c>
      <c r="M336" s="82"/>
      <c r="N336" s="83">
        <f t="shared" si="26"/>
        <v>0</v>
      </c>
      <c r="O336" s="80"/>
      <c r="P336" s="80"/>
      <c r="Q336" s="80"/>
      <c r="R336" s="84">
        <f t="shared" si="27"/>
        <v>0</v>
      </c>
      <c r="S336" s="19" t="str">
        <f t="shared" si="23"/>
        <v>OK</v>
      </c>
      <c r="T336" s="48"/>
      <c r="U336" s="48"/>
      <c r="V336" s="48"/>
      <c r="W336" s="48"/>
      <c r="X336" s="48"/>
      <c r="Y336" s="50"/>
      <c r="Z336" s="50"/>
      <c r="AA336" s="50"/>
      <c r="AB336" s="50"/>
      <c r="AC336" s="50"/>
      <c r="AD336" s="50"/>
      <c r="AE336" s="50"/>
      <c r="AF336" s="51"/>
      <c r="AG336" s="51"/>
      <c r="AH336" s="51"/>
      <c r="AI336" s="51"/>
    </row>
    <row r="337" spans="1:35" ht="40" customHeight="1" x14ac:dyDescent="0.35">
      <c r="A337" s="109"/>
      <c r="B337" s="112"/>
      <c r="C337" s="33">
        <v>334</v>
      </c>
      <c r="D337" s="115"/>
      <c r="E337" s="39" t="s">
        <v>70</v>
      </c>
      <c r="F337" s="40" t="s">
        <v>125</v>
      </c>
      <c r="G337" s="40" t="s">
        <v>71</v>
      </c>
      <c r="H337" s="40" t="s">
        <v>29</v>
      </c>
      <c r="I337" s="38">
        <v>157.21</v>
      </c>
      <c r="J337" s="17">
        <v>0</v>
      </c>
      <c r="K337" s="79">
        <f t="shared" si="24"/>
        <v>0</v>
      </c>
      <c r="L337" s="81">
        <f t="shared" si="25"/>
        <v>0</v>
      </c>
      <c r="M337" s="82"/>
      <c r="N337" s="83">
        <f t="shared" si="26"/>
        <v>0</v>
      </c>
      <c r="O337" s="80"/>
      <c r="P337" s="80"/>
      <c r="Q337" s="80"/>
      <c r="R337" s="84">
        <f t="shared" si="27"/>
        <v>0</v>
      </c>
      <c r="S337" s="19" t="str">
        <f t="shared" si="23"/>
        <v>OK</v>
      </c>
      <c r="T337" s="48"/>
      <c r="U337" s="48"/>
      <c r="V337" s="48"/>
      <c r="W337" s="48"/>
      <c r="X337" s="48"/>
      <c r="Y337" s="50"/>
      <c r="Z337" s="50"/>
      <c r="AA337" s="50"/>
      <c r="AB337" s="50"/>
      <c r="AC337" s="50"/>
      <c r="AD337" s="50"/>
      <c r="AE337" s="50"/>
      <c r="AF337" s="51"/>
      <c r="AG337" s="51"/>
      <c r="AH337" s="51"/>
      <c r="AI337" s="51"/>
    </row>
    <row r="338" spans="1:35" ht="40" customHeight="1" x14ac:dyDescent="0.35">
      <c r="A338" s="109"/>
      <c r="B338" s="112"/>
      <c r="C338" s="33">
        <v>335</v>
      </c>
      <c r="D338" s="115"/>
      <c r="E338" s="39" t="s">
        <v>72</v>
      </c>
      <c r="F338" s="40" t="s">
        <v>125</v>
      </c>
      <c r="G338" s="40" t="s">
        <v>73</v>
      </c>
      <c r="H338" s="40" t="s">
        <v>29</v>
      </c>
      <c r="I338" s="38">
        <v>916.17</v>
      </c>
      <c r="J338" s="17">
        <v>0</v>
      </c>
      <c r="K338" s="79">
        <f t="shared" si="24"/>
        <v>0</v>
      </c>
      <c r="L338" s="81">
        <f t="shared" si="25"/>
        <v>0</v>
      </c>
      <c r="M338" s="82"/>
      <c r="N338" s="83">
        <f t="shared" si="26"/>
        <v>0</v>
      </c>
      <c r="O338" s="80"/>
      <c r="P338" s="80"/>
      <c r="Q338" s="80"/>
      <c r="R338" s="84">
        <f t="shared" si="27"/>
        <v>0</v>
      </c>
      <c r="S338" s="19" t="str">
        <f t="shared" si="23"/>
        <v>OK</v>
      </c>
      <c r="T338" s="48"/>
      <c r="U338" s="48"/>
      <c r="V338" s="48"/>
      <c r="W338" s="48"/>
      <c r="X338" s="48"/>
      <c r="Y338" s="50"/>
      <c r="Z338" s="50"/>
      <c r="AA338" s="50"/>
      <c r="AB338" s="50"/>
      <c r="AC338" s="50"/>
      <c r="AD338" s="50"/>
      <c r="AE338" s="50"/>
      <c r="AF338" s="51"/>
      <c r="AG338" s="51"/>
      <c r="AH338" s="51"/>
      <c r="AI338" s="51"/>
    </row>
    <row r="339" spans="1:35" ht="40" customHeight="1" x14ac:dyDescent="0.35">
      <c r="A339" s="109"/>
      <c r="B339" s="112"/>
      <c r="C339" s="33">
        <v>336</v>
      </c>
      <c r="D339" s="115"/>
      <c r="E339" s="39" t="s">
        <v>74</v>
      </c>
      <c r="F339" s="40" t="s">
        <v>125</v>
      </c>
      <c r="G339" s="40" t="s">
        <v>75</v>
      </c>
      <c r="H339" s="40" t="s">
        <v>29</v>
      </c>
      <c r="I339" s="38">
        <v>1278.82</v>
      </c>
      <c r="J339" s="17">
        <v>0</v>
      </c>
      <c r="K339" s="79">
        <f t="shared" si="24"/>
        <v>0</v>
      </c>
      <c r="L339" s="81">
        <f t="shared" si="25"/>
        <v>0</v>
      </c>
      <c r="M339" s="82"/>
      <c r="N339" s="83">
        <f t="shared" si="26"/>
        <v>0</v>
      </c>
      <c r="O339" s="80"/>
      <c r="P339" s="80"/>
      <c r="Q339" s="80"/>
      <c r="R339" s="84">
        <f t="shared" si="27"/>
        <v>0</v>
      </c>
      <c r="S339" s="19" t="str">
        <f t="shared" si="23"/>
        <v>OK</v>
      </c>
      <c r="T339" s="48"/>
      <c r="U339" s="48"/>
      <c r="V339" s="48"/>
      <c r="W339" s="48"/>
      <c r="X339" s="48"/>
      <c r="Y339" s="50"/>
      <c r="Z339" s="50"/>
      <c r="AA339" s="50"/>
      <c r="AB339" s="50"/>
      <c r="AC339" s="50"/>
      <c r="AD339" s="50"/>
      <c r="AE339" s="50"/>
      <c r="AF339" s="51"/>
      <c r="AG339" s="51"/>
      <c r="AH339" s="51"/>
      <c r="AI339" s="51"/>
    </row>
    <row r="340" spans="1:35" ht="40" customHeight="1" x14ac:dyDescent="0.35">
      <c r="A340" s="109"/>
      <c r="B340" s="112"/>
      <c r="C340" s="33">
        <v>337</v>
      </c>
      <c r="D340" s="115"/>
      <c r="E340" s="39" t="s">
        <v>76</v>
      </c>
      <c r="F340" s="40" t="s">
        <v>125</v>
      </c>
      <c r="G340" s="40" t="s">
        <v>28</v>
      </c>
      <c r="H340" s="40" t="s">
        <v>29</v>
      </c>
      <c r="I340" s="38">
        <v>684.04</v>
      </c>
      <c r="J340" s="17">
        <v>0</v>
      </c>
      <c r="K340" s="79">
        <f t="shared" si="24"/>
        <v>0</v>
      </c>
      <c r="L340" s="81">
        <f t="shared" si="25"/>
        <v>0</v>
      </c>
      <c r="M340" s="82"/>
      <c r="N340" s="83">
        <f t="shared" si="26"/>
        <v>0</v>
      </c>
      <c r="O340" s="80"/>
      <c r="P340" s="80"/>
      <c r="Q340" s="80"/>
      <c r="R340" s="84">
        <f t="shared" si="27"/>
        <v>0</v>
      </c>
      <c r="S340" s="19" t="str">
        <f t="shared" si="23"/>
        <v>OK</v>
      </c>
      <c r="T340" s="48"/>
      <c r="U340" s="48"/>
      <c r="V340" s="48"/>
      <c r="W340" s="48"/>
      <c r="X340" s="48"/>
      <c r="Y340" s="50"/>
      <c r="Z340" s="50"/>
      <c r="AA340" s="50"/>
      <c r="AB340" s="50"/>
      <c r="AC340" s="50"/>
      <c r="AD340" s="50"/>
      <c r="AE340" s="50"/>
      <c r="AF340" s="51"/>
      <c r="AG340" s="51"/>
      <c r="AH340" s="51"/>
      <c r="AI340" s="51"/>
    </row>
    <row r="341" spans="1:35" ht="40" customHeight="1" x14ac:dyDescent="0.35">
      <c r="A341" s="109"/>
      <c r="B341" s="112"/>
      <c r="C341" s="33">
        <v>338</v>
      </c>
      <c r="D341" s="115"/>
      <c r="E341" s="39" t="s">
        <v>77</v>
      </c>
      <c r="F341" s="40" t="s">
        <v>125</v>
      </c>
      <c r="G341" s="40" t="s">
        <v>28</v>
      </c>
      <c r="H341" s="40" t="s">
        <v>29</v>
      </c>
      <c r="I341" s="38">
        <v>1291.77</v>
      </c>
      <c r="J341" s="17">
        <v>0</v>
      </c>
      <c r="K341" s="79">
        <f t="shared" si="24"/>
        <v>0</v>
      </c>
      <c r="L341" s="81">
        <f t="shared" si="25"/>
        <v>0</v>
      </c>
      <c r="M341" s="82"/>
      <c r="N341" s="83">
        <f t="shared" si="26"/>
        <v>0</v>
      </c>
      <c r="O341" s="80"/>
      <c r="P341" s="80"/>
      <c r="Q341" s="80"/>
      <c r="R341" s="84">
        <f t="shared" si="27"/>
        <v>0</v>
      </c>
      <c r="S341" s="19" t="str">
        <f t="shared" si="23"/>
        <v>OK</v>
      </c>
      <c r="T341" s="48"/>
      <c r="U341" s="48"/>
      <c r="V341" s="48"/>
      <c r="W341" s="48"/>
      <c r="X341" s="48"/>
      <c r="Y341" s="50"/>
      <c r="Z341" s="50"/>
      <c r="AA341" s="50"/>
      <c r="AB341" s="50"/>
      <c r="AC341" s="50"/>
      <c r="AD341" s="50"/>
      <c r="AE341" s="50"/>
      <c r="AF341" s="51"/>
      <c r="AG341" s="51"/>
      <c r="AH341" s="51"/>
      <c r="AI341" s="51"/>
    </row>
    <row r="342" spans="1:35" ht="40" customHeight="1" x14ac:dyDescent="0.35">
      <c r="A342" s="109"/>
      <c r="B342" s="112"/>
      <c r="C342" s="33">
        <v>339</v>
      </c>
      <c r="D342" s="115"/>
      <c r="E342" s="39" t="s">
        <v>78</v>
      </c>
      <c r="F342" s="40" t="s">
        <v>125</v>
      </c>
      <c r="G342" s="40" t="s">
        <v>28</v>
      </c>
      <c r="H342" s="40" t="s">
        <v>29</v>
      </c>
      <c r="I342" s="38">
        <v>85.89</v>
      </c>
      <c r="J342" s="17">
        <v>0</v>
      </c>
      <c r="K342" s="79">
        <f t="shared" si="24"/>
        <v>0</v>
      </c>
      <c r="L342" s="81">
        <f t="shared" si="25"/>
        <v>0</v>
      </c>
      <c r="M342" s="82"/>
      <c r="N342" s="83">
        <f t="shared" si="26"/>
        <v>0</v>
      </c>
      <c r="O342" s="80"/>
      <c r="P342" s="80"/>
      <c r="Q342" s="80"/>
      <c r="R342" s="84">
        <f t="shared" si="27"/>
        <v>0</v>
      </c>
      <c r="S342" s="19" t="str">
        <f t="shared" si="23"/>
        <v>OK</v>
      </c>
      <c r="T342" s="48"/>
      <c r="U342" s="48"/>
      <c r="V342" s="48"/>
      <c r="W342" s="48"/>
      <c r="X342" s="48"/>
      <c r="Y342" s="50"/>
      <c r="Z342" s="50"/>
      <c r="AA342" s="50"/>
      <c r="AB342" s="50"/>
      <c r="AC342" s="50"/>
      <c r="AD342" s="50"/>
      <c r="AE342" s="50"/>
      <c r="AF342" s="51"/>
      <c r="AG342" s="51"/>
      <c r="AH342" s="51"/>
      <c r="AI342" s="51"/>
    </row>
    <row r="343" spans="1:35" ht="40" customHeight="1" x14ac:dyDescent="0.35">
      <c r="A343" s="109"/>
      <c r="B343" s="112"/>
      <c r="C343" s="33">
        <v>340</v>
      </c>
      <c r="D343" s="115"/>
      <c r="E343" s="39" t="s">
        <v>131</v>
      </c>
      <c r="F343" s="40" t="s">
        <v>125</v>
      </c>
      <c r="G343" s="40" t="s">
        <v>28</v>
      </c>
      <c r="H343" s="40" t="s">
        <v>29</v>
      </c>
      <c r="I343" s="38">
        <v>81.319999999999993</v>
      </c>
      <c r="J343" s="17">
        <v>0</v>
      </c>
      <c r="K343" s="79">
        <f t="shared" si="24"/>
        <v>0</v>
      </c>
      <c r="L343" s="81">
        <f t="shared" si="25"/>
        <v>0</v>
      </c>
      <c r="M343" s="82"/>
      <c r="N343" s="83">
        <f t="shared" si="26"/>
        <v>0</v>
      </c>
      <c r="O343" s="80"/>
      <c r="P343" s="80"/>
      <c r="Q343" s="80"/>
      <c r="R343" s="84">
        <f t="shared" si="27"/>
        <v>0</v>
      </c>
      <c r="S343" s="19" t="str">
        <f t="shared" si="23"/>
        <v>OK</v>
      </c>
      <c r="T343" s="48"/>
      <c r="U343" s="48"/>
      <c r="V343" s="48"/>
      <c r="W343" s="48"/>
      <c r="X343" s="48"/>
      <c r="Y343" s="50"/>
      <c r="Z343" s="50"/>
      <c r="AA343" s="50"/>
      <c r="AB343" s="50"/>
      <c r="AC343" s="50"/>
      <c r="AD343" s="50"/>
      <c r="AE343" s="50"/>
      <c r="AF343" s="51"/>
      <c r="AG343" s="51"/>
      <c r="AH343" s="51"/>
      <c r="AI343" s="51"/>
    </row>
    <row r="344" spans="1:35" ht="40" customHeight="1" x14ac:dyDescent="0.35">
      <c r="A344" s="109"/>
      <c r="B344" s="112"/>
      <c r="C344" s="33">
        <v>341</v>
      </c>
      <c r="D344" s="115"/>
      <c r="E344" s="39" t="s">
        <v>133</v>
      </c>
      <c r="F344" s="40" t="s">
        <v>37</v>
      </c>
      <c r="G344" s="40" t="s">
        <v>80</v>
      </c>
      <c r="H344" s="40" t="s">
        <v>29</v>
      </c>
      <c r="I344" s="38">
        <v>23.66</v>
      </c>
      <c r="J344" s="17">
        <v>0</v>
      </c>
      <c r="K344" s="79">
        <f t="shared" si="24"/>
        <v>0</v>
      </c>
      <c r="L344" s="81">
        <f t="shared" si="25"/>
        <v>0</v>
      </c>
      <c r="M344" s="82"/>
      <c r="N344" s="83">
        <f t="shared" si="26"/>
        <v>0</v>
      </c>
      <c r="O344" s="80"/>
      <c r="P344" s="80"/>
      <c r="Q344" s="80"/>
      <c r="R344" s="84">
        <f t="shared" si="27"/>
        <v>0</v>
      </c>
      <c r="S344" s="19" t="str">
        <f t="shared" si="23"/>
        <v>OK</v>
      </c>
      <c r="T344" s="48"/>
      <c r="U344" s="48"/>
      <c r="V344" s="48"/>
      <c r="W344" s="48"/>
      <c r="X344" s="48"/>
      <c r="Y344" s="50"/>
      <c r="Z344" s="50"/>
      <c r="AA344" s="50"/>
      <c r="AB344" s="50"/>
      <c r="AC344" s="50"/>
      <c r="AD344" s="50"/>
      <c r="AE344" s="50"/>
      <c r="AF344" s="51"/>
      <c r="AG344" s="51"/>
      <c r="AH344" s="51"/>
      <c r="AI344" s="51"/>
    </row>
    <row r="345" spans="1:35" ht="40" customHeight="1" x14ac:dyDescent="0.35">
      <c r="A345" s="109"/>
      <c r="B345" s="112"/>
      <c r="C345" s="33">
        <v>342</v>
      </c>
      <c r="D345" s="115"/>
      <c r="E345" s="39" t="s">
        <v>134</v>
      </c>
      <c r="F345" s="40" t="s">
        <v>37</v>
      </c>
      <c r="G345" s="40" t="s">
        <v>81</v>
      </c>
      <c r="H345" s="40" t="s">
        <v>29</v>
      </c>
      <c r="I345" s="38">
        <v>24.79</v>
      </c>
      <c r="J345" s="17">
        <v>0</v>
      </c>
      <c r="K345" s="79">
        <f t="shared" si="24"/>
        <v>0</v>
      </c>
      <c r="L345" s="81">
        <f t="shared" si="25"/>
        <v>0</v>
      </c>
      <c r="M345" s="82"/>
      <c r="N345" s="83">
        <f t="shared" si="26"/>
        <v>0</v>
      </c>
      <c r="O345" s="80"/>
      <c r="P345" s="80"/>
      <c r="Q345" s="80"/>
      <c r="R345" s="84">
        <f t="shared" si="27"/>
        <v>0</v>
      </c>
      <c r="S345" s="19" t="str">
        <f t="shared" si="23"/>
        <v>OK</v>
      </c>
      <c r="T345" s="48"/>
      <c r="U345" s="48"/>
      <c r="V345" s="48"/>
      <c r="W345" s="48"/>
      <c r="X345" s="48"/>
      <c r="Y345" s="50"/>
      <c r="Z345" s="50"/>
      <c r="AA345" s="50"/>
      <c r="AB345" s="50"/>
      <c r="AC345" s="50"/>
      <c r="AD345" s="50"/>
      <c r="AE345" s="50"/>
      <c r="AF345" s="51"/>
      <c r="AG345" s="51"/>
      <c r="AH345" s="51"/>
      <c r="AI345" s="51"/>
    </row>
    <row r="346" spans="1:35" ht="40" customHeight="1" x14ac:dyDescent="0.35">
      <c r="A346" s="109"/>
      <c r="B346" s="112"/>
      <c r="C346" s="33">
        <v>343</v>
      </c>
      <c r="D346" s="115"/>
      <c r="E346" s="39" t="s">
        <v>135</v>
      </c>
      <c r="F346" s="40" t="s">
        <v>37</v>
      </c>
      <c r="G346" s="40" t="s">
        <v>82</v>
      </c>
      <c r="H346" s="40" t="s">
        <v>29</v>
      </c>
      <c r="I346" s="38">
        <v>62.42</v>
      </c>
      <c r="J346" s="17">
        <v>0</v>
      </c>
      <c r="K346" s="79">
        <f t="shared" si="24"/>
        <v>0</v>
      </c>
      <c r="L346" s="81">
        <f t="shared" si="25"/>
        <v>0</v>
      </c>
      <c r="M346" s="82"/>
      <c r="N346" s="83">
        <f t="shared" si="26"/>
        <v>0</v>
      </c>
      <c r="O346" s="80"/>
      <c r="P346" s="80"/>
      <c r="Q346" s="80"/>
      <c r="R346" s="84">
        <f t="shared" si="27"/>
        <v>0</v>
      </c>
      <c r="S346" s="19" t="str">
        <f t="shared" si="23"/>
        <v>OK</v>
      </c>
      <c r="T346" s="48"/>
      <c r="U346" s="48"/>
      <c r="V346" s="48"/>
      <c r="W346" s="48"/>
      <c r="X346" s="48"/>
      <c r="Y346" s="50"/>
      <c r="Z346" s="50"/>
      <c r="AA346" s="50"/>
      <c r="AB346" s="50"/>
      <c r="AC346" s="50"/>
      <c r="AD346" s="50"/>
      <c r="AE346" s="50"/>
      <c r="AF346" s="51"/>
      <c r="AG346" s="51"/>
      <c r="AH346" s="51"/>
      <c r="AI346" s="51"/>
    </row>
    <row r="347" spans="1:35" ht="40" customHeight="1" x14ac:dyDescent="0.35">
      <c r="A347" s="109"/>
      <c r="B347" s="112"/>
      <c r="C347" s="33">
        <v>344</v>
      </c>
      <c r="D347" s="115"/>
      <c r="E347" s="39" t="s">
        <v>136</v>
      </c>
      <c r="F347" s="40" t="s">
        <v>37</v>
      </c>
      <c r="G347" s="40" t="s">
        <v>83</v>
      </c>
      <c r="H347" s="40" t="s">
        <v>29</v>
      </c>
      <c r="I347" s="38">
        <v>32.659999999999997</v>
      </c>
      <c r="J347" s="17">
        <v>0</v>
      </c>
      <c r="K347" s="79">
        <f t="shared" si="24"/>
        <v>0</v>
      </c>
      <c r="L347" s="81">
        <f t="shared" si="25"/>
        <v>0</v>
      </c>
      <c r="M347" s="82"/>
      <c r="N347" s="83">
        <f t="shared" si="26"/>
        <v>0</v>
      </c>
      <c r="O347" s="80"/>
      <c r="P347" s="80"/>
      <c r="Q347" s="80"/>
      <c r="R347" s="84">
        <f t="shared" si="27"/>
        <v>0</v>
      </c>
      <c r="S347" s="19" t="str">
        <f t="shared" si="23"/>
        <v>OK</v>
      </c>
      <c r="T347" s="48"/>
      <c r="U347" s="48"/>
      <c r="V347" s="48"/>
      <c r="W347" s="48"/>
      <c r="X347" s="48"/>
      <c r="Y347" s="50"/>
      <c r="Z347" s="50"/>
      <c r="AA347" s="50"/>
      <c r="AB347" s="50"/>
      <c r="AC347" s="50"/>
      <c r="AD347" s="50"/>
      <c r="AE347" s="50"/>
      <c r="AF347" s="51"/>
      <c r="AG347" s="51"/>
      <c r="AH347" s="51"/>
      <c r="AI347" s="51"/>
    </row>
    <row r="348" spans="1:35" ht="40" customHeight="1" x14ac:dyDescent="0.35">
      <c r="A348" s="109"/>
      <c r="B348" s="112"/>
      <c r="C348" s="33">
        <v>345</v>
      </c>
      <c r="D348" s="115"/>
      <c r="E348" s="39" t="s">
        <v>86</v>
      </c>
      <c r="F348" s="40" t="s">
        <v>125</v>
      </c>
      <c r="G348" s="40" t="s">
        <v>87</v>
      </c>
      <c r="H348" s="40" t="s">
        <v>29</v>
      </c>
      <c r="I348" s="38">
        <v>552.51</v>
      </c>
      <c r="J348" s="17">
        <v>0</v>
      </c>
      <c r="K348" s="79">
        <f t="shared" si="24"/>
        <v>0</v>
      </c>
      <c r="L348" s="81">
        <f t="shared" si="25"/>
        <v>0</v>
      </c>
      <c r="M348" s="82"/>
      <c r="N348" s="83">
        <f t="shared" si="26"/>
        <v>0</v>
      </c>
      <c r="O348" s="80"/>
      <c r="P348" s="80"/>
      <c r="Q348" s="80"/>
      <c r="R348" s="84">
        <f t="shared" si="27"/>
        <v>0</v>
      </c>
      <c r="S348" s="19" t="str">
        <f t="shared" si="23"/>
        <v>OK</v>
      </c>
      <c r="T348" s="48"/>
      <c r="U348" s="48"/>
      <c r="V348" s="48"/>
      <c r="W348" s="48"/>
      <c r="X348" s="48"/>
      <c r="Y348" s="50"/>
      <c r="Z348" s="50"/>
      <c r="AA348" s="50"/>
      <c r="AB348" s="50"/>
      <c r="AC348" s="50"/>
      <c r="AD348" s="50"/>
      <c r="AE348" s="50"/>
      <c r="AF348" s="51"/>
      <c r="AG348" s="51"/>
      <c r="AH348" s="51"/>
      <c r="AI348" s="51"/>
    </row>
    <row r="349" spans="1:35" ht="40" customHeight="1" x14ac:dyDescent="0.35">
      <c r="A349" s="109"/>
      <c r="B349" s="112"/>
      <c r="C349" s="33">
        <v>346</v>
      </c>
      <c r="D349" s="115"/>
      <c r="E349" s="39" t="s">
        <v>88</v>
      </c>
      <c r="F349" s="40" t="s">
        <v>125</v>
      </c>
      <c r="G349" s="40" t="s">
        <v>28</v>
      </c>
      <c r="H349" s="40" t="s">
        <v>29</v>
      </c>
      <c r="I349" s="38">
        <v>1097.5</v>
      </c>
      <c r="J349" s="17">
        <v>0</v>
      </c>
      <c r="K349" s="79">
        <f t="shared" si="24"/>
        <v>0</v>
      </c>
      <c r="L349" s="81">
        <f t="shared" si="25"/>
        <v>0</v>
      </c>
      <c r="M349" s="82"/>
      <c r="N349" s="83">
        <f t="shared" si="26"/>
        <v>0</v>
      </c>
      <c r="O349" s="80"/>
      <c r="P349" s="80"/>
      <c r="Q349" s="80"/>
      <c r="R349" s="84">
        <f t="shared" si="27"/>
        <v>0</v>
      </c>
      <c r="S349" s="19" t="str">
        <f t="shared" si="23"/>
        <v>OK</v>
      </c>
      <c r="T349" s="48"/>
      <c r="U349" s="48"/>
      <c r="V349" s="48"/>
      <c r="W349" s="48"/>
      <c r="X349" s="48"/>
      <c r="Y349" s="50"/>
      <c r="Z349" s="50"/>
      <c r="AA349" s="50"/>
      <c r="AB349" s="50"/>
      <c r="AC349" s="50"/>
      <c r="AD349" s="50"/>
      <c r="AE349" s="50"/>
      <c r="AF349" s="51"/>
      <c r="AG349" s="51"/>
      <c r="AH349" s="51"/>
      <c r="AI349" s="51"/>
    </row>
    <row r="350" spans="1:35" ht="40" customHeight="1" x14ac:dyDescent="0.35">
      <c r="A350" s="109"/>
      <c r="B350" s="112"/>
      <c r="C350" s="33">
        <v>347</v>
      </c>
      <c r="D350" s="115"/>
      <c r="E350" s="39" t="s">
        <v>89</v>
      </c>
      <c r="F350" s="40" t="s">
        <v>37</v>
      </c>
      <c r="G350" s="40" t="s">
        <v>28</v>
      </c>
      <c r="H350" s="40" t="s">
        <v>29</v>
      </c>
      <c r="I350" s="38">
        <v>229.04</v>
      </c>
      <c r="J350" s="17">
        <v>0</v>
      </c>
      <c r="K350" s="79">
        <f t="shared" si="24"/>
        <v>0</v>
      </c>
      <c r="L350" s="81">
        <f t="shared" si="25"/>
        <v>0</v>
      </c>
      <c r="M350" s="82"/>
      <c r="N350" s="83">
        <f t="shared" si="26"/>
        <v>0</v>
      </c>
      <c r="O350" s="80"/>
      <c r="P350" s="80"/>
      <c r="Q350" s="80"/>
      <c r="R350" s="84">
        <f t="shared" si="27"/>
        <v>0</v>
      </c>
      <c r="S350" s="19" t="str">
        <f t="shared" si="23"/>
        <v>OK</v>
      </c>
      <c r="T350" s="48"/>
      <c r="U350" s="48"/>
      <c r="V350" s="48"/>
      <c r="W350" s="48"/>
      <c r="X350" s="48"/>
      <c r="Y350" s="50"/>
      <c r="Z350" s="50"/>
      <c r="AA350" s="50"/>
      <c r="AB350" s="50"/>
      <c r="AC350" s="50"/>
      <c r="AD350" s="50"/>
      <c r="AE350" s="50"/>
      <c r="AF350" s="51"/>
      <c r="AG350" s="51"/>
      <c r="AH350" s="51"/>
      <c r="AI350" s="51"/>
    </row>
    <row r="351" spans="1:35" ht="40" customHeight="1" x14ac:dyDescent="0.35">
      <c r="A351" s="109"/>
      <c r="B351" s="112"/>
      <c r="C351" s="33">
        <v>348</v>
      </c>
      <c r="D351" s="115"/>
      <c r="E351" s="39" t="s">
        <v>90</v>
      </c>
      <c r="F351" s="40" t="s">
        <v>37</v>
      </c>
      <c r="G351" s="40" t="s">
        <v>28</v>
      </c>
      <c r="H351" s="40" t="s">
        <v>29</v>
      </c>
      <c r="I351" s="38">
        <v>128.83000000000001</v>
      </c>
      <c r="J351" s="17">
        <v>0</v>
      </c>
      <c r="K351" s="79">
        <f t="shared" si="24"/>
        <v>0</v>
      </c>
      <c r="L351" s="81">
        <f t="shared" si="25"/>
        <v>0</v>
      </c>
      <c r="M351" s="82"/>
      <c r="N351" s="83">
        <f t="shared" si="26"/>
        <v>0</v>
      </c>
      <c r="O351" s="80"/>
      <c r="P351" s="80"/>
      <c r="Q351" s="80"/>
      <c r="R351" s="84">
        <f t="shared" si="27"/>
        <v>0</v>
      </c>
      <c r="S351" s="19" t="str">
        <f t="shared" si="23"/>
        <v>OK</v>
      </c>
      <c r="T351" s="48"/>
      <c r="U351" s="48"/>
      <c r="V351" s="48"/>
      <c r="W351" s="48"/>
      <c r="X351" s="48"/>
      <c r="Y351" s="50"/>
      <c r="Z351" s="50"/>
      <c r="AA351" s="50"/>
      <c r="AB351" s="50"/>
      <c r="AC351" s="50"/>
      <c r="AD351" s="50"/>
      <c r="AE351" s="50"/>
      <c r="AF351" s="51"/>
      <c r="AG351" s="51"/>
      <c r="AH351" s="51"/>
      <c r="AI351" s="51"/>
    </row>
    <row r="352" spans="1:35" ht="40" customHeight="1" x14ac:dyDescent="0.35">
      <c r="A352" s="109"/>
      <c r="B352" s="112"/>
      <c r="C352" s="33">
        <v>349</v>
      </c>
      <c r="D352" s="115"/>
      <c r="E352" s="39" t="s">
        <v>91</v>
      </c>
      <c r="F352" s="40" t="s">
        <v>37</v>
      </c>
      <c r="G352" s="40" t="s">
        <v>92</v>
      </c>
      <c r="H352" s="40" t="s">
        <v>29</v>
      </c>
      <c r="I352" s="38">
        <v>23.1</v>
      </c>
      <c r="J352" s="17">
        <v>0</v>
      </c>
      <c r="K352" s="79">
        <f t="shared" si="24"/>
        <v>0</v>
      </c>
      <c r="L352" s="81">
        <f t="shared" si="25"/>
        <v>0</v>
      </c>
      <c r="M352" s="82"/>
      <c r="N352" s="83">
        <f t="shared" si="26"/>
        <v>0</v>
      </c>
      <c r="O352" s="80"/>
      <c r="P352" s="80"/>
      <c r="Q352" s="80"/>
      <c r="R352" s="84">
        <f t="shared" si="27"/>
        <v>0</v>
      </c>
      <c r="S352" s="19" t="str">
        <f t="shared" si="23"/>
        <v>OK</v>
      </c>
      <c r="T352" s="48"/>
      <c r="U352" s="48"/>
      <c r="V352" s="48"/>
      <c r="W352" s="48"/>
      <c r="X352" s="48"/>
      <c r="Y352" s="50"/>
      <c r="Z352" s="50"/>
      <c r="AA352" s="50"/>
      <c r="AB352" s="50"/>
      <c r="AC352" s="50"/>
      <c r="AD352" s="50"/>
      <c r="AE352" s="50"/>
      <c r="AF352" s="51"/>
      <c r="AG352" s="51"/>
      <c r="AH352" s="51"/>
      <c r="AI352" s="51"/>
    </row>
    <row r="353" spans="1:35" ht="40" customHeight="1" x14ac:dyDescent="0.35">
      <c r="A353" s="109"/>
      <c r="B353" s="112"/>
      <c r="C353" s="33">
        <v>350</v>
      </c>
      <c r="D353" s="115"/>
      <c r="E353" s="39" t="s">
        <v>93</v>
      </c>
      <c r="F353" s="40" t="s">
        <v>125</v>
      </c>
      <c r="G353" s="40" t="s">
        <v>28</v>
      </c>
      <c r="H353" s="40" t="s">
        <v>29</v>
      </c>
      <c r="I353" s="38">
        <v>213.77</v>
      </c>
      <c r="J353" s="17">
        <v>0</v>
      </c>
      <c r="K353" s="79">
        <f t="shared" si="24"/>
        <v>0</v>
      </c>
      <c r="L353" s="81">
        <f t="shared" si="25"/>
        <v>0</v>
      </c>
      <c r="M353" s="82"/>
      <c r="N353" s="83">
        <f t="shared" si="26"/>
        <v>0</v>
      </c>
      <c r="O353" s="80"/>
      <c r="P353" s="80"/>
      <c r="Q353" s="80"/>
      <c r="R353" s="84">
        <f t="shared" si="27"/>
        <v>0</v>
      </c>
      <c r="S353" s="19" t="str">
        <f t="shared" si="23"/>
        <v>OK</v>
      </c>
      <c r="T353" s="48"/>
      <c r="U353" s="48"/>
      <c r="V353" s="48"/>
      <c r="W353" s="48"/>
      <c r="X353" s="48"/>
      <c r="Y353" s="50"/>
      <c r="Z353" s="50"/>
      <c r="AA353" s="50"/>
      <c r="AB353" s="50"/>
      <c r="AC353" s="50"/>
      <c r="AD353" s="50"/>
      <c r="AE353" s="50"/>
      <c r="AF353" s="51"/>
      <c r="AG353" s="51"/>
      <c r="AH353" s="51"/>
      <c r="AI353" s="51"/>
    </row>
    <row r="354" spans="1:35" ht="40" customHeight="1" x14ac:dyDescent="0.35">
      <c r="A354" s="110"/>
      <c r="B354" s="113"/>
      <c r="C354" s="41">
        <v>351</v>
      </c>
      <c r="D354" s="116"/>
      <c r="E354" s="39" t="s">
        <v>94</v>
      </c>
      <c r="F354" s="40" t="s">
        <v>125</v>
      </c>
      <c r="G354" s="40" t="s">
        <v>28</v>
      </c>
      <c r="H354" s="40" t="s">
        <v>29</v>
      </c>
      <c r="I354" s="38">
        <v>233.81</v>
      </c>
      <c r="J354" s="17">
        <v>0</v>
      </c>
      <c r="K354" s="79">
        <f t="shared" si="24"/>
        <v>0</v>
      </c>
      <c r="L354" s="81">
        <f t="shared" si="25"/>
        <v>0</v>
      </c>
      <c r="M354" s="82"/>
      <c r="N354" s="83">
        <f t="shared" si="26"/>
        <v>0</v>
      </c>
      <c r="O354" s="80"/>
      <c r="P354" s="80"/>
      <c r="Q354" s="80"/>
      <c r="R354" s="84">
        <f t="shared" si="27"/>
        <v>0</v>
      </c>
      <c r="S354" s="19" t="str">
        <f t="shared" si="23"/>
        <v>OK</v>
      </c>
      <c r="T354" s="48"/>
      <c r="U354" s="48"/>
      <c r="V354" s="48"/>
      <c r="W354" s="48"/>
      <c r="X354" s="48"/>
      <c r="Y354" s="50"/>
      <c r="Z354" s="50"/>
      <c r="AA354" s="50"/>
      <c r="AB354" s="50"/>
      <c r="AC354" s="50"/>
      <c r="AD354" s="50"/>
      <c r="AE354" s="50"/>
      <c r="AF354" s="51"/>
      <c r="AG354" s="51"/>
      <c r="AH354" s="51"/>
      <c r="AI354" s="51"/>
    </row>
    <row r="355" spans="1:35" ht="24" customHeight="1" x14ac:dyDescent="0.6">
      <c r="J355" s="88">
        <f>SUM(J4:J354)</f>
        <v>31506</v>
      </c>
      <c r="K355" s="88"/>
      <c r="L355" s="88"/>
      <c r="M355" s="88"/>
      <c r="N355" s="88"/>
      <c r="O355" s="88"/>
      <c r="P355" s="88"/>
      <c r="Q355" s="88"/>
      <c r="R355" s="88">
        <f t="shared" ref="R355" si="28">SUM(R4:R354)</f>
        <v>28733</v>
      </c>
      <c r="T355" s="31">
        <f>SUMPRODUCT($I$4:$I$354,T4:T354)</f>
        <v>17857.440000000002</v>
      </c>
      <c r="U355" s="31">
        <f>SUMPRODUCT($I$4:$I$354,U4:U354)</f>
        <v>5720.420000000001</v>
      </c>
      <c r="V355" s="31">
        <f t="shared" ref="V355:AI355" si="29">SUMPRODUCT($I$4:$I$354,V4:V354)</f>
        <v>14546.97</v>
      </c>
      <c r="W355" s="31">
        <f t="shared" si="29"/>
        <v>0</v>
      </c>
      <c r="X355" s="31">
        <f t="shared" si="29"/>
        <v>0</v>
      </c>
      <c r="Y355" s="31">
        <f t="shared" si="29"/>
        <v>0</v>
      </c>
      <c r="Z355" s="31">
        <f t="shared" si="29"/>
        <v>0</v>
      </c>
      <c r="AA355" s="31">
        <f t="shared" si="29"/>
        <v>0</v>
      </c>
      <c r="AB355" s="31">
        <f t="shared" si="29"/>
        <v>0</v>
      </c>
      <c r="AC355" s="31">
        <f t="shared" si="29"/>
        <v>0</v>
      </c>
      <c r="AD355" s="31">
        <f t="shared" si="29"/>
        <v>0</v>
      </c>
      <c r="AE355" s="31">
        <f t="shared" si="29"/>
        <v>0</v>
      </c>
      <c r="AF355" s="31">
        <f t="shared" si="29"/>
        <v>0</v>
      </c>
      <c r="AG355" s="31">
        <f t="shared" si="29"/>
        <v>0</v>
      </c>
      <c r="AH355" s="31">
        <f t="shared" si="29"/>
        <v>0</v>
      </c>
      <c r="AI355" s="31">
        <f t="shared" si="29"/>
        <v>0</v>
      </c>
    </row>
    <row r="356" spans="1:35" ht="40" customHeight="1" x14ac:dyDescent="0.6">
      <c r="J356" s="89">
        <f>SUMPRODUCT($I$4:$I$354,J4:J354)</f>
        <v>527841.15999999992</v>
      </c>
      <c r="K356" s="89">
        <f>SUMPRODUCT($I$4:$I$354,K4:K354)</f>
        <v>38124.829999999987</v>
      </c>
      <c r="L356" s="89">
        <f>SUMPRODUCT($I$4:$I$354,L4:L354)</f>
        <v>38124.829999999987</v>
      </c>
    </row>
    <row r="360" spans="1:35" ht="40" customHeight="1" x14ac:dyDescent="0.6">
      <c r="A360" s="58"/>
      <c r="D360" s="61"/>
    </row>
    <row r="361" spans="1:35" ht="40" customHeight="1" x14ac:dyDescent="0.6">
      <c r="A361" s="58"/>
      <c r="D361" s="61"/>
    </row>
    <row r="362" spans="1:35" ht="40" customHeight="1" x14ac:dyDescent="0.6">
      <c r="A362" s="58"/>
      <c r="D362" s="61"/>
    </row>
    <row r="363" spans="1:35" ht="40" customHeight="1" x14ac:dyDescent="0.6">
      <c r="A363" s="58"/>
      <c r="D363" s="61"/>
    </row>
    <row r="364" spans="1:35" ht="40" customHeight="1" x14ac:dyDescent="0.6">
      <c r="A364" s="58"/>
      <c r="D364" s="61"/>
    </row>
    <row r="365" spans="1:35" ht="40" customHeight="1" x14ac:dyDescent="0.6">
      <c r="A365" s="58"/>
      <c r="D365" s="61"/>
    </row>
    <row r="366" spans="1:35" ht="40" customHeight="1" x14ac:dyDescent="0.6">
      <c r="A366" s="58"/>
      <c r="D366" s="61"/>
    </row>
    <row r="367" spans="1:35" ht="40" customHeight="1" x14ac:dyDescent="0.6">
      <c r="A367" s="58"/>
      <c r="D367" s="61"/>
    </row>
    <row r="368" spans="1:35" ht="40" customHeight="1" x14ac:dyDescent="0.6">
      <c r="A368" s="58"/>
      <c r="D368" s="61"/>
    </row>
    <row r="369" spans="1:9" ht="40" customHeight="1" x14ac:dyDescent="0.6">
      <c r="A369" s="58"/>
      <c r="D369" s="61"/>
    </row>
    <row r="370" spans="1:9" ht="40" customHeight="1" x14ac:dyDescent="0.6">
      <c r="A370" s="58"/>
      <c r="D370" s="61"/>
    </row>
    <row r="371" spans="1:9" ht="40" customHeight="1" x14ac:dyDescent="0.6">
      <c r="A371" s="58"/>
      <c r="D371" s="61"/>
    </row>
    <row r="372" spans="1:9" ht="40" customHeight="1" x14ac:dyDescent="0.6">
      <c r="A372" s="58"/>
      <c r="D372" s="61"/>
    </row>
    <row r="373" spans="1:9" ht="40" customHeight="1" x14ac:dyDescent="0.6">
      <c r="A373" s="58"/>
      <c r="D373" s="61"/>
    </row>
    <row r="374" spans="1:9" ht="40" customHeight="1" x14ac:dyDescent="0.6">
      <c r="A374" s="58"/>
      <c r="D374" s="61"/>
    </row>
    <row r="375" spans="1:9" ht="40" customHeight="1" x14ac:dyDescent="0.6">
      <c r="A375" s="58"/>
      <c r="D375" s="61"/>
    </row>
    <row r="376" spans="1:9" ht="40" customHeight="1" x14ac:dyDescent="0.6">
      <c r="A376" s="58"/>
      <c r="D376" s="61"/>
    </row>
    <row r="377" spans="1:9" ht="40" customHeight="1" x14ac:dyDescent="0.6">
      <c r="A377" s="58"/>
      <c r="D377" s="61"/>
    </row>
    <row r="379" spans="1:9" ht="40" customHeight="1" x14ac:dyDescent="0.6">
      <c r="A379" s="58"/>
      <c r="C379" s="3"/>
      <c r="D379" s="61"/>
      <c r="E379" s="53"/>
      <c r="F379" s="3"/>
      <c r="G379" s="3"/>
      <c r="H379" s="3"/>
      <c r="I379" s="54"/>
    </row>
    <row r="380" spans="1:9" ht="40" customHeight="1" x14ac:dyDescent="0.6">
      <c r="A380" s="58"/>
      <c r="C380" s="3"/>
      <c r="D380" s="61"/>
      <c r="E380" s="53"/>
      <c r="F380" s="3"/>
      <c r="G380" s="3"/>
      <c r="H380" s="3"/>
      <c r="I380" s="54"/>
    </row>
  </sheetData>
  <autoFilter ref="A3:AI356" xr:uid="{00000000-0001-0000-0000-000000000000}"/>
  <mergeCells count="47">
    <mergeCell ref="A117:A158"/>
    <mergeCell ref="A159:A192"/>
    <mergeCell ref="A193:A232"/>
    <mergeCell ref="B49:B79"/>
    <mergeCell ref="D49:D79"/>
    <mergeCell ref="D80:D116"/>
    <mergeCell ref="B80:B116"/>
    <mergeCell ref="A49:A79"/>
    <mergeCell ref="A80:A116"/>
    <mergeCell ref="D117:D158"/>
    <mergeCell ref="D159:D192"/>
    <mergeCell ref="D193:D232"/>
    <mergeCell ref="B117:B158"/>
    <mergeCell ref="B159:B192"/>
    <mergeCell ref="B193:B232"/>
    <mergeCell ref="AC1:AC2"/>
    <mergeCell ref="AD1:AD2"/>
    <mergeCell ref="AB1:AB2"/>
    <mergeCell ref="T1:T2"/>
    <mergeCell ref="U1:U2"/>
    <mergeCell ref="AA1:AA2"/>
    <mergeCell ref="Z1:Z2"/>
    <mergeCell ref="V1:V2"/>
    <mergeCell ref="W1:W2"/>
    <mergeCell ref="X1:X2"/>
    <mergeCell ref="Y1:Y2"/>
    <mergeCell ref="AF1:AF2"/>
    <mergeCell ref="AG1:AG2"/>
    <mergeCell ref="AH1:AH2"/>
    <mergeCell ref="AI1:AI2"/>
    <mergeCell ref="AE1:AE2"/>
    <mergeCell ref="J1:S1"/>
    <mergeCell ref="E1:I1"/>
    <mergeCell ref="D4:D48"/>
    <mergeCell ref="B4:B48"/>
    <mergeCell ref="A2:S2"/>
    <mergeCell ref="A1:D1"/>
    <mergeCell ref="A4:A48"/>
    <mergeCell ref="A233:A270"/>
    <mergeCell ref="A271:A312"/>
    <mergeCell ref="A313:A354"/>
    <mergeCell ref="B233:B270"/>
    <mergeCell ref="D233:D270"/>
    <mergeCell ref="B271:B312"/>
    <mergeCell ref="D271:D312"/>
    <mergeCell ref="B313:B354"/>
    <mergeCell ref="D313:D354"/>
  </mergeCells>
  <conditionalFormatting sqref="T4:AE354">
    <cfRule type="cellIs" dxfId="90" priority="47" stopIfTrue="1" operator="greaterThan">
      <formula>0</formula>
    </cfRule>
    <cfRule type="cellIs" dxfId="89" priority="48" stopIfTrue="1" operator="greaterThan">
      <formula>0</formula>
    </cfRule>
    <cfRule type="cellIs" dxfId="88" priority="49" stopIfTrue="1" operator="greaterThan">
      <formula>0</formula>
    </cfRule>
  </conditionalFormatting>
  <conditionalFormatting sqref="T4:AI354">
    <cfRule type="cellIs" dxfId="87" priority="1" operator="greaterThan">
      <formula>10</formula>
    </cfRule>
    <cfRule type="cellIs" dxfId="86" priority="4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EB0CB-A5C5-4297-B3A2-63AB77481BC7}">
  <dimension ref="A1:AI380"/>
  <sheetViews>
    <sheetView topLeftCell="I1" zoomScale="85" zoomScaleNormal="85" workbookViewId="0">
      <selection activeCell="J356" sqref="J356"/>
    </sheetView>
  </sheetViews>
  <sheetFormatPr defaultColWidth="9.7265625" defaultRowHeight="40" customHeight="1" x14ac:dyDescent="0.6"/>
  <cols>
    <col min="1" max="1" width="10.7265625" style="56" customWidth="1"/>
    <col min="2" max="2" width="9.7265625" style="57"/>
    <col min="3" max="3" width="9.54296875" style="1" customWidth="1"/>
    <col min="4" max="4" width="22.7265625" style="60" customWidth="1"/>
    <col min="5" max="5" width="48.81640625" style="32" customWidth="1"/>
    <col min="6" max="6" width="10" style="1" customWidth="1"/>
    <col min="7" max="7" width="19.453125" style="1" customWidth="1"/>
    <col min="8" max="8" width="16.7265625" style="1" customWidth="1"/>
    <col min="9" max="9" width="13.7265625" style="22" bestFit="1" customWidth="1"/>
    <col min="10" max="17" width="13.81640625" style="4" customWidth="1"/>
    <col min="18" max="18" width="13.26953125" style="21" customWidth="1"/>
    <col min="19" max="19" width="12.54296875" style="5" customWidth="1"/>
    <col min="20" max="20" width="13.54296875" style="6" customWidth="1"/>
    <col min="21" max="22" width="13.7265625" style="6" customWidth="1"/>
    <col min="23" max="23" width="14.26953125" style="6" customWidth="1"/>
    <col min="24" max="24" width="13.453125" style="6" customWidth="1"/>
    <col min="25" max="31" width="13.7265625" style="6" customWidth="1"/>
    <col min="32" max="35" width="13.7265625" style="2" customWidth="1"/>
    <col min="36" max="16384" width="9.7265625" style="2"/>
  </cols>
  <sheetData>
    <row r="1" spans="1:35" ht="35.25" customHeight="1" x14ac:dyDescent="0.35">
      <c r="A1" s="126" t="s">
        <v>23</v>
      </c>
      <c r="B1" s="126"/>
      <c r="C1" s="126"/>
      <c r="D1" s="127"/>
      <c r="E1" s="117" t="s">
        <v>126</v>
      </c>
      <c r="F1" s="118"/>
      <c r="G1" s="118"/>
      <c r="H1" s="118"/>
      <c r="I1" s="119"/>
      <c r="J1" s="117" t="s">
        <v>24</v>
      </c>
      <c r="K1" s="118"/>
      <c r="L1" s="118"/>
      <c r="M1" s="118"/>
      <c r="N1" s="118"/>
      <c r="O1" s="118"/>
      <c r="P1" s="118"/>
      <c r="Q1" s="118"/>
      <c r="R1" s="118"/>
      <c r="S1" s="119"/>
      <c r="T1" s="128" t="s">
        <v>17</v>
      </c>
      <c r="U1" s="128" t="s">
        <v>17</v>
      </c>
      <c r="V1" s="128" t="s">
        <v>17</v>
      </c>
      <c r="W1" s="128" t="s">
        <v>17</v>
      </c>
      <c r="X1" s="128" t="s">
        <v>17</v>
      </c>
      <c r="Y1" s="128" t="s">
        <v>17</v>
      </c>
      <c r="Z1" s="128" t="s">
        <v>17</v>
      </c>
      <c r="AA1" s="128" t="s">
        <v>17</v>
      </c>
      <c r="AB1" s="128" t="s">
        <v>17</v>
      </c>
      <c r="AC1" s="128" t="s">
        <v>17</v>
      </c>
      <c r="AD1" s="128" t="s">
        <v>17</v>
      </c>
      <c r="AE1" s="128" t="s">
        <v>17</v>
      </c>
      <c r="AF1" s="128" t="s">
        <v>17</v>
      </c>
      <c r="AG1" s="128" t="s">
        <v>17</v>
      </c>
      <c r="AH1" s="128" t="s">
        <v>17</v>
      </c>
      <c r="AI1" s="128" t="s">
        <v>17</v>
      </c>
    </row>
    <row r="2" spans="1:35" ht="25.15" customHeight="1" x14ac:dyDescent="0.35">
      <c r="A2" s="121" t="s">
        <v>156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2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</row>
    <row r="3" spans="1:35" s="3" customFormat="1" ht="40" customHeight="1" x14ac:dyDescent="0.25">
      <c r="A3" s="52" t="s">
        <v>138</v>
      </c>
      <c r="B3" s="55" t="s">
        <v>21</v>
      </c>
      <c r="C3" s="55" t="s">
        <v>19</v>
      </c>
      <c r="D3" s="59" t="s">
        <v>12</v>
      </c>
      <c r="E3" s="52" t="s">
        <v>26</v>
      </c>
      <c r="F3" s="55" t="s">
        <v>3</v>
      </c>
      <c r="G3" s="52" t="s">
        <v>16</v>
      </c>
      <c r="H3" s="55" t="s">
        <v>13</v>
      </c>
      <c r="I3" s="25" t="s">
        <v>20</v>
      </c>
      <c r="J3" s="55" t="s">
        <v>18</v>
      </c>
      <c r="K3" s="77" t="s">
        <v>171</v>
      </c>
      <c r="L3" s="77" t="s">
        <v>172</v>
      </c>
      <c r="M3" s="77" t="s">
        <v>173</v>
      </c>
      <c r="N3" s="77" t="s">
        <v>174</v>
      </c>
      <c r="O3" s="77" t="s">
        <v>175</v>
      </c>
      <c r="P3" s="77" t="s">
        <v>176</v>
      </c>
      <c r="Q3" s="77" t="s">
        <v>177</v>
      </c>
      <c r="R3" s="78" t="s">
        <v>0</v>
      </c>
      <c r="S3" s="26" t="s">
        <v>2</v>
      </c>
      <c r="T3" s="30" t="s">
        <v>1</v>
      </c>
      <c r="U3" s="30" t="s">
        <v>1</v>
      </c>
      <c r="V3" s="30" t="s">
        <v>1</v>
      </c>
      <c r="W3" s="30" t="s">
        <v>1</v>
      </c>
      <c r="X3" s="30" t="s">
        <v>1</v>
      </c>
      <c r="Y3" s="30" t="s">
        <v>1</v>
      </c>
      <c r="Z3" s="30" t="s">
        <v>1</v>
      </c>
      <c r="AA3" s="30" t="s">
        <v>1</v>
      </c>
      <c r="AB3" s="30" t="s">
        <v>1</v>
      </c>
      <c r="AC3" s="30" t="s">
        <v>1</v>
      </c>
      <c r="AD3" s="30" t="s">
        <v>1</v>
      </c>
      <c r="AE3" s="30" t="s">
        <v>1</v>
      </c>
      <c r="AF3" s="30" t="s">
        <v>1</v>
      </c>
      <c r="AG3" s="30" t="s">
        <v>1</v>
      </c>
      <c r="AH3" s="30" t="s">
        <v>1</v>
      </c>
      <c r="AI3" s="30" t="s">
        <v>1</v>
      </c>
    </row>
    <row r="4" spans="1:35" ht="40" customHeight="1" x14ac:dyDescent="0.35">
      <c r="A4" s="108" t="s">
        <v>139</v>
      </c>
      <c r="B4" s="111">
        <v>1</v>
      </c>
      <c r="C4" s="33">
        <v>1</v>
      </c>
      <c r="D4" s="123" t="s">
        <v>123</v>
      </c>
      <c r="E4" s="34" t="s">
        <v>27</v>
      </c>
      <c r="F4" s="35" t="s">
        <v>125</v>
      </c>
      <c r="G4" s="35" t="s">
        <v>28</v>
      </c>
      <c r="H4" s="33" t="s">
        <v>29</v>
      </c>
      <c r="I4" s="36">
        <v>161.22</v>
      </c>
      <c r="J4" s="17">
        <v>0</v>
      </c>
      <c r="K4" s="79">
        <f>IF(SUM(T4:AK4)&gt;J4,J4,SUM(T4:AK4))</f>
        <v>0</v>
      </c>
      <c r="L4" s="81">
        <f>(SUM(T4:AK4))</f>
        <v>0</v>
      </c>
      <c r="M4" s="82"/>
      <c r="N4" s="83">
        <f>ROUND(IF(J4*0.25-0.5&lt;0,0,J4*0.25-0.5),0)-Q4-O4</f>
        <v>0</v>
      </c>
      <c r="O4" s="82"/>
      <c r="P4" s="82"/>
      <c r="Q4" s="82"/>
      <c r="R4" s="84">
        <f>J4-(SUM(T4:AC4))+M4</f>
        <v>0</v>
      </c>
      <c r="S4" s="19" t="str">
        <f>IF(R4&lt;0,"ATENÇÃO","OK")</f>
        <v>OK</v>
      </c>
      <c r="T4" s="48"/>
      <c r="U4" s="49"/>
      <c r="V4" s="48"/>
      <c r="W4" s="48"/>
      <c r="X4" s="48"/>
      <c r="Y4" s="50"/>
      <c r="Z4" s="50"/>
      <c r="AA4" s="50"/>
      <c r="AB4" s="50"/>
      <c r="AC4" s="50"/>
      <c r="AD4" s="50"/>
      <c r="AE4" s="50"/>
      <c r="AF4" s="51"/>
      <c r="AG4" s="51"/>
      <c r="AH4" s="51"/>
      <c r="AI4" s="51"/>
    </row>
    <row r="5" spans="1:35" ht="40" customHeight="1" x14ac:dyDescent="0.35">
      <c r="A5" s="109"/>
      <c r="B5" s="112"/>
      <c r="C5" s="33">
        <v>2</v>
      </c>
      <c r="D5" s="124"/>
      <c r="E5" s="34" t="s">
        <v>30</v>
      </c>
      <c r="F5" s="37" t="s">
        <v>31</v>
      </c>
      <c r="G5" s="37" t="s">
        <v>28</v>
      </c>
      <c r="H5" s="33" t="s">
        <v>29</v>
      </c>
      <c r="I5" s="38">
        <v>12.89</v>
      </c>
      <c r="J5" s="17">
        <v>0</v>
      </c>
      <c r="K5" s="79">
        <f t="shared" ref="K5:K68" si="0">IF(SUM(T5:AK5)&gt;J5,J5,SUM(T5:AK5))</f>
        <v>0</v>
      </c>
      <c r="L5" s="81">
        <f t="shared" ref="L5:L68" si="1">(SUM(T5:AK5))</f>
        <v>0</v>
      </c>
      <c r="M5" s="82"/>
      <c r="N5" s="83">
        <f t="shared" ref="N5:N68" si="2">ROUND(IF(J5*0.25-0.5&lt;0,0,J5*0.25-0.5),0)-Q5-O5</f>
        <v>0</v>
      </c>
      <c r="O5" s="80"/>
      <c r="P5" s="80"/>
      <c r="Q5" s="80"/>
      <c r="R5" s="84">
        <f t="shared" ref="R5:R68" si="3">J5-(SUM(T5:AC5))+M5</f>
        <v>0</v>
      </c>
      <c r="S5" s="19" t="str">
        <f t="shared" ref="S5:S68" si="4">IF(R5&lt;0,"ATENÇÃO","OK")</f>
        <v>OK</v>
      </c>
      <c r="T5" s="48"/>
      <c r="U5" s="49"/>
      <c r="V5" s="48"/>
      <c r="W5" s="48"/>
      <c r="X5" s="48"/>
      <c r="Y5" s="50"/>
      <c r="Z5" s="50"/>
      <c r="AA5" s="50"/>
      <c r="AB5" s="50"/>
      <c r="AC5" s="50"/>
      <c r="AD5" s="50"/>
      <c r="AE5" s="50"/>
      <c r="AF5" s="51"/>
      <c r="AG5" s="51"/>
      <c r="AH5" s="51"/>
      <c r="AI5" s="51"/>
    </row>
    <row r="6" spans="1:35" ht="40" customHeight="1" x14ac:dyDescent="0.35">
      <c r="A6" s="109"/>
      <c r="B6" s="112"/>
      <c r="C6" s="33">
        <v>3</v>
      </c>
      <c r="D6" s="124"/>
      <c r="E6" s="34" t="s">
        <v>32</v>
      </c>
      <c r="F6" s="37" t="s">
        <v>125</v>
      </c>
      <c r="G6" s="37" t="s">
        <v>28</v>
      </c>
      <c r="H6" s="33" t="s">
        <v>29</v>
      </c>
      <c r="I6" s="38">
        <v>20.63</v>
      </c>
      <c r="J6" s="17">
        <v>0</v>
      </c>
      <c r="K6" s="79">
        <f t="shared" si="0"/>
        <v>0</v>
      </c>
      <c r="L6" s="81">
        <f t="shared" si="1"/>
        <v>0</v>
      </c>
      <c r="M6" s="82"/>
      <c r="N6" s="83">
        <f t="shared" si="2"/>
        <v>0</v>
      </c>
      <c r="O6" s="80"/>
      <c r="P6" s="80"/>
      <c r="Q6" s="80"/>
      <c r="R6" s="84">
        <f t="shared" si="3"/>
        <v>0</v>
      </c>
      <c r="S6" s="19" t="str">
        <f t="shared" si="4"/>
        <v>OK</v>
      </c>
      <c r="T6" s="48"/>
      <c r="U6" s="49"/>
      <c r="V6" s="48"/>
      <c r="W6" s="48"/>
      <c r="X6" s="48"/>
      <c r="Y6" s="50"/>
      <c r="Z6" s="50"/>
      <c r="AA6" s="50"/>
      <c r="AB6" s="50"/>
      <c r="AC6" s="50"/>
      <c r="AD6" s="50"/>
      <c r="AE6" s="50"/>
      <c r="AF6" s="51"/>
      <c r="AG6" s="51"/>
      <c r="AH6" s="51"/>
      <c r="AI6" s="51"/>
    </row>
    <row r="7" spans="1:35" ht="40" customHeight="1" x14ac:dyDescent="0.35">
      <c r="A7" s="109"/>
      <c r="B7" s="112"/>
      <c r="C7" s="33">
        <v>4</v>
      </c>
      <c r="D7" s="124"/>
      <c r="E7" s="34" t="s">
        <v>33</v>
      </c>
      <c r="F7" s="37" t="s">
        <v>125</v>
      </c>
      <c r="G7" s="37" t="s">
        <v>34</v>
      </c>
      <c r="H7" s="33" t="s">
        <v>29</v>
      </c>
      <c r="I7" s="38">
        <v>33.53</v>
      </c>
      <c r="J7" s="17">
        <v>0</v>
      </c>
      <c r="K7" s="79">
        <f t="shared" si="0"/>
        <v>0</v>
      </c>
      <c r="L7" s="81">
        <f t="shared" si="1"/>
        <v>0</v>
      </c>
      <c r="M7" s="82"/>
      <c r="N7" s="83">
        <f t="shared" si="2"/>
        <v>0</v>
      </c>
      <c r="O7" s="80"/>
      <c r="P7" s="80"/>
      <c r="Q7" s="80"/>
      <c r="R7" s="84">
        <f t="shared" si="3"/>
        <v>0</v>
      </c>
      <c r="S7" s="19" t="str">
        <f t="shared" si="4"/>
        <v>OK</v>
      </c>
      <c r="T7" s="48"/>
      <c r="U7" s="49"/>
      <c r="V7" s="48"/>
      <c r="W7" s="48"/>
      <c r="X7" s="48"/>
      <c r="Y7" s="50"/>
      <c r="Z7" s="50"/>
      <c r="AA7" s="50"/>
      <c r="AB7" s="50"/>
      <c r="AC7" s="50"/>
      <c r="AD7" s="50"/>
      <c r="AE7" s="50"/>
      <c r="AF7" s="51"/>
      <c r="AG7" s="51"/>
      <c r="AH7" s="51"/>
      <c r="AI7" s="51"/>
    </row>
    <row r="8" spans="1:35" ht="40" customHeight="1" x14ac:dyDescent="0.35">
      <c r="A8" s="109"/>
      <c r="B8" s="112"/>
      <c r="C8" s="33">
        <v>5</v>
      </c>
      <c r="D8" s="124"/>
      <c r="E8" s="34" t="s">
        <v>35</v>
      </c>
      <c r="F8" s="37" t="s">
        <v>125</v>
      </c>
      <c r="G8" s="37" t="s">
        <v>36</v>
      </c>
      <c r="H8" s="33" t="s">
        <v>29</v>
      </c>
      <c r="I8" s="38">
        <v>48.36</v>
      </c>
      <c r="J8" s="17">
        <v>0</v>
      </c>
      <c r="K8" s="79">
        <f t="shared" si="0"/>
        <v>0</v>
      </c>
      <c r="L8" s="81">
        <f t="shared" si="1"/>
        <v>0</v>
      </c>
      <c r="M8" s="82"/>
      <c r="N8" s="83">
        <f t="shared" si="2"/>
        <v>0</v>
      </c>
      <c r="O8" s="80"/>
      <c r="P8" s="80"/>
      <c r="Q8" s="80"/>
      <c r="R8" s="84">
        <f t="shared" si="3"/>
        <v>0</v>
      </c>
      <c r="S8" s="19" t="str">
        <f t="shared" si="4"/>
        <v>OK</v>
      </c>
      <c r="T8" s="48"/>
      <c r="U8" s="49"/>
      <c r="V8" s="48"/>
      <c r="W8" s="48"/>
      <c r="X8" s="48"/>
      <c r="Y8" s="50"/>
      <c r="Z8" s="50"/>
      <c r="AA8" s="50"/>
      <c r="AB8" s="50"/>
      <c r="AC8" s="50"/>
      <c r="AD8" s="50"/>
      <c r="AE8" s="50"/>
      <c r="AF8" s="51"/>
      <c r="AG8" s="51"/>
      <c r="AH8" s="51"/>
      <c r="AI8" s="51"/>
    </row>
    <row r="9" spans="1:35" ht="40" customHeight="1" x14ac:dyDescent="0.35">
      <c r="A9" s="109"/>
      <c r="B9" s="112"/>
      <c r="C9" s="33">
        <v>6</v>
      </c>
      <c r="D9" s="124"/>
      <c r="E9" s="34" t="s">
        <v>127</v>
      </c>
      <c r="F9" s="35" t="s">
        <v>125</v>
      </c>
      <c r="G9" s="37" t="s">
        <v>28</v>
      </c>
      <c r="H9" s="33" t="s">
        <v>29</v>
      </c>
      <c r="I9" s="36">
        <v>4.24</v>
      </c>
      <c r="J9" s="17">
        <v>0</v>
      </c>
      <c r="K9" s="79">
        <f t="shared" si="0"/>
        <v>0</v>
      </c>
      <c r="L9" s="81">
        <f t="shared" si="1"/>
        <v>0</v>
      </c>
      <c r="M9" s="82"/>
      <c r="N9" s="83">
        <f t="shared" si="2"/>
        <v>0</v>
      </c>
      <c r="O9" s="80"/>
      <c r="P9" s="80"/>
      <c r="Q9" s="80"/>
      <c r="R9" s="84">
        <f t="shared" si="3"/>
        <v>0</v>
      </c>
      <c r="S9" s="19" t="str">
        <f t="shared" si="4"/>
        <v>OK</v>
      </c>
      <c r="T9" s="48"/>
      <c r="U9" s="49"/>
      <c r="V9" s="48"/>
      <c r="W9" s="48"/>
      <c r="X9" s="48"/>
      <c r="Y9" s="50"/>
      <c r="Z9" s="50"/>
      <c r="AA9" s="50"/>
      <c r="AB9" s="50"/>
      <c r="AC9" s="50"/>
      <c r="AD9" s="50"/>
      <c r="AE9" s="50"/>
      <c r="AF9" s="51"/>
      <c r="AG9" s="51"/>
      <c r="AH9" s="51"/>
      <c r="AI9" s="51"/>
    </row>
    <row r="10" spans="1:35" ht="40" customHeight="1" x14ac:dyDescent="0.35">
      <c r="A10" s="109"/>
      <c r="B10" s="112"/>
      <c r="C10" s="33">
        <v>7</v>
      </c>
      <c r="D10" s="124"/>
      <c r="E10" s="39" t="s">
        <v>128</v>
      </c>
      <c r="F10" s="40" t="s">
        <v>37</v>
      </c>
      <c r="G10" s="40" t="s">
        <v>38</v>
      </c>
      <c r="H10" s="33" t="s">
        <v>29</v>
      </c>
      <c r="I10" s="38">
        <v>8.59</v>
      </c>
      <c r="J10" s="17">
        <v>0</v>
      </c>
      <c r="K10" s="79">
        <f t="shared" si="0"/>
        <v>0</v>
      </c>
      <c r="L10" s="81">
        <f t="shared" si="1"/>
        <v>0</v>
      </c>
      <c r="M10" s="82"/>
      <c r="N10" s="83">
        <f t="shared" si="2"/>
        <v>0</v>
      </c>
      <c r="O10" s="80"/>
      <c r="P10" s="80"/>
      <c r="Q10" s="80"/>
      <c r="R10" s="84">
        <f t="shared" si="3"/>
        <v>0</v>
      </c>
      <c r="S10" s="19" t="str">
        <f t="shared" si="4"/>
        <v>OK</v>
      </c>
      <c r="T10" s="48"/>
      <c r="U10" s="49"/>
      <c r="V10" s="48"/>
      <c r="W10" s="48"/>
      <c r="X10" s="48"/>
      <c r="Y10" s="50"/>
      <c r="Z10" s="50"/>
      <c r="AA10" s="50"/>
      <c r="AB10" s="50"/>
      <c r="AC10" s="50"/>
      <c r="AD10" s="50"/>
      <c r="AE10" s="50"/>
      <c r="AF10" s="51"/>
      <c r="AG10" s="51"/>
      <c r="AH10" s="51"/>
      <c r="AI10" s="51"/>
    </row>
    <row r="11" spans="1:35" ht="40" customHeight="1" x14ac:dyDescent="0.35">
      <c r="A11" s="109"/>
      <c r="B11" s="112"/>
      <c r="C11" s="33">
        <v>8</v>
      </c>
      <c r="D11" s="124"/>
      <c r="E11" s="39" t="s">
        <v>129</v>
      </c>
      <c r="F11" s="40" t="s">
        <v>37</v>
      </c>
      <c r="G11" s="40" t="s">
        <v>39</v>
      </c>
      <c r="H11" s="33" t="s">
        <v>29</v>
      </c>
      <c r="I11" s="38">
        <v>12.65</v>
      </c>
      <c r="J11" s="17">
        <v>0</v>
      </c>
      <c r="K11" s="79">
        <f t="shared" si="0"/>
        <v>0</v>
      </c>
      <c r="L11" s="81">
        <f t="shared" si="1"/>
        <v>0</v>
      </c>
      <c r="M11" s="82"/>
      <c r="N11" s="83">
        <f t="shared" si="2"/>
        <v>0</v>
      </c>
      <c r="O11" s="80"/>
      <c r="P11" s="80"/>
      <c r="Q11" s="80"/>
      <c r="R11" s="84">
        <f t="shared" si="3"/>
        <v>0</v>
      </c>
      <c r="S11" s="19" t="str">
        <f t="shared" si="4"/>
        <v>OK</v>
      </c>
      <c r="T11" s="48"/>
      <c r="U11" s="49"/>
      <c r="V11" s="48"/>
      <c r="W11" s="48"/>
      <c r="X11" s="48"/>
      <c r="Y11" s="50"/>
      <c r="Z11" s="50"/>
      <c r="AA11" s="50"/>
      <c r="AB11" s="50"/>
      <c r="AC11" s="50"/>
      <c r="AD11" s="50"/>
      <c r="AE11" s="50"/>
      <c r="AF11" s="51"/>
      <c r="AG11" s="51"/>
      <c r="AH11" s="51"/>
      <c r="AI11" s="51"/>
    </row>
    <row r="12" spans="1:35" ht="40" customHeight="1" x14ac:dyDescent="0.35">
      <c r="A12" s="109"/>
      <c r="B12" s="112"/>
      <c r="C12" s="33">
        <v>9</v>
      </c>
      <c r="D12" s="124"/>
      <c r="E12" s="39" t="s">
        <v>130</v>
      </c>
      <c r="F12" s="41" t="s">
        <v>37</v>
      </c>
      <c r="G12" s="40" t="s">
        <v>40</v>
      </c>
      <c r="H12" s="40" t="s">
        <v>29</v>
      </c>
      <c r="I12" s="38">
        <v>13.75</v>
      </c>
      <c r="J12" s="17">
        <v>0</v>
      </c>
      <c r="K12" s="79">
        <f t="shared" si="0"/>
        <v>0</v>
      </c>
      <c r="L12" s="81">
        <f t="shared" si="1"/>
        <v>0</v>
      </c>
      <c r="M12" s="82"/>
      <c r="N12" s="83">
        <f t="shared" si="2"/>
        <v>0</v>
      </c>
      <c r="O12" s="80"/>
      <c r="P12" s="80"/>
      <c r="Q12" s="80"/>
      <c r="R12" s="84">
        <f t="shared" si="3"/>
        <v>0</v>
      </c>
      <c r="S12" s="19" t="str">
        <f t="shared" si="4"/>
        <v>OK</v>
      </c>
      <c r="T12" s="48"/>
      <c r="U12" s="49"/>
      <c r="V12" s="48"/>
      <c r="W12" s="48"/>
      <c r="X12" s="48"/>
      <c r="Y12" s="50"/>
      <c r="Z12" s="50"/>
      <c r="AA12" s="50"/>
      <c r="AB12" s="50"/>
      <c r="AC12" s="50"/>
      <c r="AD12" s="50"/>
      <c r="AE12" s="50"/>
      <c r="AF12" s="51"/>
      <c r="AG12" s="51"/>
      <c r="AH12" s="51"/>
      <c r="AI12" s="51"/>
    </row>
    <row r="13" spans="1:35" ht="40" customHeight="1" x14ac:dyDescent="0.35">
      <c r="A13" s="109"/>
      <c r="B13" s="112"/>
      <c r="C13" s="33">
        <v>10</v>
      </c>
      <c r="D13" s="124"/>
      <c r="E13" s="39" t="s">
        <v>41</v>
      </c>
      <c r="F13" s="41" t="s">
        <v>10</v>
      </c>
      <c r="G13" s="40" t="s">
        <v>28</v>
      </c>
      <c r="H13" s="40" t="s">
        <v>29</v>
      </c>
      <c r="I13" s="38">
        <v>47.9</v>
      </c>
      <c r="J13" s="17">
        <v>0</v>
      </c>
      <c r="K13" s="79">
        <f t="shared" si="0"/>
        <v>0</v>
      </c>
      <c r="L13" s="81">
        <f t="shared" si="1"/>
        <v>0</v>
      </c>
      <c r="M13" s="82"/>
      <c r="N13" s="83">
        <f t="shared" si="2"/>
        <v>0</v>
      </c>
      <c r="O13" s="80"/>
      <c r="P13" s="80"/>
      <c r="Q13" s="80"/>
      <c r="R13" s="84">
        <f t="shared" si="3"/>
        <v>0</v>
      </c>
      <c r="S13" s="19" t="str">
        <f t="shared" si="4"/>
        <v>OK</v>
      </c>
      <c r="T13" s="48"/>
      <c r="U13" s="48"/>
      <c r="V13" s="48"/>
      <c r="W13" s="48"/>
      <c r="X13" s="48"/>
      <c r="Y13" s="50"/>
      <c r="Z13" s="50"/>
      <c r="AA13" s="50"/>
      <c r="AB13" s="50"/>
      <c r="AC13" s="50"/>
      <c r="AD13" s="50"/>
      <c r="AE13" s="50"/>
      <c r="AF13" s="51"/>
      <c r="AG13" s="51"/>
      <c r="AH13" s="51"/>
      <c r="AI13" s="51"/>
    </row>
    <row r="14" spans="1:35" ht="40" customHeight="1" x14ac:dyDescent="0.35">
      <c r="A14" s="109"/>
      <c r="B14" s="112"/>
      <c r="C14" s="33">
        <v>11</v>
      </c>
      <c r="D14" s="124"/>
      <c r="E14" s="39" t="s">
        <v>42</v>
      </c>
      <c r="F14" s="40" t="s">
        <v>43</v>
      </c>
      <c r="G14" s="40" t="s">
        <v>28</v>
      </c>
      <c r="H14" s="40" t="s">
        <v>29</v>
      </c>
      <c r="I14" s="38">
        <v>17.13</v>
      </c>
      <c r="J14" s="17">
        <v>0</v>
      </c>
      <c r="K14" s="79">
        <f t="shared" si="0"/>
        <v>0</v>
      </c>
      <c r="L14" s="81">
        <f t="shared" si="1"/>
        <v>0</v>
      </c>
      <c r="M14" s="82"/>
      <c r="N14" s="83">
        <f t="shared" si="2"/>
        <v>0</v>
      </c>
      <c r="O14" s="80"/>
      <c r="P14" s="80"/>
      <c r="Q14" s="80"/>
      <c r="R14" s="84">
        <f t="shared" si="3"/>
        <v>0</v>
      </c>
      <c r="S14" s="19" t="str">
        <f t="shared" si="4"/>
        <v>OK</v>
      </c>
      <c r="T14" s="48"/>
      <c r="U14" s="48"/>
      <c r="V14" s="48"/>
      <c r="W14" s="48"/>
      <c r="X14" s="48"/>
      <c r="Y14" s="50"/>
      <c r="Z14" s="50"/>
      <c r="AA14" s="50"/>
      <c r="AB14" s="50"/>
      <c r="AC14" s="50"/>
      <c r="AD14" s="50"/>
      <c r="AE14" s="50"/>
      <c r="AF14" s="51"/>
      <c r="AG14" s="51"/>
      <c r="AH14" s="51"/>
      <c r="AI14" s="51"/>
    </row>
    <row r="15" spans="1:35" ht="40" customHeight="1" x14ac:dyDescent="0.35">
      <c r="A15" s="109"/>
      <c r="B15" s="112"/>
      <c r="C15" s="33">
        <v>12</v>
      </c>
      <c r="D15" s="124"/>
      <c r="E15" s="39" t="s">
        <v>44</v>
      </c>
      <c r="F15" s="40" t="s">
        <v>37</v>
      </c>
      <c r="G15" s="40" t="s">
        <v>45</v>
      </c>
      <c r="H15" s="40" t="s">
        <v>29</v>
      </c>
      <c r="I15" s="38">
        <v>22.06</v>
      </c>
      <c r="J15" s="17">
        <v>0</v>
      </c>
      <c r="K15" s="79">
        <f t="shared" si="0"/>
        <v>0</v>
      </c>
      <c r="L15" s="81">
        <f t="shared" si="1"/>
        <v>0</v>
      </c>
      <c r="M15" s="82"/>
      <c r="N15" s="83">
        <f t="shared" si="2"/>
        <v>0</v>
      </c>
      <c r="O15" s="80"/>
      <c r="P15" s="80"/>
      <c r="Q15" s="80"/>
      <c r="R15" s="84">
        <f t="shared" si="3"/>
        <v>0</v>
      </c>
      <c r="S15" s="19" t="str">
        <f t="shared" si="4"/>
        <v>OK</v>
      </c>
      <c r="T15" s="48"/>
      <c r="U15" s="48"/>
      <c r="V15" s="48"/>
      <c r="W15" s="48"/>
      <c r="X15" s="48"/>
      <c r="Y15" s="50"/>
      <c r="Z15" s="50"/>
      <c r="AA15" s="50"/>
      <c r="AB15" s="50"/>
      <c r="AC15" s="50"/>
      <c r="AD15" s="50"/>
      <c r="AE15" s="50"/>
      <c r="AF15" s="51"/>
      <c r="AG15" s="51"/>
      <c r="AH15" s="51"/>
      <c r="AI15" s="51"/>
    </row>
    <row r="16" spans="1:35" ht="40" customHeight="1" x14ac:dyDescent="0.35">
      <c r="A16" s="109"/>
      <c r="B16" s="112"/>
      <c r="C16" s="33">
        <v>13</v>
      </c>
      <c r="D16" s="124"/>
      <c r="E16" s="42" t="s">
        <v>46</v>
      </c>
      <c r="F16" s="43" t="s">
        <v>37</v>
      </c>
      <c r="G16" s="43" t="s">
        <v>47</v>
      </c>
      <c r="H16" s="43" t="s">
        <v>29</v>
      </c>
      <c r="I16" s="44">
        <v>17.41</v>
      </c>
      <c r="J16" s="17">
        <v>0</v>
      </c>
      <c r="K16" s="79">
        <f t="shared" si="0"/>
        <v>0</v>
      </c>
      <c r="L16" s="81">
        <f t="shared" si="1"/>
        <v>0</v>
      </c>
      <c r="M16" s="82"/>
      <c r="N16" s="83">
        <f t="shared" si="2"/>
        <v>0</v>
      </c>
      <c r="O16" s="80"/>
      <c r="P16" s="80"/>
      <c r="Q16" s="80"/>
      <c r="R16" s="84">
        <f t="shared" si="3"/>
        <v>0</v>
      </c>
      <c r="S16" s="19" t="str">
        <f t="shared" si="4"/>
        <v>OK</v>
      </c>
      <c r="T16" s="48"/>
      <c r="U16" s="48"/>
      <c r="V16" s="48"/>
      <c r="W16" s="48"/>
      <c r="X16" s="48"/>
      <c r="Y16" s="50"/>
      <c r="Z16" s="50"/>
      <c r="AA16" s="50"/>
      <c r="AB16" s="50"/>
      <c r="AC16" s="50"/>
      <c r="AD16" s="50"/>
      <c r="AE16" s="50"/>
      <c r="AF16" s="51"/>
      <c r="AG16" s="51"/>
      <c r="AH16" s="51"/>
      <c r="AI16" s="51"/>
    </row>
    <row r="17" spans="1:35" ht="40" customHeight="1" x14ac:dyDescent="0.35">
      <c r="A17" s="109"/>
      <c r="B17" s="112"/>
      <c r="C17" s="33">
        <v>14</v>
      </c>
      <c r="D17" s="124"/>
      <c r="E17" s="39" t="s">
        <v>48</v>
      </c>
      <c r="F17" s="40" t="s">
        <v>37</v>
      </c>
      <c r="G17" s="40" t="s">
        <v>49</v>
      </c>
      <c r="H17" s="40" t="s">
        <v>29</v>
      </c>
      <c r="I17" s="38">
        <v>12.38</v>
      </c>
      <c r="J17" s="17">
        <v>0</v>
      </c>
      <c r="K17" s="79">
        <f t="shared" si="0"/>
        <v>0</v>
      </c>
      <c r="L17" s="81">
        <f t="shared" si="1"/>
        <v>0</v>
      </c>
      <c r="M17" s="82"/>
      <c r="N17" s="83">
        <f t="shared" si="2"/>
        <v>0</v>
      </c>
      <c r="O17" s="80"/>
      <c r="P17" s="80"/>
      <c r="Q17" s="80"/>
      <c r="R17" s="84">
        <f t="shared" si="3"/>
        <v>0</v>
      </c>
      <c r="S17" s="19" t="str">
        <f t="shared" si="4"/>
        <v>OK</v>
      </c>
      <c r="T17" s="48"/>
      <c r="U17" s="48"/>
      <c r="V17" s="48"/>
      <c r="W17" s="48"/>
      <c r="X17" s="48"/>
      <c r="Y17" s="50"/>
      <c r="Z17" s="50"/>
      <c r="AA17" s="50"/>
      <c r="AB17" s="50"/>
      <c r="AC17" s="50"/>
      <c r="AD17" s="50"/>
      <c r="AE17" s="50"/>
      <c r="AF17" s="51"/>
      <c r="AG17" s="51"/>
      <c r="AH17" s="51"/>
      <c r="AI17" s="51"/>
    </row>
    <row r="18" spans="1:35" ht="40" customHeight="1" x14ac:dyDescent="0.35">
      <c r="A18" s="109"/>
      <c r="B18" s="112"/>
      <c r="C18" s="33">
        <v>15</v>
      </c>
      <c r="D18" s="124"/>
      <c r="E18" s="39" t="s">
        <v>50</v>
      </c>
      <c r="F18" s="40" t="s">
        <v>37</v>
      </c>
      <c r="G18" s="40" t="s">
        <v>51</v>
      </c>
      <c r="H18" s="40" t="s">
        <v>29</v>
      </c>
      <c r="I18" s="38">
        <v>154.96</v>
      </c>
      <c r="J18" s="17">
        <v>0</v>
      </c>
      <c r="K18" s="79">
        <f t="shared" si="0"/>
        <v>0</v>
      </c>
      <c r="L18" s="81">
        <f t="shared" si="1"/>
        <v>0</v>
      </c>
      <c r="M18" s="82"/>
      <c r="N18" s="83">
        <f t="shared" si="2"/>
        <v>0</v>
      </c>
      <c r="O18" s="80"/>
      <c r="P18" s="80"/>
      <c r="Q18" s="80"/>
      <c r="R18" s="84">
        <f t="shared" si="3"/>
        <v>0</v>
      </c>
      <c r="S18" s="19" t="str">
        <f t="shared" si="4"/>
        <v>OK</v>
      </c>
      <c r="T18" s="48"/>
      <c r="U18" s="48"/>
      <c r="V18" s="48"/>
      <c r="W18" s="48"/>
      <c r="X18" s="48"/>
      <c r="Y18" s="50"/>
      <c r="Z18" s="50"/>
      <c r="AA18" s="50"/>
      <c r="AB18" s="50"/>
      <c r="AC18" s="50"/>
      <c r="AD18" s="50"/>
      <c r="AE18" s="50"/>
      <c r="AF18" s="51"/>
      <c r="AG18" s="51"/>
      <c r="AH18" s="51"/>
      <c r="AI18" s="51"/>
    </row>
    <row r="19" spans="1:35" ht="40" customHeight="1" x14ac:dyDescent="0.35">
      <c r="A19" s="109"/>
      <c r="B19" s="112"/>
      <c r="C19" s="33">
        <v>16</v>
      </c>
      <c r="D19" s="124"/>
      <c r="E19" s="39" t="s">
        <v>52</v>
      </c>
      <c r="F19" s="40" t="s">
        <v>37</v>
      </c>
      <c r="G19" s="40" t="s">
        <v>53</v>
      </c>
      <c r="H19" s="40" t="s">
        <v>29</v>
      </c>
      <c r="I19" s="38">
        <v>169.18</v>
      </c>
      <c r="J19" s="17">
        <v>0</v>
      </c>
      <c r="K19" s="79">
        <f t="shared" si="0"/>
        <v>0</v>
      </c>
      <c r="L19" s="81">
        <f t="shared" si="1"/>
        <v>0</v>
      </c>
      <c r="M19" s="82"/>
      <c r="N19" s="83">
        <f t="shared" si="2"/>
        <v>0</v>
      </c>
      <c r="O19" s="80"/>
      <c r="P19" s="80"/>
      <c r="Q19" s="80"/>
      <c r="R19" s="84">
        <f t="shared" si="3"/>
        <v>0</v>
      </c>
      <c r="S19" s="19" t="str">
        <f t="shared" si="4"/>
        <v>OK</v>
      </c>
      <c r="T19" s="48"/>
      <c r="U19" s="48"/>
      <c r="V19" s="48"/>
      <c r="W19" s="48"/>
      <c r="X19" s="48"/>
      <c r="Y19" s="50"/>
      <c r="Z19" s="50"/>
      <c r="AA19" s="50"/>
      <c r="AB19" s="50"/>
      <c r="AC19" s="50"/>
      <c r="AD19" s="50"/>
      <c r="AE19" s="50"/>
      <c r="AF19" s="51"/>
      <c r="AG19" s="51"/>
      <c r="AH19" s="51"/>
      <c r="AI19" s="51"/>
    </row>
    <row r="20" spans="1:35" ht="40" customHeight="1" x14ac:dyDescent="0.35">
      <c r="A20" s="109"/>
      <c r="B20" s="112"/>
      <c r="C20" s="33">
        <v>17</v>
      </c>
      <c r="D20" s="124"/>
      <c r="E20" s="39" t="s">
        <v>54</v>
      </c>
      <c r="F20" s="40" t="s">
        <v>37</v>
      </c>
      <c r="G20" s="40" t="s">
        <v>55</v>
      </c>
      <c r="H20" s="40" t="s">
        <v>29</v>
      </c>
      <c r="I20" s="38">
        <v>55.76</v>
      </c>
      <c r="J20" s="17">
        <v>0</v>
      </c>
      <c r="K20" s="79">
        <f t="shared" si="0"/>
        <v>0</v>
      </c>
      <c r="L20" s="81">
        <f t="shared" si="1"/>
        <v>0</v>
      </c>
      <c r="M20" s="82"/>
      <c r="N20" s="83">
        <f t="shared" si="2"/>
        <v>0</v>
      </c>
      <c r="O20" s="80"/>
      <c r="P20" s="80"/>
      <c r="Q20" s="80"/>
      <c r="R20" s="84">
        <f t="shared" si="3"/>
        <v>0</v>
      </c>
      <c r="S20" s="19" t="str">
        <f t="shared" si="4"/>
        <v>OK</v>
      </c>
      <c r="T20" s="48"/>
      <c r="U20" s="48"/>
      <c r="V20" s="48"/>
      <c r="W20" s="48"/>
      <c r="X20" s="48"/>
      <c r="Y20" s="50"/>
      <c r="Z20" s="50"/>
      <c r="AA20" s="50"/>
      <c r="AB20" s="50"/>
      <c r="AC20" s="50"/>
      <c r="AD20" s="50"/>
      <c r="AE20" s="50"/>
      <c r="AF20" s="51"/>
      <c r="AG20" s="51"/>
      <c r="AH20" s="51"/>
      <c r="AI20" s="51"/>
    </row>
    <row r="21" spans="1:35" ht="40" customHeight="1" x14ac:dyDescent="0.35">
      <c r="A21" s="109"/>
      <c r="B21" s="112"/>
      <c r="C21" s="33">
        <v>18</v>
      </c>
      <c r="D21" s="124"/>
      <c r="E21" s="39" t="s">
        <v>56</v>
      </c>
      <c r="F21" s="40" t="s">
        <v>37</v>
      </c>
      <c r="G21" s="40" t="s">
        <v>57</v>
      </c>
      <c r="H21" s="40" t="s">
        <v>29</v>
      </c>
      <c r="I21" s="38">
        <v>21.39</v>
      </c>
      <c r="J21" s="17">
        <v>0</v>
      </c>
      <c r="K21" s="79">
        <f t="shared" si="0"/>
        <v>0</v>
      </c>
      <c r="L21" s="81">
        <f t="shared" si="1"/>
        <v>0</v>
      </c>
      <c r="M21" s="82"/>
      <c r="N21" s="83">
        <f t="shared" si="2"/>
        <v>0</v>
      </c>
      <c r="O21" s="80"/>
      <c r="P21" s="80"/>
      <c r="Q21" s="80"/>
      <c r="R21" s="84">
        <f t="shared" si="3"/>
        <v>0</v>
      </c>
      <c r="S21" s="19" t="str">
        <f t="shared" si="4"/>
        <v>OK</v>
      </c>
      <c r="T21" s="48"/>
      <c r="U21" s="48"/>
      <c r="V21" s="48"/>
      <c r="W21" s="48"/>
      <c r="X21" s="48"/>
      <c r="Y21" s="50"/>
      <c r="Z21" s="50"/>
      <c r="AA21" s="50"/>
      <c r="AB21" s="50"/>
      <c r="AC21" s="50"/>
      <c r="AD21" s="50"/>
      <c r="AE21" s="50"/>
      <c r="AF21" s="51"/>
      <c r="AG21" s="51"/>
      <c r="AH21" s="51"/>
      <c r="AI21" s="51"/>
    </row>
    <row r="22" spans="1:35" ht="40" customHeight="1" x14ac:dyDescent="0.35">
      <c r="A22" s="109"/>
      <c r="B22" s="112"/>
      <c r="C22" s="33">
        <v>19</v>
      </c>
      <c r="D22" s="124"/>
      <c r="E22" s="39" t="s">
        <v>58</v>
      </c>
      <c r="F22" s="40" t="s">
        <v>37</v>
      </c>
      <c r="G22" s="40" t="s">
        <v>59</v>
      </c>
      <c r="H22" s="40" t="s">
        <v>29</v>
      </c>
      <c r="I22" s="38">
        <v>47.92</v>
      </c>
      <c r="J22" s="17">
        <v>0</v>
      </c>
      <c r="K22" s="79">
        <f t="shared" si="0"/>
        <v>0</v>
      </c>
      <c r="L22" s="81">
        <f t="shared" si="1"/>
        <v>0</v>
      </c>
      <c r="M22" s="82"/>
      <c r="N22" s="83">
        <f t="shared" si="2"/>
        <v>0</v>
      </c>
      <c r="O22" s="80"/>
      <c r="P22" s="80"/>
      <c r="Q22" s="80"/>
      <c r="R22" s="84">
        <f t="shared" si="3"/>
        <v>0</v>
      </c>
      <c r="S22" s="19" t="str">
        <f t="shared" si="4"/>
        <v>OK</v>
      </c>
      <c r="T22" s="48"/>
      <c r="U22" s="48"/>
      <c r="V22" s="48"/>
      <c r="W22" s="48"/>
      <c r="X22" s="48"/>
      <c r="Y22" s="50"/>
      <c r="Z22" s="50"/>
      <c r="AA22" s="50"/>
      <c r="AB22" s="50"/>
      <c r="AC22" s="50"/>
      <c r="AD22" s="50"/>
      <c r="AE22" s="50"/>
      <c r="AF22" s="51"/>
      <c r="AG22" s="51"/>
      <c r="AH22" s="51"/>
      <c r="AI22" s="51"/>
    </row>
    <row r="23" spans="1:35" ht="40" customHeight="1" x14ac:dyDescent="0.35">
      <c r="A23" s="109"/>
      <c r="B23" s="112"/>
      <c r="C23" s="33">
        <v>20</v>
      </c>
      <c r="D23" s="124"/>
      <c r="E23" s="39" t="s">
        <v>60</v>
      </c>
      <c r="F23" s="40" t="s">
        <v>37</v>
      </c>
      <c r="G23" s="40" t="s">
        <v>61</v>
      </c>
      <c r="H23" s="40" t="s">
        <v>29</v>
      </c>
      <c r="I23" s="38">
        <v>80.260000000000005</v>
      </c>
      <c r="J23" s="17">
        <v>0</v>
      </c>
      <c r="K23" s="79">
        <f t="shared" si="0"/>
        <v>0</v>
      </c>
      <c r="L23" s="81">
        <f t="shared" si="1"/>
        <v>0</v>
      </c>
      <c r="M23" s="82"/>
      <c r="N23" s="83">
        <f t="shared" si="2"/>
        <v>0</v>
      </c>
      <c r="O23" s="80"/>
      <c r="P23" s="80"/>
      <c r="Q23" s="80"/>
      <c r="R23" s="84">
        <f t="shared" si="3"/>
        <v>0</v>
      </c>
      <c r="S23" s="19" t="str">
        <f t="shared" si="4"/>
        <v>OK</v>
      </c>
      <c r="T23" s="48"/>
      <c r="U23" s="48"/>
      <c r="V23" s="48"/>
      <c r="W23" s="48"/>
      <c r="X23" s="48"/>
      <c r="Y23" s="50"/>
      <c r="Z23" s="50"/>
      <c r="AA23" s="50"/>
      <c r="AB23" s="50"/>
      <c r="AC23" s="50"/>
      <c r="AD23" s="50"/>
      <c r="AE23" s="50"/>
      <c r="AF23" s="51"/>
      <c r="AG23" s="51"/>
      <c r="AH23" s="51"/>
      <c r="AI23" s="51"/>
    </row>
    <row r="24" spans="1:35" ht="40" customHeight="1" x14ac:dyDescent="0.35">
      <c r="A24" s="109"/>
      <c r="B24" s="112"/>
      <c r="C24" s="33">
        <v>21</v>
      </c>
      <c r="D24" s="124"/>
      <c r="E24" s="39" t="s">
        <v>62</v>
      </c>
      <c r="F24" s="40" t="s">
        <v>125</v>
      </c>
      <c r="G24" s="40" t="s">
        <v>63</v>
      </c>
      <c r="H24" s="40" t="s">
        <v>29</v>
      </c>
      <c r="I24" s="38">
        <v>857.58</v>
      </c>
      <c r="J24" s="17">
        <v>0</v>
      </c>
      <c r="K24" s="79">
        <f t="shared" si="0"/>
        <v>0</v>
      </c>
      <c r="L24" s="81">
        <f t="shared" si="1"/>
        <v>0</v>
      </c>
      <c r="M24" s="82"/>
      <c r="N24" s="83">
        <f t="shared" si="2"/>
        <v>0</v>
      </c>
      <c r="O24" s="80"/>
      <c r="P24" s="80"/>
      <c r="Q24" s="80"/>
      <c r="R24" s="84">
        <f t="shared" si="3"/>
        <v>0</v>
      </c>
      <c r="S24" s="19" t="str">
        <f t="shared" si="4"/>
        <v>OK</v>
      </c>
      <c r="T24" s="48"/>
      <c r="U24" s="48"/>
      <c r="V24" s="48"/>
      <c r="W24" s="48"/>
      <c r="X24" s="48"/>
      <c r="Y24" s="50"/>
      <c r="Z24" s="50"/>
      <c r="AA24" s="50"/>
      <c r="AB24" s="50"/>
      <c r="AC24" s="50"/>
      <c r="AD24" s="50"/>
      <c r="AE24" s="50"/>
      <c r="AF24" s="51"/>
      <c r="AG24" s="51"/>
      <c r="AH24" s="51"/>
      <c r="AI24" s="51"/>
    </row>
    <row r="25" spans="1:35" ht="40" customHeight="1" x14ac:dyDescent="0.35">
      <c r="A25" s="109"/>
      <c r="B25" s="112"/>
      <c r="C25" s="33">
        <v>22</v>
      </c>
      <c r="D25" s="124"/>
      <c r="E25" s="39" t="s">
        <v>64</v>
      </c>
      <c r="F25" s="40" t="s">
        <v>125</v>
      </c>
      <c r="G25" s="40" t="s">
        <v>63</v>
      </c>
      <c r="H25" s="40" t="s">
        <v>29</v>
      </c>
      <c r="I25" s="38">
        <v>450.92</v>
      </c>
      <c r="J25" s="17">
        <v>0</v>
      </c>
      <c r="K25" s="79">
        <f t="shared" si="0"/>
        <v>0</v>
      </c>
      <c r="L25" s="81">
        <f t="shared" si="1"/>
        <v>0</v>
      </c>
      <c r="M25" s="82"/>
      <c r="N25" s="83">
        <f t="shared" si="2"/>
        <v>0</v>
      </c>
      <c r="O25" s="80"/>
      <c r="P25" s="80"/>
      <c r="Q25" s="80"/>
      <c r="R25" s="84">
        <f t="shared" si="3"/>
        <v>0</v>
      </c>
      <c r="S25" s="19" t="str">
        <f t="shared" si="4"/>
        <v>OK</v>
      </c>
      <c r="T25" s="48"/>
      <c r="U25" s="48"/>
      <c r="V25" s="48"/>
      <c r="W25" s="48"/>
      <c r="X25" s="48"/>
      <c r="Y25" s="50"/>
      <c r="Z25" s="50"/>
      <c r="AA25" s="50"/>
      <c r="AB25" s="50"/>
      <c r="AC25" s="50"/>
      <c r="AD25" s="50"/>
      <c r="AE25" s="50"/>
      <c r="AF25" s="51"/>
      <c r="AG25" s="51"/>
      <c r="AH25" s="51"/>
      <c r="AI25" s="51"/>
    </row>
    <row r="26" spans="1:35" ht="40" customHeight="1" x14ac:dyDescent="0.35">
      <c r="A26" s="109"/>
      <c r="B26" s="112"/>
      <c r="C26" s="33">
        <v>23</v>
      </c>
      <c r="D26" s="124"/>
      <c r="E26" s="39" t="s">
        <v>65</v>
      </c>
      <c r="F26" s="40" t="s">
        <v>125</v>
      </c>
      <c r="G26" s="40" t="s">
        <v>66</v>
      </c>
      <c r="H26" s="40" t="s">
        <v>29</v>
      </c>
      <c r="I26" s="38">
        <v>121.74</v>
      </c>
      <c r="J26" s="17">
        <v>0</v>
      </c>
      <c r="K26" s="79">
        <f t="shared" si="0"/>
        <v>0</v>
      </c>
      <c r="L26" s="81">
        <f t="shared" si="1"/>
        <v>0</v>
      </c>
      <c r="M26" s="82"/>
      <c r="N26" s="83">
        <f t="shared" si="2"/>
        <v>0</v>
      </c>
      <c r="O26" s="80"/>
      <c r="P26" s="80"/>
      <c r="Q26" s="80"/>
      <c r="R26" s="84">
        <f t="shared" si="3"/>
        <v>0</v>
      </c>
      <c r="S26" s="19" t="str">
        <f t="shared" si="4"/>
        <v>OK</v>
      </c>
      <c r="T26" s="48"/>
      <c r="U26" s="48"/>
      <c r="V26" s="48"/>
      <c r="W26" s="48"/>
      <c r="X26" s="48"/>
      <c r="Y26" s="50"/>
      <c r="Z26" s="50"/>
      <c r="AA26" s="50"/>
      <c r="AB26" s="50"/>
      <c r="AC26" s="50"/>
      <c r="AD26" s="50"/>
      <c r="AE26" s="50"/>
      <c r="AF26" s="51"/>
      <c r="AG26" s="51"/>
      <c r="AH26" s="51"/>
      <c r="AI26" s="51"/>
    </row>
    <row r="27" spans="1:35" ht="40" customHeight="1" x14ac:dyDescent="0.35">
      <c r="A27" s="109"/>
      <c r="B27" s="112"/>
      <c r="C27" s="33">
        <v>24</v>
      </c>
      <c r="D27" s="124"/>
      <c r="E27" s="39" t="s">
        <v>67</v>
      </c>
      <c r="F27" s="40" t="s">
        <v>125</v>
      </c>
      <c r="G27" s="40" t="s">
        <v>68</v>
      </c>
      <c r="H27" s="40" t="s">
        <v>29</v>
      </c>
      <c r="I27" s="38">
        <v>559.17999999999995</v>
      </c>
      <c r="J27" s="17">
        <v>0</v>
      </c>
      <c r="K27" s="79">
        <f t="shared" si="0"/>
        <v>0</v>
      </c>
      <c r="L27" s="81">
        <f t="shared" si="1"/>
        <v>0</v>
      </c>
      <c r="M27" s="82"/>
      <c r="N27" s="83">
        <f t="shared" si="2"/>
        <v>0</v>
      </c>
      <c r="O27" s="80"/>
      <c r="P27" s="80"/>
      <c r="Q27" s="80"/>
      <c r="R27" s="84">
        <f t="shared" si="3"/>
        <v>0</v>
      </c>
      <c r="S27" s="19" t="str">
        <f t="shared" si="4"/>
        <v>OK</v>
      </c>
      <c r="T27" s="48"/>
      <c r="U27" s="48"/>
      <c r="V27" s="48"/>
      <c r="W27" s="48"/>
      <c r="X27" s="48"/>
      <c r="Y27" s="50"/>
      <c r="Z27" s="50"/>
      <c r="AA27" s="50"/>
      <c r="AB27" s="50"/>
      <c r="AC27" s="50"/>
      <c r="AD27" s="50"/>
      <c r="AE27" s="50"/>
      <c r="AF27" s="51"/>
      <c r="AG27" s="51"/>
      <c r="AH27" s="51"/>
      <c r="AI27" s="51"/>
    </row>
    <row r="28" spans="1:35" ht="40" customHeight="1" x14ac:dyDescent="0.35">
      <c r="A28" s="109"/>
      <c r="B28" s="112"/>
      <c r="C28" s="33">
        <v>25</v>
      </c>
      <c r="D28" s="124"/>
      <c r="E28" s="39" t="s">
        <v>69</v>
      </c>
      <c r="F28" s="40" t="s">
        <v>125</v>
      </c>
      <c r="G28" s="40" t="s">
        <v>28</v>
      </c>
      <c r="H28" s="40" t="s">
        <v>29</v>
      </c>
      <c r="I28" s="38">
        <v>279.39999999999998</v>
      </c>
      <c r="J28" s="17">
        <v>0</v>
      </c>
      <c r="K28" s="79">
        <f t="shared" si="0"/>
        <v>0</v>
      </c>
      <c r="L28" s="81">
        <f t="shared" si="1"/>
        <v>0</v>
      </c>
      <c r="M28" s="82"/>
      <c r="N28" s="83">
        <f t="shared" si="2"/>
        <v>0</v>
      </c>
      <c r="O28" s="80"/>
      <c r="P28" s="80"/>
      <c r="Q28" s="80"/>
      <c r="R28" s="84">
        <f t="shared" si="3"/>
        <v>0</v>
      </c>
      <c r="S28" s="19" t="str">
        <f t="shared" si="4"/>
        <v>OK</v>
      </c>
      <c r="T28" s="48"/>
      <c r="U28" s="48"/>
      <c r="V28" s="48"/>
      <c r="W28" s="48"/>
      <c r="X28" s="48"/>
      <c r="Y28" s="50"/>
      <c r="Z28" s="50"/>
      <c r="AA28" s="50"/>
      <c r="AB28" s="50"/>
      <c r="AC28" s="50"/>
      <c r="AD28" s="50"/>
      <c r="AE28" s="50"/>
      <c r="AF28" s="51"/>
      <c r="AG28" s="51"/>
      <c r="AH28" s="51"/>
      <c r="AI28" s="51"/>
    </row>
    <row r="29" spans="1:35" ht="40" customHeight="1" x14ac:dyDescent="0.35">
      <c r="A29" s="109"/>
      <c r="B29" s="112"/>
      <c r="C29" s="33">
        <v>26</v>
      </c>
      <c r="D29" s="124"/>
      <c r="E29" s="39" t="s">
        <v>70</v>
      </c>
      <c r="F29" s="40" t="s">
        <v>125</v>
      </c>
      <c r="G29" s="40" t="s">
        <v>71</v>
      </c>
      <c r="H29" s="40" t="s">
        <v>29</v>
      </c>
      <c r="I29" s="38">
        <v>106.23</v>
      </c>
      <c r="J29" s="17">
        <v>0</v>
      </c>
      <c r="K29" s="79">
        <f t="shared" si="0"/>
        <v>0</v>
      </c>
      <c r="L29" s="81">
        <f t="shared" si="1"/>
        <v>0</v>
      </c>
      <c r="M29" s="82"/>
      <c r="N29" s="83">
        <f t="shared" si="2"/>
        <v>0</v>
      </c>
      <c r="O29" s="80"/>
      <c r="P29" s="80"/>
      <c r="Q29" s="80"/>
      <c r="R29" s="84">
        <f t="shared" si="3"/>
        <v>0</v>
      </c>
      <c r="S29" s="19" t="str">
        <f t="shared" si="4"/>
        <v>OK</v>
      </c>
      <c r="T29" s="48"/>
      <c r="U29" s="48"/>
      <c r="V29" s="48"/>
      <c r="W29" s="48"/>
      <c r="X29" s="48"/>
      <c r="Y29" s="50"/>
      <c r="Z29" s="50"/>
      <c r="AA29" s="50"/>
      <c r="AB29" s="50"/>
      <c r="AC29" s="50"/>
      <c r="AD29" s="50"/>
      <c r="AE29" s="50"/>
      <c r="AF29" s="51"/>
      <c r="AG29" s="51"/>
      <c r="AH29" s="51"/>
      <c r="AI29" s="51"/>
    </row>
    <row r="30" spans="1:35" ht="40" customHeight="1" x14ac:dyDescent="0.35">
      <c r="A30" s="109"/>
      <c r="B30" s="112"/>
      <c r="C30" s="33">
        <v>27</v>
      </c>
      <c r="D30" s="124"/>
      <c r="E30" s="39" t="s">
        <v>72</v>
      </c>
      <c r="F30" s="40" t="s">
        <v>125</v>
      </c>
      <c r="G30" s="40" t="s">
        <v>73</v>
      </c>
      <c r="H30" s="40" t="s">
        <v>29</v>
      </c>
      <c r="I30" s="38">
        <v>619.09</v>
      </c>
      <c r="J30" s="17">
        <v>0</v>
      </c>
      <c r="K30" s="79">
        <f t="shared" si="0"/>
        <v>0</v>
      </c>
      <c r="L30" s="81">
        <f t="shared" si="1"/>
        <v>0</v>
      </c>
      <c r="M30" s="82"/>
      <c r="N30" s="83">
        <f t="shared" si="2"/>
        <v>0</v>
      </c>
      <c r="O30" s="80"/>
      <c r="P30" s="80"/>
      <c r="Q30" s="80"/>
      <c r="R30" s="84">
        <f t="shared" si="3"/>
        <v>0</v>
      </c>
      <c r="S30" s="19" t="str">
        <f t="shared" si="4"/>
        <v>OK</v>
      </c>
      <c r="T30" s="48"/>
      <c r="U30" s="48"/>
      <c r="V30" s="48"/>
      <c r="W30" s="48"/>
      <c r="X30" s="48"/>
      <c r="Y30" s="50"/>
      <c r="Z30" s="50"/>
      <c r="AA30" s="50"/>
      <c r="AB30" s="50"/>
      <c r="AC30" s="50"/>
      <c r="AD30" s="50"/>
      <c r="AE30" s="50"/>
      <c r="AF30" s="51"/>
      <c r="AG30" s="51"/>
      <c r="AH30" s="51"/>
      <c r="AI30" s="51"/>
    </row>
    <row r="31" spans="1:35" ht="40" customHeight="1" x14ac:dyDescent="0.35">
      <c r="A31" s="109"/>
      <c r="B31" s="112"/>
      <c r="C31" s="33">
        <v>28</v>
      </c>
      <c r="D31" s="124"/>
      <c r="E31" s="39" t="s">
        <v>74</v>
      </c>
      <c r="F31" s="40" t="s">
        <v>125</v>
      </c>
      <c r="G31" s="40" t="s">
        <v>75</v>
      </c>
      <c r="H31" s="40" t="s">
        <v>29</v>
      </c>
      <c r="I31" s="38">
        <v>864.15</v>
      </c>
      <c r="J31" s="17">
        <v>0</v>
      </c>
      <c r="K31" s="79">
        <f t="shared" si="0"/>
        <v>0</v>
      </c>
      <c r="L31" s="81">
        <f t="shared" si="1"/>
        <v>0</v>
      </c>
      <c r="M31" s="82"/>
      <c r="N31" s="83">
        <f t="shared" si="2"/>
        <v>0</v>
      </c>
      <c r="O31" s="80"/>
      <c r="P31" s="80"/>
      <c r="Q31" s="80"/>
      <c r="R31" s="84">
        <f t="shared" si="3"/>
        <v>0</v>
      </c>
      <c r="S31" s="19" t="str">
        <f t="shared" si="4"/>
        <v>OK</v>
      </c>
      <c r="T31" s="48"/>
      <c r="U31" s="48"/>
      <c r="V31" s="48"/>
      <c r="W31" s="48"/>
      <c r="X31" s="48"/>
      <c r="Y31" s="50"/>
      <c r="Z31" s="50"/>
      <c r="AA31" s="50"/>
      <c r="AB31" s="50"/>
      <c r="AC31" s="50"/>
      <c r="AD31" s="50"/>
      <c r="AE31" s="50"/>
      <c r="AF31" s="51"/>
      <c r="AG31" s="51"/>
      <c r="AH31" s="51"/>
      <c r="AI31" s="51"/>
    </row>
    <row r="32" spans="1:35" ht="40" customHeight="1" x14ac:dyDescent="0.35">
      <c r="A32" s="109"/>
      <c r="B32" s="112"/>
      <c r="C32" s="33">
        <v>29</v>
      </c>
      <c r="D32" s="124"/>
      <c r="E32" s="39" t="s">
        <v>76</v>
      </c>
      <c r="F32" s="40" t="s">
        <v>125</v>
      </c>
      <c r="G32" s="40" t="s">
        <v>28</v>
      </c>
      <c r="H32" s="40" t="s">
        <v>29</v>
      </c>
      <c r="I32" s="38">
        <v>462.23</v>
      </c>
      <c r="J32" s="17">
        <v>0</v>
      </c>
      <c r="K32" s="79">
        <f t="shared" si="0"/>
        <v>0</v>
      </c>
      <c r="L32" s="81">
        <f t="shared" si="1"/>
        <v>0</v>
      </c>
      <c r="M32" s="82"/>
      <c r="N32" s="83">
        <f t="shared" si="2"/>
        <v>0</v>
      </c>
      <c r="O32" s="80"/>
      <c r="P32" s="80"/>
      <c r="Q32" s="80"/>
      <c r="R32" s="84">
        <f t="shared" si="3"/>
        <v>0</v>
      </c>
      <c r="S32" s="19" t="str">
        <f t="shared" si="4"/>
        <v>OK</v>
      </c>
      <c r="T32" s="48"/>
      <c r="U32" s="48"/>
      <c r="V32" s="48"/>
      <c r="W32" s="48"/>
      <c r="X32" s="48"/>
      <c r="Y32" s="50"/>
      <c r="Z32" s="50"/>
      <c r="AA32" s="50"/>
      <c r="AB32" s="50"/>
      <c r="AC32" s="50"/>
      <c r="AD32" s="50"/>
      <c r="AE32" s="50"/>
      <c r="AF32" s="51"/>
      <c r="AG32" s="51"/>
      <c r="AH32" s="51"/>
      <c r="AI32" s="51"/>
    </row>
    <row r="33" spans="1:35" ht="40" customHeight="1" x14ac:dyDescent="0.35">
      <c r="A33" s="109"/>
      <c r="B33" s="112"/>
      <c r="C33" s="33">
        <v>30</v>
      </c>
      <c r="D33" s="124"/>
      <c r="E33" s="39" t="s">
        <v>77</v>
      </c>
      <c r="F33" s="40" t="s">
        <v>125</v>
      </c>
      <c r="G33" s="40" t="s">
        <v>28</v>
      </c>
      <c r="H33" s="40" t="s">
        <v>29</v>
      </c>
      <c r="I33" s="38">
        <v>872.9</v>
      </c>
      <c r="J33" s="17">
        <v>0</v>
      </c>
      <c r="K33" s="79">
        <f t="shared" si="0"/>
        <v>0</v>
      </c>
      <c r="L33" s="81">
        <f t="shared" si="1"/>
        <v>0</v>
      </c>
      <c r="M33" s="82"/>
      <c r="N33" s="83">
        <f t="shared" si="2"/>
        <v>0</v>
      </c>
      <c r="O33" s="80"/>
      <c r="P33" s="80"/>
      <c r="Q33" s="80"/>
      <c r="R33" s="84">
        <f t="shared" si="3"/>
        <v>0</v>
      </c>
      <c r="S33" s="19" t="str">
        <f t="shared" si="4"/>
        <v>OK</v>
      </c>
      <c r="T33" s="48"/>
      <c r="U33" s="48"/>
      <c r="V33" s="48"/>
      <c r="W33" s="48"/>
      <c r="X33" s="48"/>
      <c r="Y33" s="50"/>
      <c r="Z33" s="50"/>
      <c r="AA33" s="50"/>
      <c r="AB33" s="50"/>
      <c r="AC33" s="50"/>
      <c r="AD33" s="50"/>
      <c r="AE33" s="50"/>
      <c r="AF33" s="51"/>
      <c r="AG33" s="51"/>
      <c r="AH33" s="51"/>
      <c r="AI33" s="51"/>
    </row>
    <row r="34" spans="1:35" ht="40" customHeight="1" x14ac:dyDescent="0.35">
      <c r="A34" s="109"/>
      <c r="B34" s="112"/>
      <c r="C34" s="33">
        <v>31</v>
      </c>
      <c r="D34" s="124"/>
      <c r="E34" s="39" t="s">
        <v>78</v>
      </c>
      <c r="F34" s="40" t="s">
        <v>125</v>
      </c>
      <c r="G34" s="40" t="s">
        <v>28</v>
      </c>
      <c r="H34" s="40" t="s">
        <v>29</v>
      </c>
      <c r="I34" s="38">
        <v>58.04</v>
      </c>
      <c r="J34" s="17">
        <v>0</v>
      </c>
      <c r="K34" s="79">
        <f t="shared" si="0"/>
        <v>0</v>
      </c>
      <c r="L34" s="81">
        <f t="shared" si="1"/>
        <v>0</v>
      </c>
      <c r="M34" s="82"/>
      <c r="N34" s="83">
        <f t="shared" si="2"/>
        <v>0</v>
      </c>
      <c r="O34" s="80"/>
      <c r="P34" s="80"/>
      <c r="Q34" s="80"/>
      <c r="R34" s="84">
        <f t="shared" si="3"/>
        <v>0</v>
      </c>
      <c r="S34" s="19" t="str">
        <f t="shared" si="4"/>
        <v>OK</v>
      </c>
      <c r="T34" s="48"/>
      <c r="U34" s="48"/>
      <c r="V34" s="48"/>
      <c r="W34" s="48"/>
      <c r="X34" s="48"/>
      <c r="Y34" s="50"/>
      <c r="Z34" s="50"/>
      <c r="AA34" s="50"/>
      <c r="AB34" s="50"/>
      <c r="AC34" s="50"/>
      <c r="AD34" s="50"/>
      <c r="AE34" s="50"/>
      <c r="AF34" s="51"/>
      <c r="AG34" s="51"/>
      <c r="AH34" s="51"/>
      <c r="AI34" s="51"/>
    </row>
    <row r="35" spans="1:35" ht="40" customHeight="1" x14ac:dyDescent="0.35">
      <c r="A35" s="109"/>
      <c r="B35" s="112"/>
      <c r="C35" s="33">
        <v>32</v>
      </c>
      <c r="D35" s="124"/>
      <c r="E35" s="39" t="s">
        <v>131</v>
      </c>
      <c r="F35" s="40" t="s">
        <v>125</v>
      </c>
      <c r="G35" s="40" t="s">
        <v>28</v>
      </c>
      <c r="H35" s="40" t="s">
        <v>29</v>
      </c>
      <c r="I35" s="38">
        <v>54.95</v>
      </c>
      <c r="J35" s="17">
        <v>0</v>
      </c>
      <c r="K35" s="79">
        <f t="shared" si="0"/>
        <v>0</v>
      </c>
      <c r="L35" s="81">
        <f t="shared" si="1"/>
        <v>0</v>
      </c>
      <c r="M35" s="82"/>
      <c r="N35" s="83">
        <f t="shared" si="2"/>
        <v>0</v>
      </c>
      <c r="O35" s="80"/>
      <c r="P35" s="80"/>
      <c r="Q35" s="80"/>
      <c r="R35" s="84">
        <f t="shared" si="3"/>
        <v>0</v>
      </c>
      <c r="S35" s="19" t="str">
        <f t="shared" si="4"/>
        <v>OK</v>
      </c>
      <c r="T35" s="48"/>
      <c r="U35" s="48"/>
      <c r="V35" s="48"/>
      <c r="W35" s="48"/>
      <c r="X35" s="48"/>
      <c r="Y35" s="50"/>
      <c r="Z35" s="50"/>
      <c r="AA35" s="50"/>
      <c r="AB35" s="50"/>
      <c r="AC35" s="50"/>
      <c r="AD35" s="50"/>
      <c r="AE35" s="50"/>
      <c r="AF35" s="51"/>
      <c r="AG35" s="51"/>
      <c r="AH35" s="51"/>
      <c r="AI35" s="51"/>
    </row>
    <row r="36" spans="1:35" ht="40" customHeight="1" x14ac:dyDescent="0.35">
      <c r="A36" s="109"/>
      <c r="B36" s="112"/>
      <c r="C36" s="33">
        <v>33</v>
      </c>
      <c r="D36" s="124"/>
      <c r="E36" s="39" t="s">
        <v>132</v>
      </c>
      <c r="F36" s="40" t="s">
        <v>37</v>
      </c>
      <c r="G36" s="40" t="s">
        <v>79</v>
      </c>
      <c r="H36" s="40" t="s">
        <v>29</v>
      </c>
      <c r="I36" s="38">
        <v>10.43</v>
      </c>
      <c r="J36" s="17">
        <v>0</v>
      </c>
      <c r="K36" s="79">
        <f t="shared" si="0"/>
        <v>0</v>
      </c>
      <c r="L36" s="81">
        <f t="shared" si="1"/>
        <v>0</v>
      </c>
      <c r="M36" s="82"/>
      <c r="N36" s="83">
        <f t="shared" si="2"/>
        <v>0</v>
      </c>
      <c r="O36" s="80"/>
      <c r="P36" s="80"/>
      <c r="Q36" s="80"/>
      <c r="R36" s="84">
        <f t="shared" si="3"/>
        <v>0</v>
      </c>
      <c r="S36" s="19" t="str">
        <f t="shared" si="4"/>
        <v>OK</v>
      </c>
      <c r="T36" s="48"/>
      <c r="U36" s="48"/>
      <c r="V36" s="48"/>
      <c r="W36" s="48"/>
      <c r="X36" s="48"/>
      <c r="Y36" s="50"/>
      <c r="Z36" s="50"/>
      <c r="AA36" s="50"/>
      <c r="AB36" s="50"/>
      <c r="AC36" s="50"/>
      <c r="AD36" s="50"/>
      <c r="AE36" s="50"/>
      <c r="AF36" s="51"/>
      <c r="AG36" s="51"/>
      <c r="AH36" s="51"/>
      <c r="AI36" s="51"/>
    </row>
    <row r="37" spans="1:35" ht="40" customHeight="1" x14ac:dyDescent="0.35">
      <c r="A37" s="109"/>
      <c r="B37" s="112"/>
      <c r="C37" s="33">
        <v>34</v>
      </c>
      <c r="D37" s="124"/>
      <c r="E37" s="39" t="s">
        <v>133</v>
      </c>
      <c r="F37" s="40" t="s">
        <v>37</v>
      </c>
      <c r="G37" s="40" t="s">
        <v>80</v>
      </c>
      <c r="H37" s="40" t="s">
        <v>29</v>
      </c>
      <c r="I37" s="38">
        <v>15.99</v>
      </c>
      <c r="J37" s="17">
        <v>0</v>
      </c>
      <c r="K37" s="79">
        <f t="shared" si="0"/>
        <v>0</v>
      </c>
      <c r="L37" s="81">
        <f t="shared" si="1"/>
        <v>0</v>
      </c>
      <c r="M37" s="82"/>
      <c r="N37" s="83">
        <f t="shared" si="2"/>
        <v>0</v>
      </c>
      <c r="O37" s="80"/>
      <c r="P37" s="80"/>
      <c r="Q37" s="80"/>
      <c r="R37" s="84">
        <f t="shared" si="3"/>
        <v>0</v>
      </c>
      <c r="S37" s="19" t="str">
        <f t="shared" si="4"/>
        <v>OK</v>
      </c>
      <c r="T37" s="48"/>
      <c r="U37" s="48"/>
      <c r="V37" s="48"/>
      <c r="W37" s="48"/>
      <c r="X37" s="48"/>
      <c r="Y37" s="50"/>
      <c r="Z37" s="50"/>
      <c r="AA37" s="50"/>
      <c r="AB37" s="50"/>
      <c r="AC37" s="50"/>
      <c r="AD37" s="50"/>
      <c r="AE37" s="50"/>
      <c r="AF37" s="51"/>
      <c r="AG37" s="51"/>
      <c r="AH37" s="51"/>
      <c r="AI37" s="51"/>
    </row>
    <row r="38" spans="1:35" ht="40" customHeight="1" x14ac:dyDescent="0.35">
      <c r="A38" s="109"/>
      <c r="B38" s="112"/>
      <c r="C38" s="33">
        <v>35</v>
      </c>
      <c r="D38" s="124"/>
      <c r="E38" s="39" t="s">
        <v>134</v>
      </c>
      <c r="F38" s="40" t="s">
        <v>37</v>
      </c>
      <c r="G38" s="40" t="s">
        <v>81</v>
      </c>
      <c r="H38" s="40" t="s">
        <v>29</v>
      </c>
      <c r="I38" s="38">
        <v>16.75</v>
      </c>
      <c r="J38" s="17">
        <v>0</v>
      </c>
      <c r="K38" s="79">
        <f t="shared" si="0"/>
        <v>0</v>
      </c>
      <c r="L38" s="81">
        <f t="shared" si="1"/>
        <v>0</v>
      </c>
      <c r="M38" s="82"/>
      <c r="N38" s="83">
        <f t="shared" si="2"/>
        <v>0</v>
      </c>
      <c r="O38" s="80"/>
      <c r="P38" s="80"/>
      <c r="Q38" s="80"/>
      <c r="R38" s="84">
        <f t="shared" si="3"/>
        <v>0</v>
      </c>
      <c r="S38" s="19" t="str">
        <f t="shared" si="4"/>
        <v>OK</v>
      </c>
      <c r="T38" s="48"/>
      <c r="U38" s="48"/>
      <c r="V38" s="48"/>
      <c r="W38" s="48"/>
      <c r="X38" s="48"/>
      <c r="Y38" s="50"/>
      <c r="Z38" s="50"/>
      <c r="AA38" s="50"/>
      <c r="AB38" s="50"/>
      <c r="AC38" s="50"/>
      <c r="AD38" s="50"/>
      <c r="AE38" s="50"/>
      <c r="AF38" s="51"/>
      <c r="AG38" s="51"/>
      <c r="AH38" s="51"/>
      <c r="AI38" s="51"/>
    </row>
    <row r="39" spans="1:35" ht="40" customHeight="1" x14ac:dyDescent="0.35">
      <c r="A39" s="109"/>
      <c r="B39" s="112"/>
      <c r="C39" s="33">
        <v>36</v>
      </c>
      <c r="D39" s="124"/>
      <c r="E39" s="39" t="s">
        <v>135</v>
      </c>
      <c r="F39" s="40" t="s">
        <v>37</v>
      </c>
      <c r="G39" s="40" t="s">
        <v>82</v>
      </c>
      <c r="H39" s="40" t="s">
        <v>29</v>
      </c>
      <c r="I39" s="38">
        <v>42.18</v>
      </c>
      <c r="J39" s="17">
        <v>0</v>
      </c>
      <c r="K39" s="79">
        <f t="shared" si="0"/>
        <v>0</v>
      </c>
      <c r="L39" s="81">
        <f t="shared" si="1"/>
        <v>0</v>
      </c>
      <c r="M39" s="82"/>
      <c r="N39" s="83">
        <f t="shared" si="2"/>
        <v>0</v>
      </c>
      <c r="O39" s="80"/>
      <c r="P39" s="80"/>
      <c r="Q39" s="80"/>
      <c r="R39" s="84">
        <f t="shared" si="3"/>
        <v>0</v>
      </c>
      <c r="S39" s="19" t="str">
        <f t="shared" si="4"/>
        <v>OK</v>
      </c>
      <c r="T39" s="48"/>
      <c r="U39" s="48"/>
      <c r="V39" s="48"/>
      <c r="W39" s="48"/>
      <c r="X39" s="48"/>
      <c r="Y39" s="50"/>
      <c r="Z39" s="50"/>
      <c r="AA39" s="50"/>
      <c r="AB39" s="50"/>
      <c r="AC39" s="50"/>
      <c r="AD39" s="50"/>
      <c r="AE39" s="50"/>
      <c r="AF39" s="51"/>
      <c r="AG39" s="51"/>
      <c r="AH39" s="51"/>
      <c r="AI39" s="51"/>
    </row>
    <row r="40" spans="1:35" ht="40" customHeight="1" x14ac:dyDescent="0.35">
      <c r="A40" s="109"/>
      <c r="B40" s="112"/>
      <c r="C40" s="33">
        <v>37</v>
      </c>
      <c r="D40" s="124"/>
      <c r="E40" s="39" t="s">
        <v>136</v>
      </c>
      <c r="F40" s="40" t="s">
        <v>37</v>
      </c>
      <c r="G40" s="40" t="s">
        <v>83</v>
      </c>
      <c r="H40" s="40" t="s">
        <v>29</v>
      </c>
      <c r="I40" s="38">
        <v>22.07</v>
      </c>
      <c r="J40" s="17">
        <v>0</v>
      </c>
      <c r="K40" s="79">
        <f t="shared" si="0"/>
        <v>0</v>
      </c>
      <c r="L40" s="81">
        <f t="shared" si="1"/>
        <v>0</v>
      </c>
      <c r="M40" s="82"/>
      <c r="N40" s="83">
        <f t="shared" si="2"/>
        <v>0</v>
      </c>
      <c r="O40" s="80"/>
      <c r="P40" s="80"/>
      <c r="Q40" s="80"/>
      <c r="R40" s="84">
        <f t="shared" si="3"/>
        <v>0</v>
      </c>
      <c r="S40" s="19" t="str">
        <f t="shared" si="4"/>
        <v>OK</v>
      </c>
      <c r="T40" s="48"/>
      <c r="U40" s="48"/>
      <c r="V40" s="48"/>
      <c r="W40" s="48"/>
      <c r="X40" s="48"/>
      <c r="Y40" s="50"/>
      <c r="Z40" s="50"/>
      <c r="AA40" s="50"/>
      <c r="AB40" s="50"/>
      <c r="AC40" s="50"/>
      <c r="AD40" s="50"/>
      <c r="AE40" s="50"/>
      <c r="AF40" s="51"/>
      <c r="AG40" s="51"/>
      <c r="AH40" s="51"/>
      <c r="AI40" s="51"/>
    </row>
    <row r="41" spans="1:35" ht="40" customHeight="1" x14ac:dyDescent="0.35">
      <c r="A41" s="109"/>
      <c r="B41" s="112"/>
      <c r="C41" s="33">
        <v>38</v>
      </c>
      <c r="D41" s="124"/>
      <c r="E41" s="39" t="s">
        <v>84</v>
      </c>
      <c r="F41" s="40" t="s">
        <v>125</v>
      </c>
      <c r="G41" s="40" t="s">
        <v>85</v>
      </c>
      <c r="H41" s="40" t="s">
        <v>29</v>
      </c>
      <c r="I41" s="38">
        <v>913.6</v>
      </c>
      <c r="J41" s="17">
        <v>0</v>
      </c>
      <c r="K41" s="79">
        <f t="shared" si="0"/>
        <v>0</v>
      </c>
      <c r="L41" s="81">
        <f t="shared" si="1"/>
        <v>0</v>
      </c>
      <c r="M41" s="82"/>
      <c r="N41" s="83">
        <f t="shared" si="2"/>
        <v>0</v>
      </c>
      <c r="O41" s="80"/>
      <c r="P41" s="80"/>
      <c r="Q41" s="80"/>
      <c r="R41" s="84">
        <f t="shared" si="3"/>
        <v>0</v>
      </c>
      <c r="S41" s="19" t="str">
        <f t="shared" si="4"/>
        <v>OK</v>
      </c>
      <c r="T41" s="48"/>
      <c r="U41" s="48"/>
      <c r="V41" s="48"/>
      <c r="W41" s="48"/>
      <c r="X41" s="48"/>
      <c r="Y41" s="50"/>
      <c r="Z41" s="50"/>
      <c r="AA41" s="50"/>
      <c r="AB41" s="50"/>
      <c r="AC41" s="50"/>
      <c r="AD41" s="50"/>
      <c r="AE41" s="50"/>
      <c r="AF41" s="51"/>
      <c r="AG41" s="51"/>
      <c r="AH41" s="51"/>
      <c r="AI41" s="51"/>
    </row>
    <row r="42" spans="1:35" ht="40" customHeight="1" x14ac:dyDescent="0.35">
      <c r="A42" s="109"/>
      <c r="B42" s="112"/>
      <c r="C42" s="33">
        <v>39</v>
      </c>
      <c r="D42" s="124"/>
      <c r="E42" s="39" t="s">
        <v>86</v>
      </c>
      <c r="F42" s="40" t="s">
        <v>125</v>
      </c>
      <c r="G42" s="40" t="s">
        <v>87</v>
      </c>
      <c r="H42" s="40" t="s">
        <v>29</v>
      </c>
      <c r="I42" s="38">
        <v>373.35</v>
      </c>
      <c r="J42" s="17">
        <v>0</v>
      </c>
      <c r="K42" s="79">
        <f t="shared" si="0"/>
        <v>0</v>
      </c>
      <c r="L42" s="81">
        <f t="shared" si="1"/>
        <v>0</v>
      </c>
      <c r="M42" s="82"/>
      <c r="N42" s="83">
        <f t="shared" si="2"/>
        <v>0</v>
      </c>
      <c r="O42" s="80"/>
      <c r="P42" s="80"/>
      <c r="Q42" s="80"/>
      <c r="R42" s="84">
        <f t="shared" si="3"/>
        <v>0</v>
      </c>
      <c r="S42" s="19" t="str">
        <f t="shared" si="4"/>
        <v>OK</v>
      </c>
      <c r="T42" s="48"/>
      <c r="U42" s="48"/>
      <c r="V42" s="48"/>
      <c r="W42" s="48"/>
      <c r="X42" s="48"/>
      <c r="Y42" s="50"/>
      <c r="Z42" s="50"/>
      <c r="AA42" s="50"/>
      <c r="AB42" s="50"/>
      <c r="AC42" s="50"/>
      <c r="AD42" s="50"/>
      <c r="AE42" s="50"/>
      <c r="AF42" s="51"/>
      <c r="AG42" s="51"/>
      <c r="AH42" s="51"/>
      <c r="AI42" s="51"/>
    </row>
    <row r="43" spans="1:35" ht="40" customHeight="1" x14ac:dyDescent="0.35">
      <c r="A43" s="109"/>
      <c r="B43" s="112"/>
      <c r="C43" s="33">
        <v>40</v>
      </c>
      <c r="D43" s="124"/>
      <c r="E43" s="39" t="s">
        <v>88</v>
      </c>
      <c r="F43" s="40" t="s">
        <v>125</v>
      </c>
      <c r="G43" s="40" t="s">
        <v>28</v>
      </c>
      <c r="H43" s="40" t="s">
        <v>29</v>
      </c>
      <c r="I43" s="38">
        <v>741.62</v>
      </c>
      <c r="J43" s="17">
        <v>0</v>
      </c>
      <c r="K43" s="79">
        <f t="shared" si="0"/>
        <v>0</v>
      </c>
      <c r="L43" s="81">
        <f t="shared" si="1"/>
        <v>0</v>
      </c>
      <c r="M43" s="82"/>
      <c r="N43" s="83">
        <f t="shared" si="2"/>
        <v>0</v>
      </c>
      <c r="O43" s="80"/>
      <c r="P43" s="80"/>
      <c r="Q43" s="80"/>
      <c r="R43" s="84">
        <f t="shared" si="3"/>
        <v>0</v>
      </c>
      <c r="S43" s="19" t="str">
        <f t="shared" si="4"/>
        <v>OK</v>
      </c>
      <c r="T43" s="48"/>
      <c r="U43" s="48"/>
      <c r="V43" s="48"/>
      <c r="W43" s="48"/>
      <c r="X43" s="48"/>
      <c r="Y43" s="50"/>
      <c r="Z43" s="50"/>
      <c r="AA43" s="50"/>
      <c r="AB43" s="50"/>
      <c r="AC43" s="50"/>
      <c r="AD43" s="50"/>
      <c r="AE43" s="50"/>
      <c r="AF43" s="51"/>
      <c r="AG43" s="51"/>
      <c r="AH43" s="51"/>
      <c r="AI43" s="51"/>
    </row>
    <row r="44" spans="1:35" ht="40" customHeight="1" x14ac:dyDescent="0.35">
      <c r="A44" s="109"/>
      <c r="B44" s="112"/>
      <c r="C44" s="33">
        <v>41</v>
      </c>
      <c r="D44" s="124"/>
      <c r="E44" s="39" t="s">
        <v>89</v>
      </c>
      <c r="F44" s="40" t="s">
        <v>37</v>
      </c>
      <c r="G44" s="40" t="s">
        <v>28</v>
      </c>
      <c r="H44" s="40" t="s">
        <v>29</v>
      </c>
      <c r="I44" s="38">
        <v>154.77000000000001</v>
      </c>
      <c r="J44" s="17">
        <v>0</v>
      </c>
      <c r="K44" s="79">
        <f t="shared" si="0"/>
        <v>0</v>
      </c>
      <c r="L44" s="81">
        <f t="shared" si="1"/>
        <v>0</v>
      </c>
      <c r="M44" s="82"/>
      <c r="N44" s="83">
        <f t="shared" si="2"/>
        <v>0</v>
      </c>
      <c r="O44" s="80"/>
      <c r="P44" s="80"/>
      <c r="Q44" s="80"/>
      <c r="R44" s="84">
        <f t="shared" si="3"/>
        <v>0</v>
      </c>
      <c r="S44" s="19" t="str">
        <f t="shared" si="4"/>
        <v>OK</v>
      </c>
      <c r="T44" s="48"/>
      <c r="U44" s="48"/>
      <c r="V44" s="48"/>
      <c r="W44" s="48"/>
      <c r="X44" s="48"/>
      <c r="Y44" s="50"/>
      <c r="Z44" s="50"/>
      <c r="AA44" s="50"/>
      <c r="AB44" s="50"/>
      <c r="AC44" s="50"/>
      <c r="AD44" s="50"/>
      <c r="AE44" s="50"/>
      <c r="AF44" s="51"/>
      <c r="AG44" s="51"/>
      <c r="AH44" s="51"/>
      <c r="AI44" s="51"/>
    </row>
    <row r="45" spans="1:35" ht="40" customHeight="1" x14ac:dyDescent="0.35">
      <c r="A45" s="109"/>
      <c r="B45" s="112"/>
      <c r="C45" s="33">
        <v>42</v>
      </c>
      <c r="D45" s="124"/>
      <c r="E45" s="39" t="s">
        <v>90</v>
      </c>
      <c r="F45" s="40" t="s">
        <v>37</v>
      </c>
      <c r="G45" s="40" t="s">
        <v>28</v>
      </c>
      <c r="H45" s="40" t="s">
        <v>29</v>
      </c>
      <c r="I45" s="38">
        <v>87.06</v>
      </c>
      <c r="J45" s="17">
        <v>0</v>
      </c>
      <c r="K45" s="79">
        <f t="shared" si="0"/>
        <v>0</v>
      </c>
      <c r="L45" s="81">
        <f t="shared" si="1"/>
        <v>0</v>
      </c>
      <c r="M45" s="82"/>
      <c r="N45" s="83">
        <f t="shared" si="2"/>
        <v>0</v>
      </c>
      <c r="O45" s="80"/>
      <c r="P45" s="80"/>
      <c r="Q45" s="80"/>
      <c r="R45" s="84">
        <f t="shared" si="3"/>
        <v>0</v>
      </c>
      <c r="S45" s="19" t="str">
        <f t="shared" si="4"/>
        <v>OK</v>
      </c>
      <c r="T45" s="48"/>
      <c r="U45" s="48"/>
      <c r="V45" s="48"/>
      <c r="W45" s="48"/>
      <c r="X45" s="48"/>
      <c r="Y45" s="50"/>
      <c r="Z45" s="50"/>
      <c r="AA45" s="50"/>
      <c r="AB45" s="50"/>
      <c r="AC45" s="50"/>
      <c r="AD45" s="50"/>
      <c r="AE45" s="50"/>
      <c r="AF45" s="51"/>
      <c r="AG45" s="51"/>
      <c r="AH45" s="51"/>
      <c r="AI45" s="51"/>
    </row>
    <row r="46" spans="1:35" ht="40" customHeight="1" x14ac:dyDescent="0.35">
      <c r="A46" s="109"/>
      <c r="B46" s="112"/>
      <c r="C46" s="33">
        <v>43</v>
      </c>
      <c r="D46" s="124"/>
      <c r="E46" s="39" t="s">
        <v>91</v>
      </c>
      <c r="F46" s="40" t="s">
        <v>37</v>
      </c>
      <c r="G46" s="40" t="s">
        <v>92</v>
      </c>
      <c r="H46" s="40" t="s">
        <v>29</v>
      </c>
      <c r="I46" s="38">
        <v>15.61</v>
      </c>
      <c r="J46" s="17">
        <v>0</v>
      </c>
      <c r="K46" s="79">
        <f t="shared" si="0"/>
        <v>0</v>
      </c>
      <c r="L46" s="81">
        <f t="shared" si="1"/>
        <v>0</v>
      </c>
      <c r="M46" s="82"/>
      <c r="N46" s="83">
        <f t="shared" si="2"/>
        <v>0</v>
      </c>
      <c r="O46" s="80"/>
      <c r="P46" s="80"/>
      <c r="Q46" s="80"/>
      <c r="R46" s="84">
        <f t="shared" si="3"/>
        <v>0</v>
      </c>
      <c r="S46" s="19" t="str">
        <f t="shared" si="4"/>
        <v>OK</v>
      </c>
      <c r="T46" s="48"/>
      <c r="U46" s="48"/>
      <c r="V46" s="48"/>
      <c r="W46" s="48"/>
      <c r="X46" s="48"/>
      <c r="Y46" s="50"/>
      <c r="Z46" s="50"/>
      <c r="AA46" s="50"/>
      <c r="AB46" s="50"/>
      <c r="AC46" s="50"/>
      <c r="AD46" s="50"/>
      <c r="AE46" s="50"/>
      <c r="AF46" s="51"/>
      <c r="AG46" s="51"/>
      <c r="AH46" s="51"/>
      <c r="AI46" s="51"/>
    </row>
    <row r="47" spans="1:35" ht="40" customHeight="1" x14ac:dyDescent="0.35">
      <c r="A47" s="109"/>
      <c r="B47" s="112"/>
      <c r="C47" s="33">
        <v>44</v>
      </c>
      <c r="D47" s="124"/>
      <c r="E47" s="39" t="s">
        <v>93</v>
      </c>
      <c r="F47" s="40" t="s">
        <v>125</v>
      </c>
      <c r="G47" s="40" t="s">
        <v>28</v>
      </c>
      <c r="H47" s="40" t="s">
        <v>29</v>
      </c>
      <c r="I47" s="38">
        <v>144.44999999999999</v>
      </c>
      <c r="J47" s="17">
        <v>0</v>
      </c>
      <c r="K47" s="79">
        <f t="shared" si="0"/>
        <v>0</v>
      </c>
      <c r="L47" s="81">
        <f t="shared" si="1"/>
        <v>0</v>
      </c>
      <c r="M47" s="82"/>
      <c r="N47" s="83">
        <f t="shared" si="2"/>
        <v>0</v>
      </c>
      <c r="O47" s="80"/>
      <c r="P47" s="80"/>
      <c r="Q47" s="80"/>
      <c r="R47" s="84">
        <f t="shared" si="3"/>
        <v>0</v>
      </c>
      <c r="S47" s="19" t="str">
        <f t="shared" si="4"/>
        <v>OK</v>
      </c>
      <c r="T47" s="48"/>
      <c r="U47" s="48"/>
      <c r="V47" s="48"/>
      <c r="W47" s="48"/>
      <c r="X47" s="48"/>
      <c r="Y47" s="50"/>
      <c r="Z47" s="50"/>
      <c r="AA47" s="50"/>
      <c r="AB47" s="50"/>
      <c r="AC47" s="50"/>
      <c r="AD47" s="50"/>
      <c r="AE47" s="50"/>
      <c r="AF47" s="51"/>
      <c r="AG47" s="51"/>
      <c r="AH47" s="51"/>
      <c r="AI47" s="51"/>
    </row>
    <row r="48" spans="1:35" ht="40" customHeight="1" x14ac:dyDescent="0.35">
      <c r="A48" s="110"/>
      <c r="B48" s="113"/>
      <c r="C48" s="33">
        <v>45</v>
      </c>
      <c r="D48" s="125"/>
      <c r="E48" s="39" t="s">
        <v>94</v>
      </c>
      <c r="F48" s="40" t="s">
        <v>125</v>
      </c>
      <c r="G48" s="40" t="s">
        <v>28</v>
      </c>
      <c r="H48" s="40" t="s">
        <v>29</v>
      </c>
      <c r="I48" s="38">
        <v>157.99</v>
      </c>
      <c r="J48" s="17">
        <v>0</v>
      </c>
      <c r="K48" s="79">
        <f t="shared" si="0"/>
        <v>0</v>
      </c>
      <c r="L48" s="81">
        <f t="shared" si="1"/>
        <v>0</v>
      </c>
      <c r="M48" s="82"/>
      <c r="N48" s="83">
        <f t="shared" si="2"/>
        <v>0</v>
      </c>
      <c r="O48" s="80"/>
      <c r="P48" s="80"/>
      <c r="Q48" s="80"/>
      <c r="R48" s="84">
        <f t="shared" si="3"/>
        <v>0</v>
      </c>
      <c r="S48" s="19" t="str">
        <f t="shared" si="4"/>
        <v>OK</v>
      </c>
      <c r="T48" s="48"/>
      <c r="U48" s="48"/>
      <c r="V48" s="48"/>
      <c r="W48" s="48"/>
      <c r="X48" s="48"/>
      <c r="Y48" s="50"/>
      <c r="Z48" s="50"/>
      <c r="AA48" s="50"/>
      <c r="AB48" s="50"/>
      <c r="AC48" s="50"/>
      <c r="AD48" s="50"/>
      <c r="AE48" s="50"/>
      <c r="AF48" s="51"/>
      <c r="AG48" s="51"/>
      <c r="AH48" s="51"/>
      <c r="AI48" s="51"/>
    </row>
    <row r="49" spans="1:35" ht="40" customHeight="1" x14ac:dyDescent="0.35">
      <c r="A49" s="108" t="s">
        <v>140</v>
      </c>
      <c r="B49" s="111">
        <v>2</v>
      </c>
      <c r="C49" s="33">
        <v>46</v>
      </c>
      <c r="D49" s="114" t="s">
        <v>123</v>
      </c>
      <c r="E49" s="39" t="s">
        <v>27</v>
      </c>
      <c r="F49" s="40" t="s">
        <v>125</v>
      </c>
      <c r="G49" s="40" t="s">
        <v>28</v>
      </c>
      <c r="H49" s="40" t="s">
        <v>29</v>
      </c>
      <c r="I49" s="38">
        <v>185.26</v>
      </c>
      <c r="J49" s="17">
        <v>0</v>
      </c>
      <c r="K49" s="79">
        <f t="shared" si="0"/>
        <v>0</v>
      </c>
      <c r="L49" s="81">
        <f t="shared" si="1"/>
        <v>0</v>
      </c>
      <c r="M49" s="82"/>
      <c r="N49" s="83">
        <f t="shared" si="2"/>
        <v>0</v>
      </c>
      <c r="O49" s="80"/>
      <c r="P49" s="80"/>
      <c r="Q49" s="80"/>
      <c r="R49" s="84">
        <f t="shared" si="3"/>
        <v>0</v>
      </c>
      <c r="S49" s="19" t="str">
        <f t="shared" si="4"/>
        <v>OK</v>
      </c>
      <c r="T49" s="48"/>
      <c r="U49" s="48"/>
      <c r="V49" s="48"/>
      <c r="W49" s="48"/>
      <c r="X49" s="48"/>
      <c r="Y49" s="50"/>
      <c r="Z49" s="50"/>
      <c r="AA49" s="50"/>
      <c r="AB49" s="50"/>
      <c r="AC49" s="50"/>
      <c r="AD49" s="50"/>
      <c r="AE49" s="50"/>
      <c r="AF49" s="51"/>
      <c r="AG49" s="51"/>
      <c r="AH49" s="51"/>
      <c r="AI49" s="51"/>
    </row>
    <row r="50" spans="1:35" ht="40" customHeight="1" x14ac:dyDescent="0.35">
      <c r="A50" s="109"/>
      <c r="B50" s="112"/>
      <c r="C50" s="33">
        <v>47</v>
      </c>
      <c r="D50" s="115"/>
      <c r="E50" s="39" t="s">
        <v>30</v>
      </c>
      <c r="F50" s="40" t="s">
        <v>31</v>
      </c>
      <c r="G50" s="40" t="s">
        <v>28</v>
      </c>
      <c r="H50" s="40" t="s">
        <v>29</v>
      </c>
      <c r="I50" s="38">
        <v>14.82</v>
      </c>
      <c r="J50" s="17">
        <v>0</v>
      </c>
      <c r="K50" s="79">
        <f t="shared" si="0"/>
        <v>0</v>
      </c>
      <c r="L50" s="81">
        <f t="shared" si="1"/>
        <v>0</v>
      </c>
      <c r="M50" s="82"/>
      <c r="N50" s="83">
        <f t="shared" si="2"/>
        <v>0</v>
      </c>
      <c r="O50" s="80"/>
      <c r="P50" s="80"/>
      <c r="Q50" s="80"/>
      <c r="R50" s="84">
        <f t="shared" si="3"/>
        <v>0</v>
      </c>
      <c r="S50" s="19" t="str">
        <f t="shared" si="4"/>
        <v>OK</v>
      </c>
      <c r="T50" s="48"/>
      <c r="U50" s="48"/>
      <c r="V50" s="48"/>
      <c r="W50" s="48"/>
      <c r="X50" s="48"/>
      <c r="Y50" s="50"/>
      <c r="Z50" s="50"/>
      <c r="AA50" s="50"/>
      <c r="AB50" s="50"/>
      <c r="AC50" s="50"/>
      <c r="AD50" s="50"/>
      <c r="AE50" s="50"/>
      <c r="AF50" s="51"/>
      <c r="AG50" s="51"/>
      <c r="AH50" s="51"/>
      <c r="AI50" s="51"/>
    </row>
    <row r="51" spans="1:35" ht="40" customHeight="1" x14ac:dyDescent="0.35">
      <c r="A51" s="109"/>
      <c r="B51" s="112"/>
      <c r="C51" s="33">
        <v>48</v>
      </c>
      <c r="D51" s="115"/>
      <c r="E51" s="39" t="s">
        <v>35</v>
      </c>
      <c r="F51" s="40" t="s">
        <v>125</v>
      </c>
      <c r="G51" s="40" t="s">
        <v>36</v>
      </c>
      <c r="H51" s="40" t="s">
        <v>29</v>
      </c>
      <c r="I51" s="38">
        <v>55.57</v>
      </c>
      <c r="J51" s="17">
        <v>0</v>
      </c>
      <c r="K51" s="79">
        <f t="shared" si="0"/>
        <v>0</v>
      </c>
      <c r="L51" s="81">
        <f t="shared" si="1"/>
        <v>0</v>
      </c>
      <c r="M51" s="82"/>
      <c r="N51" s="83">
        <f t="shared" si="2"/>
        <v>0</v>
      </c>
      <c r="O51" s="80"/>
      <c r="P51" s="80"/>
      <c r="Q51" s="80"/>
      <c r="R51" s="84">
        <f t="shared" si="3"/>
        <v>0</v>
      </c>
      <c r="S51" s="19" t="str">
        <f t="shared" si="4"/>
        <v>OK</v>
      </c>
      <c r="T51" s="48"/>
      <c r="U51" s="48"/>
      <c r="V51" s="48"/>
      <c r="W51" s="48"/>
      <c r="X51" s="48"/>
      <c r="Y51" s="50"/>
      <c r="Z51" s="50"/>
      <c r="AA51" s="50"/>
      <c r="AB51" s="50"/>
      <c r="AC51" s="50"/>
      <c r="AD51" s="50"/>
      <c r="AE51" s="50"/>
      <c r="AF51" s="51"/>
      <c r="AG51" s="51"/>
      <c r="AH51" s="51"/>
      <c r="AI51" s="51"/>
    </row>
    <row r="52" spans="1:35" ht="40" customHeight="1" x14ac:dyDescent="0.35">
      <c r="A52" s="109"/>
      <c r="B52" s="112"/>
      <c r="C52" s="33">
        <v>49</v>
      </c>
      <c r="D52" s="115"/>
      <c r="E52" s="39" t="s">
        <v>127</v>
      </c>
      <c r="F52" s="40" t="s">
        <v>125</v>
      </c>
      <c r="G52" s="40" t="s">
        <v>28</v>
      </c>
      <c r="H52" s="40" t="s">
        <v>29</v>
      </c>
      <c r="I52" s="38">
        <v>4.88</v>
      </c>
      <c r="J52" s="17">
        <v>0</v>
      </c>
      <c r="K52" s="79">
        <f t="shared" si="0"/>
        <v>0</v>
      </c>
      <c r="L52" s="81">
        <f t="shared" si="1"/>
        <v>0</v>
      </c>
      <c r="M52" s="82"/>
      <c r="N52" s="83">
        <f t="shared" si="2"/>
        <v>0</v>
      </c>
      <c r="O52" s="80"/>
      <c r="P52" s="80"/>
      <c r="Q52" s="80"/>
      <c r="R52" s="84">
        <f t="shared" si="3"/>
        <v>0</v>
      </c>
      <c r="S52" s="19" t="str">
        <f t="shared" si="4"/>
        <v>OK</v>
      </c>
      <c r="T52" s="48"/>
      <c r="U52" s="48"/>
      <c r="V52" s="48"/>
      <c r="W52" s="48"/>
      <c r="X52" s="48"/>
      <c r="Y52" s="50"/>
      <c r="Z52" s="50"/>
      <c r="AA52" s="50"/>
      <c r="AB52" s="50"/>
      <c r="AC52" s="50"/>
      <c r="AD52" s="50"/>
      <c r="AE52" s="50"/>
      <c r="AF52" s="51"/>
      <c r="AG52" s="51"/>
      <c r="AH52" s="51"/>
      <c r="AI52" s="51"/>
    </row>
    <row r="53" spans="1:35" ht="40" customHeight="1" x14ac:dyDescent="0.35">
      <c r="A53" s="109"/>
      <c r="B53" s="112"/>
      <c r="C53" s="33">
        <v>50</v>
      </c>
      <c r="D53" s="115"/>
      <c r="E53" s="39" t="s">
        <v>129</v>
      </c>
      <c r="F53" s="40" t="s">
        <v>37</v>
      </c>
      <c r="G53" s="40" t="s">
        <v>39</v>
      </c>
      <c r="H53" s="40" t="s">
        <v>29</v>
      </c>
      <c r="I53" s="38">
        <v>14.54</v>
      </c>
      <c r="J53" s="17">
        <v>0</v>
      </c>
      <c r="K53" s="79">
        <f t="shared" si="0"/>
        <v>0</v>
      </c>
      <c r="L53" s="81">
        <f t="shared" si="1"/>
        <v>0</v>
      </c>
      <c r="M53" s="82"/>
      <c r="N53" s="83">
        <f t="shared" si="2"/>
        <v>0</v>
      </c>
      <c r="O53" s="80"/>
      <c r="P53" s="80"/>
      <c r="Q53" s="80"/>
      <c r="R53" s="84">
        <f t="shared" si="3"/>
        <v>0</v>
      </c>
      <c r="S53" s="19" t="str">
        <f t="shared" si="4"/>
        <v>OK</v>
      </c>
      <c r="T53" s="48"/>
      <c r="U53" s="48"/>
      <c r="V53" s="48"/>
      <c r="W53" s="48"/>
      <c r="X53" s="48"/>
      <c r="Y53" s="50"/>
      <c r="Z53" s="50"/>
      <c r="AA53" s="50"/>
      <c r="AB53" s="50"/>
      <c r="AC53" s="50"/>
      <c r="AD53" s="50"/>
      <c r="AE53" s="50"/>
      <c r="AF53" s="51"/>
      <c r="AG53" s="51"/>
      <c r="AH53" s="51"/>
      <c r="AI53" s="51"/>
    </row>
    <row r="54" spans="1:35" ht="40" customHeight="1" x14ac:dyDescent="0.35">
      <c r="A54" s="109"/>
      <c r="B54" s="112"/>
      <c r="C54" s="33">
        <v>51</v>
      </c>
      <c r="D54" s="115"/>
      <c r="E54" s="39" t="s">
        <v>130</v>
      </c>
      <c r="F54" s="40" t="s">
        <v>37</v>
      </c>
      <c r="G54" s="40" t="s">
        <v>40</v>
      </c>
      <c r="H54" s="40" t="s">
        <v>29</v>
      </c>
      <c r="I54" s="38">
        <v>15.8</v>
      </c>
      <c r="J54" s="17">
        <v>0</v>
      </c>
      <c r="K54" s="79">
        <f t="shared" si="0"/>
        <v>0</v>
      </c>
      <c r="L54" s="81">
        <f t="shared" si="1"/>
        <v>0</v>
      </c>
      <c r="M54" s="82"/>
      <c r="N54" s="83">
        <f t="shared" si="2"/>
        <v>0</v>
      </c>
      <c r="O54" s="80"/>
      <c r="P54" s="80"/>
      <c r="Q54" s="80"/>
      <c r="R54" s="84">
        <f t="shared" si="3"/>
        <v>0</v>
      </c>
      <c r="S54" s="19" t="str">
        <f t="shared" si="4"/>
        <v>OK</v>
      </c>
      <c r="T54" s="48"/>
      <c r="U54" s="48"/>
      <c r="V54" s="48"/>
      <c r="W54" s="48"/>
      <c r="X54" s="48"/>
      <c r="Y54" s="50"/>
      <c r="Z54" s="50"/>
      <c r="AA54" s="50"/>
      <c r="AB54" s="50"/>
      <c r="AC54" s="50"/>
      <c r="AD54" s="50"/>
      <c r="AE54" s="50"/>
      <c r="AF54" s="51"/>
      <c r="AG54" s="51"/>
      <c r="AH54" s="51"/>
      <c r="AI54" s="51"/>
    </row>
    <row r="55" spans="1:35" ht="40" customHeight="1" x14ac:dyDescent="0.35">
      <c r="A55" s="109"/>
      <c r="B55" s="112"/>
      <c r="C55" s="33">
        <v>52</v>
      </c>
      <c r="D55" s="115"/>
      <c r="E55" s="39" t="s">
        <v>44</v>
      </c>
      <c r="F55" s="40" t="s">
        <v>37</v>
      </c>
      <c r="G55" s="40" t="s">
        <v>45</v>
      </c>
      <c r="H55" s="40" t="s">
        <v>29</v>
      </c>
      <c r="I55" s="38">
        <v>25.35</v>
      </c>
      <c r="J55" s="17">
        <v>0</v>
      </c>
      <c r="K55" s="79">
        <f t="shared" si="0"/>
        <v>0</v>
      </c>
      <c r="L55" s="81">
        <f t="shared" si="1"/>
        <v>0</v>
      </c>
      <c r="M55" s="82"/>
      <c r="N55" s="83">
        <f t="shared" si="2"/>
        <v>0</v>
      </c>
      <c r="O55" s="80"/>
      <c r="P55" s="80"/>
      <c r="Q55" s="80"/>
      <c r="R55" s="84">
        <f t="shared" si="3"/>
        <v>0</v>
      </c>
      <c r="S55" s="19" t="str">
        <f t="shared" si="4"/>
        <v>OK</v>
      </c>
      <c r="T55" s="48"/>
      <c r="U55" s="48"/>
      <c r="V55" s="48"/>
      <c r="W55" s="48"/>
      <c r="X55" s="48"/>
      <c r="Y55" s="50"/>
      <c r="Z55" s="50"/>
      <c r="AA55" s="50"/>
      <c r="AB55" s="50"/>
      <c r="AC55" s="50"/>
      <c r="AD55" s="50"/>
      <c r="AE55" s="50"/>
      <c r="AF55" s="51"/>
      <c r="AG55" s="51"/>
      <c r="AH55" s="51"/>
      <c r="AI55" s="51"/>
    </row>
    <row r="56" spans="1:35" ht="40" customHeight="1" x14ac:dyDescent="0.35">
      <c r="A56" s="109"/>
      <c r="B56" s="112"/>
      <c r="C56" s="33">
        <v>53</v>
      </c>
      <c r="D56" s="115"/>
      <c r="E56" s="39" t="s">
        <v>46</v>
      </c>
      <c r="F56" s="40" t="s">
        <v>37</v>
      </c>
      <c r="G56" s="40" t="s">
        <v>47</v>
      </c>
      <c r="H56" s="40" t="s">
        <v>29</v>
      </c>
      <c r="I56" s="38">
        <v>20</v>
      </c>
      <c r="J56" s="17">
        <v>0</v>
      </c>
      <c r="K56" s="79">
        <f t="shared" si="0"/>
        <v>0</v>
      </c>
      <c r="L56" s="81">
        <f t="shared" si="1"/>
        <v>0</v>
      </c>
      <c r="M56" s="82"/>
      <c r="N56" s="83">
        <f t="shared" si="2"/>
        <v>0</v>
      </c>
      <c r="O56" s="80"/>
      <c r="P56" s="80"/>
      <c r="Q56" s="80"/>
      <c r="R56" s="84">
        <f t="shared" si="3"/>
        <v>0</v>
      </c>
      <c r="S56" s="19" t="str">
        <f t="shared" si="4"/>
        <v>OK</v>
      </c>
      <c r="T56" s="48"/>
      <c r="U56" s="48"/>
      <c r="V56" s="48"/>
      <c r="W56" s="48"/>
      <c r="X56" s="48"/>
      <c r="Y56" s="50"/>
      <c r="Z56" s="50"/>
      <c r="AA56" s="50"/>
      <c r="AB56" s="50"/>
      <c r="AC56" s="50"/>
      <c r="AD56" s="50"/>
      <c r="AE56" s="50"/>
      <c r="AF56" s="51"/>
      <c r="AG56" s="51"/>
      <c r="AH56" s="51"/>
      <c r="AI56" s="51"/>
    </row>
    <row r="57" spans="1:35" ht="40" customHeight="1" x14ac:dyDescent="0.35">
      <c r="A57" s="109"/>
      <c r="B57" s="112"/>
      <c r="C57" s="33">
        <v>54</v>
      </c>
      <c r="D57" s="115"/>
      <c r="E57" s="39" t="s">
        <v>48</v>
      </c>
      <c r="F57" s="40" t="s">
        <v>37</v>
      </c>
      <c r="G57" s="40" t="s">
        <v>49</v>
      </c>
      <c r="H57" s="40" t="s">
        <v>29</v>
      </c>
      <c r="I57" s="38">
        <v>14.23</v>
      </c>
      <c r="J57" s="17">
        <v>0</v>
      </c>
      <c r="K57" s="79">
        <f t="shared" si="0"/>
        <v>0</v>
      </c>
      <c r="L57" s="81">
        <f t="shared" si="1"/>
        <v>0</v>
      </c>
      <c r="M57" s="82"/>
      <c r="N57" s="83">
        <f t="shared" si="2"/>
        <v>0</v>
      </c>
      <c r="O57" s="80"/>
      <c r="P57" s="80"/>
      <c r="Q57" s="80"/>
      <c r="R57" s="84">
        <f t="shared" si="3"/>
        <v>0</v>
      </c>
      <c r="S57" s="19" t="str">
        <f t="shared" si="4"/>
        <v>OK</v>
      </c>
      <c r="T57" s="48"/>
      <c r="U57" s="48"/>
      <c r="V57" s="48"/>
      <c r="W57" s="48"/>
      <c r="X57" s="48"/>
      <c r="Y57" s="50"/>
      <c r="Z57" s="50"/>
      <c r="AA57" s="50"/>
      <c r="AB57" s="50"/>
      <c r="AC57" s="50"/>
      <c r="AD57" s="50"/>
      <c r="AE57" s="50"/>
      <c r="AF57" s="51"/>
      <c r="AG57" s="51"/>
      <c r="AH57" s="51"/>
      <c r="AI57" s="51"/>
    </row>
    <row r="58" spans="1:35" ht="40" customHeight="1" x14ac:dyDescent="0.35">
      <c r="A58" s="109"/>
      <c r="B58" s="112"/>
      <c r="C58" s="33">
        <v>55</v>
      </c>
      <c r="D58" s="115"/>
      <c r="E58" s="39" t="s">
        <v>54</v>
      </c>
      <c r="F58" s="40" t="s">
        <v>37</v>
      </c>
      <c r="G58" s="40" t="s">
        <v>95</v>
      </c>
      <c r="H58" s="40" t="s">
        <v>29</v>
      </c>
      <c r="I58" s="38">
        <v>64.08</v>
      </c>
      <c r="J58" s="17">
        <v>0</v>
      </c>
      <c r="K58" s="79">
        <f t="shared" si="0"/>
        <v>0</v>
      </c>
      <c r="L58" s="81">
        <f t="shared" si="1"/>
        <v>0</v>
      </c>
      <c r="M58" s="82"/>
      <c r="N58" s="83">
        <f t="shared" si="2"/>
        <v>0</v>
      </c>
      <c r="O58" s="80"/>
      <c r="P58" s="80"/>
      <c r="Q58" s="80"/>
      <c r="R58" s="84">
        <f t="shared" si="3"/>
        <v>0</v>
      </c>
      <c r="S58" s="19" t="str">
        <f t="shared" si="4"/>
        <v>OK</v>
      </c>
      <c r="T58" s="48"/>
      <c r="U58" s="48"/>
      <c r="V58" s="48"/>
      <c r="W58" s="48"/>
      <c r="X58" s="48"/>
      <c r="Y58" s="50"/>
      <c r="Z58" s="50"/>
      <c r="AA58" s="50"/>
      <c r="AB58" s="50"/>
      <c r="AC58" s="50"/>
      <c r="AD58" s="50"/>
      <c r="AE58" s="50"/>
      <c r="AF58" s="51"/>
      <c r="AG58" s="51"/>
      <c r="AH58" s="51"/>
      <c r="AI58" s="51"/>
    </row>
    <row r="59" spans="1:35" ht="40" customHeight="1" x14ac:dyDescent="0.35">
      <c r="A59" s="109"/>
      <c r="B59" s="112"/>
      <c r="C59" s="33">
        <v>56</v>
      </c>
      <c r="D59" s="115"/>
      <c r="E59" s="39" t="s">
        <v>56</v>
      </c>
      <c r="F59" s="40" t="s">
        <v>37</v>
      </c>
      <c r="G59" s="40" t="s">
        <v>96</v>
      </c>
      <c r="H59" s="40" t="s">
        <v>29</v>
      </c>
      <c r="I59" s="38">
        <v>24.58</v>
      </c>
      <c r="J59" s="17">
        <v>0</v>
      </c>
      <c r="K59" s="79">
        <f t="shared" si="0"/>
        <v>0</v>
      </c>
      <c r="L59" s="81">
        <f t="shared" si="1"/>
        <v>0</v>
      </c>
      <c r="M59" s="82"/>
      <c r="N59" s="83">
        <f t="shared" si="2"/>
        <v>0</v>
      </c>
      <c r="O59" s="80"/>
      <c r="P59" s="80"/>
      <c r="Q59" s="80"/>
      <c r="R59" s="84">
        <f t="shared" si="3"/>
        <v>0</v>
      </c>
      <c r="S59" s="19" t="str">
        <f t="shared" si="4"/>
        <v>OK</v>
      </c>
      <c r="T59" s="48"/>
      <c r="U59" s="48"/>
      <c r="V59" s="48"/>
      <c r="W59" s="48"/>
      <c r="X59" s="48"/>
      <c r="Y59" s="50"/>
      <c r="Z59" s="50"/>
      <c r="AA59" s="50"/>
      <c r="AB59" s="50"/>
      <c r="AC59" s="50"/>
      <c r="AD59" s="50"/>
      <c r="AE59" s="50"/>
      <c r="AF59" s="51"/>
      <c r="AG59" s="51"/>
      <c r="AH59" s="51"/>
      <c r="AI59" s="51"/>
    </row>
    <row r="60" spans="1:35" ht="40" customHeight="1" x14ac:dyDescent="0.35">
      <c r="A60" s="109"/>
      <c r="B60" s="112"/>
      <c r="C60" s="33">
        <v>57</v>
      </c>
      <c r="D60" s="115"/>
      <c r="E60" s="39" t="s">
        <v>58</v>
      </c>
      <c r="F60" s="40" t="s">
        <v>37</v>
      </c>
      <c r="G60" s="40" t="s">
        <v>59</v>
      </c>
      <c r="H60" s="40" t="s">
        <v>29</v>
      </c>
      <c r="I60" s="38">
        <v>55.06</v>
      </c>
      <c r="J60" s="17">
        <v>0</v>
      </c>
      <c r="K60" s="79">
        <f t="shared" si="0"/>
        <v>0</v>
      </c>
      <c r="L60" s="81">
        <f t="shared" si="1"/>
        <v>0</v>
      </c>
      <c r="M60" s="82"/>
      <c r="N60" s="83">
        <f t="shared" si="2"/>
        <v>0</v>
      </c>
      <c r="O60" s="80"/>
      <c r="P60" s="80"/>
      <c r="Q60" s="80"/>
      <c r="R60" s="84">
        <f t="shared" si="3"/>
        <v>0</v>
      </c>
      <c r="S60" s="19" t="str">
        <f t="shared" si="4"/>
        <v>OK</v>
      </c>
      <c r="T60" s="48"/>
      <c r="U60" s="48"/>
      <c r="V60" s="48"/>
      <c r="W60" s="48"/>
      <c r="X60" s="48"/>
      <c r="Y60" s="50"/>
      <c r="Z60" s="50"/>
      <c r="AA60" s="50"/>
      <c r="AB60" s="50"/>
      <c r="AC60" s="50"/>
      <c r="AD60" s="50"/>
      <c r="AE60" s="50"/>
      <c r="AF60" s="51"/>
      <c r="AG60" s="51"/>
      <c r="AH60" s="51"/>
      <c r="AI60" s="51"/>
    </row>
    <row r="61" spans="1:35" ht="40" customHeight="1" x14ac:dyDescent="0.35">
      <c r="A61" s="109"/>
      <c r="B61" s="112"/>
      <c r="C61" s="33">
        <v>58</v>
      </c>
      <c r="D61" s="115"/>
      <c r="E61" s="39" t="s">
        <v>62</v>
      </c>
      <c r="F61" s="40" t="s">
        <v>125</v>
      </c>
      <c r="G61" s="40" t="s">
        <v>63</v>
      </c>
      <c r="H61" s="40" t="s">
        <v>29</v>
      </c>
      <c r="I61" s="38">
        <v>985.48</v>
      </c>
      <c r="J61" s="17">
        <v>0</v>
      </c>
      <c r="K61" s="79">
        <f t="shared" si="0"/>
        <v>0</v>
      </c>
      <c r="L61" s="81">
        <f t="shared" si="1"/>
        <v>0</v>
      </c>
      <c r="M61" s="82"/>
      <c r="N61" s="83">
        <f t="shared" si="2"/>
        <v>0</v>
      </c>
      <c r="O61" s="80"/>
      <c r="P61" s="80"/>
      <c r="Q61" s="80"/>
      <c r="R61" s="84">
        <f t="shared" si="3"/>
        <v>0</v>
      </c>
      <c r="S61" s="19" t="str">
        <f t="shared" si="4"/>
        <v>OK</v>
      </c>
      <c r="T61" s="48"/>
      <c r="U61" s="48"/>
      <c r="V61" s="48"/>
      <c r="W61" s="48"/>
      <c r="X61" s="48"/>
      <c r="Y61" s="50"/>
      <c r="Z61" s="50"/>
      <c r="AA61" s="50"/>
      <c r="AB61" s="50"/>
      <c r="AC61" s="50"/>
      <c r="AD61" s="50"/>
      <c r="AE61" s="50"/>
      <c r="AF61" s="51"/>
      <c r="AG61" s="51"/>
      <c r="AH61" s="51"/>
      <c r="AI61" s="51"/>
    </row>
    <row r="62" spans="1:35" ht="40" customHeight="1" x14ac:dyDescent="0.35">
      <c r="A62" s="109"/>
      <c r="B62" s="112"/>
      <c r="C62" s="33">
        <v>59</v>
      </c>
      <c r="D62" s="115"/>
      <c r="E62" s="39" t="s">
        <v>64</v>
      </c>
      <c r="F62" s="40" t="s">
        <v>125</v>
      </c>
      <c r="G62" s="40" t="s">
        <v>63</v>
      </c>
      <c r="H62" s="40" t="s">
        <v>29</v>
      </c>
      <c r="I62" s="38">
        <v>518.16999999999996</v>
      </c>
      <c r="J62" s="17">
        <v>0</v>
      </c>
      <c r="K62" s="79">
        <f t="shared" si="0"/>
        <v>0</v>
      </c>
      <c r="L62" s="81">
        <f t="shared" si="1"/>
        <v>0</v>
      </c>
      <c r="M62" s="82"/>
      <c r="N62" s="83">
        <f t="shared" si="2"/>
        <v>0</v>
      </c>
      <c r="O62" s="80"/>
      <c r="P62" s="80"/>
      <c r="Q62" s="80"/>
      <c r="R62" s="84">
        <f t="shared" si="3"/>
        <v>0</v>
      </c>
      <c r="S62" s="19" t="str">
        <f t="shared" si="4"/>
        <v>OK</v>
      </c>
      <c r="T62" s="48"/>
      <c r="U62" s="48"/>
      <c r="V62" s="48"/>
      <c r="W62" s="48"/>
      <c r="X62" s="48"/>
      <c r="Y62" s="50"/>
      <c r="Z62" s="50"/>
      <c r="AA62" s="50"/>
      <c r="AB62" s="50"/>
      <c r="AC62" s="50"/>
      <c r="AD62" s="50"/>
      <c r="AE62" s="50"/>
      <c r="AF62" s="51"/>
      <c r="AG62" s="51"/>
      <c r="AH62" s="51"/>
      <c r="AI62" s="51"/>
    </row>
    <row r="63" spans="1:35" ht="40" customHeight="1" x14ac:dyDescent="0.35">
      <c r="A63" s="109"/>
      <c r="B63" s="112"/>
      <c r="C63" s="33">
        <v>60</v>
      </c>
      <c r="D63" s="115"/>
      <c r="E63" s="39" t="s">
        <v>65</v>
      </c>
      <c r="F63" s="40" t="s">
        <v>125</v>
      </c>
      <c r="G63" s="40" t="s">
        <v>66</v>
      </c>
      <c r="H63" s="40" t="s">
        <v>29</v>
      </c>
      <c r="I63" s="38">
        <v>139.9</v>
      </c>
      <c r="J63" s="17">
        <v>0</v>
      </c>
      <c r="K63" s="79">
        <f t="shared" si="0"/>
        <v>0</v>
      </c>
      <c r="L63" s="81">
        <f t="shared" si="1"/>
        <v>0</v>
      </c>
      <c r="M63" s="82"/>
      <c r="N63" s="83">
        <f t="shared" si="2"/>
        <v>0</v>
      </c>
      <c r="O63" s="80"/>
      <c r="P63" s="80"/>
      <c r="Q63" s="80"/>
      <c r="R63" s="84">
        <f t="shared" si="3"/>
        <v>0</v>
      </c>
      <c r="S63" s="19" t="str">
        <f t="shared" si="4"/>
        <v>OK</v>
      </c>
      <c r="T63" s="48"/>
      <c r="U63" s="48"/>
      <c r="V63" s="48"/>
      <c r="W63" s="48"/>
      <c r="X63" s="48"/>
      <c r="Y63" s="50"/>
      <c r="Z63" s="50"/>
      <c r="AA63" s="50"/>
      <c r="AB63" s="50"/>
      <c r="AC63" s="50"/>
      <c r="AD63" s="50"/>
      <c r="AE63" s="50"/>
      <c r="AF63" s="51"/>
      <c r="AG63" s="51"/>
      <c r="AH63" s="51"/>
      <c r="AI63" s="51"/>
    </row>
    <row r="64" spans="1:35" ht="40" customHeight="1" x14ac:dyDescent="0.35">
      <c r="A64" s="109"/>
      <c r="B64" s="112"/>
      <c r="C64" s="33">
        <v>61</v>
      </c>
      <c r="D64" s="115"/>
      <c r="E64" s="39" t="s">
        <v>67</v>
      </c>
      <c r="F64" s="40" t="s">
        <v>125</v>
      </c>
      <c r="G64" s="40" t="s">
        <v>68</v>
      </c>
      <c r="H64" s="40" t="s">
        <v>29</v>
      </c>
      <c r="I64" s="38">
        <v>642.58000000000004</v>
      </c>
      <c r="J64" s="17">
        <v>0</v>
      </c>
      <c r="K64" s="79">
        <f t="shared" si="0"/>
        <v>0</v>
      </c>
      <c r="L64" s="81">
        <f t="shared" si="1"/>
        <v>0</v>
      </c>
      <c r="M64" s="82"/>
      <c r="N64" s="83">
        <f t="shared" si="2"/>
        <v>0</v>
      </c>
      <c r="O64" s="80"/>
      <c r="P64" s="80"/>
      <c r="Q64" s="80"/>
      <c r="R64" s="84">
        <f t="shared" si="3"/>
        <v>0</v>
      </c>
      <c r="S64" s="19" t="str">
        <f t="shared" si="4"/>
        <v>OK</v>
      </c>
      <c r="T64" s="48"/>
      <c r="U64" s="48"/>
      <c r="V64" s="48"/>
      <c r="W64" s="48"/>
      <c r="X64" s="48"/>
      <c r="Y64" s="50"/>
      <c r="Z64" s="50"/>
      <c r="AA64" s="50"/>
      <c r="AB64" s="50"/>
      <c r="AC64" s="50"/>
      <c r="AD64" s="50"/>
      <c r="AE64" s="50"/>
      <c r="AF64" s="51"/>
      <c r="AG64" s="51"/>
      <c r="AH64" s="51"/>
      <c r="AI64" s="51"/>
    </row>
    <row r="65" spans="1:35" ht="40" customHeight="1" x14ac:dyDescent="0.35">
      <c r="A65" s="109"/>
      <c r="B65" s="112"/>
      <c r="C65" s="33">
        <v>62</v>
      </c>
      <c r="D65" s="115"/>
      <c r="E65" s="39" t="s">
        <v>74</v>
      </c>
      <c r="F65" s="40" t="s">
        <v>125</v>
      </c>
      <c r="G65" s="40" t="s">
        <v>39</v>
      </c>
      <c r="H65" s="40" t="s">
        <v>29</v>
      </c>
      <c r="I65" s="38">
        <v>993.02</v>
      </c>
      <c r="J65" s="17">
        <v>0</v>
      </c>
      <c r="K65" s="79">
        <f t="shared" si="0"/>
        <v>0</v>
      </c>
      <c r="L65" s="81">
        <f t="shared" si="1"/>
        <v>0</v>
      </c>
      <c r="M65" s="82"/>
      <c r="N65" s="83">
        <f t="shared" si="2"/>
        <v>0</v>
      </c>
      <c r="O65" s="80"/>
      <c r="P65" s="80"/>
      <c r="Q65" s="80"/>
      <c r="R65" s="84">
        <f t="shared" si="3"/>
        <v>0</v>
      </c>
      <c r="S65" s="19" t="str">
        <f t="shared" si="4"/>
        <v>OK</v>
      </c>
      <c r="T65" s="48"/>
      <c r="U65" s="48"/>
      <c r="V65" s="48"/>
      <c r="W65" s="48"/>
      <c r="X65" s="48"/>
      <c r="Y65" s="50"/>
      <c r="Z65" s="50"/>
      <c r="AA65" s="50"/>
      <c r="AB65" s="50"/>
      <c r="AC65" s="50"/>
      <c r="AD65" s="50"/>
      <c r="AE65" s="50"/>
      <c r="AF65" s="51"/>
      <c r="AG65" s="51"/>
      <c r="AH65" s="51"/>
      <c r="AI65" s="51"/>
    </row>
    <row r="66" spans="1:35" ht="40" customHeight="1" x14ac:dyDescent="0.35">
      <c r="A66" s="109"/>
      <c r="B66" s="112"/>
      <c r="C66" s="33">
        <v>63</v>
      </c>
      <c r="D66" s="115"/>
      <c r="E66" s="39" t="s">
        <v>78</v>
      </c>
      <c r="F66" s="40" t="s">
        <v>125</v>
      </c>
      <c r="G66" s="40" t="s">
        <v>28</v>
      </c>
      <c r="H66" s="40" t="s">
        <v>29</v>
      </c>
      <c r="I66" s="38">
        <v>66.69</v>
      </c>
      <c r="J66" s="17">
        <v>0</v>
      </c>
      <c r="K66" s="79">
        <f t="shared" si="0"/>
        <v>0</v>
      </c>
      <c r="L66" s="81">
        <f t="shared" si="1"/>
        <v>0</v>
      </c>
      <c r="M66" s="82"/>
      <c r="N66" s="83">
        <f t="shared" si="2"/>
        <v>0</v>
      </c>
      <c r="O66" s="80"/>
      <c r="P66" s="80"/>
      <c r="Q66" s="80"/>
      <c r="R66" s="84">
        <f t="shared" si="3"/>
        <v>0</v>
      </c>
      <c r="S66" s="19" t="str">
        <f t="shared" si="4"/>
        <v>OK</v>
      </c>
      <c r="T66" s="48"/>
      <c r="U66" s="48"/>
      <c r="V66" s="48"/>
      <c r="W66" s="48"/>
      <c r="X66" s="48"/>
      <c r="Y66" s="50"/>
      <c r="Z66" s="50"/>
      <c r="AA66" s="50"/>
      <c r="AB66" s="50"/>
      <c r="AC66" s="50"/>
      <c r="AD66" s="50"/>
      <c r="AE66" s="50"/>
      <c r="AF66" s="51"/>
      <c r="AG66" s="51"/>
      <c r="AH66" s="51"/>
      <c r="AI66" s="51"/>
    </row>
    <row r="67" spans="1:35" ht="40" customHeight="1" x14ac:dyDescent="0.35">
      <c r="A67" s="109"/>
      <c r="B67" s="112"/>
      <c r="C67" s="33">
        <v>64</v>
      </c>
      <c r="D67" s="115"/>
      <c r="E67" s="39" t="s">
        <v>131</v>
      </c>
      <c r="F67" s="40" t="s">
        <v>125</v>
      </c>
      <c r="G67" s="40" t="s">
        <v>28</v>
      </c>
      <c r="H67" s="40" t="s">
        <v>29</v>
      </c>
      <c r="I67" s="38">
        <v>63.14</v>
      </c>
      <c r="J67" s="17">
        <v>0</v>
      </c>
      <c r="K67" s="79">
        <f t="shared" si="0"/>
        <v>0</v>
      </c>
      <c r="L67" s="81">
        <f t="shared" si="1"/>
        <v>0</v>
      </c>
      <c r="M67" s="82"/>
      <c r="N67" s="83">
        <f t="shared" si="2"/>
        <v>0</v>
      </c>
      <c r="O67" s="80"/>
      <c r="P67" s="80"/>
      <c r="Q67" s="80"/>
      <c r="R67" s="84">
        <f t="shared" si="3"/>
        <v>0</v>
      </c>
      <c r="S67" s="19" t="str">
        <f t="shared" si="4"/>
        <v>OK</v>
      </c>
      <c r="T67" s="48"/>
      <c r="U67" s="48"/>
      <c r="V67" s="48"/>
      <c r="W67" s="48"/>
      <c r="X67" s="48"/>
      <c r="Y67" s="50"/>
      <c r="Z67" s="50"/>
      <c r="AA67" s="50"/>
      <c r="AB67" s="50"/>
      <c r="AC67" s="50"/>
      <c r="AD67" s="50"/>
      <c r="AE67" s="50"/>
      <c r="AF67" s="51"/>
      <c r="AG67" s="51"/>
      <c r="AH67" s="51"/>
      <c r="AI67" s="51"/>
    </row>
    <row r="68" spans="1:35" ht="40" customHeight="1" x14ac:dyDescent="0.35">
      <c r="A68" s="109"/>
      <c r="B68" s="112"/>
      <c r="C68" s="33">
        <v>65</v>
      </c>
      <c r="D68" s="115"/>
      <c r="E68" s="39" t="s">
        <v>132</v>
      </c>
      <c r="F68" s="40" t="s">
        <v>37</v>
      </c>
      <c r="G68" s="40" t="s">
        <v>79</v>
      </c>
      <c r="H68" s="40" t="s">
        <v>29</v>
      </c>
      <c r="I68" s="38">
        <v>11.99</v>
      </c>
      <c r="J68" s="17">
        <v>0</v>
      </c>
      <c r="K68" s="79">
        <f t="shared" si="0"/>
        <v>0</v>
      </c>
      <c r="L68" s="81">
        <f t="shared" si="1"/>
        <v>0</v>
      </c>
      <c r="M68" s="82"/>
      <c r="N68" s="83">
        <f t="shared" si="2"/>
        <v>0</v>
      </c>
      <c r="O68" s="80"/>
      <c r="P68" s="80"/>
      <c r="Q68" s="80"/>
      <c r="R68" s="84">
        <f t="shared" si="3"/>
        <v>0</v>
      </c>
      <c r="S68" s="19" t="str">
        <f t="shared" si="4"/>
        <v>OK</v>
      </c>
      <c r="T68" s="48"/>
      <c r="U68" s="48"/>
      <c r="V68" s="48"/>
      <c r="W68" s="48"/>
      <c r="X68" s="48"/>
      <c r="Y68" s="50"/>
      <c r="Z68" s="50"/>
      <c r="AA68" s="50"/>
      <c r="AB68" s="50"/>
      <c r="AC68" s="50"/>
      <c r="AD68" s="50"/>
      <c r="AE68" s="50"/>
      <c r="AF68" s="51"/>
      <c r="AG68" s="51"/>
      <c r="AH68" s="51"/>
      <c r="AI68" s="51"/>
    </row>
    <row r="69" spans="1:35" ht="40" customHeight="1" x14ac:dyDescent="0.35">
      <c r="A69" s="109"/>
      <c r="B69" s="112"/>
      <c r="C69" s="33">
        <v>66</v>
      </c>
      <c r="D69" s="115"/>
      <c r="E69" s="39" t="s">
        <v>133</v>
      </c>
      <c r="F69" s="40" t="s">
        <v>37</v>
      </c>
      <c r="G69" s="40" t="s">
        <v>80</v>
      </c>
      <c r="H69" s="40" t="s">
        <v>29</v>
      </c>
      <c r="I69" s="38">
        <v>18.37</v>
      </c>
      <c r="J69" s="17">
        <v>0</v>
      </c>
      <c r="K69" s="79">
        <f t="shared" ref="K69:K132" si="5">IF(SUM(T69:AK69)&gt;J69,J69,SUM(T69:AK69))</f>
        <v>0</v>
      </c>
      <c r="L69" s="81">
        <f t="shared" ref="L69:L132" si="6">(SUM(T69:AK69))</f>
        <v>0</v>
      </c>
      <c r="M69" s="82"/>
      <c r="N69" s="83">
        <f t="shared" ref="N69:N132" si="7">ROUND(IF(J69*0.25-0.5&lt;0,0,J69*0.25-0.5),0)-Q69-O69</f>
        <v>0</v>
      </c>
      <c r="O69" s="80"/>
      <c r="P69" s="80"/>
      <c r="Q69" s="80"/>
      <c r="R69" s="84">
        <f t="shared" ref="R69:R132" si="8">J69-(SUM(T69:AC69))+M69</f>
        <v>0</v>
      </c>
      <c r="S69" s="19" t="str">
        <f t="shared" ref="S69:S294" si="9">IF(R69&lt;0,"ATENÇÃO","OK")</f>
        <v>OK</v>
      </c>
      <c r="T69" s="48"/>
      <c r="U69" s="48"/>
      <c r="V69" s="48"/>
      <c r="W69" s="48"/>
      <c r="X69" s="48"/>
      <c r="Y69" s="50"/>
      <c r="Z69" s="50"/>
      <c r="AA69" s="50"/>
      <c r="AB69" s="50"/>
      <c r="AC69" s="50"/>
      <c r="AD69" s="50"/>
      <c r="AE69" s="50"/>
      <c r="AF69" s="51"/>
      <c r="AG69" s="51"/>
      <c r="AH69" s="51"/>
      <c r="AI69" s="51"/>
    </row>
    <row r="70" spans="1:35" ht="40" customHeight="1" x14ac:dyDescent="0.35">
      <c r="A70" s="109"/>
      <c r="B70" s="112"/>
      <c r="C70" s="33">
        <v>67</v>
      </c>
      <c r="D70" s="115"/>
      <c r="E70" s="39" t="s">
        <v>134</v>
      </c>
      <c r="F70" s="40" t="s">
        <v>37</v>
      </c>
      <c r="G70" s="40" t="s">
        <v>81</v>
      </c>
      <c r="H70" s="40" t="s">
        <v>29</v>
      </c>
      <c r="I70" s="38">
        <v>19.25</v>
      </c>
      <c r="J70" s="17">
        <v>0</v>
      </c>
      <c r="K70" s="79">
        <f t="shared" si="5"/>
        <v>0</v>
      </c>
      <c r="L70" s="81">
        <f t="shared" si="6"/>
        <v>0</v>
      </c>
      <c r="M70" s="82"/>
      <c r="N70" s="83">
        <f t="shared" si="7"/>
        <v>0</v>
      </c>
      <c r="O70" s="80"/>
      <c r="P70" s="80"/>
      <c r="Q70" s="80"/>
      <c r="R70" s="84">
        <f t="shared" si="8"/>
        <v>0</v>
      </c>
      <c r="S70" s="19" t="str">
        <f t="shared" si="9"/>
        <v>OK</v>
      </c>
      <c r="T70" s="48"/>
      <c r="U70" s="48"/>
      <c r="V70" s="48"/>
      <c r="W70" s="48"/>
      <c r="X70" s="48"/>
      <c r="Y70" s="50"/>
      <c r="Z70" s="50"/>
      <c r="AA70" s="50"/>
      <c r="AB70" s="50"/>
      <c r="AC70" s="50"/>
      <c r="AD70" s="50"/>
      <c r="AE70" s="50"/>
      <c r="AF70" s="51"/>
      <c r="AG70" s="51"/>
      <c r="AH70" s="51"/>
      <c r="AI70" s="51"/>
    </row>
    <row r="71" spans="1:35" ht="40" customHeight="1" x14ac:dyDescent="0.35">
      <c r="A71" s="109"/>
      <c r="B71" s="112"/>
      <c r="C71" s="33">
        <v>68</v>
      </c>
      <c r="D71" s="115"/>
      <c r="E71" s="39" t="s">
        <v>135</v>
      </c>
      <c r="F71" s="40" t="s">
        <v>37</v>
      </c>
      <c r="G71" s="40" t="s">
        <v>82</v>
      </c>
      <c r="H71" s="40" t="s">
        <v>29</v>
      </c>
      <c r="I71" s="38">
        <v>48.47</v>
      </c>
      <c r="J71" s="17">
        <v>0</v>
      </c>
      <c r="K71" s="79">
        <f t="shared" si="5"/>
        <v>0</v>
      </c>
      <c r="L71" s="81">
        <f t="shared" si="6"/>
        <v>0</v>
      </c>
      <c r="M71" s="82"/>
      <c r="N71" s="83">
        <f t="shared" si="7"/>
        <v>0</v>
      </c>
      <c r="O71" s="80"/>
      <c r="P71" s="80"/>
      <c r="Q71" s="80"/>
      <c r="R71" s="84">
        <f t="shared" si="8"/>
        <v>0</v>
      </c>
      <c r="S71" s="19" t="str">
        <f t="shared" si="9"/>
        <v>OK</v>
      </c>
      <c r="T71" s="48"/>
      <c r="U71" s="48"/>
      <c r="V71" s="48"/>
      <c r="W71" s="48"/>
      <c r="X71" s="48"/>
      <c r="Y71" s="50"/>
      <c r="Z71" s="50"/>
      <c r="AA71" s="50"/>
      <c r="AB71" s="50"/>
      <c r="AC71" s="50"/>
      <c r="AD71" s="50"/>
      <c r="AE71" s="50"/>
      <c r="AF71" s="51"/>
      <c r="AG71" s="51"/>
      <c r="AH71" s="51"/>
      <c r="AI71" s="51"/>
    </row>
    <row r="72" spans="1:35" ht="40" customHeight="1" x14ac:dyDescent="0.35">
      <c r="A72" s="109"/>
      <c r="B72" s="112"/>
      <c r="C72" s="33">
        <v>69</v>
      </c>
      <c r="D72" s="115"/>
      <c r="E72" s="39" t="s">
        <v>136</v>
      </c>
      <c r="F72" s="40" t="s">
        <v>37</v>
      </c>
      <c r="G72" s="40" t="s">
        <v>83</v>
      </c>
      <c r="H72" s="40" t="s">
        <v>29</v>
      </c>
      <c r="I72" s="38">
        <v>25.36</v>
      </c>
      <c r="J72" s="17">
        <v>0</v>
      </c>
      <c r="K72" s="79">
        <f t="shared" si="5"/>
        <v>0</v>
      </c>
      <c r="L72" s="81">
        <f t="shared" si="6"/>
        <v>0</v>
      </c>
      <c r="M72" s="82"/>
      <c r="N72" s="83">
        <f t="shared" si="7"/>
        <v>0</v>
      </c>
      <c r="O72" s="80"/>
      <c r="P72" s="80"/>
      <c r="Q72" s="80"/>
      <c r="R72" s="84">
        <f t="shared" si="8"/>
        <v>0</v>
      </c>
      <c r="S72" s="19" t="str">
        <f t="shared" si="9"/>
        <v>OK</v>
      </c>
      <c r="T72" s="48"/>
      <c r="U72" s="48"/>
      <c r="V72" s="48"/>
      <c r="W72" s="48"/>
      <c r="X72" s="48"/>
      <c r="Y72" s="50"/>
      <c r="Z72" s="50"/>
      <c r="AA72" s="50"/>
      <c r="AB72" s="50"/>
      <c r="AC72" s="50"/>
      <c r="AD72" s="50"/>
      <c r="AE72" s="50"/>
      <c r="AF72" s="51"/>
      <c r="AG72" s="51"/>
      <c r="AH72" s="51"/>
      <c r="AI72" s="51"/>
    </row>
    <row r="73" spans="1:35" ht="40" customHeight="1" x14ac:dyDescent="0.35">
      <c r="A73" s="109"/>
      <c r="B73" s="112"/>
      <c r="C73" s="33">
        <v>70</v>
      </c>
      <c r="D73" s="115"/>
      <c r="E73" s="39" t="s">
        <v>84</v>
      </c>
      <c r="F73" s="40" t="s">
        <v>125</v>
      </c>
      <c r="G73" s="40" t="s">
        <v>85</v>
      </c>
      <c r="H73" s="40" t="s">
        <v>29</v>
      </c>
      <c r="I73" s="38">
        <v>1049.8499999999999</v>
      </c>
      <c r="J73" s="17">
        <v>0</v>
      </c>
      <c r="K73" s="79">
        <f t="shared" si="5"/>
        <v>0</v>
      </c>
      <c r="L73" s="81">
        <f t="shared" si="6"/>
        <v>0</v>
      </c>
      <c r="M73" s="82"/>
      <c r="N73" s="83">
        <f t="shared" si="7"/>
        <v>0</v>
      </c>
      <c r="O73" s="80"/>
      <c r="P73" s="80"/>
      <c r="Q73" s="80"/>
      <c r="R73" s="84">
        <f t="shared" si="8"/>
        <v>0</v>
      </c>
      <c r="S73" s="19" t="str">
        <f t="shared" si="9"/>
        <v>OK</v>
      </c>
      <c r="T73" s="48"/>
      <c r="U73" s="48"/>
      <c r="V73" s="48"/>
      <c r="W73" s="48"/>
      <c r="X73" s="48"/>
      <c r="Y73" s="50"/>
      <c r="Z73" s="50"/>
      <c r="AA73" s="50"/>
      <c r="AB73" s="50"/>
      <c r="AC73" s="50"/>
      <c r="AD73" s="50"/>
      <c r="AE73" s="50"/>
      <c r="AF73" s="51"/>
      <c r="AG73" s="51"/>
      <c r="AH73" s="51"/>
      <c r="AI73" s="51"/>
    </row>
    <row r="74" spans="1:35" ht="40" customHeight="1" x14ac:dyDescent="0.35">
      <c r="A74" s="109"/>
      <c r="B74" s="112"/>
      <c r="C74" s="33">
        <v>71</v>
      </c>
      <c r="D74" s="115"/>
      <c r="E74" s="39" t="s">
        <v>86</v>
      </c>
      <c r="F74" s="40" t="s">
        <v>125</v>
      </c>
      <c r="G74" s="40" t="s">
        <v>87</v>
      </c>
      <c r="H74" s="40" t="s">
        <v>29</v>
      </c>
      <c r="I74" s="38">
        <v>429.03</v>
      </c>
      <c r="J74" s="17">
        <v>0</v>
      </c>
      <c r="K74" s="79">
        <f t="shared" si="5"/>
        <v>0</v>
      </c>
      <c r="L74" s="81">
        <f t="shared" si="6"/>
        <v>0</v>
      </c>
      <c r="M74" s="82"/>
      <c r="N74" s="83">
        <f t="shared" si="7"/>
        <v>0</v>
      </c>
      <c r="O74" s="80"/>
      <c r="P74" s="80"/>
      <c r="Q74" s="80"/>
      <c r="R74" s="84">
        <f t="shared" si="8"/>
        <v>0</v>
      </c>
      <c r="S74" s="19" t="str">
        <f t="shared" si="9"/>
        <v>OK</v>
      </c>
      <c r="T74" s="48"/>
      <c r="U74" s="48"/>
      <c r="V74" s="48"/>
      <c r="W74" s="48"/>
      <c r="X74" s="48"/>
      <c r="Y74" s="50"/>
      <c r="Z74" s="50"/>
      <c r="AA74" s="50"/>
      <c r="AB74" s="50"/>
      <c r="AC74" s="50"/>
      <c r="AD74" s="50"/>
      <c r="AE74" s="50"/>
      <c r="AF74" s="51"/>
      <c r="AG74" s="51"/>
      <c r="AH74" s="51"/>
      <c r="AI74" s="51"/>
    </row>
    <row r="75" spans="1:35" ht="40" customHeight="1" x14ac:dyDescent="0.35">
      <c r="A75" s="109"/>
      <c r="B75" s="112"/>
      <c r="C75" s="33">
        <v>72</v>
      </c>
      <c r="D75" s="115"/>
      <c r="E75" s="39" t="s">
        <v>89</v>
      </c>
      <c r="F75" s="40" t="s">
        <v>37</v>
      </c>
      <c r="G75" s="40" t="s">
        <v>28</v>
      </c>
      <c r="H75" s="40" t="s">
        <v>29</v>
      </c>
      <c r="I75" s="38">
        <v>177.85</v>
      </c>
      <c r="J75" s="17">
        <v>0</v>
      </c>
      <c r="K75" s="79">
        <f t="shared" si="5"/>
        <v>0</v>
      </c>
      <c r="L75" s="81">
        <f t="shared" si="6"/>
        <v>0</v>
      </c>
      <c r="M75" s="82"/>
      <c r="N75" s="83">
        <f t="shared" si="7"/>
        <v>0</v>
      </c>
      <c r="O75" s="80"/>
      <c r="P75" s="80"/>
      <c r="Q75" s="80"/>
      <c r="R75" s="84">
        <f t="shared" si="8"/>
        <v>0</v>
      </c>
      <c r="S75" s="19" t="str">
        <f t="shared" si="9"/>
        <v>OK</v>
      </c>
      <c r="T75" s="48"/>
      <c r="U75" s="48"/>
      <c r="V75" s="48"/>
      <c r="W75" s="48"/>
      <c r="X75" s="48"/>
      <c r="Y75" s="50"/>
      <c r="Z75" s="50"/>
      <c r="AA75" s="50"/>
      <c r="AB75" s="50"/>
      <c r="AC75" s="50"/>
      <c r="AD75" s="50"/>
      <c r="AE75" s="50"/>
      <c r="AF75" s="51"/>
      <c r="AG75" s="51"/>
      <c r="AH75" s="51"/>
      <c r="AI75" s="51"/>
    </row>
    <row r="76" spans="1:35" ht="40" customHeight="1" x14ac:dyDescent="0.35">
      <c r="A76" s="109"/>
      <c r="B76" s="112"/>
      <c r="C76" s="33">
        <v>73</v>
      </c>
      <c r="D76" s="115"/>
      <c r="E76" s="39" t="s">
        <v>90</v>
      </c>
      <c r="F76" s="40" t="s">
        <v>37</v>
      </c>
      <c r="G76" s="40" t="s">
        <v>28</v>
      </c>
      <c r="H76" s="40" t="s">
        <v>29</v>
      </c>
      <c r="I76" s="38">
        <v>100.04</v>
      </c>
      <c r="J76" s="17">
        <v>0</v>
      </c>
      <c r="K76" s="79">
        <f t="shared" si="5"/>
        <v>0</v>
      </c>
      <c r="L76" s="81">
        <f t="shared" si="6"/>
        <v>0</v>
      </c>
      <c r="M76" s="82"/>
      <c r="N76" s="83">
        <f t="shared" si="7"/>
        <v>0</v>
      </c>
      <c r="O76" s="80"/>
      <c r="P76" s="80"/>
      <c r="Q76" s="80"/>
      <c r="R76" s="84">
        <f t="shared" si="8"/>
        <v>0</v>
      </c>
      <c r="S76" s="19" t="str">
        <f t="shared" si="9"/>
        <v>OK</v>
      </c>
      <c r="T76" s="48"/>
      <c r="U76" s="48"/>
      <c r="V76" s="48"/>
      <c r="W76" s="48"/>
      <c r="X76" s="48"/>
      <c r="Y76" s="50"/>
      <c r="Z76" s="50"/>
      <c r="AA76" s="50"/>
      <c r="AB76" s="50"/>
      <c r="AC76" s="50"/>
      <c r="AD76" s="50"/>
      <c r="AE76" s="50"/>
      <c r="AF76" s="51"/>
      <c r="AG76" s="51"/>
      <c r="AH76" s="51"/>
      <c r="AI76" s="51"/>
    </row>
    <row r="77" spans="1:35" ht="40" customHeight="1" x14ac:dyDescent="0.35">
      <c r="A77" s="109"/>
      <c r="B77" s="112"/>
      <c r="C77" s="33">
        <v>74</v>
      </c>
      <c r="D77" s="115"/>
      <c r="E77" s="39" t="s">
        <v>91</v>
      </c>
      <c r="F77" s="40" t="s">
        <v>37</v>
      </c>
      <c r="G77" s="40" t="s">
        <v>92</v>
      </c>
      <c r="H77" s="40" t="s">
        <v>29</v>
      </c>
      <c r="I77" s="38">
        <v>17.940000000000001</v>
      </c>
      <c r="J77" s="17">
        <v>0</v>
      </c>
      <c r="K77" s="79">
        <f t="shared" si="5"/>
        <v>0</v>
      </c>
      <c r="L77" s="81">
        <f t="shared" si="6"/>
        <v>0</v>
      </c>
      <c r="M77" s="82"/>
      <c r="N77" s="83">
        <f t="shared" si="7"/>
        <v>0</v>
      </c>
      <c r="O77" s="80"/>
      <c r="P77" s="80"/>
      <c r="Q77" s="80"/>
      <c r="R77" s="84">
        <f t="shared" si="8"/>
        <v>0</v>
      </c>
      <c r="S77" s="19" t="str">
        <f t="shared" si="9"/>
        <v>OK</v>
      </c>
      <c r="T77" s="48"/>
      <c r="U77" s="48"/>
      <c r="V77" s="48"/>
      <c r="W77" s="48"/>
      <c r="X77" s="48"/>
      <c r="Y77" s="50"/>
      <c r="Z77" s="50"/>
      <c r="AA77" s="50"/>
      <c r="AB77" s="50"/>
      <c r="AC77" s="50"/>
      <c r="AD77" s="50"/>
      <c r="AE77" s="50"/>
      <c r="AF77" s="51"/>
      <c r="AG77" s="51"/>
      <c r="AH77" s="51"/>
      <c r="AI77" s="51"/>
    </row>
    <row r="78" spans="1:35" ht="40" customHeight="1" x14ac:dyDescent="0.35">
      <c r="A78" s="109"/>
      <c r="B78" s="112"/>
      <c r="C78" s="33">
        <v>75</v>
      </c>
      <c r="D78" s="115"/>
      <c r="E78" s="39" t="s">
        <v>93</v>
      </c>
      <c r="F78" s="40" t="s">
        <v>125</v>
      </c>
      <c r="G78" s="40" t="s">
        <v>28</v>
      </c>
      <c r="H78" s="40" t="s">
        <v>29</v>
      </c>
      <c r="I78" s="38">
        <v>165.99</v>
      </c>
      <c r="J78" s="17">
        <v>0</v>
      </c>
      <c r="K78" s="79">
        <f t="shared" si="5"/>
        <v>0</v>
      </c>
      <c r="L78" s="81">
        <f t="shared" si="6"/>
        <v>0</v>
      </c>
      <c r="M78" s="82"/>
      <c r="N78" s="83">
        <f t="shared" si="7"/>
        <v>0</v>
      </c>
      <c r="O78" s="80"/>
      <c r="P78" s="80"/>
      <c r="Q78" s="80"/>
      <c r="R78" s="84">
        <f t="shared" si="8"/>
        <v>0</v>
      </c>
      <c r="S78" s="19" t="str">
        <f t="shared" si="9"/>
        <v>OK</v>
      </c>
      <c r="T78" s="48"/>
      <c r="U78" s="48"/>
      <c r="V78" s="48"/>
      <c r="W78" s="48"/>
      <c r="X78" s="48"/>
      <c r="Y78" s="50"/>
      <c r="Z78" s="50"/>
      <c r="AA78" s="50"/>
      <c r="AB78" s="50"/>
      <c r="AC78" s="50"/>
      <c r="AD78" s="50"/>
      <c r="AE78" s="50"/>
      <c r="AF78" s="51"/>
      <c r="AG78" s="51"/>
      <c r="AH78" s="51"/>
      <c r="AI78" s="51"/>
    </row>
    <row r="79" spans="1:35" ht="40" customHeight="1" x14ac:dyDescent="0.35">
      <c r="A79" s="109"/>
      <c r="B79" s="113"/>
      <c r="C79" s="33">
        <v>76</v>
      </c>
      <c r="D79" s="116"/>
      <c r="E79" s="39" t="s">
        <v>94</v>
      </c>
      <c r="F79" s="40" t="s">
        <v>125</v>
      </c>
      <c r="G79" s="40" t="s">
        <v>28</v>
      </c>
      <c r="H79" s="40" t="s">
        <v>29</v>
      </c>
      <c r="I79" s="38">
        <v>181.56</v>
      </c>
      <c r="J79" s="17">
        <v>0</v>
      </c>
      <c r="K79" s="79">
        <f t="shared" si="5"/>
        <v>0</v>
      </c>
      <c r="L79" s="81">
        <f t="shared" si="6"/>
        <v>0</v>
      </c>
      <c r="M79" s="82"/>
      <c r="N79" s="83">
        <f t="shared" si="7"/>
        <v>0</v>
      </c>
      <c r="O79" s="80"/>
      <c r="P79" s="80"/>
      <c r="Q79" s="80"/>
      <c r="R79" s="84">
        <f t="shared" si="8"/>
        <v>0</v>
      </c>
      <c r="S79" s="19" t="str">
        <f t="shared" si="9"/>
        <v>OK</v>
      </c>
      <c r="T79" s="48"/>
      <c r="U79" s="48"/>
      <c r="V79" s="48"/>
      <c r="W79" s="48"/>
      <c r="X79" s="48"/>
      <c r="Y79" s="50"/>
      <c r="Z79" s="50"/>
      <c r="AA79" s="50"/>
      <c r="AB79" s="50"/>
      <c r="AC79" s="50"/>
      <c r="AD79" s="50"/>
      <c r="AE79" s="50"/>
      <c r="AF79" s="51"/>
      <c r="AG79" s="51"/>
      <c r="AH79" s="51"/>
      <c r="AI79" s="51"/>
    </row>
    <row r="80" spans="1:35" ht="40" customHeight="1" x14ac:dyDescent="0.35">
      <c r="A80" s="108" t="s">
        <v>141</v>
      </c>
      <c r="B80" s="111">
        <v>3</v>
      </c>
      <c r="C80" s="33">
        <v>77</v>
      </c>
      <c r="D80" s="114" t="s">
        <v>123</v>
      </c>
      <c r="E80" s="39" t="s">
        <v>27</v>
      </c>
      <c r="F80" s="40" t="s">
        <v>125</v>
      </c>
      <c r="G80" s="40" t="s">
        <v>28</v>
      </c>
      <c r="H80" s="40" t="s">
        <v>29</v>
      </c>
      <c r="I80" s="38">
        <v>214.44</v>
      </c>
      <c r="J80" s="17">
        <v>0</v>
      </c>
      <c r="K80" s="79">
        <f t="shared" si="5"/>
        <v>0</v>
      </c>
      <c r="L80" s="81">
        <f t="shared" si="6"/>
        <v>0</v>
      </c>
      <c r="M80" s="82"/>
      <c r="N80" s="83">
        <f t="shared" si="7"/>
        <v>0</v>
      </c>
      <c r="O80" s="80"/>
      <c r="P80" s="80"/>
      <c r="Q80" s="80"/>
      <c r="R80" s="84">
        <f t="shared" si="8"/>
        <v>0</v>
      </c>
      <c r="S80" s="19" t="str">
        <f t="shared" si="9"/>
        <v>OK</v>
      </c>
      <c r="T80" s="48"/>
      <c r="U80" s="48"/>
      <c r="V80" s="48"/>
      <c r="W80" s="48"/>
      <c r="X80" s="48"/>
      <c r="Y80" s="50"/>
      <c r="Z80" s="50"/>
      <c r="AA80" s="50"/>
      <c r="AB80" s="50"/>
      <c r="AC80" s="50"/>
      <c r="AD80" s="50"/>
      <c r="AE80" s="50"/>
      <c r="AF80" s="51"/>
      <c r="AG80" s="51"/>
      <c r="AH80" s="51"/>
      <c r="AI80" s="51"/>
    </row>
    <row r="81" spans="1:35" ht="40" customHeight="1" x14ac:dyDescent="0.35">
      <c r="A81" s="109"/>
      <c r="B81" s="112"/>
      <c r="C81" s="33">
        <v>78</v>
      </c>
      <c r="D81" s="115"/>
      <c r="E81" s="39" t="s">
        <v>32</v>
      </c>
      <c r="F81" s="40" t="s">
        <v>125</v>
      </c>
      <c r="G81" s="40" t="s">
        <v>28</v>
      </c>
      <c r="H81" s="40" t="s">
        <v>29</v>
      </c>
      <c r="I81" s="38">
        <v>27.44</v>
      </c>
      <c r="J81" s="17">
        <v>0</v>
      </c>
      <c r="K81" s="79">
        <f t="shared" si="5"/>
        <v>0</v>
      </c>
      <c r="L81" s="81">
        <f t="shared" si="6"/>
        <v>0</v>
      </c>
      <c r="M81" s="82"/>
      <c r="N81" s="83">
        <f t="shared" si="7"/>
        <v>0</v>
      </c>
      <c r="O81" s="80"/>
      <c r="P81" s="80"/>
      <c r="Q81" s="80"/>
      <c r="R81" s="84">
        <f t="shared" si="8"/>
        <v>0</v>
      </c>
      <c r="S81" s="19" t="str">
        <f t="shared" si="9"/>
        <v>OK</v>
      </c>
      <c r="T81" s="48"/>
      <c r="U81" s="48"/>
      <c r="V81" s="48"/>
      <c r="W81" s="48"/>
      <c r="X81" s="48"/>
      <c r="Y81" s="50"/>
      <c r="Z81" s="50"/>
      <c r="AA81" s="50"/>
      <c r="AB81" s="50"/>
      <c r="AC81" s="50"/>
      <c r="AD81" s="50"/>
      <c r="AE81" s="50"/>
      <c r="AF81" s="51"/>
      <c r="AG81" s="51"/>
      <c r="AH81" s="51"/>
      <c r="AI81" s="51"/>
    </row>
    <row r="82" spans="1:35" ht="40" customHeight="1" x14ac:dyDescent="0.35">
      <c r="A82" s="109"/>
      <c r="B82" s="112"/>
      <c r="C82" s="33">
        <v>79</v>
      </c>
      <c r="D82" s="115"/>
      <c r="E82" s="39" t="s">
        <v>33</v>
      </c>
      <c r="F82" s="40" t="s">
        <v>125</v>
      </c>
      <c r="G82" s="40" t="s">
        <v>34</v>
      </c>
      <c r="H82" s="40" t="s">
        <v>29</v>
      </c>
      <c r="I82" s="38">
        <v>44.6</v>
      </c>
      <c r="J82" s="17">
        <v>0</v>
      </c>
      <c r="K82" s="79">
        <f t="shared" si="5"/>
        <v>0</v>
      </c>
      <c r="L82" s="81">
        <f t="shared" si="6"/>
        <v>0</v>
      </c>
      <c r="M82" s="82"/>
      <c r="N82" s="83">
        <f t="shared" si="7"/>
        <v>0</v>
      </c>
      <c r="O82" s="80"/>
      <c r="P82" s="80"/>
      <c r="Q82" s="80"/>
      <c r="R82" s="84">
        <f t="shared" si="8"/>
        <v>0</v>
      </c>
      <c r="S82" s="19" t="str">
        <f t="shared" si="9"/>
        <v>OK</v>
      </c>
      <c r="T82" s="48"/>
      <c r="U82" s="48"/>
      <c r="V82" s="48"/>
      <c r="W82" s="48"/>
      <c r="X82" s="48"/>
      <c r="Y82" s="50"/>
      <c r="Z82" s="50"/>
      <c r="AA82" s="50"/>
      <c r="AB82" s="50"/>
      <c r="AC82" s="50"/>
      <c r="AD82" s="50"/>
      <c r="AE82" s="50"/>
      <c r="AF82" s="51"/>
      <c r="AG82" s="51"/>
      <c r="AH82" s="51"/>
      <c r="AI82" s="51"/>
    </row>
    <row r="83" spans="1:35" ht="40" customHeight="1" x14ac:dyDescent="0.35">
      <c r="A83" s="109"/>
      <c r="B83" s="112"/>
      <c r="C83" s="33">
        <v>80</v>
      </c>
      <c r="D83" s="115"/>
      <c r="E83" s="39" t="s">
        <v>35</v>
      </c>
      <c r="F83" s="40" t="s">
        <v>125</v>
      </c>
      <c r="G83" s="40" t="s">
        <v>36</v>
      </c>
      <c r="H83" s="40" t="s">
        <v>29</v>
      </c>
      <c r="I83" s="38">
        <v>64.33</v>
      </c>
      <c r="J83" s="17">
        <v>0</v>
      </c>
      <c r="K83" s="79">
        <f t="shared" si="5"/>
        <v>0</v>
      </c>
      <c r="L83" s="81">
        <f t="shared" si="6"/>
        <v>0</v>
      </c>
      <c r="M83" s="82"/>
      <c r="N83" s="83">
        <f t="shared" si="7"/>
        <v>0</v>
      </c>
      <c r="O83" s="80"/>
      <c r="P83" s="80"/>
      <c r="Q83" s="80"/>
      <c r="R83" s="84">
        <f t="shared" si="8"/>
        <v>0</v>
      </c>
      <c r="S83" s="19" t="str">
        <f t="shared" si="9"/>
        <v>OK</v>
      </c>
      <c r="T83" s="48"/>
      <c r="U83" s="48"/>
      <c r="V83" s="48"/>
      <c r="W83" s="48"/>
      <c r="X83" s="48"/>
      <c r="Y83" s="50"/>
      <c r="Z83" s="50"/>
      <c r="AA83" s="50"/>
      <c r="AB83" s="50"/>
      <c r="AC83" s="50"/>
      <c r="AD83" s="50"/>
      <c r="AE83" s="50"/>
      <c r="AF83" s="51"/>
      <c r="AG83" s="51"/>
      <c r="AH83" s="51"/>
      <c r="AI83" s="51"/>
    </row>
    <row r="84" spans="1:35" ht="40" customHeight="1" x14ac:dyDescent="0.35">
      <c r="A84" s="109"/>
      <c r="B84" s="112"/>
      <c r="C84" s="33">
        <v>81</v>
      </c>
      <c r="D84" s="115"/>
      <c r="E84" s="39" t="s">
        <v>127</v>
      </c>
      <c r="F84" s="40" t="s">
        <v>125</v>
      </c>
      <c r="G84" s="40" t="s">
        <v>28</v>
      </c>
      <c r="H84" s="40" t="s">
        <v>29</v>
      </c>
      <c r="I84" s="38">
        <v>5.65</v>
      </c>
      <c r="J84" s="17">
        <v>0</v>
      </c>
      <c r="K84" s="79">
        <f t="shared" si="5"/>
        <v>0</v>
      </c>
      <c r="L84" s="81">
        <f t="shared" si="6"/>
        <v>0</v>
      </c>
      <c r="M84" s="82"/>
      <c r="N84" s="83">
        <f t="shared" si="7"/>
        <v>0</v>
      </c>
      <c r="O84" s="80"/>
      <c r="P84" s="80"/>
      <c r="Q84" s="80"/>
      <c r="R84" s="84">
        <f t="shared" si="8"/>
        <v>0</v>
      </c>
      <c r="S84" s="19" t="str">
        <f t="shared" si="9"/>
        <v>OK</v>
      </c>
      <c r="T84" s="48"/>
      <c r="U84" s="48"/>
      <c r="V84" s="48"/>
      <c r="W84" s="48"/>
      <c r="X84" s="48"/>
      <c r="Y84" s="50"/>
      <c r="Z84" s="50"/>
      <c r="AA84" s="50"/>
      <c r="AB84" s="50"/>
      <c r="AC84" s="50"/>
      <c r="AD84" s="50"/>
      <c r="AE84" s="50"/>
      <c r="AF84" s="51"/>
      <c r="AG84" s="51"/>
      <c r="AH84" s="51"/>
      <c r="AI84" s="51"/>
    </row>
    <row r="85" spans="1:35" ht="40" customHeight="1" x14ac:dyDescent="0.35">
      <c r="A85" s="109"/>
      <c r="B85" s="112"/>
      <c r="C85" s="33">
        <v>82</v>
      </c>
      <c r="D85" s="115"/>
      <c r="E85" s="39" t="s">
        <v>128</v>
      </c>
      <c r="F85" s="40" t="s">
        <v>37</v>
      </c>
      <c r="G85" s="40" t="s">
        <v>38</v>
      </c>
      <c r="H85" s="40" t="s">
        <v>29</v>
      </c>
      <c r="I85" s="38">
        <v>11.43</v>
      </c>
      <c r="J85" s="17">
        <v>0</v>
      </c>
      <c r="K85" s="79">
        <f t="shared" si="5"/>
        <v>0</v>
      </c>
      <c r="L85" s="81">
        <f t="shared" si="6"/>
        <v>0</v>
      </c>
      <c r="M85" s="82"/>
      <c r="N85" s="83">
        <f t="shared" si="7"/>
        <v>0</v>
      </c>
      <c r="O85" s="80"/>
      <c r="P85" s="80"/>
      <c r="Q85" s="80"/>
      <c r="R85" s="84">
        <f t="shared" si="8"/>
        <v>0</v>
      </c>
      <c r="S85" s="19" t="str">
        <f t="shared" si="9"/>
        <v>OK</v>
      </c>
      <c r="T85" s="48"/>
      <c r="U85" s="48"/>
      <c r="V85" s="48"/>
      <c r="W85" s="48"/>
      <c r="X85" s="48"/>
      <c r="Y85" s="50"/>
      <c r="Z85" s="50"/>
      <c r="AA85" s="50"/>
      <c r="AB85" s="50"/>
      <c r="AC85" s="50"/>
      <c r="AD85" s="50"/>
      <c r="AE85" s="50"/>
      <c r="AF85" s="51"/>
      <c r="AG85" s="51"/>
      <c r="AH85" s="51"/>
      <c r="AI85" s="51"/>
    </row>
    <row r="86" spans="1:35" ht="40" customHeight="1" x14ac:dyDescent="0.35">
      <c r="A86" s="109"/>
      <c r="B86" s="112"/>
      <c r="C86" s="33">
        <v>83</v>
      </c>
      <c r="D86" s="115"/>
      <c r="E86" s="39" t="s">
        <v>129</v>
      </c>
      <c r="F86" s="40" t="s">
        <v>37</v>
      </c>
      <c r="G86" s="40" t="s">
        <v>39</v>
      </c>
      <c r="H86" s="40" t="s">
        <v>29</v>
      </c>
      <c r="I86" s="38">
        <v>16.829999999999998</v>
      </c>
      <c r="J86" s="17">
        <v>0</v>
      </c>
      <c r="K86" s="79">
        <f t="shared" si="5"/>
        <v>0</v>
      </c>
      <c r="L86" s="81">
        <f t="shared" si="6"/>
        <v>0</v>
      </c>
      <c r="M86" s="82"/>
      <c r="N86" s="83">
        <f t="shared" si="7"/>
        <v>0</v>
      </c>
      <c r="O86" s="80"/>
      <c r="P86" s="80"/>
      <c r="Q86" s="80"/>
      <c r="R86" s="84">
        <f t="shared" si="8"/>
        <v>0</v>
      </c>
      <c r="S86" s="19" t="str">
        <f t="shared" si="9"/>
        <v>OK</v>
      </c>
      <c r="T86" s="48"/>
      <c r="U86" s="48"/>
      <c r="V86" s="48"/>
      <c r="W86" s="48"/>
      <c r="X86" s="48"/>
      <c r="Y86" s="50"/>
      <c r="Z86" s="50"/>
      <c r="AA86" s="50"/>
      <c r="AB86" s="50"/>
      <c r="AC86" s="50"/>
      <c r="AD86" s="50"/>
      <c r="AE86" s="50"/>
      <c r="AF86" s="51"/>
      <c r="AG86" s="51"/>
      <c r="AH86" s="51"/>
      <c r="AI86" s="51"/>
    </row>
    <row r="87" spans="1:35" ht="40" customHeight="1" x14ac:dyDescent="0.35">
      <c r="A87" s="109"/>
      <c r="B87" s="112"/>
      <c r="C87" s="33">
        <v>84</v>
      </c>
      <c r="D87" s="115"/>
      <c r="E87" s="39" t="s">
        <v>41</v>
      </c>
      <c r="F87" s="40" t="s">
        <v>10</v>
      </c>
      <c r="G87" s="40" t="s">
        <v>28</v>
      </c>
      <c r="H87" s="40" t="s">
        <v>29</v>
      </c>
      <c r="I87" s="38">
        <v>63.71</v>
      </c>
      <c r="J87" s="17">
        <v>0</v>
      </c>
      <c r="K87" s="79">
        <f t="shared" si="5"/>
        <v>0</v>
      </c>
      <c r="L87" s="81">
        <f t="shared" si="6"/>
        <v>0</v>
      </c>
      <c r="M87" s="82"/>
      <c r="N87" s="83">
        <f t="shared" si="7"/>
        <v>0</v>
      </c>
      <c r="O87" s="80"/>
      <c r="P87" s="80"/>
      <c r="Q87" s="80"/>
      <c r="R87" s="84">
        <f t="shared" si="8"/>
        <v>0</v>
      </c>
      <c r="S87" s="19" t="str">
        <f t="shared" si="9"/>
        <v>OK</v>
      </c>
      <c r="T87" s="48"/>
      <c r="U87" s="48"/>
      <c r="V87" s="48"/>
      <c r="W87" s="48"/>
      <c r="X87" s="48"/>
      <c r="Y87" s="50"/>
      <c r="Z87" s="50"/>
      <c r="AA87" s="50"/>
      <c r="AB87" s="50"/>
      <c r="AC87" s="50"/>
      <c r="AD87" s="50"/>
      <c r="AE87" s="50"/>
      <c r="AF87" s="51"/>
      <c r="AG87" s="51"/>
      <c r="AH87" s="51"/>
      <c r="AI87" s="51"/>
    </row>
    <row r="88" spans="1:35" ht="40" customHeight="1" x14ac:dyDescent="0.35">
      <c r="A88" s="109"/>
      <c r="B88" s="112"/>
      <c r="C88" s="33">
        <v>85</v>
      </c>
      <c r="D88" s="115"/>
      <c r="E88" s="39" t="s">
        <v>44</v>
      </c>
      <c r="F88" s="40" t="s">
        <v>37</v>
      </c>
      <c r="G88" s="40" t="s">
        <v>97</v>
      </c>
      <c r="H88" s="40" t="s">
        <v>29</v>
      </c>
      <c r="I88" s="38">
        <v>29.34</v>
      </c>
      <c r="J88" s="17">
        <v>0</v>
      </c>
      <c r="K88" s="79">
        <f t="shared" si="5"/>
        <v>0</v>
      </c>
      <c r="L88" s="81">
        <f t="shared" si="6"/>
        <v>0</v>
      </c>
      <c r="M88" s="82"/>
      <c r="N88" s="83">
        <f t="shared" si="7"/>
        <v>0</v>
      </c>
      <c r="O88" s="80"/>
      <c r="P88" s="80"/>
      <c r="Q88" s="80"/>
      <c r="R88" s="84">
        <f t="shared" si="8"/>
        <v>0</v>
      </c>
      <c r="S88" s="19" t="str">
        <f t="shared" si="9"/>
        <v>OK</v>
      </c>
      <c r="T88" s="48"/>
      <c r="U88" s="48"/>
      <c r="V88" s="48"/>
      <c r="W88" s="48"/>
      <c r="X88" s="48"/>
      <c r="Y88" s="50"/>
      <c r="Z88" s="50"/>
      <c r="AA88" s="50"/>
      <c r="AB88" s="50"/>
      <c r="AC88" s="50"/>
      <c r="AD88" s="50"/>
      <c r="AE88" s="50"/>
      <c r="AF88" s="51"/>
      <c r="AG88" s="51"/>
      <c r="AH88" s="51"/>
      <c r="AI88" s="51"/>
    </row>
    <row r="89" spans="1:35" ht="40" customHeight="1" x14ac:dyDescent="0.35">
      <c r="A89" s="109"/>
      <c r="B89" s="112"/>
      <c r="C89" s="33">
        <v>86</v>
      </c>
      <c r="D89" s="115"/>
      <c r="E89" s="39" t="s">
        <v>46</v>
      </c>
      <c r="F89" s="40" t="s">
        <v>37</v>
      </c>
      <c r="G89" s="40" t="s">
        <v>47</v>
      </c>
      <c r="H89" s="40" t="s">
        <v>29</v>
      </c>
      <c r="I89" s="38">
        <v>23.16</v>
      </c>
      <c r="J89" s="17">
        <v>0</v>
      </c>
      <c r="K89" s="79">
        <f t="shared" si="5"/>
        <v>0</v>
      </c>
      <c r="L89" s="81">
        <f t="shared" si="6"/>
        <v>0</v>
      </c>
      <c r="M89" s="82"/>
      <c r="N89" s="83">
        <f t="shared" si="7"/>
        <v>0</v>
      </c>
      <c r="O89" s="80"/>
      <c r="P89" s="80"/>
      <c r="Q89" s="80"/>
      <c r="R89" s="84">
        <f t="shared" si="8"/>
        <v>0</v>
      </c>
      <c r="S89" s="19" t="str">
        <f t="shared" si="9"/>
        <v>OK</v>
      </c>
      <c r="T89" s="48"/>
      <c r="U89" s="48"/>
      <c r="V89" s="48"/>
      <c r="W89" s="48"/>
      <c r="X89" s="48"/>
      <c r="Y89" s="50"/>
      <c r="Z89" s="50"/>
      <c r="AA89" s="50"/>
      <c r="AB89" s="50"/>
      <c r="AC89" s="50"/>
      <c r="AD89" s="50"/>
      <c r="AE89" s="50"/>
      <c r="AF89" s="51"/>
      <c r="AG89" s="51"/>
      <c r="AH89" s="51"/>
      <c r="AI89" s="51"/>
    </row>
    <row r="90" spans="1:35" ht="40" customHeight="1" x14ac:dyDescent="0.35">
      <c r="A90" s="109"/>
      <c r="B90" s="112"/>
      <c r="C90" s="33">
        <v>87</v>
      </c>
      <c r="D90" s="115"/>
      <c r="E90" s="39" t="s">
        <v>48</v>
      </c>
      <c r="F90" s="40" t="s">
        <v>37</v>
      </c>
      <c r="G90" s="40" t="s">
        <v>49</v>
      </c>
      <c r="H90" s="40" t="s">
        <v>29</v>
      </c>
      <c r="I90" s="38">
        <v>16.47</v>
      </c>
      <c r="J90" s="17">
        <v>0</v>
      </c>
      <c r="K90" s="79">
        <f t="shared" si="5"/>
        <v>0</v>
      </c>
      <c r="L90" s="81">
        <f t="shared" si="6"/>
        <v>0</v>
      </c>
      <c r="M90" s="82"/>
      <c r="N90" s="83">
        <f t="shared" si="7"/>
        <v>0</v>
      </c>
      <c r="O90" s="80"/>
      <c r="P90" s="80"/>
      <c r="Q90" s="80"/>
      <c r="R90" s="84">
        <f t="shared" si="8"/>
        <v>0</v>
      </c>
      <c r="S90" s="19" t="str">
        <f t="shared" si="9"/>
        <v>OK</v>
      </c>
      <c r="T90" s="48"/>
      <c r="U90" s="48"/>
      <c r="V90" s="48"/>
      <c r="W90" s="48"/>
      <c r="X90" s="48"/>
      <c r="Y90" s="50"/>
      <c r="Z90" s="50"/>
      <c r="AA90" s="50"/>
      <c r="AB90" s="50"/>
      <c r="AC90" s="50"/>
      <c r="AD90" s="50"/>
      <c r="AE90" s="50"/>
      <c r="AF90" s="51"/>
      <c r="AG90" s="51"/>
      <c r="AH90" s="51"/>
      <c r="AI90" s="51"/>
    </row>
    <row r="91" spans="1:35" ht="40" customHeight="1" x14ac:dyDescent="0.35">
      <c r="A91" s="109"/>
      <c r="B91" s="112"/>
      <c r="C91" s="33">
        <v>88</v>
      </c>
      <c r="D91" s="115"/>
      <c r="E91" s="39" t="s">
        <v>50</v>
      </c>
      <c r="F91" s="40" t="s">
        <v>37</v>
      </c>
      <c r="G91" s="40" t="s">
        <v>51</v>
      </c>
      <c r="H91" s="40" t="s">
        <v>29</v>
      </c>
      <c r="I91" s="38">
        <v>206.12</v>
      </c>
      <c r="J91" s="17">
        <v>0</v>
      </c>
      <c r="K91" s="79">
        <f t="shared" si="5"/>
        <v>0</v>
      </c>
      <c r="L91" s="81">
        <f t="shared" si="6"/>
        <v>0</v>
      </c>
      <c r="M91" s="82"/>
      <c r="N91" s="83">
        <f t="shared" si="7"/>
        <v>0</v>
      </c>
      <c r="O91" s="80"/>
      <c r="P91" s="80"/>
      <c r="Q91" s="80"/>
      <c r="R91" s="84">
        <f t="shared" si="8"/>
        <v>0</v>
      </c>
      <c r="S91" s="19" t="str">
        <f t="shared" si="9"/>
        <v>OK</v>
      </c>
      <c r="T91" s="48"/>
      <c r="U91" s="48"/>
      <c r="V91" s="48"/>
      <c r="W91" s="48"/>
      <c r="X91" s="48"/>
      <c r="Y91" s="50"/>
      <c r="Z91" s="50"/>
      <c r="AA91" s="50"/>
      <c r="AB91" s="50"/>
      <c r="AC91" s="50"/>
      <c r="AD91" s="50"/>
      <c r="AE91" s="50"/>
      <c r="AF91" s="51"/>
      <c r="AG91" s="51"/>
      <c r="AH91" s="51"/>
      <c r="AI91" s="51"/>
    </row>
    <row r="92" spans="1:35" ht="40" customHeight="1" x14ac:dyDescent="0.35">
      <c r="A92" s="109"/>
      <c r="B92" s="112"/>
      <c r="C92" s="33">
        <v>89</v>
      </c>
      <c r="D92" s="115"/>
      <c r="E92" s="39" t="s">
        <v>52</v>
      </c>
      <c r="F92" s="40" t="s">
        <v>37</v>
      </c>
      <c r="G92" s="40" t="s">
        <v>53</v>
      </c>
      <c r="H92" s="40" t="s">
        <v>29</v>
      </c>
      <c r="I92" s="38">
        <v>225.04</v>
      </c>
      <c r="J92" s="17">
        <v>0</v>
      </c>
      <c r="K92" s="79">
        <f t="shared" si="5"/>
        <v>0</v>
      </c>
      <c r="L92" s="81">
        <f t="shared" si="6"/>
        <v>0</v>
      </c>
      <c r="M92" s="82"/>
      <c r="N92" s="83">
        <f t="shared" si="7"/>
        <v>0</v>
      </c>
      <c r="O92" s="80"/>
      <c r="P92" s="80"/>
      <c r="Q92" s="80"/>
      <c r="R92" s="84">
        <f t="shared" si="8"/>
        <v>0</v>
      </c>
      <c r="S92" s="19" t="str">
        <f t="shared" si="9"/>
        <v>OK</v>
      </c>
      <c r="T92" s="48"/>
      <c r="U92" s="48"/>
      <c r="V92" s="48"/>
      <c r="W92" s="48"/>
      <c r="X92" s="48"/>
      <c r="Y92" s="50"/>
      <c r="Z92" s="50"/>
      <c r="AA92" s="50"/>
      <c r="AB92" s="50"/>
      <c r="AC92" s="50"/>
      <c r="AD92" s="50"/>
      <c r="AE92" s="50"/>
      <c r="AF92" s="51"/>
      <c r="AG92" s="51"/>
      <c r="AH92" s="51"/>
      <c r="AI92" s="51"/>
    </row>
    <row r="93" spans="1:35" ht="40" customHeight="1" x14ac:dyDescent="0.35">
      <c r="A93" s="109"/>
      <c r="B93" s="112"/>
      <c r="C93" s="33">
        <v>90</v>
      </c>
      <c r="D93" s="115"/>
      <c r="E93" s="39" t="s">
        <v>54</v>
      </c>
      <c r="F93" s="40" t="s">
        <v>37</v>
      </c>
      <c r="G93" s="40" t="s">
        <v>95</v>
      </c>
      <c r="H93" s="40" t="s">
        <v>29</v>
      </c>
      <c r="I93" s="38">
        <v>74.180000000000007</v>
      </c>
      <c r="J93" s="17">
        <v>0</v>
      </c>
      <c r="K93" s="79">
        <f t="shared" si="5"/>
        <v>0</v>
      </c>
      <c r="L93" s="81">
        <f t="shared" si="6"/>
        <v>0</v>
      </c>
      <c r="M93" s="82"/>
      <c r="N93" s="83">
        <f t="shared" si="7"/>
        <v>0</v>
      </c>
      <c r="O93" s="80"/>
      <c r="P93" s="80"/>
      <c r="Q93" s="80"/>
      <c r="R93" s="84">
        <f t="shared" si="8"/>
        <v>0</v>
      </c>
      <c r="S93" s="19" t="str">
        <f t="shared" si="9"/>
        <v>OK</v>
      </c>
      <c r="T93" s="48"/>
      <c r="U93" s="48"/>
      <c r="V93" s="48"/>
      <c r="W93" s="48"/>
      <c r="X93" s="48"/>
      <c r="Y93" s="50"/>
      <c r="Z93" s="50"/>
      <c r="AA93" s="50"/>
      <c r="AB93" s="50"/>
      <c r="AC93" s="50"/>
      <c r="AD93" s="50"/>
      <c r="AE93" s="50"/>
      <c r="AF93" s="51"/>
      <c r="AG93" s="51"/>
      <c r="AH93" s="51"/>
      <c r="AI93" s="51"/>
    </row>
    <row r="94" spans="1:35" ht="40" customHeight="1" x14ac:dyDescent="0.35">
      <c r="A94" s="109"/>
      <c r="B94" s="112"/>
      <c r="C94" s="33">
        <v>91</v>
      </c>
      <c r="D94" s="115"/>
      <c r="E94" s="39" t="s">
        <v>56</v>
      </c>
      <c r="F94" s="40" t="s">
        <v>37</v>
      </c>
      <c r="G94" s="40" t="s">
        <v>96</v>
      </c>
      <c r="H94" s="40" t="s">
        <v>29</v>
      </c>
      <c r="I94" s="38">
        <v>28.45</v>
      </c>
      <c r="J94" s="17">
        <v>0</v>
      </c>
      <c r="K94" s="79">
        <f t="shared" si="5"/>
        <v>0</v>
      </c>
      <c r="L94" s="81">
        <f t="shared" si="6"/>
        <v>0</v>
      </c>
      <c r="M94" s="82"/>
      <c r="N94" s="83">
        <f t="shared" si="7"/>
        <v>0</v>
      </c>
      <c r="O94" s="80"/>
      <c r="P94" s="80"/>
      <c r="Q94" s="80"/>
      <c r="R94" s="84">
        <f t="shared" si="8"/>
        <v>0</v>
      </c>
      <c r="S94" s="19" t="str">
        <f t="shared" si="9"/>
        <v>OK</v>
      </c>
      <c r="T94" s="48"/>
      <c r="U94" s="48"/>
      <c r="V94" s="48"/>
      <c r="W94" s="48"/>
      <c r="X94" s="48"/>
      <c r="Y94" s="50"/>
      <c r="Z94" s="50"/>
      <c r="AA94" s="50"/>
      <c r="AB94" s="50"/>
      <c r="AC94" s="50"/>
      <c r="AD94" s="50"/>
      <c r="AE94" s="50"/>
      <c r="AF94" s="51"/>
      <c r="AG94" s="51"/>
      <c r="AH94" s="51"/>
      <c r="AI94" s="51"/>
    </row>
    <row r="95" spans="1:35" ht="40" customHeight="1" x14ac:dyDescent="0.35">
      <c r="A95" s="109"/>
      <c r="B95" s="112"/>
      <c r="C95" s="33">
        <v>92</v>
      </c>
      <c r="D95" s="115"/>
      <c r="E95" s="39" t="s">
        <v>58</v>
      </c>
      <c r="F95" s="40" t="s">
        <v>37</v>
      </c>
      <c r="G95" s="40" t="s">
        <v>59</v>
      </c>
      <c r="H95" s="40" t="s">
        <v>29</v>
      </c>
      <c r="I95" s="38">
        <v>63.74</v>
      </c>
      <c r="J95" s="17">
        <v>0</v>
      </c>
      <c r="K95" s="79">
        <f t="shared" si="5"/>
        <v>0</v>
      </c>
      <c r="L95" s="81">
        <f t="shared" si="6"/>
        <v>0</v>
      </c>
      <c r="M95" s="82"/>
      <c r="N95" s="83">
        <f t="shared" si="7"/>
        <v>0</v>
      </c>
      <c r="O95" s="80"/>
      <c r="P95" s="80"/>
      <c r="Q95" s="80"/>
      <c r="R95" s="84">
        <f t="shared" si="8"/>
        <v>0</v>
      </c>
      <c r="S95" s="19" t="str">
        <f t="shared" si="9"/>
        <v>OK</v>
      </c>
      <c r="T95" s="48"/>
      <c r="U95" s="48"/>
      <c r="V95" s="48"/>
      <c r="W95" s="48"/>
      <c r="X95" s="48"/>
      <c r="Y95" s="50"/>
      <c r="Z95" s="50"/>
      <c r="AA95" s="50"/>
      <c r="AB95" s="50"/>
      <c r="AC95" s="50"/>
      <c r="AD95" s="50"/>
      <c r="AE95" s="50"/>
      <c r="AF95" s="51"/>
      <c r="AG95" s="51"/>
      <c r="AH95" s="51"/>
      <c r="AI95" s="51"/>
    </row>
    <row r="96" spans="1:35" ht="40" customHeight="1" x14ac:dyDescent="0.35">
      <c r="A96" s="109"/>
      <c r="B96" s="112"/>
      <c r="C96" s="33">
        <v>93</v>
      </c>
      <c r="D96" s="115"/>
      <c r="E96" s="39" t="s">
        <v>60</v>
      </c>
      <c r="F96" s="40" t="s">
        <v>37</v>
      </c>
      <c r="G96" s="40" t="s">
        <v>61</v>
      </c>
      <c r="H96" s="40" t="s">
        <v>29</v>
      </c>
      <c r="I96" s="38">
        <v>106.76</v>
      </c>
      <c r="J96" s="17">
        <v>0</v>
      </c>
      <c r="K96" s="79">
        <f t="shared" si="5"/>
        <v>0</v>
      </c>
      <c r="L96" s="81">
        <f t="shared" si="6"/>
        <v>0</v>
      </c>
      <c r="M96" s="82"/>
      <c r="N96" s="83">
        <f t="shared" si="7"/>
        <v>0</v>
      </c>
      <c r="O96" s="80"/>
      <c r="P96" s="80"/>
      <c r="Q96" s="80"/>
      <c r="R96" s="84">
        <f t="shared" si="8"/>
        <v>0</v>
      </c>
      <c r="S96" s="19" t="str">
        <f t="shared" si="9"/>
        <v>OK</v>
      </c>
      <c r="T96" s="48"/>
      <c r="U96" s="48"/>
      <c r="V96" s="48"/>
      <c r="W96" s="48"/>
      <c r="X96" s="48"/>
      <c r="Y96" s="50"/>
      <c r="Z96" s="50"/>
      <c r="AA96" s="50"/>
      <c r="AB96" s="50"/>
      <c r="AC96" s="50"/>
      <c r="AD96" s="50"/>
      <c r="AE96" s="50"/>
      <c r="AF96" s="51"/>
      <c r="AG96" s="51"/>
      <c r="AH96" s="51"/>
      <c r="AI96" s="51"/>
    </row>
    <row r="97" spans="1:35" ht="40" customHeight="1" x14ac:dyDescent="0.35">
      <c r="A97" s="109"/>
      <c r="B97" s="112"/>
      <c r="C97" s="33">
        <v>94</v>
      </c>
      <c r="D97" s="115"/>
      <c r="E97" s="39" t="s">
        <v>62</v>
      </c>
      <c r="F97" s="40" t="s">
        <v>125</v>
      </c>
      <c r="G97" s="40" t="s">
        <v>63</v>
      </c>
      <c r="H97" s="40" t="s">
        <v>29</v>
      </c>
      <c r="I97" s="38">
        <v>1140.71</v>
      </c>
      <c r="J97" s="17">
        <v>0</v>
      </c>
      <c r="K97" s="79">
        <f t="shared" si="5"/>
        <v>0</v>
      </c>
      <c r="L97" s="81">
        <f t="shared" si="6"/>
        <v>0</v>
      </c>
      <c r="M97" s="82"/>
      <c r="N97" s="83">
        <f t="shared" si="7"/>
        <v>0</v>
      </c>
      <c r="O97" s="80"/>
      <c r="P97" s="80"/>
      <c r="Q97" s="80"/>
      <c r="R97" s="84">
        <f t="shared" si="8"/>
        <v>0</v>
      </c>
      <c r="S97" s="19" t="str">
        <f t="shared" si="9"/>
        <v>OK</v>
      </c>
      <c r="T97" s="48"/>
      <c r="U97" s="48"/>
      <c r="V97" s="48"/>
      <c r="W97" s="48"/>
      <c r="X97" s="48"/>
      <c r="Y97" s="50"/>
      <c r="Z97" s="50"/>
      <c r="AA97" s="50"/>
      <c r="AB97" s="50"/>
      <c r="AC97" s="50"/>
      <c r="AD97" s="50"/>
      <c r="AE97" s="50"/>
      <c r="AF97" s="51"/>
      <c r="AG97" s="51"/>
      <c r="AH97" s="51"/>
      <c r="AI97" s="51"/>
    </row>
    <row r="98" spans="1:35" ht="40" customHeight="1" x14ac:dyDescent="0.35">
      <c r="A98" s="109"/>
      <c r="B98" s="112"/>
      <c r="C98" s="33">
        <v>95</v>
      </c>
      <c r="D98" s="115"/>
      <c r="E98" s="39" t="s">
        <v>64</v>
      </c>
      <c r="F98" s="40" t="s">
        <v>125</v>
      </c>
      <c r="G98" s="40" t="s">
        <v>63</v>
      </c>
      <c r="H98" s="40" t="s">
        <v>29</v>
      </c>
      <c r="I98" s="38">
        <v>599.79</v>
      </c>
      <c r="J98" s="17">
        <v>0</v>
      </c>
      <c r="K98" s="79">
        <f t="shared" si="5"/>
        <v>0</v>
      </c>
      <c r="L98" s="81">
        <f t="shared" si="6"/>
        <v>0</v>
      </c>
      <c r="M98" s="82"/>
      <c r="N98" s="83">
        <f t="shared" si="7"/>
        <v>0</v>
      </c>
      <c r="O98" s="80"/>
      <c r="P98" s="80"/>
      <c r="Q98" s="80"/>
      <c r="R98" s="84">
        <f t="shared" si="8"/>
        <v>0</v>
      </c>
      <c r="S98" s="19" t="str">
        <f t="shared" si="9"/>
        <v>OK</v>
      </c>
      <c r="T98" s="48"/>
      <c r="U98" s="48"/>
      <c r="V98" s="48"/>
      <c r="W98" s="48"/>
      <c r="X98" s="48"/>
      <c r="Y98" s="50"/>
      <c r="Z98" s="50"/>
      <c r="AA98" s="50"/>
      <c r="AB98" s="50"/>
      <c r="AC98" s="50"/>
      <c r="AD98" s="50"/>
      <c r="AE98" s="50"/>
      <c r="AF98" s="51"/>
      <c r="AG98" s="51"/>
      <c r="AH98" s="51"/>
      <c r="AI98" s="51"/>
    </row>
    <row r="99" spans="1:35" ht="40" customHeight="1" x14ac:dyDescent="0.35">
      <c r="A99" s="109"/>
      <c r="B99" s="112"/>
      <c r="C99" s="33">
        <v>96</v>
      </c>
      <c r="D99" s="115"/>
      <c r="E99" s="39" t="s">
        <v>65</v>
      </c>
      <c r="F99" s="40" t="s">
        <v>125</v>
      </c>
      <c r="G99" s="40" t="s">
        <v>66</v>
      </c>
      <c r="H99" s="40" t="s">
        <v>29</v>
      </c>
      <c r="I99" s="38">
        <v>161.94</v>
      </c>
      <c r="J99" s="17">
        <v>0</v>
      </c>
      <c r="K99" s="79">
        <f t="shared" si="5"/>
        <v>0</v>
      </c>
      <c r="L99" s="81">
        <f t="shared" si="6"/>
        <v>0</v>
      </c>
      <c r="M99" s="82"/>
      <c r="N99" s="83">
        <f t="shared" si="7"/>
        <v>0</v>
      </c>
      <c r="O99" s="80"/>
      <c r="P99" s="80"/>
      <c r="Q99" s="80"/>
      <c r="R99" s="84">
        <f t="shared" si="8"/>
        <v>0</v>
      </c>
      <c r="S99" s="19" t="str">
        <f t="shared" si="9"/>
        <v>OK</v>
      </c>
      <c r="T99" s="48"/>
      <c r="U99" s="48"/>
      <c r="V99" s="48"/>
      <c r="W99" s="48"/>
      <c r="X99" s="48"/>
      <c r="Y99" s="50"/>
      <c r="Z99" s="50"/>
      <c r="AA99" s="50"/>
      <c r="AB99" s="50"/>
      <c r="AC99" s="50"/>
      <c r="AD99" s="50"/>
      <c r="AE99" s="50"/>
      <c r="AF99" s="51"/>
      <c r="AG99" s="51"/>
      <c r="AH99" s="51"/>
      <c r="AI99" s="51"/>
    </row>
    <row r="100" spans="1:35" ht="40" customHeight="1" x14ac:dyDescent="0.35">
      <c r="A100" s="109"/>
      <c r="B100" s="112"/>
      <c r="C100" s="33">
        <v>97</v>
      </c>
      <c r="D100" s="115"/>
      <c r="E100" s="39" t="s">
        <v>67</v>
      </c>
      <c r="F100" s="40" t="s">
        <v>125</v>
      </c>
      <c r="G100" s="40" t="s">
        <v>68</v>
      </c>
      <c r="H100" s="40" t="s">
        <v>29</v>
      </c>
      <c r="I100" s="38">
        <v>743.8</v>
      </c>
      <c r="J100" s="17">
        <v>0</v>
      </c>
      <c r="K100" s="79">
        <f t="shared" si="5"/>
        <v>0</v>
      </c>
      <c r="L100" s="81">
        <f t="shared" si="6"/>
        <v>0</v>
      </c>
      <c r="M100" s="82"/>
      <c r="N100" s="83">
        <f t="shared" si="7"/>
        <v>0</v>
      </c>
      <c r="O100" s="80"/>
      <c r="P100" s="80"/>
      <c r="Q100" s="80"/>
      <c r="R100" s="84">
        <f t="shared" si="8"/>
        <v>0</v>
      </c>
      <c r="S100" s="19" t="str">
        <f t="shared" si="9"/>
        <v>OK</v>
      </c>
      <c r="T100" s="48"/>
      <c r="U100" s="48"/>
      <c r="V100" s="48"/>
      <c r="W100" s="48"/>
      <c r="X100" s="48"/>
      <c r="Y100" s="50"/>
      <c r="Z100" s="50"/>
      <c r="AA100" s="50"/>
      <c r="AB100" s="50"/>
      <c r="AC100" s="50"/>
      <c r="AD100" s="50"/>
      <c r="AE100" s="50"/>
      <c r="AF100" s="51"/>
      <c r="AG100" s="51"/>
      <c r="AH100" s="51"/>
      <c r="AI100" s="51"/>
    </row>
    <row r="101" spans="1:35" ht="40" customHeight="1" x14ac:dyDescent="0.35">
      <c r="A101" s="109"/>
      <c r="B101" s="112"/>
      <c r="C101" s="33">
        <v>98</v>
      </c>
      <c r="D101" s="115"/>
      <c r="E101" s="39" t="s">
        <v>69</v>
      </c>
      <c r="F101" s="40" t="s">
        <v>125</v>
      </c>
      <c r="G101" s="40" t="s">
        <v>28</v>
      </c>
      <c r="H101" s="40" t="s">
        <v>29</v>
      </c>
      <c r="I101" s="38">
        <v>371.64</v>
      </c>
      <c r="J101" s="17">
        <v>0</v>
      </c>
      <c r="K101" s="79">
        <f t="shared" si="5"/>
        <v>0</v>
      </c>
      <c r="L101" s="81">
        <f t="shared" si="6"/>
        <v>0</v>
      </c>
      <c r="M101" s="82"/>
      <c r="N101" s="83">
        <f t="shared" si="7"/>
        <v>0</v>
      </c>
      <c r="O101" s="80"/>
      <c r="P101" s="80"/>
      <c r="Q101" s="80"/>
      <c r="R101" s="84">
        <f t="shared" si="8"/>
        <v>0</v>
      </c>
      <c r="S101" s="19" t="str">
        <f t="shared" si="9"/>
        <v>OK</v>
      </c>
      <c r="T101" s="48"/>
      <c r="U101" s="48"/>
      <c r="V101" s="48"/>
      <c r="W101" s="48"/>
      <c r="X101" s="48"/>
      <c r="Y101" s="50"/>
      <c r="Z101" s="50"/>
      <c r="AA101" s="50"/>
      <c r="AB101" s="50"/>
      <c r="AC101" s="50"/>
      <c r="AD101" s="50"/>
      <c r="AE101" s="50"/>
      <c r="AF101" s="51"/>
      <c r="AG101" s="51"/>
      <c r="AH101" s="51"/>
      <c r="AI101" s="51"/>
    </row>
    <row r="102" spans="1:35" ht="40" customHeight="1" x14ac:dyDescent="0.35">
      <c r="A102" s="109"/>
      <c r="B102" s="112"/>
      <c r="C102" s="33">
        <v>99</v>
      </c>
      <c r="D102" s="115"/>
      <c r="E102" s="39" t="s">
        <v>70</v>
      </c>
      <c r="F102" s="40" t="s">
        <v>125</v>
      </c>
      <c r="G102" s="40" t="s">
        <v>71</v>
      </c>
      <c r="H102" s="40" t="s">
        <v>29</v>
      </c>
      <c r="I102" s="38">
        <v>141.31</v>
      </c>
      <c r="J102" s="17">
        <v>0</v>
      </c>
      <c r="K102" s="79">
        <f t="shared" si="5"/>
        <v>0</v>
      </c>
      <c r="L102" s="81">
        <f t="shared" si="6"/>
        <v>0</v>
      </c>
      <c r="M102" s="82"/>
      <c r="N102" s="83">
        <f t="shared" si="7"/>
        <v>0</v>
      </c>
      <c r="O102" s="80"/>
      <c r="P102" s="80"/>
      <c r="Q102" s="80"/>
      <c r="R102" s="84">
        <f t="shared" si="8"/>
        <v>0</v>
      </c>
      <c r="S102" s="19" t="str">
        <f t="shared" si="9"/>
        <v>OK</v>
      </c>
      <c r="T102" s="48"/>
      <c r="U102" s="48"/>
      <c r="V102" s="48"/>
      <c r="W102" s="48"/>
      <c r="X102" s="48"/>
      <c r="Y102" s="50"/>
      <c r="Z102" s="50"/>
      <c r="AA102" s="50"/>
      <c r="AB102" s="50"/>
      <c r="AC102" s="50"/>
      <c r="AD102" s="50"/>
      <c r="AE102" s="50"/>
      <c r="AF102" s="51"/>
      <c r="AG102" s="51"/>
      <c r="AH102" s="51"/>
      <c r="AI102" s="51"/>
    </row>
    <row r="103" spans="1:35" ht="40" customHeight="1" x14ac:dyDescent="0.35">
      <c r="A103" s="109"/>
      <c r="B103" s="112"/>
      <c r="C103" s="33">
        <v>100</v>
      </c>
      <c r="D103" s="115"/>
      <c r="E103" s="39" t="s">
        <v>72</v>
      </c>
      <c r="F103" s="40" t="s">
        <v>125</v>
      </c>
      <c r="G103" s="40" t="s">
        <v>73</v>
      </c>
      <c r="H103" s="40" t="s">
        <v>29</v>
      </c>
      <c r="I103" s="38">
        <v>823.48</v>
      </c>
      <c r="J103" s="17">
        <v>0</v>
      </c>
      <c r="K103" s="79">
        <f t="shared" si="5"/>
        <v>0</v>
      </c>
      <c r="L103" s="81">
        <f t="shared" si="6"/>
        <v>0</v>
      </c>
      <c r="M103" s="82"/>
      <c r="N103" s="83">
        <f t="shared" si="7"/>
        <v>0</v>
      </c>
      <c r="O103" s="80"/>
      <c r="P103" s="80"/>
      <c r="Q103" s="80"/>
      <c r="R103" s="84">
        <f t="shared" si="8"/>
        <v>0</v>
      </c>
      <c r="S103" s="19" t="str">
        <f t="shared" si="9"/>
        <v>OK</v>
      </c>
      <c r="T103" s="48"/>
      <c r="U103" s="48"/>
      <c r="V103" s="48"/>
      <c r="W103" s="48"/>
      <c r="X103" s="48"/>
      <c r="Y103" s="50"/>
      <c r="Z103" s="50"/>
      <c r="AA103" s="50"/>
      <c r="AB103" s="50"/>
      <c r="AC103" s="50"/>
      <c r="AD103" s="50"/>
      <c r="AE103" s="50"/>
      <c r="AF103" s="51"/>
      <c r="AG103" s="51"/>
      <c r="AH103" s="51"/>
      <c r="AI103" s="51"/>
    </row>
    <row r="104" spans="1:35" ht="40" customHeight="1" x14ac:dyDescent="0.35">
      <c r="A104" s="109"/>
      <c r="B104" s="112"/>
      <c r="C104" s="33">
        <v>101</v>
      </c>
      <c r="D104" s="115"/>
      <c r="E104" s="39" t="s">
        <v>74</v>
      </c>
      <c r="F104" s="40" t="s">
        <v>125</v>
      </c>
      <c r="G104" s="40" t="s">
        <v>75</v>
      </c>
      <c r="H104" s="40" t="s">
        <v>29</v>
      </c>
      <c r="I104" s="38">
        <v>1149.44</v>
      </c>
      <c r="J104" s="17">
        <v>0</v>
      </c>
      <c r="K104" s="79">
        <f t="shared" si="5"/>
        <v>0</v>
      </c>
      <c r="L104" s="81">
        <f t="shared" si="6"/>
        <v>0</v>
      </c>
      <c r="M104" s="82"/>
      <c r="N104" s="83">
        <f t="shared" si="7"/>
        <v>0</v>
      </c>
      <c r="O104" s="80"/>
      <c r="P104" s="80"/>
      <c r="Q104" s="80"/>
      <c r="R104" s="84">
        <f t="shared" si="8"/>
        <v>0</v>
      </c>
      <c r="S104" s="19" t="str">
        <f t="shared" si="9"/>
        <v>OK</v>
      </c>
      <c r="T104" s="48"/>
      <c r="U104" s="48"/>
      <c r="V104" s="48"/>
      <c r="W104" s="48"/>
      <c r="X104" s="48"/>
      <c r="Y104" s="50"/>
      <c r="Z104" s="50"/>
      <c r="AA104" s="50"/>
      <c r="AB104" s="50"/>
      <c r="AC104" s="50"/>
      <c r="AD104" s="50"/>
      <c r="AE104" s="50"/>
      <c r="AF104" s="51"/>
      <c r="AG104" s="51"/>
      <c r="AH104" s="51"/>
      <c r="AI104" s="51"/>
    </row>
    <row r="105" spans="1:35" ht="40" customHeight="1" x14ac:dyDescent="0.35">
      <c r="A105" s="109"/>
      <c r="B105" s="112"/>
      <c r="C105" s="33">
        <v>102</v>
      </c>
      <c r="D105" s="115"/>
      <c r="E105" s="39" t="s">
        <v>76</v>
      </c>
      <c r="F105" s="40" t="s">
        <v>125</v>
      </c>
      <c r="G105" s="40" t="s">
        <v>28</v>
      </c>
      <c r="H105" s="40" t="s">
        <v>29</v>
      </c>
      <c r="I105" s="38">
        <v>614.84</v>
      </c>
      <c r="J105" s="17">
        <v>0</v>
      </c>
      <c r="K105" s="79">
        <f t="shared" si="5"/>
        <v>0</v>
      </c>
      <c r="L105" s="81">
        <f t="shared" si="6"/>
        <v>0</v>
      </c>
      <c r="M105" s="82"/>
      <c r="N105" s="83">
        <f t="shared" si="7"/>
        <v>0</v>
      </c>
      <c r="O105" s="80"/>
      <c r="P105" s="80"/>
      <c r="Q105" s="80"/>
      <c r="R105" s="84">
        <f t="shared" si="8"/>
        <v>0</v>
      </c>
      <c r="S105" s="19" t="str">
        <f t="shared" si="9"/>
        <v>OK</v>
      </c>
      <c r="T105" s="48"/>
      <c r="U105" s="48"/>
      <c r="V105" s="48"/>
      <c r="W105" s="48"/>
      <c r="X105" s="48"/>
      <c r="Y105" s="50"/>
      <c r="Z105" s="50"/>
      <c r="AA105" s="50"/>
      <c r="AB105" s="50"/>
      <c r="AC105" s="50"/>
      <c r="AD105" s="50"/>
      <c r="AE105" s="50"/>
      <c r="AF105" s="51"/>
      <c r="AG105" s="51"/>
      <c r="AH105" s="51"/>
      <c r="AI105" s="51"/>
    </row>
    <row r="106" spans="1:35" ht="40" customHeight="1" x14ac:dyDescent="0.35">
      <c r="A106" s="109"/>
      <c r="B106" s="112"/>
      <c r="C106" s="33">
        <v>103</v>
      </c>
      <c r="D106" s="115"/>
      <c r="E106" s="39" t="s">
        <v>77</v>
      </c>
      <c r="F106" s="40" t="s">
        <v>125</v>
      </c>
      <c r="G106" s="40" t="s">
        <v>28</v>
      </c>
      <c r="H106" s="40" t="s">
        <v>29</v>
      </c>
      <c r="I106" s="38">
        <v>1161.08</v>
      </c>
      <c r="J106" s="17">
        <v>0</v>
      </c>
      <c r="K106" s="79">
        <f t="shared" si="5"/>
        <v>0</v>
      </c>
      <c r="L106" s="81">
        <f t="shared" si="6"/>
        <v>0</v>
      </c>
      <c r="M106" s="82"/>
      <c r="N106" s="83">
        <f t="shared" si="7"/>
        <v>0</v>
      </c>
      <c r="O106" s="80"/>
      <c r="P106" s="80"/>
      <c r="Q106" s="80"/>
      <c r="R106" s="84">
        <f t="shared" si="8"/>
        <v>0</v>
      </c>
      <c r="S106" s="19" t="str">
        <f t="shared" si="9"/>
        <v>OK</v>
      </c>
      <c r="T106" s="48"/>
      <c r="U106" s="48"/>
      <c r="V106" s="48"/>
      <c r="W106" s="48"/>
      <c r="X106" s="48"/>
      <c r="Y106" s="50"/>
      <c r="Z106" s="50"/>
      <c r="AA106" s="50"/>
      <c r="AB106" s="50"/>
      <c r="AC106" s="50"/>
      <c r="AD106" s="50"/>
      <c r="AE106" s="50"/>
      <c r="AF106" s="51"/>
      <c r="AG106" s="51"/>
      <c r="AH106" s="51"/>
      <c r="AI106" s="51"/>
    </row>
    <row r="107" spans="1:35" ht="40" customHeight="1" x14ac:dyDescent="0.35">
      <c r="A107" s="109"/>
      <c r="B107" s="112"/>
      <c r="C107" s="33">
        <v>104</v>
      </c>
      <c r="D107" s="115"/>
      <c r="E107" s="39" t="s">
        <v>78</v>
      </c>
      <c r="F107" s="40" t="s">
        <v>125</v>
      </c>
      <c r="G107" s="40" t="s">
        <v>28</v>
      </c>
      <c r="H107" s="40" t="s">
        <v>29</v>
      </c>
      <c r="I107" s="38">
        <v>77.2</v>
      </c>
      <c r="J107" s="17">
        <v>0</v>
      </c>
      <c r="K107" s="79">
        <f t="shared" si="5"/>
        <v>0</v>
      </c>
      <c r="L107" s="81">
        <f t="shared" si="6"/>
        <v>0</v>
      </c>
      <c r="M107" s="82"/>
      <c r="N107" s="83">
        <f t="shared" si="7"/>
        <v>0</v>
      </c>
      <c r="O107" s="80"/>
      <c r="P107" s="80"/>
      <c r="Q107" s="80"/>
      <c r="R107" s="84">
        <f t="shared" si="8"/>
        <v>0</v>
      </c>
      <c r="S107" s="19" t="str">
        <f t="shared" si="9"/>
        <v>OK</v>
      </c>
      <c r="T107" s="48"/>
      <c r="U107" s="48"/>
      <c r="V107" s="48"/>
      <c r="W107" s="48"/>
      <c r="X107" s="48"/>
      <c r="Y107" s="50"/>
      <c r="Z107" s="50"/>
      <c r="AA107" s="50"/>
      <c r="AB107" s="50"/>
      <c r="AC107" s="50"/>
      <c r="AD107" s="50"/>
      <c r="AE107" s="50"/>
      <c r="AF107" s="51"/>
      <c r="AG107" s="51"/>
      <c r="AH107" s="51"/>
      <c r="AI107" s="51"/>
    </row>
    <row r="108" spans="1:35" ht="40" customHeight="1" x14ac:dyDescent="0.35">
      <c r="A108" s="109"/>
      <c r="B108" s="112"/>
      <c r="C108" s="33">
        <v>105</v>
      </c>
      <c r="D108" s="115"/>
      <c r="E108" s="39" t="s">
        <v>131</v>
      </c>
      <c r="F108" s="40" t="s">
        <v>125</v>
      </c>
      <c r="G108" s="40" t="s">
        <v>28</v>
      </c>
      <c r="H108" s="40" t="s">
        <v>29</v>
      </c>
      <c r="I108" s="38">
        <v>73.09</v>
      </c>
      <c r="J108" s="17">
        <v>0</v>
      </c>
      <c r="K108" s="79">
        <f t="shared" si="5"/>
        <v>0</v>
      </c>
      <c r="L108" s="81">
        <f t="shared" si="6"/>
        <v>0</v>
      </c>
      <c r="M108" s="82"/>
      <c r="N108" s="83">
        <f t="shared" si="7"/>
        <v>0</v>
      </c>
      <c r="O108" s="80"/>
      <c r="P108" s="80"/>
      <c r="Q108" s="80"/>
      <c r="R108" s="84">
        <f t="shared" si="8"/>
        <v>0</v>
      </c>
      <c r="S108" s="19" t="str">
        <f t="shared" si="9"/>
        <v>OK</v>
      </c>
      <c r="T108" s="48"/>
      <c r="U108" s="48"/>
      <c r="V108" s="48"/>
      <c r="W108" s="48"/>
      <c r="X108" s="48"/>
      <c r="Y108" s="50"/>
      <c r="Z108" s="50"/>
      <c r="AA108" s="50"/>
      <c r="AB108" s="50"/>
      <c r="AC108" s="50"/>
      <c r="AD108" s="50"/>
      <c r="AE108" s="50"/>
      <c r="AF108" s="51"/>
      <c r="AG108" s="51"/>
      <c r="AH108" s="51"/>
      <c r="AI108" s="51"/>
    </row>
    <row r="109" spans="1:35" ht="40" customHeight="1" x14ac:dyDescent="0.35">
      <c r="A109" s="109"/>
      <c r="B109" s="112"/>
      <c r="C109" s="33">
        <v>106</v>
      </c>
      <c r="D109" s="115"/>
      <c r="E109" s="39" t="s">
        <v>135</v>
      </c>
      <c r="F109" s="40" t="s">
        <v>37</v>
      </c>
      <c r="G109" s="40" t="s">
        <v>98</v>
      </c>
      <c r="H109" s="40" t="s">
        <v>29</v>
      </c>
      <c r="I109" s="38">
        <v>56.1</v>
      </c>
      <c r="J109" s="17">
        <v>0</v>
      </c>
      <c r="K109" s="79">
        <f t="shared" si="5"/>
        <v>0</v>
      </c>
      <c r="L109" s="81">
        <f t="shared" si="6"/>
        <v>0</v>
      </c>
      <c r="M109" s="82"/>
      <c r="N109" s="83">
        <f t="shared" si="7"/>
        <v>0</v>
      </c>
      <c r="O109" s="80"/>
      <c r="P109" s="80"/>
      <c r="Q109" s="80"/>
      <c r="R109" s="84">
        <f t="shared" si="8"/>
        <v>0</v>
      </c>
      <c r="S109" s="19" t="str">
        <f t="shared" si="9"/>
        <v>OK</v>
      </c>
      <c r="T109" s="48"/>
      <c r="U109" s="48"/>
      <c r="V109" s="48"/>
      <c r="W109" s="48"/>
      <c r="X109" s="48"/>
      <c r="Y109" s="50"/>
      <c r="Z109" s="50"/>
      <c r="AA109" s="50"/>
      <c r="AB109" s="50"/>
      <c r="AC109" s="50"/>
      <c r="AD109" s="50"/>
      <c r="AE109" s="50"/>
      <c r="AF109" s="51"/>
      <c r="AG109" s="51"/>
      <c r="AH109" s="51"/>
      <c r="AI109" s="51"/>
    </row>
    <row r="110" spans="1:35" ht="40" customHeight="1" x14ac:dyDescent="0.35">
      <c r="A110" s="109"/>
      <c r="B110" s="112"/>
      <c r="C110" s="33">
        <v>107</v>
      </c>
      <c r="D110" s="115"/>
      <c r="E110" s="39" t="s">
        <v>84</v>
      </c>
      <c r="F110" s="40" t="s">
        <v>125</v>
      </c>
      <c r="G110" s="40" t="s">
        <v>85</v>
      </c>
      <c r="H110" s="40" t="s">
        <v>29</v>
      </c>
      <c r="I110" s="38">
        <v>1215.22</v>
      </c>
      <c r="J110" s="17">
        <v>0</v>
      </c>
      <c r="K110" s="79">
        <f t="shared" si="5"/>
        <v>0</v>
      </c>
      <c r="L110" s="81">
        <f t="shared" si="6"/>
        <v>0</v>
      </c>
      <c r="M110" s="82"/>
      <c r="N110" s="83">
        <f t="shared" si="7"/>
        <v>0</v>
      </c>
      <c r="O110" s="80"/>
      <c r="P110" s="80"/>
      <c r="Q110" s="80"/>
      <c r="R110" s="84">
        <f t="shared" si="8"/>
        <v>0</v>
      </c>
      <c r="S110" s="19" t="str">
        <f t="shared" si="9"/>
        <v>OK</v>
      </c>
      <c r="T110" s="48"/>
      <c r="U110" s="48"/>
      <c r="V110" s="48"/>
      <c r="W110" s="48"/>
      <c r="X110" s="48"/>
      <c r="Y110" s="50"/>
      <c r="Z110" s="50"/>
      <c r="AA110" s="50"/>
      <c r="AB110" s="50"/>
      <c r="AC110" s="50"/>
      <c r="AD110" s="50"/>
      <c r="AE110" s="50"/>
      <c r="AF110" s="51"/>
      <c r="AG110" s="51"/>
      <c r="AH110" s="51"/>
      <c r="AI110" s="51"/>
    </row>
    <row r="111" spans="1:35" ht="40" customHeight="1" x14ac:dyDescent="0.35">
      <c r="A111" s="109"/>
      <c r="B111" s="112"/>
      <c r="C111" s="33">
        <v>108</v>
      </c>
      <c r="D111" s="115"/>
      <c r="E111" s="39" t="s">
        <v>86</v>
      </c>
      <c r="F111" s="40" t="s">
        <v>125</v>
      </c>
      <c r="G111" s="40" t="s">
        <v>87</v>
      </c>
      <c r="H111" s="40" t="s">
        <v>29</v>
      </c>
      <c r="I111" s="38">
        <v>496.61</v>
      </c>
      <c r="J111" s="17">
        <v>0</v>
      </c>
      <c r="K111" s="79">
        <f t="shared" si="5"/>
        <v>0</v>
      </c>
      <c r="L111" s="81">
        <f t="shared" si="6"/>
        <v>0</v>
      </c>
      <c r="M111" s="82"/>
      <c r="N111" s="83">
        <f t="shared" si="7"/>
        <v>0</v>
      </c>
      <c r="O111" s="80"/>
      <c r="P111" s="80"/>
      <c r="Q111" s="80"/>
      <c r="R111" s="84">
        <f t="shared" si="8"/>
        <v>0</v>
      </c>
      <c r="S111" s="19" t="str">
        <f t="shared" si="9"/>
        <v>OK</v>
      </c>
      <c r="T111" s="48"/>
      <c r="U111" s="48"/>
      <c r="V111" s="48"/>
      <c r="W111" s="48"/>
      <c r="X111" s="48"/>
      <c r="Y111" s="50"/>
      <c r="Z111" s="50"/>
      <c r="AA111" s="50"/>
      <c r="AB111" s="50"/>
      <c r="AC111" s="50"/>
      <c r="AD111" s="50"/>
      <c r="AE111" s="50"/>
      <c r="AF111" s="51"/>
      <c r="AG111" s="51"/>
      <c r="AH111" s="51"/>
      <c r="AI111" s="51"/>
    </row>
    <row r="112" spans="1:35" ht="40" customHeight="1" x14ac:dyDescent="0.35">
      <c r="A112" s="109"/>
      <c r="B112" s="112"/>
      <c r="C112" s="33">
        <v>109</v>
      </c>
      <c r="D112" s="115"/>
      <c r="E112" s="39" t="s">
        <v>89</v>
      </c>
      <c r="F112" s="40" t="s">
        <v>37</v>
      </c>
      <c r="G112" s="40" t="s">
        <v>28</v>
      </c>
      <c r="H112" s="40" t="s">
        <v>29</v>
      </c>
      <c r="I112" s="38">
        <v>205.87</v>
      </c>
      <c r="J112" s="17">
        <v>0</v>
      </c>
      <c r="K112" s="79">
        <f t="shared" si="5"/>
        <v>0</v>
      </c>
      <c r="L112" s="81">
        <f t="shared" si="6"/>
        <v>0</v>
      </c>
      <c r="M112" s="82"/>
      <c r="N112" s="83">
        <f t="shared" si="7"/>
        <v>0</v>
      </c>
      <c r="O112" s="80"/>
      <c r="P112" s="80"/>
      <c r="Q112" s="80"/>
      <c r="R112" s="84">
        <f t="shared" si="8"/>
        <v>0</v>
      </c>
      <c r="S112" s="19" t="str">
        <f t="shared" si="9"/>
        <v>OK</v>
      </c>
      <c r="T112" s="48"/>
      <c r="U112" s="48"/>
      <c r="V112" s="48"/>
      <c r="W112" s="48"/>
      <c r="X112" s="48"/>
      <c r="Y112" s="50"/>
      <c r="Z112" s="50"/>
      <c r="AA112" s="50"/>
      <c r="AB112" s="50"/>
      <c r="AC112" s="50"/>
      <c r="AD112" s="50"/>
      <c r="AE112" s="50"/>
      <c r="AF112" s="51"/>
      <c r="AG112" s="51"/>
      <c r="AH112" s="51"/>
      <c r="AI112" s="51"/>
    </row>
    <row r="113" spans="1:35" ht="40" customHeight="1" x14ac:dyDescent="0.35">
      <c r="A113" s="109"/>
      <c r="B113" s="112"/>
      <c r="C113" s="33">
        <v>110</v>
      </c>
      <c r="D113" s="115"/>
      <c r="E113" s="39" t="s">
        <v>90</v>
      </c>
      <c r="F113" s="40" t="s">
        <v>37</v>
      </c>
      <c r="G113" s="40" t="s">
        <v>28</v>
      </c>
      <c r="H113" s="40" t="s">
        <v>29</v>
      </c>
      <c r="I113" s="38">
        <v>115.8</v>
      </c>
      <c r="J113" s="17">
        <v>0</v>
      </c>
      <c r="K113" s="79">
        <f t="shared" si="5"/>
        <v>0</v>
      </c>
      <c r="L113" s="81">
        <f t="shared" si="6"/>
        <v>0</v>
      </c>
      <c r="M113" s="82"/>
      <c r="N113" s="83">
        <f t="shared" si="7"/>
        <v>0</v>
      </c>
      <c r="O113" s="80"/>
      <c r="P113" s="80"/>
      <c r="Q113" s="80"/>
      <c r="R113" s="84">
        <f t="shared" si="8"/>
        <v>0</v>
      </c>
      <c r="S113" s="19" t="str">
        <f t="shared" si="9"/>
        <v>OK</v>
      </c>
      <c r="T113" s="48"/>
      <c r="U113" s="48"/>
      <c r="V113" s="48"/>
      <c r="W113" s="48"/>
      <c r="X113" s="48"/>
      <c r="Y113" s="50"/>
      <c r="Z113" s="50"/>
      <c r="AA113" s="50"/>
      <c r="AB113" s="50"/>
      <c r="AC113" s="50"/>
      <c r="AD113" s="50"/>
      <c r="AE113" s="50"/>
      <c r="AF113" s="51"/>
      <c r="AG113" s="51"/>
      <c r="AH113" s="51"/>
      <c r="AI113" s="51"/>
    </row>
    <row r="114" spans="1:35" ht="40" customHeight="1" x14ac:dyDescent="0.35">
      <c r="A114" s="109"/>
      <c r="B114" s="112"/>
      <c r="C114" s="33">
        <v>111</v>
      </c>
      <c r="D114" s="115"/>
      <c r="E114" s="39" t="s">
        <v>91</v>
      </c>
      <c r="F114" s="40" t="s">
        <v>37</v>
      </c>
      <c r="G114" s="40" t="s">
        <v>92</v>
      </c>
      <c r="H114" s="40" t="s">
        <v>29</v>
      </c>
      <c r="I114" s="38">
        <v>20.76</v>
      </c>
      <c r="J114" s="17">
        <v>0</v>
      </c>
      <c r="K114" s="79">
        <f t="shared" si="5"/>
        <v>0</v>
      </c>
      <c r="L114" s="81">
        <f t="shared" si="6"/>
        <v>0</v>
      </c>
      <c r="M114" s="82"/>
      <c r="N114" s="83">
        <f t="shared" si="7"/>
        <v>0</v>
      </c>
      <c r="O114" s="80"/>
      <c r="P114" s="80"/>
      <c r="Q114" s="80"/>
      <c r="R114" s="84">
        <f t="shared" si="8"/>
        <v>0</v>
      </c>
      <c r="S114" s="19" t="str">
        <f t="shared" si="9"/>
        <v>OK</v>
      </c>
      <c r="T114" s="48"/>
      <c r="U114" s="48"/>
      <c r="V114" s="48"/>
      <c r="W114" s="48"/>
      <c r="X114" s="48"/>
      <c r="Y114" s="50"/>
      <c r="Z114" s="50"/>
      <c r="AA114" s="50"/>
      <c r="AB114" s="50"/>
      <c r="AC114" s="50"/>
      <c r="AD114" s="50"/>
      <c r="AE114" s="50"/>
      <c r="AF114" s="51"/>
      <c r="AG114" s="51"/>
      <c r="AH114" s="51"/>
      <c r="AI114" s="51"/>
    </row>
    <row r="115" spans="1:35" ht="40" customHeight="1" x14ac:dyDescent="0.35">
      <c r="A115" s="109"/>
      <c r="B115" s="112"/>
      <c r="C115" s="33">
        <v>112</v>
      </c>
      <c r="D115" s="115"/>
      <c r="E115" s="39" t="s">
        <v>93</v>
      </c>
      <c r="F115" s="40" t="s">
        <v>125</v>
      </c>
      <c r="G115" s="40" t="s">
        <v>28</v>
      </c>
      <c r="H115" s="40" t="s">
        <v>29</v>
      </c>
      <c r="I115" s="38">
        <v>192.14</v>
      </c>
      <c r="J115" s="17">
        <v>0</v>
      </c>
      <c r="K115" s="79">
        <f t="shared" si="5"/>
        <v>0</v>
      </c>
      <c r="L115" s="81">
        <f t="shared" si="6"/>
        <v>0</v>
      </c>
      <c r="M115" s="82"/>
      <c r="N115" s="83">
        <f t="shared" si="7"/>
        <v>0</v>
      </c>
      <c r="O115" s="80"/>
      <c r="P115" s="80"/>
      <c r="Q115" s="80"/>
      <c r="R115" s="84">
        <f t="shared" si="8"/>
        <v>0</v>
      </c>
      <c r="S115" s="19" t="str">
        <f t="shared" si="9"/>
        <v>OK</v>
      </c>
      <c r="T115" s="48"/>
      <c r="U115" s="48"/>
      <c r="V115" s="48"/>
      <c r="W115" s="48"/>
      <c r="X115" s="48"/>
      <c r="Y115" s="50"/>
      <c r="Z115" s="50"/>
      <c r="AA115" s="50"/>
      <c r="AB115" s="50"/>
      <c r="AC115" s="50"/>
      <c r="AD115" s="50"/>
      <c r="AE115" s="50"/>
      <c r="AF115" s="51"/>
      <c r="AG115" s="51"/>
      <c r="AH115" s="51"/>
      <c r="AI115" s="51"/>
    </row>
    <row r="116" spans="1:35" ht="40" customHeight="1" x14ac:dyDescent="0.35">
      <c r="A116" s="110"/>
      <c r="B116" s="113"/>
      <c r="C116" s="33">
        <v>113</v>
      </c>
      <c r="D116" s="116"/>
      <c r="E116" s="39" t="s">
        <v>94</v>
      </c>
      <c r="F116" s="40" t="s">
        <v>125</v>
      </c>
      <c r="G116" s="40" t="s">
        <v>28</v>
      </c>
      <c r="H116" s="40" t="s">
        <v>29</v>
      </c>
      <c r="I116" s="38">
        <v>210.16</v>
      </c>
      <c r="J116" s="17">
        <v>0</v>
      </c>
      <c r="K116" s="79">
        <f t="shared" si="5"/>
        <v>0</v>
      </c>
      <c r="L116" s="81">
        <f t="shared" si="6"/>
        <v>0</v>
      </c>
      <c r="M116" s="82"/>
      <c r="N116" s="83">
        <f t="shared" si="7"/>
        <v>0</v>
      </c>
      <c r="O116" s="80"/>
      <c r="P116" s="80"/>
      <c r="Q116" s="80"/>
      <c r="R116" s="84">
        <f t="shared" si="8"/>
        <v>0</v>
      </c>
      <c r="S116" s="19" t="str">
        <f t="shared" si="9"/>
        <v>OK</v>
      </c>
      <c r="T116" s="48"/>
      <c r="U116" s="48"/>
      <c r="V116" s="48"/>
      <c r="W116" s="48"/>
      <c r="X116" s="48"/>
      <c r="Y116" s="50"/>
      <c r="Z116" s="50"/>
      <c r="AA116" s="50"/>
      <c r="AB116" s="50"/>
      <c r="AC116" s="50"/>
      <c r="AD116" s="50"/>
      <c r="AE116" s="50"/>
      <c r="AF116" s="51"/>
      <c r="AG116" s="51"/>
      <c r="AH116" s="51"/>
      <c r="AI116" s="51"/>
    </row>
    <row r="117" spans="1:35" ht="40" customHeight="1" x14ac:dyDescent="0.35">
      <c r="A117" s="108" t="s">
        <v>142</v>
      </c>
      <c r="B117" s="111">
        <v>4</v>
      </c>
      <c r="C117" s="33">
        <v>114</v>
      </c>
      <c r="D117" s="114" t="s">
        <v>123</v>
      </c>
      <c r="E117" s="39" t="s">
        <v>27</v>
      </c>
      <c r="F117" s="40" t="s">
        <v>125</v>
      </c>
      <c r="G117" s="40" t="s">
        <v>28</v>
      </c>
      <c r="H117" s="40" t="s">
        <v>29</v>
      </c>
      <c r="I117" s="38">
        <v>250</v>
      </c>
      <c r="J117" s="17">
        <v>0</v>
      </c>
      <c r="K117" s="79">
        <f t="shared" si="5"/>
        <v>0</v>
      </c>
      <c r="L117" s="81">
        <f t="shared" si="6"/>
        <v>0</v>
      </c>
      <c r="M117" s="82"/>
      <c r="N117" s="83">
        <f t="shared" si="7"/>
        <v>0</v>
      </c>
      <c r="O117" s="80"/>
      <c r="P117" s="80"/>
      <c r="Q117" s="80"/>
      <c r="R117" s="84">
        <f t="shared" si="8"/>
        <v>0</v>
      </c>
      <c r="S117" s="19" t="str">
        <f t="shared" si="9"/>
        <v>OK</v>
      </c>
      <c r="T117" s="48"/>
      <c r="U117" s="48"/>
      <c r="V117" s="48"/>
      <c r="W117" s="48"/>
      <c r="X117" s="48"/>
      <c r="Y117" s="50"/>
      <c r="Z117" s="50"/>
      <c r="AA117" s="50"/>
      <c r="AB117" s="50"/>
      <c r="AC117" s="50"/>
      <c r="AD117" s="50"/>
      <c r="AE117" s="50"/>
      <c r="AF117" s="51"/>
      <c r="AG117" s="51"/>
      <c r="AH117" s="51"/>
      <c r="AI117" s="51"/>
    </row>
    <row r="118" spans="1:35" ht="40" customHeight="1" x14ac:dyDescent="0.35">
      <c r="A118" s="109"/>
      <c r="B118" s="112"/>
      <c r="C118" s="33">
        <v>115</v>
      </c>
      <c r="D118" s="115"/>
      <c r="E118" s="39" t="s">
        <v>30</v>
      </c>
      <c r="F118" s="40" t="s">
        <v>31</v>
      </c>
      <c r="G118" s="40" t="s">
        <v>28</v>
      </c>
      <c r="H118" s="40" t="s">
        <v>29</v>
      </c>
      <c r="I118" s="38">
        <v>20</v>
      </c>
      <c r="J118" s="17">
        <v>0</v>
      </c>
      <c r="K118" s="79">
        <f t="shared" si="5"/>
        <v>0</v>
      </c>
      <c r="L118" s="81">
        <f t="shared" si="6"/>
        <v>0</v>
      </c>
      <c r="M118" s="82"/>
      <c r="N118" s="83">
        <f t="shared" si="7"/>
        <v>0</v>
      </c>
      <c r="O118" s="80"/>
      <c r="P118" s="80"/>
      <c r="Q118" s="80"/>
      <c r="R118" s="84">
        <f t="shared" si="8"/>
        <v>0</v>
      </c>
      <c r="S118" s="19" t="str">
        <f t="shared" si="9"/>
        <v>OK</v>
      </c>
      <c r="T118" s="48"/>
      <c r="U118" s="48"/>
      <c r="V118" s="48"/>
      <c r="W118" s="48"/>
      <c r="X118" s="48"/>
      <c r="Y118" s="50"/>
      <c r="Z118" s="50"/>
      <c r="AA118" s="50"/>
      <c r="AB118" s="50"/>
      <c r="AC118" s="50"/>
      <c r="AD118" s="50"/>
      <c r="AE118" s="50"/>
      <c r="AF118" s="51"/>
      <c r="AG118" s="51"/>
      <c r="AH118" s="51"/>
      <c r="AI118" s="51"/>
    </row>
    <row r="119" spans="1:35" ht="40" customHeight="1" x14ac:dyDescent="0.35">
      <c r="A119" s="109"/>
      <c r="B119" s="112"/>
      <c r="C119" s="33">
        <v>116</v>
      </c>
      <c r="D119" s="115"/>
      <c r="E119" s="39" t="s">
        <v>32</v>
      </c>
      <c r="F119" s="40" t="s">
        <v>125</v>
      </c>
      <c r="G119" s="40" t="s">
        <v>28</v>
      </c>
      <c r="H119" s="40" t="s">
        <v>29</v>
      </c>
      <c r="I119" s="38">
        <v>32</v>
      </c>
      <c r="J119" s="17">
        <v>0</v>
      </c>
      <c r="K119" s="79">
        <f t="shared" si="5"/>
        <v>0</v>
      </c>
      <c r="L119" s="81">
        <f t="shared" si="6"/>
        <v>0</v>
      </c>
      <c r="M119" s="82"/>
      <c r="N119" s="83">
        <f t="shared" si="7"/>
        <v>0</v>
      </c>
      <c r="O119" s="80"/>
      <c r="P119" s="80"/>
      <c r="Q119" s="80"/>
      <c r="R119" s="84">
        <f t="shared" si="8"/>
        <v>0</v>
      </c>
      <c r="S119" s="19" t="str">
        <f t="shared" si="9"/>
        <v>OK</v>
      </c>
      <c r="T119" s="48"/>
      <c r="U119" s="48"/>
      <c r="V119" s="48"/>
      <c r="W119" s="48"/>
      <c r="X119" s="48"/>
      <c r="Y119" s="50"/>
      <c r="Z119" s="50"/>
      <c r="AA119" s="50"/>
      <c r="AB119" s="50"/>
      <c r="AC119" s="50"/>
      <c r="AD119" s="50"/>
      <c r="AE119" s="50"/>
      <c r="AF119" s="51"/>
      <c r="AG119" s="51"/>
      <c r="AH119" s="51"/>
      <c r="AI119" s="51"/>
    </row>
    <row r="120" spans="1:35" ht="40" customHeight="1" x14ac:dyDescent="0.35">
      <c r="A120" s="109"/>
      <c r="B120" s="112"/>
      <c r="C120" s="33">
        <v>117</v>
      </c>
      <c r="D120" s="115"/>
      <c r="E120" s="39" t="s">
        <v>33</v>
      </c>
      <c r="F120" s="40" t="s">
        <v>125</v>
      </c>
      <c r="G120" s="40" t="s">
        <v>34</v>
      </c>
      <c r="H120" s="40" t="s">
        <v>29</v>
      </c>
      <c r="I120" s="38">
        <v>52</v>
      </c>
      <c r="J120" s="17">
        <v>0</v>
      </c>
      <c r="K120" s="79">
        <f t="shared" si="5"/>
        <v>0</v>
      </c>
      <c r="L120" s="81">
        <f t="shared" si="6"/>
        <v>0</v>
      </c>
      <c r="M120" s="82"/>
      <c r="N120" s="83">
        <f t="shared" si="7"/>
        <v>0</v>
      </c>
      <c r="O120" s="80"/>
      <c r="P120" s="80"/>
      <c r="Q120" s="80"/>
      <c r="R120" s="84">
        <f t="shared" si="8"/>
        <v>0</v>
      </c>
      <c r="S120" s="19" t="str">
        <f t="shared" si="9"/>
        <v>OK</v>
      </c>
      <c r="T120" s="48"/>
      <c r="U120" s="48"/>
      <c r="V120" s="48"/>
      <c r="W120" s="48"/>
      <c r="X120" s="48"/>
      <c r="Y120" s="50"/>
      <c r="Z120" s="50"/>
      <c r="AA120" s="50"/>
      <c r="AB120" s="50"/>
      <c r="AC120" s="50"/>
      <c r="AD120" s="50"/>
      <c r="AE120" s="50"/>
      <c r="AF120" s="51"/>
      <c r="AG120" s="51"/>
      <c r="AH120" s="51"/>
      <c r="AI120" s="51"/>
    </row>
    <row r="121" spans="1:35" ht="40" customHeight="1" x14ac:dyDescent="0.35">
      <c r="A121" s="109"/>
      <c r="B121" s="112"/>
      <c r="C121" s="33">
        <v>118</v>
      </c>
      <c r="D121" s="115"/>
      <c r="E121" s="39" t="s">
        <v>35</v>
      </c>
      <c r="F121" s="40" t="s">
        <v>125</v>
      </c>
      <c r="G121" s="40" t="s">
        <v>36</v>
      </c>
      <c r="H121" s="40" t="s">
        <v>29</v>
      </c>
      <c r="I121" s="38">
        <v>75</v>
      </c>
      <c r="J121" s="17">
        <v>0</v>
      </c>
      <c r="K121" s="79">
        <f t="shared" si="5"/>
        <v>0</v>
      </c>
      <c r="L121" s="81">
        <f t="shared" si="6"/>
        <v>0</v>
      </c>
      <c r="M121" s="82"/>
      <c r="N121" s="83">
        <f t="shared" si="7"/>
        <v>0</v>
      </c>
      <c r="O121" s="80"/>
      <c r="P121" s="80"/>
      <c r="Q121" s="80"/>
      <c r="R121" s="84">
        <f t="shared" si="8"/>
        <v>0</v>
      </c>
      <c r="S121" s="19" t="str">
        <f t="shared" si="9"/>
        <v>OK</v>
      </c>
      <c r="T121" s="48"/>
      <c r="U121" s="48"/>
      <c r="V121" s="48"/>
      <c r="W121" s="48"/>
      <c r="X121" s="48"/>
      <c r="Y121" s="50"/>
      <c r="Z121" s="50"/>
      <c r="AA121" s="50"/>
      <c r="AB121" s="50"/>
      <c r="AC121" s="50"/>
      <c r="AD121" s="50"/>
      <c r="AE121" s="50"/>
      <c r="AF121" s="51"/>
      <c r="AG121" s="51"/>
      <c r="AH121" s="51"/>
      <c r="AI121" s="51"/>
    </row>
    <row r="122" spans="1:35" ht="40" customHeight="1" x14ac:dyDescent="0.35">
      <c r="A122" s="109"/>
      <c r="B122" s="112"/>
      <c r="C122" s="33">
        <v>119</v>
      </c>
      <c r="D122" s="115"/>
      <c r="E122" s="39" t="s">
        <v>127</v>
      </c>
      <c r="F122" s="40" t="s">
        <v>125</v>
      </c>
      <c r="G122" s="40" t="s">
        <v>28</v>
      </c>
      <c r="H122" s="40" t="s">
        <v>29</v>
      </c>
      <c r="I122" s="38">
        <v>6.59</v>
      </c>
      <c r="J122" s="17">
        <v>0</v>
      </c>
      <c r="K122" s="79">
        <f t="shared" si="5"/>
        <v>0</v>
      </c>
      <c r="L122" s="81">
        <f t="shared" si="6"/>
        <v>0</v>
      </c>
      <c r="M122" s="82"/>
      <c r="N122" s="83">
        <f t="shared" si="7"/>
        <v>0</v>
      </c>
      <c r="O122" s="80"/>
      <c r="P122" s="80"/>
      <c r="Q122" s="80"/>
      <c r="R122" s="84">
        <f t="shared" si="8"/>
        <v>0</v>
      </c>
      <c r="S122" s="19" t="str">
        <f t="shared" si="9"/>
        <v>OK</v>
      </c>
      <c r="T122" s="48"/>
      <c r="U122" s="48"/>
      <c r="V122" s="48"/>
      <c r="W122" s="48"/>
      <c r="X122" s="48"/>
      <c r="Y122" s="50"/>
      <c r="Z122" s="50"/>
      <c r="AA122" s="50"/>
      <c r="AB122" s="50"/>
      <c r="AC122" s="50"/>
      <c r="AD122" s="50"/>
      <c r="AE122" s="50"/>
      <c r="AF122" s="51"/>
      <c r="AG122" s="51"/>
      <c r="AH122" s="51"/>
      <c r="AI122" s="51"/>
    </row>
    <row r="123" spans="1:35" ht="40" customHeight="1" x14ac:dyDescent="0.35">
      <c r="A123" s="109"/>
      <c r="B123" s="112"/>
      <c r="C123" s="33">
        <v>120</v>
      </c>
      <c r="D123" s="115"/>
      <c r="E123" s="39" t="s">
        <v>128</v>
      </c>
      <c r="F123" s="40" t="s">
        <v>37</v>
      </c>
      <c r="G123" s="40" t="s">
        <v>38</v>
      </c>
      <c r="H123" s="40" t="s">
        <v>29</v>
      </c>
      <c r="I123" s="38">
        <v>13.33</v>
      </c>
      <c r="J123" s="17">
        <v>0</v>
      </c>
      <c r="K123" s="79">
        <f t="shared" si="5"/>
        <v>0</v>
      </c>
      <c r="L123" s="81">
        <f t="shared" si="6"/>
        <v>0</v>
      </c>
      <c r="M123" s="82"/>
      <c r="N123" s="83">
        <f t="shared" si="7"/>
        <v>0</v>
      </c>
      <c r="O123" s="80"/>
      <c r="P123" s="80"/>
      <c r="Q123" s="80"/>
      <c r="R123" s="84">
        <f t="shared" si="8"/>
        <v>0</v>
      </c>
      <c r="S123" s="19" t="str">
        <f t="shared" si="9"/>
        <v>OK</v>
      </c>
      <c r="T123" s="48"/>
      <c r="U123" s="48"/>
      <c r="V123" s="48"/>
      <c r="W123" s="48"/>
      <c r="X123" s="48"/>
      <c r="Y123" s="50"/>
      <c r="Z123" s="50"/>
      <c r="AA123" s="50"/>
      <c r="AB123" s="50"/>
      <c r="AC123" s="50"/>
      <c r="AD123" s="50"/>
      <c r="AE123" s="50"/>
      <c r="AF123" s="51"/>
      <c r="AG123" s="51"/>
      <c r="AH123" s="51"/>
      <c r="AI123" s="51"/>
    </row>
    <row r="124" spans="1:35" ht="40" customHeight="1" x14ac:dyDescent="0.35">
      <c r="A124" s="109"/>
      <c r="B124" s="112"/>
      <c r="C124" s="33">
        <v>121</v>
      </c>
      <c r="D124" s="115"/>
      <c r="E124" s="39" t="s">
        <v>129</v>
      </c>
      <c r="F124" s="40" t="s">
        <v>37</v>
      </c>
      <c r="G124" s="40" t="s">
        <v>39</v>
      </c>
      <c r="H124" s="40" t="s">
        <v>29</v>
      </c>
      <c r="I124" s="38">
        <v>19.63</v>
      </c>
      <c r="J124" s="17">
        <v>0</v>
      </c>
      <c r="K124" s="79">
        <f t="shared" si="5"/>
        <v>0</v>
      </c>
      <c r="L124" s="81">
        <f t="shared" si="6"/>
        <v>0</v>
      </c>
      <c r="M124" s="82"/>
      <c r="N124" s="83">
        <f t="shared" si="7"/>
        <v>0</v>
      </c>
      <c r="O124" s="80"/>
      <c r="P124" s="80"/>
      <c r="Q124" s="80"/>
      <c r="R124" s="84">
        <f t="shared" si="8"/>
        <v>0</v>
      </c>
      <c r="S124" s="19" t="str">
        <f t="shared" si="9"/>
        <v>OK</v>
      </c>
      <c r="T124" s="48"/>
      <c r="U124" s="48"/>
      <c r="V124" s="48"/>
      <c r="W124" s="48"/>
      <c r="X124" s="48"/>
      <c r="Y124" s="50"/>
      <c r="Z124" s="50"/>
      <c r="AA124" s="50"/>
      <c r="AB124" s="50"/>
      <c r="AC124" s="50"/>
      <c r="AD124" s="50"/>
      <c r="AE124" s="50"/>
      <c r="AF124" s="51"/>
      <c r="AG124" s="51"/>
      <c r="AH124" s="51"/>
      <c r="AI124" s="51"/>
    </row>
    <row r="125" spans="1:35" ht="40" customHeight="1" x14ac:dyDescent="0.35">
      <c r="A125" s="109"/>
      <c r="B125" s="112"/>
      <c r="C125" s="33">
        <v>122</v>
      </c>
      <c r="D125" s="115"/>
      <c r="E125" s="39" t="s">
        <v>130</v>
      </c>
      <c r="F125" s="40" t="s">
        <v>37</v>
      </c>
      <c r="G125" s="40" t="s">
        <v>40</v>
      </c>
      <c r="H125" s="40" t="s">
        <v>29</v>
      </c>
      <c r="I125" s="38">
        <v>21.33</v>
      </c>
      <c r="J125" s="17">
        <v>0</v>
      </c>
      <c r="K125" s="79">
        <f t="shared" si="5"/>
        <v>0</v>
      </c>
      <c r="L125" s="81">
        <f t="shared" si="6"/>
        <v>0</v>
      </c>
      <c r="M125" s="82"/>
      <c r="N125" s="83">
        <f t="shared" si="7"/>
        <v>0</v>
      </c>
      <c r="O125" s="80"/>
      <c r="P125" s="80"/>
      <c r="Q125" s="80"/>
      <c r="R125" s="84">
        <f t="shared" si="8"/>
        <v>0</v>
      </c>
      <c r="S125" s="19" t="str">
        <f t="shared" si="9"/>
        <v>OK</v>
      </c>
      <c r="T125" s="48"/>
      <c r="U125" s="48"/>
      <c r="V125" s="48"/>
      <c r="W125" s="48"/>
      <c r="X125" s="48"/>
      <c r="Y125" s="50"/>
      <c r="Z125" s="50"/>
      <c r="AA125" s="50"/>
      <c r="AB125" s="50"/>
      <c r="AC125" s="50"/>
      <c r="AD125" s="50"/>
      <c r="AE125" s="50"/>
      <c r="AF125" s="51"/>
      <c r="AG125" s="51"/>
      <c r="AH125" s="51"/>
      <c r="AI125" s="51"/>
    </row>
    <row r="126" spans="1:35" ht="40" customHeight="1" x14ac:dyDescent="0.35">
      <c r="A126" s="109"/>
      <c r="B126" s="112"/>
      <c r="C126" s="33">
        <v>123</v>
      </c>
      <c r="D126" s="115"/>
      <c r="E126" s="39" t="s">
        <v>41</v>
      </c>
      <c r="F126" s="40" t="s">
        <v>10</v>
      </c>
      <c r="G126" s="40" t="s">
        <v>28</v>
      </c>
      <c r="H126" s="40" t="s">
        <v>29</v>
      </c>
      <c r="I126" s="38">
        <v>74.28</v>
      </c>
      <c r="J126" s="17">
        <v>0</v>
      </c>
      <c r="K126" s="79">
        <f t="shared" si="5"/>
        <v>0</v>
      </c>
      <c r="L126" s="81">
        <f t="shared" si="6"/>
        <v>0</v>
      </c>
      <c r="M126" s="82"/>
      <c r="N126" s="83">
        <f t="shared" si="7"/>
        <v>0</v>
      </c>
      <c r="O126" s="80"/>
      <c r="P126" s="80"/>
      <c r="Q126" s="80"/>
      <c r="R126" s="84">
        <f t="shared" si="8"/>
        <v>0</v>
      </c>
      <c r="S126" s="19" t="str">
        <f t="shared" si="9"/>
        <v>OK</v>
      </c>
      <c r="T126" s="48"/>
      <c r="U126" s="48"/>
      <c r="V126" s="48"/>
      <c r="W126" s="48"/>
      <c r="X126" s="48"/>
      <c r="Y126" s="50"/>
      <c r="Z126" s="50"/>
      <c r="AA126" s="50"/>
      <c r="AB126" s="50"/>
      <c r="AC126" s="50"/>
      <c r="AD126" s="50"/>
      <c r="AE126" s="50"/>
      <c r="AF126" s="51"/>
      <c r="AG126" s="51"/>
      <c r="AH126" s="51"/>
      <c r="AI126" s="51"/>
    </row>
    <row r="127" spans="1:35" ht="40" customHeight="1" x14ac:dyDescent="0.35">
      <c r="A127" s="109"/>
      <c r="B127" s="112"/>
      <c r="C127" s="33">
        <v>124</v>
      </c>
      <c r="D127" s="115"/>
      <c r="E127" s="39" t="s">
        <v>42</v>
      </c>
      <c r="F127" s="40" t="s">
        <v>43</v>
      </c>
      <c r="G127" s="40" t="s">
        <v>28</v>
      </c>
      <c r="H127" s="40" t="s">
        <v>29</v>
      </c>
      <c r="I127" s="38">
        <v>26.57</v>
      </c>
      <c r="J127" s="17">
        <v>0</v>
      </c>
      <c r="K127" s="79">
        <f t="shared" si="5"/>
        <v>0</v>
      </c>
      <c r="L127" s="81">
        <f t="shared" si="6"/>
        <v>0</v>
      </c>
      <c r="M127" s="82"/>
      <c r="N127" s="83">
        <f t="shared" si="7"/>
        <v>0</v>
      </c>
      <c r="O127" s="80"/>
      <c r="P127" s="80"/>
      <c r="Q127" s="80"/>
      <c r="R127" s="84">
        <f t="shared" si="8"/>
        <v>0</v>
      </c>
      <c r="S127" s="19" t="str">
        <f t="shared" si="9"/>
        <v>OK</v>
      </c>
      <c r="T127" s="48"/>
      <c r="U127" s="48"/>
      <c r="V127" s="48"/>
      <c r="W127" s="48"/>
      <c r="X127" s="48"/>
      <c r="Y127" s="50"/>
      <c r="Z127" s="50"/>
      <c r="AA127" s="50"/>
      <c r="AB127" s="50"/>
      <c r="AC127" s="50"/>
      <c r="AD127" s="50"/>
      <c r="AE127" s="50"/>
      <c r="AF127" s="51"/>
      <c r="AG127" s="51"/>
      <c r="AH127" s="51"/>
      <c r="AI127" s="51"/>
    </row>
    <row r="128" spans="1:35" ht="40" customHeight="1" x14ac:dyDescent="0.35">
      <c r="A128" s="109"/>
      <c r="B128" s="112"/>
      <c r="C128" s="33">
        <v>125</v>
      </c>
      <c r="D128" s="115"/>
      <c r="E128" s="39" t="s">
        <v>44</v>
      </c>
      <c r="F128" s="40" t="s">
        <v>37</v>
      </c>
      <c r="G128" s="40" t="s">
        <v>45</v>
      </c>
      <c r="H128" s="40" t="s">
        <v>29</v>
      </c>
      <c r="I128" s="38">
        <v>34.21</v>
      </c>
      <c r="J128" s="17">
        <v>0</v>
      </c>
      <c r="K128" s="79">
        <f t="shared" si="5"/>
        <v>0</v>
      </c>
      <c r="L128" s="81">
        <f t="shared" si="6"/>
        <v>0</v>
      </c>
      <c r="M128" s="82"/>
      <c r="N128" s="83">
        <f t="shared" si="7"/>
        <v>0</v>
      </c>
      <c r="O128" s="80"/>
      <c r="P128" s="80"/>
      <c r="Q128" s="80"/>
      <c r="R128" s="84">
        <f t="shared" si="8"/>
        <v>0</v>
      </c>
      <c r="S128" s="19" t="str">
        <f t="shared" si="9"/>
        <v>OK</v>
      </c>
      <c r="T128" s="48"/>
      <c r="U128" s="48"/>
      <c r="V128" s="48"/>
      <c r="W128" s="48"/>
      <c r="X128" s="48"/>
      <c r="Y128" s="50"/>
      <c r="Z128" s="50"/>
      <c r="AA128" s="50"/>
      <c r="AB128" s="50"/>
      <c r="AC128" s="50"/>
      <c r="AD128" s="50"/>
      <c r="AE128" s="50"/>
      <c r="AF128" s="51"/>
      <c r="AG128" s="51"/>
      <c r="AH128" s="51"/>
      <c r="AI128" s="51"/>
    </row>
    <row r="129" spans="1:35" ht="40" customHeight="1" x14ac:dyDescent="0.35">
      <c r="A129" s="109"/>
      <c r="B129" s="112"/>
      <c r="C129" s="33">
        <v>126</v>
      </c>
      <c r="D129" s="115"/>
      <c r="E129" s="39" t="s">
        <v>46</v>
      </c>
      <c r="F129" s="40" t="s">
        <v>37</v>
      </c>
      <c r="G129" s="40" t="s">
        <v>47</v>
      </c>
      <c r="H129" s="40" t="s">
        <v>29</v>
      </c>
      <c r="I129" s="38">
        <v>27</v>
      </c>
      <c r="J129" s="17">
        <v>0</v>
      </c>
      <c r="K129" s="79">
        <f t="shared" si="5"/>
        <v>0</v>
      </c>
      <c r="L129" s="81">
        <f t="shared" si="6"/>
        <v>0</v>
      </c>
      <c r="M129" s="82"/>
      <c r="N129" s="83">
        <f t="shared" si="7"/>
        <v>0</v>
      </c>
      <c r="O129" s="80"/>
      <c r="P129" s="80"/>
      <c r="Q129" s="80"/>
      <c r="R129" s="84">
        <f t="shared" si="8"/>
        <v>0</v>
      </c>
      <c r="S129" s="19" t="str">
        <f t="shared" si="9"/>
        <v>OK</v>
      </c>
      <c r="T129" s="48"/>
      <c r="U129" s="48"/>
      <c r="V129" s="48"/>
      <c r="W129" s="48"/>
      <c r="X129" s="48"/>
      <c r="Y129" s="50"/>
      <c r="Z129" s="50"/>
      <c r="AA129" s="50"/>
      <c r="AB129" s="50"/>
      <c r="AC129" s="50"/>
      <c r="AD129" s="50"/>
      <c r="AE129" s="50"/>
      <c r="AF129" s="51"/>
      <c r="AG129" s="51"/>
      <c r="AH129" s="51"/>
      <c r="AI129" s="51"/>
    </row>
    <row r="130" spans="1:35" ht="40" customHeight="1" x14ac:dyDescent="0.35">
      <c r="A130" s="109"/>
      <c r="B130" s="112"/>
      <c r="C130" s="33">
        <v>127</v>
      </c>
      <c r="D130" s="115"/>
      <c r="E130" s="39" t="s">
        <v>48</v>
      </c>
      <c r="F130" s="40" t="s">
        <v>37</v>
      </c>
      <c r="G130" s="40" t="s">
        <v>49</v>
      </c>
      <c r="H130" s="40" t="s">
        <v>29</v>
      </c>
      <c r="I130" s="38">
        <v>19.21</v>
      </c>
      <c r="J130" s="17">
        <v>0</v>
      </c>
      <c r="K130" s="79">
        <f t="shared" si="5"/>
        <v>0</v>
      </c>
      <c r="L130" s="81">
        <f t="shared" si="6"/>
        <v>0</v>
      </c>
      <c r="M130" s="82"/>
      <c r="N130" s="83">
        <f t="shared" si="7"/>
        <v>0</v>
      </c>
      <c r="O130" s="80"/>
      <c r="P130" s="80"/>
      <c r="Q130" s="80"/>
      <c r="R130" s="84">
        <f t="shared" si="8"/>
        <v>0</v>
      </c>
      <c r="S130" s="19" t="str">
        <f t="shared" si="9"/>
        <v>OK</v>
      </c>
      <c r="T130" s="48"/>
      <c r="U130" s="48"/>
      <c r="V130" s="48"/>
      <c r="W130" s="48"/>
      <c r="X130" s="48"/>
      <c r="Y130" s="50"/>
      <c r="Z130" s="50"/>
      <c r="AA130" s="50"/>
      <c r="AB130" s="50"/>
      <c r="AC130" s="50"/>
      <c r="AD130" s="50"/>
      <c r="AE130" s="50"/>
      <c r="AF130" s="51"/>
      <c r="AG130" s="51"/>
      <c r="AH130" s="51"/>
      <c r="AI130" s="51"/>
    </row>
    <row r="131" spans="1:35" ht="40" customHeight="1" x14ac:dyDescent="0.35">
      <c r="A131" s="109"/>
      <c r="B131" s="112"/>
      <c r="C131" s="33">
        <v>128</v>
      </c>
      <c r="D131" s="115"/>
      <c r="E131" s="39" t="s">
        <v>50</v>
      </c>
      <c r="F131" s="40" t="s">
        <v>37</v>
      </c>
      <c r="G131" s="40" t="s">
        <v>51</v>
      </c>
      <c r="H131" s="40" t="s">
        <v>29</v>
      </c>
      <c r="I131" s="38">
        <v>240.3</v>
      </c>
      <c r="J131" s="17">
        <v>0</v>
      </c>
      <c r="K131" s="79">
        <f t="shared" si="5"/>
        <v>0</v>
      </c>
      <c r="L131" s="81">
        <f t="shared" si="6"/>
        <v>0</v>
      </c>
      <c r="M131" s="82"/>
      <c r="N131" s="83">
        <f t="shared" si="7"/>
        <v>0</v>
      </c>
      <c r="O131" s="80"/>
      <c r="P131" s="80"/>
      <c r="Q131" s="80"/>
      <c r="R131" s="84">
        <f t="shared" si="8"/>
        <v>0</v>
      </c>
      <c r="S131" s="19" t="str">
        <f t="shared" si="9"/>
        <v>OK</v>
      </c>
      <c r="T131" s="48"/>
      <c r="U131" s="48"/>
      <c r="V131" s="48"/>
      <c r="W131" s="48"/>
      <c r="X131" s="48"/>
      <c r="Y131" s="50"/>
      <c r="Z131" s="50"/>
      <c r="AA131" s="50"/>
      <c r="AB131" s="50"/>
      <c r="AC131" s="50"/>
      <c r="AD131" s="50"/>
      <c r="AE131" s="50"/>
      <c r="AF131" s="51"/>
      <c r="AG131" s="51"/>
      <c r="AH131" s="51"/>
      <c r="AI131" s="51"/>
    </row>
    <row r="132" spans="1:35" ht="40" customHeight="1" x14ac:dyDescent="0.35">
      <c r="A132" s="109"/>
      <c r="B132" s="112"/>
      <c r="C132" s="33">
        <v>129</v>
      </c>
      <c r="D132" s="115"/>
      <c r="E132" s="39" t="s">
        <v>52</v>
      </c>
      <c r="F132" s="40" t="s">
        <v>37</v>
      </c>
      <c r="G132" s="40" t="s">
        <v>53</v>
      </c>
      <c r="H132" s="40" t="s">
        <v>29</v>
      </c>
      <c r="I132" s="38">
        <v>262.35000000000002</v>
      </c>
      <c r="J132" s="17">
        <v>0</v>
      </c>
      <c r="K132" s="79">
        <f t="shared" si="5"/>
        <v>0</v>
      </c>
      <c r="L132" s="81">
        <f t="shared" si="6"/>
        <v>0</v>
      </c>
      <c r="M132" s="82"/>
      <c r="N132" s="83">
        <f t="shared" si="7"/>
        <v>0</v>
      </c>
      <c r="O132" s="80"/>
      <c r="P132" s="80"/>
      <c r="Q132" s="80"/>
      <c r="R132" s="84">
        <f t="shared" si="8"/>
        <v>0</v>
      </c>
      <c r="S132" s="19" t="str">
        <f t="shared" si="9"/>
        <v>OK</v>
      </c>
      <c r="T132" s="48"/>
      <c r="U132" s="48"/>
      <c r="V132" s="48"/>
      <c r="W132" s="48"/>
      <c r="X132" s="48"/>
      <c r="Y132" s="50"/>
      <c r="Z132" s="50"/>
      <c r="AA132" s="50"/>
      <c r="AB132" s="50"/>
      <c r="AC132" s="50"/>
      <c r="AD132" s="50"/>
      <c r="AE132" s="50"/>
      <c r="AF132" s="51"/>
      <c r="AG132" s="51"/>
      <c r="AH132" s="51"/>
      <c r="AI132" s="51"/>
    </row>
    <row r="133" spans="1:35" ht="40" customHeight="1" x14ac:dyDescent="0.35">
      <c r="A133" s="109"/>
      <c r="B133" s="112"/>
      <c r="C133" s="33">
        <v>130</v>
      </c>
      <c r="D133" s="115"/>
      <c r="E133" s="39" t="s">
        <v>54</v>
      </c>
      <c r="F133" s="40" t="s">
        <v>37</v>
      </c>
      <c r="G133" s="40" t="s">
        <v>95</v>
      </c>
      <c r="H133" s="40" t="s">
        <v>29</v>
      </c>
      <c r="I133" s="38">
        <v>86.48</v>
      </c>
      <c r="J133" s="17">
        <v>0</v>
      </c>
      <c r="K133" s="79">
        <f t="shared" ref="K133:K196" si="10">IF(SUM(T133:AK133)&gt;J133,J133,SUM(T133:AK133))</f>
        <v>0</v>
      </c>
      <c r="L133" s="81">
        <f t="shared" ref="L133:L196" si="11">(SUM(T133:AK133))</f>
        <v>0</v>
      </c>
      <c r="M133" s="82"/>
      <c r="N133" s="83">
        <f t="shared" ref="N133:N196" si="12">ROUND(IF(J133*0.25-0.5&lt;0,0,J133*0.25-0.5),0)-Q133-O133</f>
        <v>0</v>
      </c>
      <c r="O133" s="80"/>
      <c r="P133" s="80"/>
      <c r="Q133" s="80"/>
      <c r="R133" s="84">
        <f t="shared" ref="R133:R196" si="13">J133-(SUM(T133:AC133))+M133</f>
        <v>0</v>
      </c>
      <c r="S133" s="19" t="str">
        <f t="shared" si="9"/>
        <v>OK</v>
      </c>
      <c r="T133" s="48"/>
      <c r="U133" s="48"/>
      <c r="V133" s="48"/>
      <c r="W133" s="48"/>
      <c r="X133" s="48"/>
      <c r="Y133" s="50"/>
      <c r="Z133" s="50"/>
      <c r="AA133" s="50"/>
      <c r="AB133" s="50"/>
      <c r="AC133" s="50"/>
      <c r="AD133" s="50"/>
      <c r="AE133" s="50"/>
      <c r="AF133" s="51"/>
      <c r="AG133" s="51"/>
      <c r="AH133" s="51"/>
      <c r="AI133" s="51"/>
    </row>
    <row r="134" spans="1:35" ht="40" customHeight="1" x14ac:dyDescent="0.35">
      <c r="A134" s="109"/>
      <c r="B134" s="112"/>
      <c r="C134" s="33">
        <v>131</v>
      </c>
      <c r="D134" s="115"/>
      <c r="E134" s="39" t="s">
        <v>56</v>
      </c>
      <c r="F134" s="40" t="s">
        <v>37</v>
      </c>
      <c r="G134" s="40" t="s">
        <v>96</v>
      </c>
      <c r="H134" s="40" t="s">
        <v>29</v>
      </c>
      <c r="I134" s="38">
        <v>33.17</v>
      </c>
      <c r="J134" s="17">
        <v>0</v>
      </c>
      <c r="K134" s="79">
        <f t="shared" si="10"/>
        <v>0</v>
      </c>
      <c r="L134" s="81">
        <f t="shared" si="11"/>
        <v>0</v>
      </c>
      <c r="M134" s="82"/>
      <c r="N134" s="83">
        <f t="shared" si="12"/>
        <v>0</v>
      </c>
      <c r="O134" s="80"/>
      <c r="P134" s="80"/>
      <c r="Q134" s="80"/>
      <c r="R134" s="84">
        <f t="shared" si="13"/>
        <v>0</v>
      </c>
      <c r="S134" s="19" t="str">
        <f t="shared" si="9"/>
        <v>OK</v>
      </c>
      <c r="T134" s="48"/>
      <c r="U134" s="48"/>
      <c r="V134" s="48"/>
      <c r="W134" s="48"/>
      <c r="X134" s="48"/>
      <c r="Y134" s="50"/>
      <c r="Z134" s="50"/>
      <c r="AA134" s="50"/>
      <c r="AB134" s="50"/>
      <c r="AC134" s="50"/>
      <c r="AD134" s="50"/>
      <c r="AE134" s="50"/>
      <c r="AF134" s="51"/>
      <c r="AG134" s="51"/>
      <c r="AH134" s="51"/>
      <c r="AI134" s="51"/>
    </row>
    <row r="135" spans="1:35" ht="40" customHeight="1" x14ac:dyDescent="0.35">
      <c r="A135" s="109"/>
      <c r="B135" s="112"/>
      <c r="C135" s="33">
        <v>132</v>
      </c>
      <c r="D135" s="115"/>
      <c r="E135" s="39" t="s">
        <v>58</v>
      </c>
      <c r="F135" s="40" t="s">
        <v>37</v>
      </c>
      <c r="G135" s="40" t="s">
        <v>59</v>
      </c>
      <c r="H135" s="40" t="s">
        <v>29</v>
      </c>
      <c r="I135" s="38">
        <v>74.31</v>
      </c>
      <c r="J135" s="17">
        <v>0</v>
      </c>
      <c r="K135" s="79">
        <f t="shared" si="10"/>
        <v>0</v>
      </c>
      <c r="L135" s="81">
        <f t="shared" si="11"/>
        <v>0</v>
      </c>
      <c r="M135" s="82"/>
      <c r="N135" s="83">
        <f t="shared" si="12"/>
        <v>0</v>
      </c>
      <c r="O135" s="80"/>
      <c r="P135" s="80"/>
      <c r="Q135" s="80"/>
      <c r="R135" s="84">
        <f t="shared" si="13"/>
        <v>0</v>
      </c>
      <c r="S135" s="19" t="str">
        <f t="shared" si="9"/>
        <v>OK</v>
      </c>
      <c r="T135" s="48"/>
      <c r="U135" s="48"/>
      <c r="V135" s="48"/>
      <c r="W135" s="48"/>
      <c r="X135" s="48"/>
      <c r="Y135" s="50"/>
      <c r="Z135" s="50"/>
      <c r="AA135" s="50"/>
      <c r="AB135" s="50"/>
      <c r="AC135" s="50"/>
      <c r="AD135" s="50"/>
      <c r="AE135" s="50"/>
      <c r="AF135" s="51"/>
      <c r="AG135" s="51"/>
      <c r="AH135" s="51"/>
      <c r="AI135" s="51"/>
    </row>
    <row r="136" spans="1:35" ht="40" customHeight="1" x14ac:dyDescent="0.35">
      <c r="A136" s="109"/>
      <c r="B136" s="112"/>
      <c r="C136" s="33">
        <v>133</v>
      </c>
      <c r="D136" s="115"/>
      <c r="E136" s="39" t="s">
        <v>60</v>
      </c>
      <c r="F136" s="40" t="s">
        <v>37</v>
      </c>
      <c r="G136" s="40" t="s">
        <v>61</v>
      </c>
      <c r="H136" s="40" t="s">
        <v>29</v>
      </c>
      <c r="I136" s="38">
        <v>124.47</v>
      </c>
      <c r="J136" s="17">
        <v>0</v>
      </c>
      <c r="K136" s="79">
        <f t="shared" si="10"/>
        <v>0</v>
      </c>
      <c r="L136" s="81">
        <f t="shared" si="11"/>
        <v>0</v>
      </c>
      <c r="M136" s="82"/>
      <c r="N136" s="83">
        <f t="shared" si="12"/>
        <v>0</v>
      </c>
      <c r="O136" s="80"/>
      <c r="P136" s="80"/>
      <c r="Q136" s="80"/>
      <c r="R136" s="84">
        <f t="shared" si="13"/>
        <v>0</v>
      </c>
      <c r="S136" s="19" t="str">
        <f t="shared" si="9"/>
        <v>OK</v>
      </c>
      <c r="T136" s="48"/>
      <c r="U136" s="48"/>
      <c r="V136" s="48"/>
      <c r="W136" s="48"/>
      <c r="X136" s="48"/>
      <c r="Y136" s="50"/>
      <c r="Z136" s="50"/>
      <c r="AA136" s="50"/>
      <c r="AB136" s="50"/>
      <c r="AC136" s="50"/>
      <c r="AD136" s="50"/>
      <c r="AE136" s="50"/>
      <c r="AF136" s="51"/>
      <c r="AG136" s="51"/>
      <c r="AH136" s="51"/>
      <c r="AI136" s="51"/>
    </row>
    <row r="137" spans="1:35" ht="40" customHeight="1" x14ac:dyDescent="0.35">
      <c r="A137" s="109"/>
      <c r="B137" s="112"/>
      <c r="C137" s="33">
        <v>134</v>
      </c>
      <c r="D137" s="115"/>
      <c r="E137" s="39" t="s">
        <v>62</v>
      </c>
      <c r="F137" s="40" t="s">
        <v>125</v>
      </c>
      <c r="G137" s="40" t="s">
        <v>63</v>
      </c>
      <c r="H137" s="40" t="s">
        <v>29</v>
      </c>
      <c r="I137" s="38">
        <v>1329.82</v>
      </c>
      <c r="J137" s="17">
        <v>0</v>
      </c>
      <c r="K137" s="79">
        <f t="shared" si="10"/>
        <v>0</v>
      </c>
      <c r="L137" s="81">
        <f t="shared" si="11"/>
        <v>0</v>
      </c>
      <c r="M137" s="82"/>
      <c r="N137" s="83">
        <f t="shared" si="12"/>
        <v>0</v>
      </c>
      <c r="O137" s="80"/>
      <c r="P137" s="80"/>
      <c r="Q137" s="80"/>
      <c r="R137" s="84">
        <f t="shared" si="13"/>
        <v>0</v>
      </c>
      <c r="S137" s="19" t="str">
        <f t="shared" si="9"/>
        <v>OK</v>
      </c>
      <c r="T137" s="48"/>
      <c r="U137" s="48"/>
      <c r="V137" s="48"/>
      <c r="W137" s="48"/>
      <c r="X137" s="48"/>
      <c r="Y137" s="50"/>
      <c r="Z137" s="50"/>
      <c r="AA137" s="50"/>
      <c r="AB137" s="50"/>
      <c r="AC137" s="50"/>
      <c r="AD137" s="50"/>
      <c r="AE137" s="50"/>
      <c r="AF137" s="51"/>
      <c r="AG137" s="51"/>
      <c r="AH137" s="51"/>
      <c r="AI137" s="51"/>
    </row>
    <row r="138" spans="1:35" ht="40" customHeight="1" x14ac:dyDescent="0.35">
      <c r="A138" s="109"/>
      <c r="B138" s="112"/>
      <c r="C138" s="33">
        <v>135</v>
      </c>
      <c r="D138" s="115"/>
      <c r="E138" s="39" t="s">
        <v>64</v>
      </c>
      <c r="F138" s="40" t="s">
        <v>125</v>
      </c>
      <c r="G138" s="40" t="s">
        <v>63</v>
      </c>
      <c r="H138" s="40" t="s">
        <v>29</v>
      </c>
      <c r="I138" s="38">
        <v>699.23</v>
      </c>
      <c r="J138" s="17">
        <v>0</v>
      </c>
      <c r="K138" s="79">
        <f t="shared" si="10"/>
        <v>0</v>
      </c>
      <c r="L138" s="81">
        <f t="shared" si="11"/>
        <v>0</v>
      </c>
      <c r="M138" s="82"/>
      <c r="N138" s="83">
        <f t="shared" si="12"/>
        <v>0</v>
      </c>
      <c r="O138" s="80"/>
      <c r="P138" s="80"/>
      <c r="Q138" s="80"/>
      <c r="R138" s="84">
        <f t="shared" si="13"/>
        <v>0</v>
      </c>
      <c r="S138" s="19" t="str">
        <f t="shared" si="9"/>
        <v>OK</v>
      </c>
      <c r="T138" s="48"/>
      <c r="U138" s="48"/>
      <c r="V138" s="48"/>
      <c r="W138" s="48"/>
      <c r="X138" s="48"/>
      <c r="Y138" s="50"/>
      <c r="Z138" s="50"/>
      <c r="AA138" s="50"/>
      <c r="AB138" s="50"/>
      <c r="AC138" s="50"/>
      <c r="AD138" s="50"/>
      <c r="AE138" s="50"/>
      <c r="AF138" s="51"/>
      <c r="AG138" s="51"/>
      <c r="AH138" s="51"/>
      <c r="AI138" s="51"/>
    </row>
    <row r="139" spans="1:35" ht="40" customHeight="1" x14ac:dyDescent="0.35">
      <c r="A139" s="109"/>
      <c r="B139" s="112"/>
      <c r="C139" s="33">
        <v>136</v>
      </c>
      <c r="D139" s="115"/>
      <c r="E139" s="39" t="s">
        <v>65</v>
      </c>
      <c r="F139" s="40" t="s">
        <v>125</v>
      </c>
      <c r="G139" s="40" t="s">
        <v>66</v>
      </c>
      <c r="H139" s="40" t="s">
        <v>29</v>
      </c>
      <c r="I139" s="38">
        <v>188.79</v>
      </c>
      <c r="J139" s="17">
        <v>0</v>
      </c>
      <c r="K139" s="79">
        <f t="shared" si="10"/>
        <v>0</v>
      </c>
      <c r="L139" s="81">
        <f t="shared" si="11"/>
        <v>0</v>
      </c>
      <c r="M139" s="82"/>
      <c r="N139" s="83">
        <f t="shared" si="12"/>
        <v>0</v>
      </c>
      <c r="O139" s="80"/>
      <c r="P139" s="80"/>
      <c r="Q139" s="80"/>
      <c r="R139" s="84">
        <f t="shared" si="13"/>
        <v>0</v>
      </c>
      <c r="S139" s="19" t="str">
        <f t="shared" si="9"/>
        <v>OK</v>
      </c>
      <c r="T139" s="48"/>
      <c r="U139" s="48"/>
      <c r="V139" s="48"/>
      <c r="W139" s="48"/>
      <c r="X139" s="48"/>
      <c r="Y139" s="50"/>
      <c r="Z139" s="50"/>
      <c r="AA139" s="50"/>
      <c r="AB139" s="50"/>
      <c r="AC139" s="50"/>
      <c r="AD139" s="50"/>
      <c r="AE139" s="50"/>
      <c r="AF139" s="51"/>
      <c r="AG139" s="51"/>
      <c r="AH139" s="51"/>
      <c r="AI139" s="51"/>
    </row>
    <row r="140" spans="1:35" ht="40" customHeight="1" x14ac:dyDescent="0.35">
      <c r="A140" s="109"/>
      <c r="B140" s="112"/>
      <c r="C140" s="33">
        <v>137</v>
      </c>
      <c r="D140" s="115"/>
      <c r="E140" s="39" t="s">
        <v>67</v>
      </c>
      <c r="F140" s="40" t="s">
        <v>125</v>
      </c>
      <c r="G140" s="40" t="s">
        <v>68</v>
      </c>
      <c r="H140" s="40" t="s">
        <v>29</v>
      </c>
      <c r="I140" s="38">
        <v>867.11</v>
      </c>
      <c r="J140" s="17">
        <v>0</v>
      </c>
      <c r="K140" s="79">
        <f t="shared" si="10"/>
        <v>0</v>
      </c>
      <c r="L140" s="81">
        <f t="shared" si="11"/>
        <v>0</v>
      </c>
      <c r="M140" s="82"/>
      <c r="N140" s="83">
        <f t="shared" si="12"/>
        <v>0</v>
      </c>
      <c r="O140" s="80"/>
      <c r="P140" s="80"/>
      <c r="Q140" s="80"/>
      <c r="R140" s="84">
        <f t="shared" si="13"/>
        <v>0</v>
      </c>
      <c r="S140" s="19" t="str">
        <f t="shared" si="9"/>
        <v>OK</v>
      </c>
      <c r="T140" s="48"/>
      <c r="U140" s="48"/>
      <c r="V140" s="48"/>
      <c r="W140" s="48"/>
      <c r="X140" s="48"/>
      <c r="Y140" s="50"/>
      <c r="Z140" s="50"/>
      <c r="AA140" s="50"/>
      <c r="AB140" s="50"/>
      <c r="AC140" s="50"/>
      <c r="AD140" s="50"/>
      <c r="AE140" s="50"/>
      <c r="AF140" s="51"/>
      <c r="AG140" s="51"/>
      <c r="AH140" s="51"/>
      <c r="AI140" s="51"/>
    </row>
    <row r="141" spans="1:35" ht="40" customHeight="1" x14ac:dyDescent="0.35">
      <c r="A141" s="109"/>
      <c r="B141" s="112"/>
      <c r="C141" s="33">
        <v>138</v>
      </c>
      <c r="D141" s="115"/>
      <c r="E141" s="39" t="s">
        <v>69</v>
      </c>
      <c r="F141" s="40" t="s">
        <v>125</v>
      </c>
      <c r="G141" s="40" t="s">
        <v>28</v>
      </c>
      <c r="H141" s="40" t="s">
        <v>29</v>
      </c>
      <c r="I141" s="38">
        <v>433.26</v>
      </c>
      <c r="J141" s="17">
        <v>0</v>
      </c>
      <c r="K141" s="79">
        <f t="shared" si="10"/>
        <v>0</v>
      </c>
      <c r="L141" s="81">
        <f t="shared" si="11"/>
        <v>0</v>
      </c>
      <c r="M141" s="82"/>
      <c r="N141" s="83">
        <f t="shared" si="12"/>
        <v>0</v>
      </c>
      <c r="O141" s="80"/>
      <c r="P141" s="80"/>
      <c r="Q141" s="80"/>
      <c r="R141" s="84">
        <f t="shared" si="13"/>
        <v>0</v>
      </c>
      <c r="S141" s="19" t="str">
        <f t="shared" si="9"/>
        <v>OK</v>
      </c>
      <c r="T141" s="48"/>
      <c r="U141" s="48"/>
      <c r="V141" s="48"/>
      <c r="W141" s="48"/>
      <c r="X141" s="48"/>
      <c r="Y141" s="50"/>
      <c r="Z141" s="50"/>
      <c r="AA141" s="50"/>
      <c r="AB141" s="50"/>
      <c r="AC141" s="50"/>
      <c r="AD141" s="50"/>
      <c r="AE141" s="50"/>
      <c r="AF141" s="51"/>
      <c r="AG141" s="51"/>
      <c r="AH141" s="51"/>
      <c r="AI141" s="51"/>
    </row>
    <row r="142" spans="1:35" ht="40" customHeight="1" x14ac:dyDescent="0.35">
      <c r="A142" s="109"/>
      <c r="B142" s="112"/>
      <c r="C142" s="33">
        <v>139</v>
      </c>
      <c r="D142" s="115"/>
      <c r="E142" s="39" t="s">
        <v>70</v>
      </c>
      <c r="F142" s="40" t="s">
        <v>125</v>
      </c>
      <c r="G142" s="40" t="s">
        <v>71</v>
      </c>
      <c r="H142" s="40" t="s">
        <v>29</v>
      </c>
      <c r="I142" s="38">
        <v>164.74</v>
      </c>
      <c r="J142" s="17">
        <v>0</v>
      </c>
      <c r="K142" s="79">
        <f t="shared" si="10"/>
        <v>0</v>
      </c>
      <c r="L142" s="81">
        <f t="shared" si="11"/>
        <v>0</v>
      </c>
      <c r="M142" s="82"/>
      <c r="N142" s="83">
        <f t="shared" si="12"/>
        <v>0</v>
      </c>
      <c r="O142" s="80"/>
      <c r="P142" s="80"/>
      <c r="Q142" s="80"/>
      <c r="R142" s="84">
        <f t="shared" si="13"/>
        <v>0</v>
      </c>
      <c r="S142" s="19" t="str">
        <f t="shared" si="9"/>
        <v>OK</v>
      </c>
      <c r="T142" s="48"/>
      <c r="U142" s="48"/>
      <c r="V142" s="48"/>
      <c r="W142" s="48"/>
      <c r="X142" s="48"/>
      <c r="Y142" s="50"/>
      <c r="Z142" s="50"/>
      <c r="AA142" s="50"/>
      <c r="AB142" s="50"/>
      <c r="AC142" s="50"/>
      <c r="AD142" s="50"/>
      <c r="AE142" s="50"/>
      <c r="AF142" s="51"/>
      <c r="AG142" s="51"/>
      <c r="AH142" s="51"/>
      <c r="AI142" s="51"/>
    </row>
    <row r="143" spans="1:35" ht="40" customHeight="1" x14ac:dyDescent="0.35">
      <c r="A143" s="109"/>
      <c r="B143" s="112"/>
      <c r="C143" s="33">
        <v>140</v>
      </c>
      <c r="D143" s="115"/>
      <c r="E143" s="39" t="s">
        <v>72</v>
      </c>
      <c r="F143" s="40" t="s">
        <v>125</v>
      </c>
      <c r="G143" s="40" t="s">
        <v>73</v>
      </c>
      <c r="H143" s="40" t="s">
        <v>29</v>
      </c>
      <c r="I143" s="38">
        <v>960</v>
      </c>
      <c r="J143" s="17">
        <v>0</v>
      </c>
      <c r="K143" s="79">
        <f t="shared" si="10"/>
        <v>0</v>
      </c>
      <c r="L143" s="81">
        <f t="shared" si="11"/>
        <v>0</v>
      </c>
      <c r="M143" s="82"/>
      <c r="N143" s="83">
        <f t="shared" si="12"/>
        <v>0</v>
      </c>
      <c r="O143" s="80"/>
      <c r="P143" s="80"/>
      <c r="Q143" s="80"/>
      <c r="R143" s="84">
        <f t="shared" si="13"/>
        <v>0</v>
      </c>
      <c r="S143" s="19" t="str">
        <f t="shared" si="9"/>
        <v>OK</v>
      </c>
      <c r="T143" s="48"/>
      <c r="U143" s="48"/>
      <c r="V143" s="48"/>
      <c r="W143" s="48"/>
      <c r="X143" s="48"/>
      <c r="Y143" s="50"/>
      <c r="Z143" s="50"/>
      <c r="AA143" s="50"/>
      <c r="AB143" s="50"/>
      <c r="AC143" s="50"/>
      <c r="AD143" s="50"/>
      <c r="AE143" s="50"/>
      <c r="AF143" s="51"/>
      <c r="AG143" s="51"/>
      <c r="AH143" s="51"/>
      <c r="AI143" s="51"/>
    </row>
    <row r="144" spans="1:35" ht="40" customHeight="1" x14ac:dyDescent="0.35">
      <c r="A144" s="109"/>
      <c r="B144" s="112"/>
      <c r="C144" s="33">
        <v>141</v>
      </c>
      <c r="D144" s="115"/>
      <c r="E144" s="39" t="s">
        <v>74</v>
      </c>
      <c r="F144" s="40" t="s">
        <v>125</v>
      </c>
      <c r="G144" s="40" t="s">
        <v>75</v>
      </c>
      <c r="H144" s="40" t="s">
        <v>29</v>
      </c>
      <c r="I144" s="38">
        <v>1340</v>
      </c>
      <c r="J144" s="17">
        <v>0</v>
      </c>
      <c r="K144" s="79">
        <f t="shared" si="10"/>
        <v>0</v>
      </c>
      <c r="L144" s="81">
        <f t="shared" si="11"/>
        <v>0</v>
      </c>
      <c r="M144" s="82"/>
      <c r="N144" s="83">
        <f t="shared" si="12"/>
        <v>0</v>
      </c>
      <c r="O144" s="80"/>
      <c r="P144" s="80"/>
      <c r="Q144" s="80"/>
      <c r="R144" s="84">
        <f t="shared" si="13"/>
        <v>0</v>
      </c>
      <c r="S144" s="19" t="str">
        <f t="shared" si="9"/>
        <v>OK</v>
      </c>
      <c r="T144" s="48"/>
      <c r="U144" s="48"/>
      <c r="V144" s="48"/>
      <c r="W144" s="48"/>
      <c r="X144" s="48"/>
      <c r="Y144" s="50"/>
      <c r="Z144" s="50"/>
      <c r="AA144" s="50"/>
      <c r="AB144" s="50"/>
      <c r="AC144" s="50"/>
      <c r="AD144" s="50"/>
      <c r="AE144" s="50"/>
      <c r="AF144" s="51"/>
      <c r="AG144" s="51"/>
      <c r="AH144" s="51"/>
      <c r="AI144" s="51"/>
    </row>
    <row r="145" spans="1:35" ht="40" customHeight="1" x14ac:dyDescent="0.35">
      <c r="A145" s="109"/>
      <c r="B145" s="112"/>
      <c r="C145" s="33">
        <v>142</v>
      </c>
      <c r="D145" s="115"/>
      <c r="E145" s="39" t="s">
        <v>76</v>
      </c>
      <c r="F145" s="40" t="s">
        <v>125</v>
      </c>
      <c r="G145" s="40" t="s">
        <v>28</v>
      </c>
      <c r="H145" s="40" t="s">
        <v>29</v>
      </c>
      <c r="I145" s="38">
        <v>716.77</v>
      </c>
      <c r="J145" s="17">
        <v>0</v>
      </c>
      <c r="K145" s="79">
        <f t="shared" si="10"/>
        <v>0</v>
      </c>
      <c r="L145" s="81">
        <f t="shared" si="11"/>
        <v>0</v>
      </c>
      <c r="M145" s="82"/>
      <c r="N145" s="83">
        <f t="shared" si="12"/>
        <v>0</v>
      </c>
      <c r="O145" s="80"/>
      <c r="P145" s="80"/>
      <c r="Q145" s="80"/>
      <c r="R145" s="84">
        <f t="shared" si="13"/>
        <v>0</v>
      </c>
      <c r="S145" s="19" t="str">
        <f t="shared" si="9"/>
        <v>OK</v>
      </c>
      <c r="T145" s="48"/>
      <c r="U145" s="48"/>
      <c r="V145" s="48"/>
      <c r="W145" s="48"/>
      <c r="X145" s="48"/>
      <c r="Y145" s="50"/>
      <c r="Z145" s="50"/>
      <c r="AA145" s="50"/>
      <c r="AB145" s="50"/>
      <c r="AC145" s="50"/>
      <c r="AD145" s="50"/>
      <c r="AE145" s="50"/>
      <c r="AF145" s="51"/>
      <c r="AG145" s="51"/>
      <c r="AH145" s="51"/>
      <c r="AI145" s="51"/>
    </row>
    <row r="146" spans="1:35" ht="40" customHeight="1" x14ac:dyDescent="0.35">
      <c r="A146" s="109"/>
      <c r="B146" s="112"/>
      <c r="C146" s="33">
        <v>143</v>
      </c>
      <c r="D146" s="115"/>
      <c r="E146" s="39" t="s">
        <v>77</v>
      </c>
      <c r="F146" s="40" t="s">
        <v>125</v>
      </c>
      <c r="G146" s="40" t="s">
        <v>28</v>
      </c>
      <c r="H146" s="40" t="s">
        <v>29</v>
      </c>
      <c r="I146" s="38">
        <v>1353.57</v>
      </c>
      <c r="J146" s="17">
        <v>0</v>
      </c>
      <c r="K146" s="79">
        <f t="shared" si="10"/>
        <v>0</v>
      </c>
      <c r="L146" s="81">
        <f t="shared" si="11"/>
        <v>0</v>
      </c>
      <c r="M146" s="82"/>
      <c r="N146" s="83">
        <f t="shared" si="12"/>
        <v>0</v>
      </c>
      <c r="O146" s="80"/>
      <c r="P146" s="80"/>
      <c r="Q146" s="80"/>
      <c r="R146" s="84">
        <f t="shared" si="13"/>
        <v>0</v>
      </c>
      <c r="S146" s="19" t="str">
        <f t="shared" si="9"/>
        <v>OK</v>
      </c>
      <c r="T146" s="48"/>
      <c r="U146" s="48"/>
      <c r="V146" s="48"/>
      <c r="W146" s="48"/>
      <c r="X146" s="48"/>
      <c r="Y146" s="50"/>
      <c r="Z146" s="50"/>
      <c r="AA146" s="50"/>
      <c r="AB146" s="50"/>
      <c r="AC146" s="50"/>
      <c r="AD146" s="50"/>
      <c r="AE146" s="50"/>
      <c r="AF146" s="51"/>
      <c r="AG146" s="51"/>
      <c r="AH146" s="51"/>
      <c r="AI146" s="51"/>
    </row>
    <row r="147" spans="1:35" ht="40" customHeight="1" x14ac:dyDescent="0.35">
      <c r="A147" s="109"/>
      <c r="B147" s="112"/>
      <c r="C147" s="33">
        <v>144</v>
      </c>
      <c r="D147" s="115"/>
      <c r="E147" s="39" t="s">
        <v>78</v>
      </c>
      <c r="F147" s="40" t="s">
        <v>125</v>
      </c>
      <c r="G147" s="40" t="s">
        <v>28</v>
      </c>
      <c r="H147" s="40" t="s">
        <v>29</v>
      </c>
      <c r="I147" s="38">
        <v>90</v>
      </c>
      <c r="J147" s="17">
        <v>0</v>
      </c>
      <c r="K147" s="79">
        <f t="shared" si="10"/>
        <v>0</v>
      </c>
      <c r="L147" s="81">
        <f t="shared" si="11"/>
        <v>0</v>
      </c>
      <c r="M147" s="82"/>
      <c r="N147" s="83">
        <f t="shared" si="12"/>
        <v>0</v>
      </c>
      <c r="O147" s="80"/>
      <c r="P147" s="80"/>
      <c r="Q147" s="80"/>
      <c r="R147" s="84">
        <f t="shared" si="13"/>
        <v>0</v>
      </c>
      <c r="S147" s="19" t="str">
        <f t="shared" si="9"/>
        <v>OK</v>
      </c>
      <c r="T147" s="48"/>
      <c r="U147" s="48"/>
      <c r="V147" s="48"/>
      <c r="W147" s="48"/>
      <c r="X147" s="48"/>
      <c r="Y147" s="50"/>
      <c r="Z147" s="50"/>
      <c r="AA147" s="50"/>
      <c r="AB147" s="50"/>
      <c r="AC147" s="50"/>
      <c r="AD147" s="50"/>
      <c r="AE147" s="50"/>
      <c r="AF147" s="51"/>
      <c r="AG147" s="51"/>
      <c r="AH147" s="51"/>
      <c r="AI147" s="51"/>
    </row>
    <row r="148" spans="1:35" ht="40" customHeight="1" x14ac:dyDescent="0.35">
      <c r="A148" s="109"/>
      <c r="B148" s="112"/>
      <c r="C148" s="33">
        <v>145</v>
      </c>
      <c r="D148" s="115"/>
      <c r="E148" s="39" t="s">
        <v>131</v>
      </c>
      <c r="F148" s="40" t="s">
        <v>125</v>
      </c>
      <c r="G148" s="40" t="s">
        <v>28</v>
      </c>
      <c r="H148" s="40" t="s">
        <v>29</v>
      </c>
      <c r="I148" s="38">
        <v>85.21</v>
      </c>
      <c r="J148" s="17">
        <v>0</v>
      </c>
      <c r="K148" s="79">
        <f t="shared" si="10"/>
        <v>0</v>
      </c>
      <c r="L148" s="81">
        <f t="shared" si="11"/>
        <v>0</v>
      </c>
      <c r="M148" s="82"/>
      <c r="N148" s="83">
        <f t="shared" si="12"/>
        <v>0</v>
      </c>
      <c r="O148" s="80"/>
      <c r="P148" s="80"/>
      <c r="Q148" s="80"/>
      <c r="R148" s="84">
        <f t="shared" si="13"/>
        <v>0</v>
      </c>
      <c r="S148" s="19" t="str">
        <f t="shared" si="9"/>
        <v>OK</v>
      </c>
      <c r="T148" s="48"/>
      <c r="U148" s="48"/>
      <c r="V148" s="48"/>
      <c r="W148" s="48"/>
      <c r="X148" s="48"/>
      <c r="Y148" s="50"/>
      <c r="Z148" s="50"/>
      <c r="AA148" s="50"/>
      <c r="AB148" s="50"/>
      <c r="AC148" s="50"/>
      <c r="AD148" s="50"/>
      <c r="AE148" s="50"/>
      <c r="AF148" s="51"/>
      <c r="AG148" s="51"/>
      <c r="AH148" s="51"/>
      <c r="AI148" s="51"/>
    </row>
    <row r="149" spans="1:35" ht="40" customHeight="1" x14ac:dyDescent="0.35">
      <c r="A149" s="109"/>
      <c r="B149" s="112"/>
      <c r="C149" s="33">
        <v>146</v>
      </c>
      <c r="D149" s="115"/>
      <c r="E149" s="39" t="s">
        <v>132</v>
      </c>
      <c r="F149" s="40" t="s">
        <v>37</v>
      </c>
      <c r="G149" s="40" t="s">
        <v>79</v>
      </c>
      <c r="H149" s="40" t="s">
        <v>29</v>
      </c>
      <c r="I149" s="38">
        <v>16.18</v>
      </c>
      <c r="J149" s="17">
        <v>0</v>
      </c>
      <c r="K149" s="79">
        <f t="shared" si="10"/>
        <v>0</v>
      </c>
      <c r="L149" s="81">
        <f t="shared" si="11"/>
        <v>0</v>
      </c>
      <c r="M149" s="82"/>
      <c r="N149" s="83">
        <f t="shared" si="12"/>
        <v>0</v>
      </c>
      <c r="O149" s="80"/>
      <c r="P149" s="80"/>
      <c r="Q149" s="80"/>
      <c r="R149" s="84">
        <f t="shared" si="13"/>
        <v>0</v>
      </c>
      <c r="S149" s="19" t="str">
        <f t="shared" si="9"/>
        <v>OK</v>
      </c>
      <c r="T149" s="48"/>
      <c r="U149" s="48"/>
      <c r="V149" s="48"/>
      <c r="W149" s="48"/>
      <c r="X149" s="48"/>
      <c r="Y149" s="50"/>
      <c r="Z149" s="50"/>
      <c r="AA149" s="50"/>
      <c r="AB149" s="50"/>
      <c r="AC149" s="50"/>
      <c r="AD149" s="50"/>
      <c r="AE149" s="50"/>
      <c r="AF149" s="51"/>
      <c r="AG149" s="51"/>
      <c r="AH149" s="51"/>
      <c r="AI149" s="51"/>
    </row>
    <row r="150" spans="1:35" ht="40" customHeight="1" x14ac:dyDescent="0.35">
      <c r="A150" s="109"/>
      <c r="B150" s="112"/>
      <c r="C150" s="33">
        <v>147</v>
      </c>
      <c r="D150" s="115"/>
      <c r="E150" s="39" t="s">
        <v>135</v>
      </c>
      <c r="F150" s="40" t="s">
        <v>37</v>
      </c>
      <c r="G150" s="40" t="s">
        <v>82</v>
      </c>
      <c r="H150" s="40" t="s">
        <v>29</v>
      </c>
      <c r="I150" s="38">
        <v>65.41</v>
      </c>
      <c r="J150" s="17">
        <v>0</v>
      </c>
      <c r="K150" s="79">
        <f t="shared" si="10"/>
        <v>0</v>
      </c>
      <c r="L150" s="81">
        <f t="shared" si="11"/>
        <v>0</v>
      </c>
      <c r="M150" s="82"/>
      <c r="N150" s="83">
        <f t="shared" si="12"/>
        <v>0</v>
      </c>
      <c r="O150" s="80"/>
      <c r="P150" s="80"/>
      <c r="Q150" s="80"/>
      <c r="R150" s="84">
        <f t="shared" si="13"/>
        <v>0</v>
      </c>
      <c r="S150" s="19" t="str">
        <f t="shared" si="9"/>
        <v>OK</v>
      </c>
      <c r="T150" s="48"/>
      <c r="U150" s="48"/>
      <c r="V150" s="48"/>
      <c r="W150" s="48"/>
      <c r="X150" s="48"/>
      <c r="Y150" s="50"/>
      <c r="Z150" s="50"/>
      <c r="AA150" s="50"/>
      <c r="AB150" s="50"/>
      <c r="AC150" s="50"/>
      <c r="AD150" s="50"/>
      <c r="AE150" s="50"/>
      <c r="AF150" s="51"/>
      <c r="AG150" s="51"/>
      <c r="AH150" s="51"/>
      <c r="AI150" s="51"/>
    </row>
    <row r="151" spans="1:35" ht="40" customHeight="1" x14ac:dyDescent="0.35">
      <c r="A151" s="109"/>
      <c r="B151" s="112"/>
      <c r="C151" s="33">
        <v>148</v>
      </c>
      <c r="D151" s="115"/>
      <c r="E151" s="39" t="s">
        <v>136</v>
      </c>
      <c r="F151" s="40" t="s">
        <v>37</v>
      </c>
      <c r="G151" s="40" t="s">
        <v>83</v>
      </c>
      <c r="H151" s="40" t="s">
        <v>29</v>
      </c>
      <c r="I151" s="38">
        <v>34.229999999999997</v>
      </c>
      <c r="J151" s="17">
        <v>0</v>
      </c>
      <c r="K151" s="79">
        <f t="shared" si="10"/>
        <v>0</v>
      </c>
      <c r="L151" s="81">
        <f t="shared" si="11"/>
        <v>0</v>
      </c>
      <c r="M151" s="82"/>
      <c r="N151" s="83">
        <f t="shared" si="12"/>
        <v>0</v>
      </c>
      <c r="O151" s="80"/>
      <c r="P151" s="80"/>
      <c r="Q151" s="80"/>
      <c r="R151" s="84">
        <f t="shared" si="13"/>
        <v>0</v>
      </c>
      <c r="S151" s="19" t="str">
        <f t="shared" si="9"/>
        <v>OK</v>
      </c>
      <c r="T151" s="48"/>
      <c r="U151" s="48"/>
      <c r="V151" s="48"/>
      <c r="W151" s="48"/>
      <c r="X151" s="48"/>
      <c r="Y151" s="50"/>
      <c r="Z151" s="50"/>
      <c r="AA151" s="50"/>
      <c r="AB151" s="50"/>
      <c r="AC151" s="50"/>
      <c r="AD151" s="50"/>
      <c r="AE151" s="50"/>
      <c r="AF151" s="51"/>
      <c r="AG151" s="51"/>
      <c r="AH151" s="51"/>
      <c r="AI151" s="51"/>
    </row>
    <row r="152" spans="1:35" ht="40" customHeight="1" x14ac:dyDescent="0.35">
      <c r="A152" s="109"/>
      <c r="B152" s="112"/>
      <c r="C152" s="33">
        <v>149</v>
      </c>
      <c r="D152" s="115"/>
      <c r="E152" s="39" t="s">
        <v>86</v>
      </c>
      <c r="F152" s="40" t="s">
        <v>125</v>
      </c>
      <c r="G152" s="40" t="s">
        <v>87</v>
      </c>
      <c r="H152" s="40" t="s">
        <v>29</v>
      </c>
      <c r="I152" s="38">
        <v>578.94000000000005</v>
      </c>
      <c r="J152" s="17">
        <v>0</v>
      </c>
      <c r="K152" s="79">
        <f t="shared" si="10"/>
        <v>0</v>
      </c>
      <c r="L152" s="81">
        <f t="shared" si="11"/>
        <v>0</v>
      </c>
      <c r="M152" s="82"/>
      <c r="N152" s="83">
        <f t="shared" si="12"/>
        <v>0</v>
      </c>
      <c r="O152" s="80"/>
      <c r="P152" s="80"/>
      <c r="Q152" s="80"/>
      <c r="R152" s="84">
        <f t="shared" si="13"/>
        <v>0</v>
      </c>
      <c r="S152" s="19" t="str">
        <f t="shared" si="9"/>
        <v>OK</v>
      </c>
      <c r="T152" s="48"/>
      <c r="U152" s="48"/>
      <c r="V152" s="48"/>
      <c r="W152" s="48"/>
      <c r="X152" s="48"/>
      <c r="Y152" s="50"/>
      <c r="Z152" s="50"/>
      <c r="AA152" s="50"/>
      <c r="AB152" s="50"/>
      <c r="AC152" s="50"/>
      <c r="AD152" s="50"/>
      <c r="AE152" s="50"/>
      <c r="AF152" s="51"/>
      <c r="AG152" s="51"/>
      <c r="AH152" s="51"/>
      <c r="AI152" s="51"/>
    </row>
    <row r="153" spans="1:35" ht="40" customHeight="1" x14ac:dyDescent="0.35">
      <c r="A153" s="109"/>
      <c r="B153" s="112"/>
      <c r="C153" s="33">
        <v>150</v>
      </c>
      <c r="D153" s="115"/>
      <c r="E153" s="39" t="s">
        <v>88</v>
      </c>
      <c r="F153" s="40" t="s">
        <v>125</v>
      </c>
      <c r="G153" s="40" t="s">
        <v>28</v>
      </c>
      <c r="H153" s="40" t="s">
        <v>29</v>
      </c>
      <c r="I153" s="38">
        <v>1150</v>
      </c>
      <c r="J153" s="17">
        <v>0</v>
      </c>
      <c r="K153" s="79">
        <f t="shared" si="10"/>
        <v>0</v>
      </c>
      <c r="L153" s="81">
        <f t="shared" si="11"/>
        <v>0</v>
      </c>
      <c r="M153" s="82"/>
      <c r="N153" s="83">
        <f t="shared" si="12"/>
        <v>0</v>
      </c>
      <c r="O153" s="80"/>
      <c r="P153" s="80"/>
      <c r="Q153" s="80"/>
      <c r="R153" s="84">
        <f t="shared" si="13"/>
        <v>0</v>
      </c>
      <c r="S153" s="19" t="str">
        <f t="shared" si="9"/>
        <v>OK</v>
      </c>
      <c r="T153" s="48"/>
      <c r="U153" s="48"/>
      <c r="V153" s="48"/>
      <c r="W153" s="48"/>
      <c r="X153" s="48"/>
      <c r="Y153" s="50"/>
      <c r="Z153" s="50"/>
      <c r="AA153" s="50"/>
      <c r="AB153" s="50"/>
      <c r="AC153" s="50"/>
      <c r="AD153" s="50"/>
      <c r="AE153" s="50"/>
      <c r="AF153" s="51"/>
      <c r="AG153" s="51"/>
      <c r="AH153" s="51"/>
      <c r="AI153" s="51"/>
    </row>
    <row r="154" spans="1:35" ht="40" customHeight="1" x14ac:dyDescent="0.35">
      <c r="A154" s="109"/>
      <c r="B154" s="112"/>
      <c r="C154" s="33">
        <v>151</v>
      </c>
      <c r="D154" s="115"/>
      <c r="E154" s="39" t="s">
        <v>89</v>
      </c>
      <c r="F154" s="40" t="s">
        <v>37</v>
      </c>
      <c r="G154" s="40" t="s">
        <v>28</v>
      </c>
      <c r="H154" s="40" t="s">
        <v>29</v>
      </c>
      <c r="I154" s="38">
        <v>240</v>
      </c>
      <c r="J154" s="17">
        <v>0</v>
      </c>
      <c r="K154" s="79">
        <f t="shared" si="10"/>
        <v>0</v>
      </c>
      <c r="L154" s="81">
        <f t="shared" si="11"/>
        <v>0</v>
      </c>
      <c r="M154" s="82"/>
      <c r="N154" s="83">
        <f t="shared" si="12"/>
        <v>0</v>
      </c>
      <c r="O154" s="80"/>
      <c r="P154" s="80"/>
      <c r="Q154" s="80"/>
      <c r="R154" s="84">
        <f t="shared" si="13"/>
        <v>0</v>
      </c>
      <c r="S154" s="19" t="str">
        <f t="shared" si="9"/>
        <v>OK</v>
      </c>
      <c r="T154" s="48"/>
      <c r="U154" s="48"/>
      <c r="V154" s="48"/>
      <c r="W154" s="48"/>
      <c r="X154" s="48"/>
      <c r="Y154" s="50"/>
      <c r="Z154" s="50"/>
      <c r="AA154" s="50"/>
      <c r="AB154" s="50"/>
      <c r="AC154" s="50"/>
      <c r="AD154" s="50"/>
      <c r="AE154" s="50"/>
      <c r="AF154" s="51"/>
      <c r="AG154" s="51"/>
      <c r="AH154" s="51"/>
      <c r="AI154" s="51"/>
    </row>
    <row r="155" spans="1:35" ht="40" customHeight="1" x14ac:dyDescent="0.35">
      <c r="A155" s="109"/>
      <c r="B155" s="112"/>
      <c r="C155" s="33">
        <v>152</v>
      </c>
      <c r="D155" s="115"/>
      <c r="E155" s="39" t="s">
        <v>90</v>
      </c>
      <c r="F155" s="40" t="s">
        <v>37</v>
      </c>
      <c r="G155" s="40" t="s">
        <v>28</v>
      </c>
      <c r="H155" s="40" t="s">
        <v>29</v>
      </c>
      <c r="I155" s="38">
        <v>135</v>
      </c>
      <c r="J155" s="17">
        <v>0</v>
      </c>
      <c r="K155" s="79">
        <f t="shared" si="10"/>
        <v>0</v>
      </c>
      <c r="L155" s="81">
        <f t="shared" si="11"/>
        <v>0</v>
      </c>
      <c r="M155" s="82"/>
      <c r="N155" s="83">
        <f t="shared" si="12"/>
        <v>0</v>
      </c>
      <c r="O155" s="80"/>
      <c r="P155" s="80"/>
      <c r="Q155" s="80"/>
      <c r="R155" s="84">
        <f t="shared" si="13"/>
        <v>0</v>
      </c>
      <c r="S155" s="19" t="str">
        <f t="shared" si="9"/>
        <v>OK</v>
      </c>
      <c r="T155" s="48"/>
      <c r="U155" s="48"/>
      <c r="V155" s="48"/>
      <c r="W155" s="48"/>
      <c r="X155" s="48"/>
      <c r="Y155" s="50"/>
      <c r="Z155" s="50"/>
      <c r="AA155" s="50"/>
      <c r="AB155" s="50"/>
      <c r="AC155" s="50"/>
      <c r="AD155" s="50"/>
      <c r="AE155" s="50"/>
      <c r="AF155" s="51"/>
      <c r="AG155" s="51"/>
      <c r="AH155" s="51"/>
      <c r="AI155" s="51"/>
    </row>
    <row r="156" spans="1:35" ht="40" customHeight="1" x14ac:dyDescent="0.35">
      <c r="A156" s="109"/>
      <c r="B156" s="112"/>
      <c r="C156" s="33">
        <v>153</v>
      </c>
      <c r="D156" s="115"/>
      <c r="E156" s="39" t="s">
        <v>91</v>
      </c>
      <c r="F156" s="40" t="s">
        <v>37</v>
      </c>
      <c r="G156" s="40" t="s">
        <v>92</v>
      </c>
      <c r="H156" s="40" t="s">
        <v>29</v>
      </c>
      <c r="I156" s="38">
        <v>24.21</v>
      </c>
      <c r="J156" s="17">
        <v>0</v>
      </c>
      <c r="K156" s="79">
        <f t="shared" si="10"/>
        <v>0</v>
      </c>
      <c r="L156" s="81">
        <f t="shared" si="11"/>
        <v>0</v>
      </c>
      <c r="M156" s="82"/>
      <c r="N156" s="83">
        <f t="shared" si="12"/>
        <v>0</v>
      </c>
      <c r="O156" s="80"/>
      <c r="P156" s="80"/>
      <c r="Q156" s="80"/>
      <c r="R156" s="84">
        <f t="shared" si="13"/>
        <v>0</v>
      </c>
      <c r="S156" s="19" t="str">
        <f t="shared" si="9"/>
        <v>OK</v>
      </c>
      <c r="T156" s="48"/>
      <c r="U156" s="48"/>
      <c r="V156" s="48"/>
      <c r="W156" s="48"/>
      <c r="X156" s="48"/>
      <c r="Y156" s="50"/>
      <c r="Z156" s="50"/>
      <c r="AA156" s="50"/>
      <c r="AB156" s="50"/>
      <c r="AC156" s="50"/>
      <c r="AD156" s="50"/>
      <c r="AE156" s="50"/>
      <c r="AF156" s="51"/>
      <c r="AG156" s="51"/>
      <c r="AH156" s="51"/>
      <c r="AI156" s="51"/>
    </row>
    <row r="157" spans="1:35" ht="40" customHeight="1" x14ac:dyDescent="0.35">
      <c r="A157" s="109"/>
      <c r="B157" s="112"/>
      <c r="C157" s="33">
        <v>154</v>
      </c>
      <c r="D157" s="115"/>
      <c r="E157" s="39" t="s">
        <v>93</v>
      </c>
      <c r="F157" s="40" t="s">
        <v>125</v>
      </c>
      <c r="G157" s="40" t="s">
        <v>28</v>
      </c>
      <c r="H157" s="40" t="s">
        <v>29</v>
      </c>
      <c r="I157" s="38">
        <v>224</v>
      </c>
      <c r="J157" s="17">
        <v>0</v>
      </c>
      <c r="K157" s="79">
        <f t="shared" si="10"/>
        <v>0</v>
      </c>
      <c r="L157" s="81">
        <f t="shared" si="11"/>
        <v>0</v>
      </c>
      <c r="M157" s="82"/>
      <c r="N157" s="83">
        <f t="shared" si="12"/>
        <v>0</v>
      </c>
      <c r="O157" s="80"/>
      <c r="P157" s="80"/>
      <c r="Q157" s="80"/>
      <c r="R157" s="84">
        <f t="shared" si="13"/>
        <v>0</v>
      </c>
      <c r="S157" s="19" t="str">
        <f t="shared" si="9"/>
        <v>OK</v>
      </c>
      <c r="T157" s="48"/>
      <c r="U157" s="48"/>
      <c r="V157" s="48"/>
      <c r="W157" s="48"/>
      <c r="X157" s="48"/>
      <c r="Y157" s="50"/>
      <c r="Z157" s="50"/>
      <c r="AA157" s="50"/>
      <c r="AB157" s="50"/>
      <c r="AC157" s="50"/>
      <c r="AD157" s="50"/>
      <c r="AE157" s="50"/>
      <c r="AF157" s="51"/>
      <c r="AG157" s="51"/>
      <c r="AH157" s="51"/>
      <c r="AI157" s="51"/>
    </row>
    <row r="158" spans="1:35" ht="40" customHeight="1" x14ac:dyDescent="0.35">
      <c r="A158" s="110"/>
      <c r="B158" s="113"/>
      <c r="C158" s="33">
        <v>155</v>
      </c>
      <c r="D158" s="116"/>
      <c r="E158" s="39" t="s">
        <v>94</v>
      </c>
      <c r="F158" s="40" t="s">
        <v>125</v>
      </c>
      <c r="G158" s="40" t="s">
        <v>28</v>
      </c>
      <c r="H158" s="40" t="s">
        <v>29</v>
      </c>
      <c r="I158" s="38">
        <v>245</v>
      </c>
      <c r="J158" s="17">
        <v>0</v>
      </c>
      <c r="K158" s="79">
        <f t="shared" si="10"/>
        <v>0</v>
      </c>
      <c r="L158" s="81">
        <f t="shared" si="11"/>
        <v>0</v>
      </c>
      <c r="M158" s="82"/>
      <c r="N158" s="83">
        <f t="shared" si="12"/>
        <v>0</v>
      </c>
      <c r="O158" s="80"/>
      <c r="P158" s="80"/>
      <c r="Q158" s="80"/>
      <c r="R158" s="84">
        <f t="shared" si="13"/>
        <v>0</v>
      </c>
      <c r="S158" s="19" t="str">
        <f t="shared" si="9"/>
        <v>OK</v>
      </c>
      <c r="T158" s="48"/>
      <c r="U158" s="48"/>
      <c r="V158" s="48"/>
      <c r="W158" s="48"/>
      <c r="X158" s="48"/>
      <c r="Y158" s="50"/>
      <c r="Z158" s="50"/>
      <c r="AA158" s="50"/>
      <c r="AB158" s="50"/>
      <c r="AC158" s="50"/>
      <c r="AD158" s="50"/>
      <c r="AE158" s="50"/>
      <c r="AF158" s="51"/>
      <c r="AG158" s="51"/>
      <c r="AH158" s="51"/>
      <c r="AI158" s="51"/>
    </row>
    <row r="159" spans="1:35" ht="40" customHeight="1" x14ac:dyDescent="0.35">
      <c r="A159" s="108" t="s">
        <v>143</v>
      </c>
      <c r="B159" s="111">
        <v>5</v>
      </c>
      <c r="C159" s="33">
        <v>156</v>
      </c>
      <c r="D159" s="114" t="s">
        <v>123</v>
      </c>
      <c r="E159" s="39" t="s">
        <v>27</v>
      </c>
      <c r="F159" s="40" t="s">
        <v>125</v>
      </c>
      <c r="G159" s="40" t="s">
        <v>28</v>
      </c>
      <c r="H159" s="40" t="s">
        <v>29</v>
      </c>
      <c r="I159" s="38">
        <v>250</v>
      </c>
      <c r="J159" s="17">
        <v>10</v>
      </c>
      <c r="K159" s="79">
        <f t="shared" si="10"/>
        <v>0</v>
      </c>
      <c r="L159" s="81">
        <f t="shared" si="11"/>
        <v>0</v>
      </c>
      <c r="M159" s="82"/>
      <c r="N159" s="83">
        <f t="shared" si="12"/>
        <v>2</v>
      </c>
      <c r="O159" s="80"/>
      <c r="P159" s="80"/>
      <c r="Q159" s="80"/>
      <c r="R159" s="84">
        <f t="shared" si="13"/>
        <v>10</v>
      </c>
      <c r="S159" s="19" t="str">
        <f t="shared" si="9"/>
        <v>OK</v>
      </c>
      <c r="T159" s="48"/>
      <c r="U159" s="48"/>
      <c r="V159" s="48"/>
      <c r="W159" s="48"/>
      <c r="X159" s="48"/>
      <c r="Y159" s="50"/>
      <c r="Z159" s="50"/>
      <c r="AA159" s="50"/>
      <c r="AB159" s="50"/>
      <c r="AC159" s="50"/>
      <c r="AD159" s="50"/>
      <c r="AE159" s="50"/>
      <c r="AF159" s="51"/>
      <c r="AG159" s="51"/>
      <c r="AH159" s="51"/>
      <c r="AI159" s="51"/>
    </row>
    <row r="160" spans="1:35" ht="40" customHeight="1" x14ac:dyDescent="0.35">
      <c r="A160" s="109"/>
      <c r="B160" s="112"/>
      <c r="C160" s="33">
        <v>157</v>
      </c>
      <c r="D160" s="115"/>
      <c r="E160" s="39" t="s">
        <v>30</v>
      </c>
      <c r="F160" s="40" t="s">
        <v>31</v>
      </c>
      <c r="G160" s="40" t="s">
        <v>28</v>
      </c>
      <c r="H160" s="40" t="s">
        <v>29</v>
      </c>
      <c r="I160" s="38">
        <v>20</v>
      </c>
      <c r="J160" s="17">
        <v>500</v>
      </c>
      <c r="K160" s="79">
        <f t="shared" si="10"/>
        <v>0</v>
      </c>
      <c r="L160" s="81">
        <f t="shared" si="11"/>
        <v>0</v>
      </c>
      <c r="M160" s="82"/>
      <c r="N160" s="83">
        <f t="shared" si="12"/>
        <v>125</v>
      </c>
      <c r="O160" s="80"/>
      <c r="P160" s="80"/>
      <c r="Q160" s="80"/>
      <c r="R160" s="84">
        <f t="shared" si="13"/>
        <v>500</v>
      </c>
      <c r="S160" s="19" t="str">
        <f t="shared" si="9"/>
        <v>OK</v>
      </c>
      <c r="T160" s="48"/>
      <c r="U160" s="48"/>
      <c r="V160" s="48"/>
      <c r="W160" s="48"/>
      <c r="X160" s="48"/>
      <c r="Y160" s="50"/>
      <c r="Z160" s="50"/>
      <c r="AA160" s="50"/>
      <c r="AB160" s="50"/>
      <c r="AC160" s="50"/>
      <c r="AD160" s="50"/>
      <c r="AE160" s="50"/>
      <c r="AF160" s="51"/>
      <c r="AG160" s="51"/>
      <c r="AH160" s="51"/>
      <c r="AI160" s="51"/>
    </row>
    <row r="161" spans="1:35" ht="40" customHeight="1" x14ac:dyDescent="0.35">
      <c r="A161" s="109"/>
      <c r="B161" s="112"/>
      <c r="C161" s="33">
        <v>158</v>
      </c>
      <c r="D161" s="115"/>
      <c r="E161" s="39" t="s">
        <v>32</v>
      </c>
      <c r="F161" s="40" t="s">
        <v>125</v>
      </c>
      <c r="G161" s="40" t="s">
        <v>28</v>
      </c>
      <c r="H161" s="40" t="s">
        <v>29</v>
      </c>
      <c r="I161" s="38">
        <v>32</v>
      </c>
      <c r="J161" s="17">
        <v>100</v>
      </c>
      <c r="K161" s="79">
        <f t="shared" si="10"/>
        <v>0</v>
      </c>
      <c r="L161" s="81">
        <f t="shared" si="11"/>
        <v>0</v>
      </c>
      <c r="M161" s="82"/>
      <c r="N161" s="83">
        <f t="shared" si="12"/>
        <v>25</v>
      </c>
      <c r="O161" s="80"/>
      <c r="P161" s="80"/>
      <c r="Q161" s="80"/>
      <c r="R161" s="84">
        <f t="shared" si="13"/>
        <v>100</v>
      </c>
      <c r="S161" s="19" t="str">
        <f t="shared" si="9"/>
        <v>OK</v>
      </c>
      <c r="T161" s="48"/>
      <c r="U161" s="48"/>
      <c r="V161" s="48"/>
      <c r="W161" s="48"/>
      <c r="X161" s="48"/>
      <c r="Y161" s="50"/>
      <c r="Z161" s="50"/>
      <c r="AA161" s="50"/>
      <c r="AB161" s="50"/>
      <c r="AC161" s="50"/>
      <c r="AD161" s="50"/>
      <c r="AE161" s="50"/>
      <c r="AF161" s="51"/>
      <c r="AG161" s="51"/>
      <c r="AH161" s="51"/>
      <c r="AI161" s="51"/>
    </row>
    <row r="162" spans="1:35" ht="40" customHeight="1" x14ac:dyDescent="0.35">
      <c r="A162" s="109"/>
      <c r="B162" s="112"/>
      <c r="C162" s="33">
        <v>159</v>
      </c>
      <c r="D162" s="115"/>
      <c r="E162" s="39" t="s">
        <v>33</v>
      </c>
      <c r="F162" s="40" t="s">
        <v>125</v>
      </c>
      <c r="G162" s="40" t="s">
        <v>34</v>
      </c>
      <c r="H162" s="40" t="s">
        <v>29</v>
      </c>
      <c r="I162" s="38">
        <v>52</v>
      </c>
      <c r="J162" s="17">
        <v>100</v>
      </c>
      <c r="K162" s="79">
        <f t="shared" si="10"/>
        <v>0</v>
      </c>
      <c r="L162" s="81">
        <f t="shared" si="11"/>
        <v>0</v>
      </c>
      <c r="M162" s="82"/>
      <c r="N162" s="83">
        <f t="shared" si="12"/>
        <v>25</v>
      </c>
      <c r="O162" s="80"/>
      <c r="P162" s="80"/>
      <c r="Q162" s="80"/>
      <c r="R162" s="84">
        <f t="shared" si="13"/>
        <v>100</v>
      </c>
      <c r="S162" s="19" t="str">
        <f t="shared" si="9"/>
        <v>OK</v>
      </c>
      <c r="T162" s="48"/>
      <c r="U162" s="48"/>
      <c r="V162" s="48"/>
      <c r="W162" s="48"/>
      <c r="X162" s="48"/>
      <c r="Y162" s="50"/>
      <c r="Z162" s="50"/>
      <c r="AA162" s="50"/>
      <c r="AB162" s="50"/>
      <c r="AC162" s="50"/>
      <c r="AD162" s="50"/>
      <c r="AE162" s="50"/>
      <c r="AF162" s="51"/>
      <c r="AG162" s="51"/>
      <c r="AH162" s="51"/>
      <c r="AI162" s="51"/>
    </row>
    <row r="163" spans="1:35" ht="40" customHeight="1" x14ac:dyDescent="0.35">
      <c r="A163" s="109"/>
      <c r="B163" s="112"/>
      <c r="C163" s="33">
        <v>160</v>
      </c>
      <c r="D163" s="115"/>
      <c r="E163" s="39" t="s">
        <v>35</v>
      </c>
      <c r="F163" s="40" t="s">
        <v>125</v>
      </c>
      <c r="G163" s="40" t="s">
        <v>36</v>
      </c>
      <c r="H163" s="40" t="s">
        <v>29</v>
      </c>
      <c r="I163" s="38">
        <v>75</v>
      </c>
      <c r="J163" s="17">
        <v>300</v>
      </c>
      <c r="K163" s="79">
        <f t="shared" si="10"/>
        <v>0</v>
      </c>
      <c r="L163" s="81">
        <f t="shared" si="11"/>
        <v>0</v>
      </c>
      <c r="M163" s="82"/>
      <c r="N163" s="83">
        <f t="shared" si="12"/>
        <v>75</v>
      </c>
      <c r="O163" s="80"/>
      <c r="P163" s="80"/>
      <c r="Q163" s="80"/>
      <c r="R163" s="84">
        <f t="shared" si="13"/>
        <v>300</v>
      </c>
      <c r="S163" s="19" t="str">
        <f t="shared" si="9"/>
        <v>OK</v>
      </c>
      <c r="T163" s="48"/>
      <c r="U163" s="48"/>
      <c r="V163" s="48"/>
      <c r="W163" s="48"/>
      <c r="X163" s="48"/>
      <c r="Y163" s="50"/>
      <c r="Z163" s="50"/>
      <c r="AA163" s="50"/>
      <c r="AB163" s="50"/>
      <c r="AC163" s="50"/>
      <c r="AD163" s="50"/>
      <c r="AE163" s="50"/>
      <c r="AF163" s="51"/>
      <c r="AG163" s="51"/>
      <c r="AH163" s="51"/>
      <c r="AI163" s="51"/>
    </row>
    <row r="164" spans="1:35" ht="40" customHeight="1" x14ac:dyDescent="0.35">
      <c r="A164" s="109"/>
      <c r="B164" s="112"/>
      <c r="C164" s="33">
        <v>161</v>
      </c>
      <c r="D164" s="115"/>
      <c r="E164" s="39" t="s">
        <v>127</v>
      </c>
      <c r="F164" s="40" t="s">
        <v>125</v>
      </c>
      <c r="G164" s="40" t="s">
        <v>28</v>
      </c>
      <c r="H164" s="40" t="s">
        <v>29</v>
      </c>
      <c r="I164" s="38">
        <v>6.59</v>
      </c>
      <c r="J164" s="17">
        <v>1500</v>
      </c>
      <c r="K164" s="79">
        <f t="shared" si="10"/>
        <v>0</v>
      </c>
      <c r="L164" s="81">
        <f t="shared" si="11"/>
        <v>0</v>
      </c>
      <c r="M164" s="82"/>
      <c r="N164" s="83">
        <f t="shared" si="12"/>
        <v>375</v>
      </c>
      <c r="O164" s="80"/>
      <c r="P164" s="80"/>
      <c r="Q164" s="80"/>
      <c r="R164" s="84">
        <f t="shared" si="13"/>
        <v>1500</v>
      </c>
      <c r="S164" s="19" t="str">
        <f t="shared" si="9"/>
        <v>OK</v>
      </c>
      <c r="T164" s="48"/>
      <c r="U164" s="48"/>
      <c r="V164" s="48"/>
      <c r="W164" s="48"/>
      <c r="X164" s="48"/>
      <c r="Y164" s="50"/>
      <c r="Z164" s="50"/>
      <c r="AA164" s="50"/>
      <c r="AB164" s="50"/>
      <c r="AC164" s="50"/>
      <c r="AD164" s="50"/>
      <c r="AE164" s="50"/>
      <c r="AF164" s="51"/>
      <c r="AG164" s="51"/>
      <c r="AH164" s="51"/>
      <c r="AI164" s="51"/>
    </row>
    <row r="165" spans="1:35" ht="40" customHeight="1" x14ac:dyDescent="0.35">
      <c r="A165" s="109"/>
      <c r="B165" s="112"/>
      <c r="C165" s="33">
        <v>162</v>
      </c>
      <c r="D165" s="115"/>
      <c r="E165" s="39" t="s">
        <v>41</v>
      </c>
      <c r="F165" s="40" t="s">
        <v>10</v>
      </c>
      <c r="G165" s="40" t="s">
        <v>28</v>
      </c>
      <c r="H165" s="40" t="s">
        <v>29</v>
      </c>
      <c r="I165" s="38">
        <v>74.28</v>
      </c>
      <c r="J165" s="17">
        <v>100</v>
      </c>
      <c r="K165" s="79">
        <f t="shared" si="10"/>
        <v>0</v>
      </c>
      <c r="L165" s="81">
        <f t="shared" si="11"/>
        <v>0</v>
      </c>
      <c r="M165" s="82"/>
      <c r="N165" s="83">
        <f t="shared" si="12"/>
        <v>25</v>
      </c>
      <c r="O165" s="80"/>
      <c r="P165" s="80"/>
      <c r="Q165" s="80"/>
      <c r="R165" s="84">
        <f t="shared" si="13"/>
        <v>100</v>
      </c>
      <c r="S165" s="19" t="str">
        <f t="shared" si="9"/>
        <v>OK</v>
      </c>
      <c r="T165" s="48"/>
      <c r="U165" s="48"/>
      <c r="V165" s="48"/>
      <c r="W165" s="48"/>
      <c r="X165" s="48"/>
      <c r="Y165" s="50"/>
      <c r="Z165" s="50"/>
      <c r="AA165" s="50"/>
      <c r="AB165" s="50"/>
      <c r="AC165" s="50"/>
      <c r="AD165" s="50"/>
      <c r="AE165" s="50"/>
      <c r="AF165" s="51"/>
      <c r="AG165" s="51"/>
      <c r="AH165" s="51"/>
      <c r="AI165" s="51"/>
    </row>
    <row r="166" spans="1:35" ht="40" customHeight="1" x14ac:dyDescent="0.35">
      <c r="A166" s="109"/>
      <c r="B166" s="112"/>
      <c r="C166" s="33">
        <v>163</v>
      </c>
      <c r="D166" s="115"/>
      <c r="E166" s="39" t="s">
        <v>42</v>
      </c>
      <c r="F166" s="40" t="s">
        <v>43</v>
      </c>
      <c r="G166" s="40" t="s">
        <v>28</v>
      </c>
      <c r="H166" s="40" t="s">
        <v>29</v>
      </c>
      <c r="I166" s="38">
        <v>26.57</v>
      </c>
      <c r="J166" s="17">
        <v>200</v>
      </c>
      <c r="K166" s="79">
        <f t="shared" si="10"/>
        <v>0</v>
      </c>
      <c r="L166" s="81">
        <f t="shared" si="11"/>
        <v>0</v>
      </c>
      <c r="M166" s="82"/>
      <c r="N166" s="83">
        <f t="shared" si="12"/>
        <v>50</v>
      </c>
      <c r="O166" s="80"/>
      <c r="P166" s="80"/>
      <c r="Q166" s="80"/>
      <c r="R166" s="84">
        <f t="shared" si="13"/>
        <v>200</v>
      </c>
      <c r="S166" s="19" t="str">
        <f t="shared" si="9"/>
        <v>OK</v>
      </c>
      <c r="T166" s="48"/>
      <c r="U166" s="48"/>
      <c r="V166" s="48"/>
      <c r="W166" s="48"/>
      <c r="X166" s="48"/>
      <c r="Y166" s="50"/>
      <c r="Z166" s="50"/>
      <c r="AA166" s="50"/>
      <c r="AB166" s="50"/>
      <c r="AC166" s="50"/>
      <c r="AD166" s="50"/>
      <c r="AE166" s="50"/>
      <c r="AF166" s="51"/>
      <c r="AG166" s="51"/>
      <c r="AH166" s="51"/>
      <c r="AI166" s="51"/>
    </row>
    <row r="167" spans="1:35" ht="40" customHeight="1" x14ac:dyDescent="0.35">
      <c r="A167" s="109"/>
      <c r="B167" s="112"/>
      <c r="C167" s="33">
        <v>164</v>
      </c>
      <c r="D167" s="115"/>
      <c r="E167" s="39" t="s">
        <v>44</v>
      </c>
      <c r="F167" s="40" t="s">
        <v>37</v>
      </c>
      <c r="G167" s="40" t="s">
        <v>45</v>
      </c>
      <c r="H167" s="40" t="s">
        <v>29</v>
      </c>
      <c r="I167" s="38">
        <v>34.21</v>
      </c>
      <c r="J167" s="17">
        <v>200</v>
      </c>
      <c r="K167" s="79">
        <f t="shared" si="10"/>
        <v>0</v>
      </c>
      <c r="L167" s="81">
        <f t="shared" si="11"/>
        <v>0</v>
      </c>
      <c r="M167" s="82"/>
      <c r="N167" s="83">
        <f t="shared" si="12"/>
        <v>50</v>
      </c>
      <c r="O167" s="80"/>
      <c r="P167" s="80"/>
      <c r="Q167" s="80"/>
      <c r="R167" s="84">
        <f t="shared" si="13"/>
        <v>200</v>
      </c>
      <c r="S167" s="19" t="str">
        <f t="shared" si="9"/>
        <v>OK</v>
      </c>
      <c r="T167" s="48"/>
      <c r="U167" s="48"/>
      <c r="V167" s="48"/>
      <c r="W167" s="48"/>
      <c r="X167" s="48"/>
      <c r="Y167" s="50"/>
      <c r="Z167" s="50"/>
      <c r="AA167" s="50"/>
      <c r="AB167" s="50"/>
      <c r="AC167" s="50"/>
      <c r="AD167" s="50"/>
      <c r="AE167" s="50"/>
      <c r="AF167" s="51"/>
      <c r="AG167" s="51"/>
      <c r="AH167" s="51"/>
      <c r="AI167" s="51"/>
    </row>
    <row r="168" spans="1:35" ht="40" customHeight="1" x14ac:dyDescent="0.35">
      <c r="A168" s="109"/>
      <c r="B168" s="112"/>
      <c r="C168" s="33">
        <v>165</v>
      </c>
      <c r="D168" s="115"/>
      <c r="E168" s="39" t="s">
        <v>46</v>
      </c>
      <c r="F168" s="40" t="s">
        <v>37</v>
      </c>
      <c r="G168" s="40" t="s">
        <v>99</v>
      </c>
      <c r="H168" s="40" t="s">
        <v>29</v>
      </c>
      <c r="I168" s="38">
        <v>27</v>
      </c>
      <c r="J168" s="17">
        <v>200</v>
      </c>
      <c r="K168" s="79">
        <f t="shared" si="10"/>
        <v>0</v>
      </c>
      <c r="L168" s="81">
        <f t="shared" si="11"/>
        <v>0</v>
      </c>
      <c r="M168" s="82"/>
      <c r="N168" s="83">
        <f t="shared" si="12"/>
        <v>50</v>
      </c>
      <c r="O168" s="80"/>
      <c r="P168" s="80"/>
      <c r="Q168" s="80"/>
      <c r="R168" s="84">
        <f t="shared" si="13"/>
        <v>200</v>
      </c>
      <c r="S168" s="19" t="str">
        <f t="shared" si="9"/>
        <v>OK</v>
      </c>
      <c r="T168" s="48"/>
      <c r="U168" s="48"/>
      <c r="V168" s="48"/>
      <c r="W168" s="48"/>
      <c r="X168" s="48"/>
      <c r="Y168" s="50"/>
      <c r="Z168" s="50"/>
      <c r="AA168" s="50"/>
      <c r="AB168" s="50"/>
      <c r="AC168" s="50"/>
      <c r="AD168" s="50"/>
      <c r="AE168" s="50"/>
      <c r="AF168" s="51"/>
      <c r="AG168" s="51"/>
      <c r="AH168" s="51"/>
      <c r="AI168" s="51"/>
    </row>
    <row r="169" spans="1:35" ht="40" customHeight="1" x14ac:dyDescent="0.35">
      <c r="A169" s="109"/>
      <c r="B169" s="112"/>
      <c r="C169" s="33">
        <v>166</v>
      </c>
      <c r="D169" s="115"/>
      <c r="E169" s="39" t="s">
        <v>48</v>
      </c>
      <c r="F169" s="40" t="s">
        <v>37</v>
      </c>
      <c r="G169" s="40" t="s">
        <v>49</v>
      </c>
      <c r="H169" s="40" t="s">
        <v>29</v>
      </c>
      <c r="I169" s="38">
        <v>19.21</v>
      </c>
      <c r="J169" s="17">
        <v>100</v>
      </c>
      <c r="K169" s="79">
        <f t="shared" si="10"/>
        <v>0</v>
      </c>
      <c r="L169" s="81">
        <f t="shared" si="11"/>
        <v>0</v>
      </c>
      <c r="M169" s="82"/>
      <c r="N169" s="83">
        <f t="shared" si="12"/>
        <v>25</v>
      </c>
      <c r="O169" s="80"/>
      <c r="P169" s="80"/>
      <c r="Q169" s="80"/>
      <c r="R169" s="84">
        <f t="shared" si="13"/>
        <v>100</v>
      </c>
      <c r="S169" s="19" t="str">
        <f t="shared" si="9"/>
        <v>OK</v>
      </c>
      <c r="T169" s="48"/>
      <c r="U169" s="48"/>
      <c r="V169" s="48"/>
      <c r="W169" s="48"/>
      <c r="X169" s="48"/>
      <c r="Y169" s="50"/>
      <c r="Z169" s="50"/>
      <c r="AA169" s="50"/>
      <c r="AB169" s="50"/>
      <c r="AC169" s="50"/>
      <c r="AD169" s="50"/>
      <c r="AE169" s="50"/>
      <c r="AF169" s="51"/>
      <c r="AG169" s="51"/>
      <c r="AH169" s="51"/>
      <c r="AI169" s="51"/>
    </row>
    <row r="170" spans="1:35" ht="40" customHeight="1" x14ac:dyDescent="0.35">
      <c r="A170" s="109"/>
      <c r="B170" s="112"/>
      <c r="C170" s="33">
        <v>167</v>
      </c>
      <c r="D170" s="115"/>
      <c r="E170" s="39" t="s">
        <v>50</v>
      </c>
      <c r="F170" s="40" t="s">
        <v>37</v>
      </c>
      <c r="G170" s="40" t="s">
        <v>51</v>
      </c>
      <c r="H170" s="40" t="s">
        <v>29</v>
      </c>
      <c r="I170" s="38">
        <v>240.3</v>
      </c>
      <c r="J170" s="17">
        <v>50</v>
      </c>
      <c r="K170" s="79">
        <f t="shared" si="10"/>
        <v>0</v>
      </c>
      <c r="L170" s="81">
        <f t="shared" si="11"/>
        <v>0</v>
      </c>
      <c r="M170" s="82"/>
      <c r="N170" s="83">
        <f t="shared" si="12"/>
        <v>12</v>
      </c>
      <c r="O170" s="80"/>
      <c r="P170" s="80"/>
      <c r="Q170" s="80"/>
      <c r="R170" s="84">
        <f t="shared" si="13"/>
        <v>50</v>
      </c>
      <c r="S170" s="19" t="str">
        <f t="shared" si="9"/>
        <v>OK</v>
      </c>
      <c r="T170" s="48"/>
      <c r="U170" s="48"/>
      <c r="V170" s="48"/>
      <c r="W170" s="48"/>
      <c r="X170" s="48"/>
      <c r="Y170" s="50"/>
      <c r="Z170" s="50"/>
      <c r="AA170" s="50"/>
      <c r="AB170" s="50"/>
      <c r="AC170" s="50"/>
      <c r="AD170" s="50"/>
      <c r="AE170" s="50"/>
      <c r="AF170" s="51"/>
      <c r="AG170" s="51"/>
      <c r="AH170" s="51"/>
      <c r="AI170" s="51"/>
    </row>
    <row r="171" spans="1:35" ht="40" customHeight="1" x14ac:dyDescent="0.35">
      <c r="A171" s="109"/>
      <c r="B171" s="112"/>
      <c r="C171" s="33">
        <v>168</v>
      </c>
      <c r="D171" s="115"/>
      <c r="E171" s="39" t="s">
        <v>52</v>
      </c>
      <c r="F171" s="40" t="s">
        <v>37</v>
      </c>
      <c r="G171" s="40" t="s">
        <v>53</v>
      </c>
      <c r="H171" s="40" t="s">
        <v>29</v>
      </c>
      <c r="I171" s="38">
        <v>262.35000000000002</v>
      </c>
      <c r="J171" s="17">
        <v>50</v>
      </c>
      <c r="K171" s="79">
        <f t="shared" si="10"/>
        <v>0</v>
      </c>
      <c r="L171" s="81">
        <f t="shared" si="11"/>
        <v>0</v>
      </c>
      <c r="M171" s="82"/>
      <c r="N171" s="83">
        <f t="shared" si="12"/>
        <v>12</v>
      </c>
      <c r="O171" s="80"/>
      <c r="P171" s="80"/>
      <c r="Q171" s="80"/>
      <c r="R171" s="84">
        <f t="shared" si="13"/>
        <v>50</v>
      </c>
      <c r="S171" s="19" t="str">
        <f t="shared" si="9"/>
        <v>OK</v>
      </c>
      <c r="T171" s="48"/>
      <c r="U171" s="48"/>
      <c r="V171" s="48"/>
      <c r="W171" s="48"/>
      <c r="X171" s="48"/>
      <c r="Y171" s="50"/>
      <c r="Z171" s="50"/>
      <c r="AA171" s="50"/>
      <c r="AB171" s="50"/>
      <c r="AC171" s="50"/>
      <c r="AD171" s="50"/>
      <c r="AE171" s="50"/>
      <c r="AF171" s="51"/>
      <c r="AG171" s="51"/>
      <c r="AH171" s="51"/>
      <c r="AI171" s="51"/>
    </row>
    <row r="172" spans="1:35" ht="40" customHeight="1" x14ac:dyDescent="0.35">
      <c r="A172" s="109"/>
      <c r="B172" s="112"/>
      <c r="C172" s="33">
        <v>169</v>
      </c>
      <c r="D172" s="115"/>
      <c r="E172" s="39" t="s">
        <v>54</v>
      </c>
      <c r="F172" s="40" t="s">
        <v>37</v>
      </c>
      <c r="G172" s="40" t="s">
        <v>95</v>
      </c>
      <c r="H172" s="40" t="s">
        <v>29</v>
      </c>
      <c r="I172" s="38">
        <v>86.48</v>
      </c>
      <c r="J172" s="17">
        <v>100</v>
      </c>
      <c r="K172" s="79">
        <f t="shared" si="10"/>
        <v>0</v>
      </c>
      <c r="L172" s="81">
        <f t="shared" si="11"/>
        <v>0</v>
      </c>
      <c r="M172" s="82"/>
      <c r="N172" s="83">
        <f t="shared" si="12"/>
        <v>25</v>
      </c>
      <c r="O172" s="80"/>
      <c r="P172" s="80"/>
      <c r="Q172" s="80"/>
      <c r="R172" s="84">
        <f t="shared" si="13"/>
        <v>100</v>
      </c>
      <c r="S172" s="19" t="str">
        <f t="shared" si="9"/>
        <v>OK</v>
      </c>
      <c r="T172" s="48"/>
      <c r="U172" s="48"/>
      <c r="V172" s="48"/>
      <c r="W172" s="48"/>
      <c r="X172" s="48"/>
      <c r="Y172" s="50"/>
      <c r="Z172" s="50"/>
      <c r="AA172" s="50"/>
      <c r="AB172" s="50"/>
      <c r="AC172" s="50"/>
      <c r="AD172" s="50"/>
      <c r="AE172" s="50"/>
      <c r="AF172" s="51"/>
      <c r="AG172" s="51"/>
      <c r="AH172" s="51"/>
      <c r="AI172" s="51"/>
    </row>
    <row r="173" spans="1:35" ht="40" customHeight="1" x14ac:dyDescent="0.35">
      <c r="A173" s="109"/>
      <c r="B173" s="112"/>
      <c r="C173" s="33">
        <v>170</v>
      </c>
      <c r="D173" s="115"/>
      <c r="E173" s="39" t="s">
        <v>56</v>
      </c>
      <c r="F173" s="40" t="s">
        <v>37</v>
      </c>
      <c r="G173" s="40" t="s">
        <v>96</v>
      </c>
      <c r="H173" s="40" t="s">
        <v>29</v>
      </c>
      <c r="I173" s="38">
        <v>33.17</v>
      </c>
      <c r="J173" s="17">
        <v>100</v>
      </c>
      <c r="K173" s="79">
        <f t="shared" si="10"/>
        <v>0</v>
      </c>
      <c r="L173" s="81">
        <f t="shared" si="11"/>
        <v>0</v>
      </c>
      <c r="M173" s="82"/>
      <c r="N173" s="83">
        <f t="shared" si="12"/>
        <v>25</v>
      </c>
      <c r="O173" s="80"/>
      <c r="P173" s="80"/>
      <c r="Q173" s="80"/>
      <c r="R173" s="84">
        <f t="shared" si="13"/>
        <v>100</v>
      </c>
      <c r="S173" s="19" t="str">
        <f t="shared" si="9"/>
        <v>OK</v>
      </c>
      <c r="T173" s="48"/>
      <c r="U173" s="48"/>
      <c r="V173" s="48"/>
      <c r="W173" s="48"/>
      <c r="X173" s="48"/>
      <c r="Y173" s="50"/>
      <c r="Z173" s="50"/>
      <c r="AA173" s="50"/>
      <c r="AB173" s="50"/>
      <c r="AC173" s="50"/>
      <c r="AD173" s="50"/>
      <c r="AE173" s="50"/>
      <c r="AF173" s="51"/>
      <c r="AG173" s="51"/>
      <c r="AH173" s="51"/>
      <c r="AI173" s="51"/>
    </row>
    <row r="174" spans="1:35" ht="40" customHeight="1" x14ac:dyDescent="0.35">
      <c r="A174" s="109"/>
      <c r="B174" s="112"/>
      <c r="C174" s="33">
        <v>171</v>
      </c>
      <c r="D174" s="115"/>
      <c r="E174" s="39" t="s">
        <v>58</v>
      </c>
      <c r="F174" s="40" t="s">
        <v>37</v>
      </c>
      <c r="G174" s="40" t="s">
        <v>59</v>
      </c>
      <c r="H174" s="40" t="s">
        <v>29</v>
      </c>
      <c r="I174" s="38">
        <v>74.31</v>
      </c>
      <c r="J174" s="17">
        <v>100</v>
      </c>
      <c r="K174" s="79">
        <f t="shared" si="10"/>
        <v>0</v>
      </c>
      <c r="L174" s="81">
        <f t="shared" si="11"/>
        <v>0</v>
      </c>
      <c r="M174" s="82"/>
      <c r="N174" s="83">
        <f t="shared" si="12"/>
        <v>25</v>
      </c>
      <c r="O174" s="80"/>
      <c r="P174" s="80"/>
      <c r="Q174" s="80"/>
      <c r="R174" s="84">
        <f t="shared" si="13"/>
        <v>100</v>
      </c>
      <c r="S174" s="19" t="str">
        <f t="shared" si="9"/>
        <v>OK</v>
      </c>
      <c r="T174" s="48"/>
      <c r="U174" s="48"/>
      <c r="V174" s="48"/>
      <c r="W174" s="48"/>
      <c r="X174" s="48"/>
      <c r="Y174" s="50"/>
      <c r="Z174" s="50"/>
      <c r="AA174" s="50"/>
      <c r="AB174" s="50"/>
      <c r="AC174" s="50"/>
      <c r="AD174" s="50"/>
      <c r="AE174" s="50"/>
      <c r="AF174" s="51"/>
      <c r="AG174" s="51"/>
      <c r="AH174" s="51"/>
      <c r="AI174" s="51"/>
    </row>
    <row r="175" spans="1:35" ht="40" customHeight="1" x14ac:dyDescent="0.35">
      <c r="A175" s="109"/>
      <c r="B175" s="112"/>
      <c r="C175" s="33">
        <v>172</v>
      </c>
      <c r="D175" s="115"/>
      <c r="E175" s="39" t="s">
        <v>60</v>
      </c>
      <c r="F175" s="40" t="s">
        <v>37</v>
      </c>
      <c r="G175" s="40" t="s">
        <v>61</v>
      </c>
      <c r="H175" s="40" t="s">
        <v>29</v>
      </c>
      <c r="I175" s="38">
        <v>124.47</v>
      </c>
      <c r="J175" s="17">
        <v>80</v>
      </c>
      <c r="K175" s="79">
        <f t="shared" si="10"/>
        <v>0</v>
      </c>
      <c r="L175" s="81">
        <f t="shared" si="11"/>
        <v>0</v>
      </c>
      <c r="M175" s="82"/>
      <c r="N175" s="83">
        <f t="shared" si="12"/>
        <v>20</v>
      </c>
      <c r="O175" s="80"/>
      <c r="P175" s="80"/>
      <c r="Q175" s="80"/>
      <c r="R175" s="84">
        <f t="shared" si="13"/>
        <v>80</v>
      </c>
      <c r="S175" s="19" t="str">
        <f t="shared" si="9"/>
        <v>OK</v>
      </c>
      <c r="T175" s="48"/>
      <c r="U175" s="48"/>
      <c r="V175" s="48"/>
      <c r="W175" s="48"/>
      <c r="X175" s="48"/>
      <c r="Y175" s="50"/>
      <c r="Z175" s="50"/>
      <c r="AA175" s="50"/>
      <c r="AB175" s="50"/>
      <c r="AC175" s="50"/>
      <c r="AD175" s="50"/>
      <c r="AE175" s="50"/>
      <c r="AF175" s="51"/>
      <c r="AG175" s="51"/>
      <c r="AH175" s="51"/>
      <c r="AI175" s="51"/>
    </row>
    <row r="176" spans="1:35" ht="40" customHeight="1" x14ac:dyDescent="0.35">
      <c r="A176" s="109"/>
      <c r="B176" s="112"/>
      <c r="C176" s="33">
        <v>173</v>
      </c>
      <c r="D176" s="115"/>
      <c r="E176" s="39" t="s">
        <v>62</v>
      </c>
      <c r="F176" s="40" t="s">
        <v>125</v>
      </c>
      <c r="G176" s="40" t="s">
        <v>63</v>
      </c>
      <c r="H176" s="40" t="s">
        <v>29</v>
      </c>
      <c r="I176" s="38">
        <v>1329.82</v>
      </c>
      <c r="J176" s="17">
        <v>2</v>
      </c>
      <c r="K176" s="79">
        <f t="shared" si="10"/>
        <v>0</v>
      </c>
      <c r="L176" s="81">
        <f t="shared" si="11"/>
        <v>0</v>
      </c>
      <c r="M176" s="82"/>
      <c r="N176" s="83">
        <f t="shared" si="12"/>
        <v>0</v>
      </c>
      <c r="O176" s="80"/>
      <c r="P176" s="80"/>
      <c r="Q176" s="80"/>
      <c r="R176" s="84">
        <f t="shared" si="13"/>
        <v>2</v>
      </c>
      <c r="S176" s="19" t="str">
        <f t="shared" si="9"/>
        <v>OK</v>
      </c>
      <c r="T176" s="48"/>
      <c r="U176" s="48"/>
      <c r="V176" s="48"/>
      <c r="W176" s="48"/>
      <c r="X176" s="48"/>
      <c r="Y176" s="50"/>
      <c r="Z176" s="50"/>
      <c r="AA176" s="50"/>
      <c r="AB176" s="50"/>
      <c r="AC176" s="50"/>
      <c r="AD176" s="50"/>
      <c r="AE176" s="50"/>
      <c r="AF176" s="51"/>
      <c r="AG176" s="51"/>
      <c r="AH176" s="51"/>
      <c r="AI176" s="51"/>
    </row>
    <row r="177" spans="1:35" ht="40" customHeight="1" x14ac:dyDescent="0.35">
      <c r="A177" s="109"/>
      <c r="B177" s="112"/>
      <c r="C177" s="33">
        <v>174</v>
      </c>
      <c r="D177" s="115"/>
      <c r="E177" s="39" t="s">
        <v>64</v>
      </c>
      <c r="F177" s="40" t="s">
        <v>125</v>
      </c>
      <c r="G177" s="40" t="s">
        <v>63</v>
      </c>
      <c r="H177" s="40" t="s">
        <v>29</v>
      </c>
      <c r="I177" s="38">
        <v>699.23</v>
      </c>
      <c r="J177" s="17">
        <v>4</v>
      </c>
      <c r="K177" s="79">
        <f t="shared" si="10"/>
        <v>0</v>
      </c>
      <c r="L177" s="81">
        <f t="shared" si="11"/>
        <v>0</v>
      </c>
      <c r="M177" s="82"/>
      <c r="N177" s="83">
        <f t="shared" si="12"/>
        <v>1</v>
      </c>
      <c r="O177" s="80"/>
      <c r="P177" s="80"/>
      <c r="Q177" s="80"/>
      <c r="R177" s="84">
        <f t="shared" si="13"/>
        <v>4</v>
      </c>
      <c r="S177" s="19" t="str">
        <f t="shared" si="9"/>
        <v>OK</v>
      </c>
      <c r="T177" s="48"/>
      <c r="U177" s="48"/>
      <c r="V177" s="48"/>
      <c r="W177" s="48"/>
      <c r="X177" s="48"/>
      <c r="Y177" s="50"/>
      <c r="Z177" s="50"/>
      <c r="AA177" s="50"/>
      <c r="AB177" s="50"/>
      <c r="AC177" s="50"/>
      <c r="AD177" s="50"/>
      <c r="AE177" s="50"/>
      <c r="AF177" s="51"/>
      <c r="AG177" s="51"/>
      <c r="AH177" s="51"/>
      <c r="AI177" s="51"/>
    </row>
    <row r="178" spans="1:35" ht="40" customHeight="1" x14ac:dyDescent="0.35">
      <c r="A178" s="109"/>
      <c r="B178" s="112"/>
      <c r="C178" s="33">
        <v>175</v>
      </c>
      <c r="D178" s="115"/>
      <c r="E178" s="39" t="s">
        <v>65</v>
      </c>
      <c r="F178" s="40" t="s">
        <v>125</v>
      </c>
      <c r="G178" s="40" t="s">
        <v>66</v>
      </c>
      <c r="H178" s="40" t="s">
        <v>29</v>
      </c>
      <c r="I178" s="38">
        <v>188.79</v>
      </c>
      <c r="J178" s="17">
        <v>4</v>
      </c>
      <c r="K178" s="79">
        <f t="shared" si="10"/>
        <v>0</v>
      </c>
      <c r="L178" s="81">
        <f t="shared" si="11"/>
        <v>0</v>
      </c>
      <c r="M178" s="82"/>
      <c r="N178" s="83">
        <f t="shared" si="12"/>
        <v>1</v>
      </c>
      <c r="O178" s="80"/>
      <c r="P178" s="80"/>
      <c r="Q178" s="80"/>
      <c r="R178" s="84">
        <f t="shared" si="13"/>
        <v>4</v>
      </c>
      <c r="S178" s="19" t="str">
        <f t="shared" si="9"/>
        <v>OK</v>
      </c>
      <c r="T178" s="48"/>
      <c r="U178" s="48"/>
      <c r="V178" s="48"/>
      <c r="W178" s="48"/>
      <c r="X178" s="48"/>
      <c r="Y178" s="50"/>
      <c r="Z178" s="50"/>
      <c r="AA178" s="50"/>
      <c r="AB178" s="50"/>
      <c r="AC178" s="50"/>
      <c r="AD178" s="50"/>
      <c r="AE178" s="50"/>
      <c r="AF178" s="51"/>
      <c r="AG178" s="51"/>
      <c r="AH178" s="51"/>
      <c r="AI178" s="51"/>
    </row>
    <row r="179" spans="1:35" ht="40" customHeight="1" x14ac:dyDescent="0.35">
      <c r="A179" s="109"/>
      <c r="B179" s="112"/>
      <c r="C179" s="33">
        <v>176</v>
      </c>
      <c r="D179" s="115"/>
      <c r="E179" s="39" t="s">
        <v>69</v>
      </c>
      <c r="F179" s="40" t="s">
        <v>125</v>
      </c>
      <c r="G179" s="40" t="s">
        <v>28</v>
      </c>
      <c r="H179" s="40" t="s">
        <v>29</v>
      </c>
      <c r="I179" s="38">
        <v>433.26</v>
      </c>
      <c r="J179" s="17">
        <v>3</v>
      </c>
      <c r="K179" s="79">
        <f t="shared" si="10"/>
        <v>0</v>
      </c>
      <c r="L179" s="81">
        <f t="shared" si="11"/>
        <v>0</v>
      </c>
      <c r="M179" s="82"/>
      <c r="N179" s="83">
        <f t="shared" si="12"/>
        <v>0</v>
      </c>
      <c r="O179" s="80"/>
      <c r="P179" s="80"/>
      <c r="Q179" s="80"/>
      <c r="R179" s="84">
        <f t="shared" si="13"/>
        <v>3</v>
      </c>
      <c r="S179" s="19" t="str">
        <f t="shared" si="9"/>
        <v>OK</v>
      </c>
      <c r="T179" s="48"/>
      <c r="U179" s="48"/>
      <c r="V179" s="48"/>
      <c r="W179" s="48"/>
      <c r="X179" s="48"/>
      <c r="Y179" s="50"/>
      <c r="Z179" s="50"/>
      <c r="AA179" s="50"/>
      <c r="AB179" s="50"/>
      <c r="AC179" s="50"/>
      <c r="AD179" s="50"/>
      <c r="AE179" s="50"/>
      <c r="AF179" s="51"/>
      <c r="AG179" s="51"/>
      <c r="AH179" s="51"/>
      <c r="AI179" s="51"/>
    </row>
    <row r="180" spans="1:35" ht="40" customHeight="1" x14ac:dyDescent="0.35">
      <c r="A180" s="109"/>
      <c r="B180" s="112"/>
      <c r="C180" s="33">
        <v>177</v>
      </c>
      <c r="D180" s="115"/>
      <c r="E180" s="39" t="s">
        <v>70</v>
      </c>
      <c r="F180" s="40" t="s">
        <v>125</v>
      </c>
      <c r="G180" s="40" t="s">
        <v>71</v>
      </c>
      <c r="H180" s="40" t="s">
        <v>29</v>
      </c>
      <c r="I180" s="38">
        <v>164.74</v>
      </c>
      <c r="J180" s="17">
        <v>6</v>
      </c>
      <c r="K180" s="79">
        <f t="shared" si="10"/>
        <v>0</v>
      </c>
      <c r="L180" s="81">
        <f t="shared" si="11"/>
        <v>0</v>
      </c>
      <c r="M180" s="82"/>
      <c r="N180" s="83">
        <f t="shared" si="12"/>
        <v>1</v>
      </c>
      <c r="O180" s="80"/>
      <c r="P180" s="80"/>
      <c r="Q180" s="80"/>
      <c r="R180" s="84">
        <f t="shared" si="13"/>
        <v>6</v>
      </c>
      <c r="S180" s="19" t="str">
        <f t="shared" si="9"/>
        <v>OK</v>
      </c>
      <c r="T180" s="48"/>
      <c r="U180" s="48"/>
      <c r="V180" s="48"/>
      <c r="W180" s="48"/>
      <c r="X180" s="48"/>
      <c r="Y180" s="50"/>
      <c r="Z180" s="50"/>
      <c r="AA180" s="50"/>
      <c r="AB180" s="50"/>
      <c r="AC180" s="50"/>
      <c r="AD180" s="50"/>
      <c r="AE180" s="50"/>
      <c r="AF180" s="51"/>
      <c r="AG180" s="51"/>
      <c r="AH180" s="51"/>
      <c r="AI180" s="51"/>
    </row>
    <row r="181" spans="1:35" ht="40" customHeight="1" x14ac:dyDescent="0.35">
      <c r="A181" s="109"/>
      <c r="B181" s="112"/>
      <c r="C181" s="33">
        <v>178</v>
      </c>
      <c r="D181" s="115"/>
      <c r="E181" s="39" t="s">
        <v>74</v>
      </c>
      <c r="F181" s="40" t="s">
        <v>125</v>
      </c>
      <c r="G181" s="40" t="s">
        <v>75</v>
      </c>
      <c r="H181" s="40" t="s">
        <v>29</v>
      </c>
      <c r="I181" s="38">
        <v>1340</v>
      </c>
      <c r="J181" s="17">
        <v>10</v>
      </c>
      <c r="K181" s="79">
        <f t="shared" si="10"/>
        <v>0</v>
      </c>
      <c r="L181" s="81">
        <f t="shared" si="11"/>
        <v>0</v>
      </c>
      <c r="M181" s="82"/>
      <c r="N181" s="83">
        <f t="shared" si="12"/>
        <v>2</v>
      </c>
      <c r="O181" s="80"/>
      <c r="P181" s="80"/>
      <c r="Q181" s="80"/>
      <c r="R181" s="84">
        <f t="shared" si="13"/>
        <v>10</v>
      </c>
      <c r="S181" s="19" t="str">
        <f t="shared" si="9"/>
        <v>OK</v>
      </c>
      <c r="T181" s="48"/>
      <c r="U181" s="48"/>
      <c r="V181" s="48"/>
      <c r="W181" s="48"/>
      <c r="X181" s="48"/>
      <c r="Y181" s="50"/>
      <c r="Z181" s="50"/>
      <c r="AA181" s="50"/>
      <c r="AB181" s="50"/>
      <c r="AC181" s="50"/>
      <c r="AD181" s="50"/>
      <c r="AE181" s="50"/>
      <c r="AF181" s="51"/>
      <c r="AG181" s="51"/>
      <c r="AH181" s="51"/>
      <c r="AI181" s="51"/>
    </row>
    <row r="182" spans="1:35" ht="40" customHeight="1" x14ac:dyDescent="0.35">
      <c r="A182" s="109"/>
      <c r="B182" s="112"/>
      <c r="C182" s="33">
        <v>179</v>
      </c>
      <c r="D182" s="115"/>
      <c r="E182" s="39" t="s">
        <v>76</v>
      </c>
      <c r="F182" s="40" t="s">
        <v>125</v>
      </c>
      <c r="G182" s="40" t="s">
        <v>28</v>
      </c>
      <c r="H182" s="40" t="s">
        <v>29</v>
      </c>
      <c r="I182" s="38">
        <v>716.77</v>
      </c>
      <c r="J182" s="17">
        <v>12</v>
      </c>
      <c r="K182" s="79">
        <f t="shared" si="10"/>
        <v>0</v>
      </c>
      <c r="L182" s="81">
        <f t="shared" si="11"/>
        <v>0</v>
      </c>
      <c r="M182" s="82"/>
      <c r="N182" s="83">
        <f t="shared" si="12"/>
        <v>3</v>
      </c>
      <c r="O182" s="80"/>
      <c r="P182" s="80"/>
      <c r="Q182" s="80"/>
      <c r="R182" s="84">
        <f t="shared" si="13"/>
        <v>12</v>
      </c>
      <c r="S182" s="19" t="str">
        <f t="shared" si="9"/>
        <v>OK</v>
      </c>
      <c r="T182" s="48"/>
      <c r="U182" s="48"/>
      <c r="V182" s="48"/>
      <c r="W182" s="48"/>
      <c r="X182" s="48"/>
      <c r="Y182" s="50"/>
      <c r="Z182" s="50"/>
      <c r="AA182" s="50"/>
      <c r="AB182" s="50"/>
      <c r="AC182" s="50"/>
      <c r="AD182" s="50"/>
      <c r="AE182" s="50"/>
      <c r="AF182" s="51"/>
      <c r="AG182" s="51"/>
      <c r="AH182" s="51"/>
      <c r="AI182" s="51"/>
    </row>
    <row r="183" spans="1:35" ht="40" customHeight="1" x14ac:dyDescent="0.35">
      <c r="A183" s="109"/>
      <c r="B183" s="112"/>
      <c r="C183" s="33">
        <v>180</v>
      </c>
      <c r="D183" s="115"/>
      <c r="E183" s="39" t="s">
        <v>78</v>
      </c>
      <c r="F183" s="40" t="s">
        <v>125</v>
      </c>
      <c r="G183" s="40" t="s">
        <v>28</v>
      </c>
      <c r="H183" s="40" t="s">
        <v>29</v>
      </c>
      <c r="I183" s="38">
        <v>90</v>
      </c>
      <c r="J183" s="17">
        <v>12</v>
      </c>
      <c r="K183" s="79">
        <f t="shared" si="10"/>
        <v>0</v>
      </c>
      <c r="L183" s="81">
        <f t="shared" si="11"/>
        <v>0</v>
      </c>
      <c r="M183" s="82"/>
      <c r="N183" s="83">
        <f t="shared" si="12"/>
        <v>3</v>
      </c>
      <c r="O183" s="80"/>
      <c r="P183" s="80"/>
      <c r="Q183" s="80"/>
      <c r="R183" s="84">
        <f t="shared" si="13"/>
        <v>12</v>
      </c>
      <c r="S183" s="19" t="str">
        <f t="shared" si="9"/>
        <v>OK</v>
      </c>
      <c r="T183" s="48"/>
      <c r="U183" s="48"/>
      <c r="V183" s="48"/>
      <c r="W183" s="48"/>
      <c r="X183" s="48"/>
      <c r="Y183" s="50"/>
      <c r="Z183" s="50"/>
      <c r="AA183" s="50"/>
      <c r="AB183" s="50"/>
      <c r="AC183" s="50"/>
      <c r="AD183" s="50"/>
      <c r="AE183" s="50"/>
      <c r="AF183" s="51"/>
      <c r="AG183" s="51"/>
      <c r="AH183" s="51"/>
      <c r="AI183" s="51"/>
    </row>
    <row r="184" spans="1:35" ht="40" customHeight="1" x14ac:dyDescent="0.35">
      <c r="A184" s="109"/>
      <c r="B184" s="112"/>
      <c r="C184" s="33">
        <v>181</v>
      </c>
      <c r="D184" s="115"/>
      <c r="E184" s="39" t="s">
        <v>131</v>
      </c>
      <c r="F184" s="40" t="s">
        <v>125</v>
      </c>
      <c r="G184" s="40" t="s">
        <v>28</v>
      </c>
      <c r="H184" s="40" t="s">
        <v>29</v>
      </c>
      <c r="I184" s="38">
        <v>85.21</v>
      </c>
      <c r="J184" s="17">
        <v>10</v>
      </c>
      <c r="K184" s="79">
        <f t="shared" si="10"/>
        <v>0</v>
      </c>
      <c r="L184" s="81">
        <f t="shared" si="11"/>
        <v>0</v>
      </c>
      <c r="M184" s="82"/>
      <c r="N184" s="83">
        <f t="shared" si="12"/>
        <v>2</v>
      </c>
      <c r="O184" s="80"/>
      <c r="P184" s="80"/>
      <c r="Q184" s="80"/>
      <c r="R184" s="84">
        <f t="shared" si="13"/>
        <v>10</v>
      </c>
      <c r="S184" s="19" t="str">
        <f t="shared" si="9"/>
        <v>OK</v>
      </c>
      <c r="T184" s="48"/>
      <c r="U184" s="48"/>
      <c r="V184" s="48"/>
      <c r="W184" s="48"/>
      <c r="X184" s="48"/>
      <c r="Y184" s="50"/>
      <c r="Z184" s="50"/>
      <c r="AA184" s="50"/>
      <c r="AB184" s="50"/>
      <c r="AC184" s="50"/>
      <c r="AD184" s="50"/>
      <c r="AE184" s="50"/>
      <c r="AF184" s="51"/>
      <c r="AG184" s="51"/>
      <c r="AH184" s="51"/>
      <c r="AI184" s="51"/>
    </row>
    <row r="185" spans="1:35" ht="40" customHeight="1" x14ac:dyDescent="0.35">
      <c r="A185" s="109"/>
      <c r="B185" s="112"/>
      <c r="C185" s="33">
        <v>182</v>
      </c>
      <c r="D185" s="115"/>
      <c r="E185" s="39" t="s">
        <v>132</v>
      </c>
      <c r="F185" s="40" t="s">
        <v>37</v>
      </c>
      <c r="G185" s="40" t="s">
        <v>100</v>
      </c>
      <c r="H185" s="40" t="s">
        <v>29</v>
      </c>
      <c r="I185" s="38">
        <v>16.18</v>
      </c>
      <c r="J185" s="17">
        <v>600</v>
      </c>
      <c r="K185" s="79">
        <f t="shared" si="10"/>
        <v>0</v>
      </c>
      <c r="L185" s="81">
        <f t="shared" si="11"/>
        <v>0</v>
      </c>
      <c r="M185" s="82"/>
      <c r="N185" s="83">
        <f t="shared" si="12"/>
        <v>150</v>
      </c>
      <c r="O185" s="80"/>
      <c r="P185" s="80"/>
      <c r="Q185" s="80"/>
      <c r="R185" s="84">
        <f t="shared" si="13"/>
        <v>600</v>
      </c>
      <c r="S185" s="19" t="str">
        <f t="shared" si="9"/>
        <v>OK</v>
      </c>
      <c r="T185" s="48"/>
      <c r="U185" s="48"/>
      <c r="V185" s="48"/>
      <c r="W185" s="48"/>
      <c r="X185" s="48"/>
      <c r="Y185" s="50"/>
      <c r="Z185" s="50"/>
      <c r="AA185" s="50"/>
      <c r="AB185" s="50"/>
      <c r="AC185" s="50"/>
      <c r="AD185" s="50"/>
      <c r="AE185" s="50"/>
      <c r="AF185" s="51"/>
      <c r="AG185" s="51"/>
      <c r="AH185" s="51"/>
      <c r="AI185" s="51"/>
    </row>
    <row r="186" spans="1:35" ht="40" customHeight="1" x14ac:dyDescent="0.35">
      <c r="A186" s="109"/>
      <c r="B186" s="112"/>
      <c r="C186" s="33">
        <v>183</v>
      </c>
      <c r="D186" s="115"/>
      <c r="E186" s="39" t="s">
        <v>135</v>
      </c>
      <c r="F186" s="40" t="s">
        <v>37</v>
      </c>
      <c r="G186" s="40" t="s">
        <v>82</v>
      </c>
      <c r="H186" s="40" t="s">
        <v>29</v>
      </c>
      <c r="I186" s="38">
        <v>65.41</v>
      </c>
      <c r="J186" s="17">
        <v>400</v>
      </c>
      <c r="K186" s="79">
        <f t="shared" si="10"/>
        <v>0</v>
      </c>
      <c r="L186" s="81">
        <f t="shared" si="11"/>
        <v>0</v>
      </c>
      <c r="M186" s="82"/>
      <c r="N186" s="83">
        <f t="shared" si="12"/>
        <v>100</v>
      </c>
      <c r="O186" s="80"/>
      <c r="P186" s="80"/>
      <c r="Q186" s="80"/>
      <c r="R186" s="84">
        <f t="shared" si="13"/>
        <v>400</v>
      </c>
      <c r="S186" s="19" t="str">
        <f t="shared" si="9"/>
        <v>OK</v>
      </c>
      <c r="T186" s="48"/>
      <c r="U186" s="48"/>
      <c r="V186" s="48"/>
      <c r="W186" s="48"/>
      <c r="X186" s="48"/>
      <c r="Y186" s="50"/>
      <c r="Z186" s="50"/>
      <c r="AA186" s="50"/>
      <c r="AB186" s="50"/>
      <c r="AC186" s="50"/>
      <c r="AD186" s="50"/>
      <c r="AE186" s="50"/>
      <c r="AF186" s="51"/>
      <c r="AG186" s="51"/>
      <c r="AH186" s="51"/>
      <c r="AI186" s="51"/>
    </row>
    <row r="187" spans="1:35" ht="40" customHeight="1" x14ac:dyDescent="0.35">
      <c r="A187" s="109"/>
      <c r="B187" s="112"/>
      <c r="C187" s="33">
        <v>184</v>
      </c>
      <c r="D187" s="115"/>
      <c r="E187" s="39" t="s">
        <v>136</v>
      </c>
      <c r="F187" s="40" t="s">
        <v>37</v>
      </c>
      <c r="G187" s="40" t="s">
        <v>83</v>
      </c>
      <c r="H187" s="40" t="s">
        <v>29</v>
      </c>
      <c r="I187" s="38">
        <v>34.229999999999997</v>
      </c>
      <c r="J187" s="17">
        <v>400</v>
      </c>
      <c r="K187" s="79">
        <f t="shared" si="10"/>
        <v>0</v>
      </c>
      <c r="L187" s="81">
        <f t="shared" si="11"/>
        <v>0</v>
      </c>
      <c r="M187" s="82"/>
      <c r="N187" s="83">
        <f t="shared" si="12"/>
        <v>100</v>
      </c>
      <c r="O187" s="80"/>
      <c r="P187" s="80"/>
      <c r="Q187" s="80"/>
      <c r="R187" s="84">
        <f t="shared" si="13"/>
        <v>400</v>
      </c>
      <c r="S187" s="19" t="str">
        <f t="shared" si="9"/>
        <v>OK</v>
      </c>
      <c r="T187" s="48"/>
      <c r="U187" s="48"/>
      <c r="V187" s="48"/>
      <c r="W187" s="48"/>
      <c r="X187" s="48"/>
      <c r="Y187" s="50"/>
      <c r="Z187" s="50"/>
      <c r="AA187" s="50"/>
      <c r="AB187" s="50"/>
      <c r="AC187" s="50"/>
      <c r="AD187" s="50"/>
      <c r="AE187" s="50"/>
      <c r="AF187" s="51"/>
      <c r="AG187" s="51"/>
      <c r="AH187" s="51"/>
      <c r="AI187" s="51"/>
    </row>
    <row r="188" spans="1:35" ht="40" customHeight="1" x14ac:dyDescent="0.35">
      <c r="A188" s="109"/>
      <c r="B188" s="112"/>
      <c r="C188" s="33">
        <v>185</v>
      </c>
      <c r="D188" s="115"/>
      <c r="E188" s="39" t="s">
        <v>86</v>
      </c>
      <c r="F188" s="40" t="s">
        <v>125</v>
      </c>
      <c r="G188" s="40" t="s">
        <v>87</v>
      </c>
      <c r="H188" s="40" t="s">
        <v>29</v>
      </c>
      <c r="I188" s="38">
        <v>578.94000000000005</v>
      </c>
      <c r="J188" s="17">
        <v>4</v>
      </c>
      <c r="K188" s="79">
        <f t="shared" si="10"/>
        <v>0</v>
      </c>
      <c r="L188" s="81">
        <f t="shared" si="11"/>
        <v>0</v>
      </c>
      <c r="M188" s="82"/>
      <c r="N188" s="83">
        <f t="shared" si="12"/>
        <v>1</v>
      </c>
      <c r="O188" s="80"/>
      <c r="P188" s="80"/>
      <c r="Q188" s="80"/>
      <c r="R188" s="84">
        <f t="shared" si="13"/>
        <v>4</v>
      </c>
      <c r="S188" s="19" t="str">
        <f t="shared" si="9"/>
        <v>OK</v>
      </c>
      <c r="T188" s="48"/>
      <c r="U188" s="48"/>
      <c r="V188" s="48"/>
      <c r="W188" s="48"/>
      <c r="X188" s="48"/>
      <c r="Y188" s="50"/>
      <c r="Z188" s="50"/>
      <c r="AA188" s="50"/>
      <c r="AB188" s="50"/>
      <c r="AC188" s="50"/>
      <c r="AD188" s="50"/>
      <c r="AE188" s="50"/>
      <c r="AF188" s="51"/>
      <c r="AG188" s="51"/>
      <c r="AH188" s="51"/>
      <c r="AI188" s="51"/>
    </row>
    <row r="189" spans="1:35" ht="40" customHeight="1" x14ac:dyDescent="0.35">
      <c r="A189" s="109"/>
      <c r="B189" s="112"/>
      <c r="C189" s="33">
        <v>186</v>
      </c>
      <c r="D189" s="115"/>
      <c r="E189" s="39" t="s">
        <v>90</v>
      </c>
      <c r="F189" s="40" t="s">
        <v>37</v>
      </c>
      <c r="G189" s="40" t="s">
        <v>28</v>
      </c>
      <c r="H189" s="40" t="s">
        <v>29</v>
      </c>
      <c r="I189" s="38">
        <v>135</v>
      </c>
      <c r="J189" s="17">
        <v>100</v>
      </c>
      <c r="K189" s="79">
        <f t="shared" si="10"/>
        <v>0</v>
      </c>
      <c r="L189" s="81">
        <f t="shared" si="11"/>
        <v>0</v>
      </c>
      <c r="M189" s="82"/>
      <c r="N189" s="83">
        <f t="shared" si="12"/>
        <v>25</v>
      </c>
      <c r="O189" s="80"/>
      <c r="P189" s="80"/>
      <c r="Q189" s="80"/>
      <c r="R189" s="84">
        <f t="shared" si="13"/>
        <v>100</v>
      </c>
      <c r="S189" s="19" t="str">
        <f t="shared" si="9"/>
        <v>OK</v>
      </c>
      <c r="T189" s="48"/>
      <c r="U189" s="48"/>
      <c r="V189" s="48"/>
      <c r="W189" s="48"/>
      <c r="X189" s="48"/>
      <c r="Y189" s="50"/>
      <c r="Z189" s="50"/>
      <c r="AA189" s="50"/>
      <c r="AB189" s="50"/>
      <c r="AC189" s="50"/>
      <c r="AD189" s="50"/>
      <c r="AE189" s="50"/>
      <c r="AF189" s="51"/>
      <c r="AG189" s="51"/>
      <c r="AH189" s="51"/>
      <c r="AI189" s="51"/>
    </row>
    <row r="190" spans="1:35" ht="40" customHeight="1" x14ac:dyDescent="0.35">
      <c r="A190" s="109"/>
      <c r="B190" s="112"/>
      <c r="C190" s="33">
        <v>187</v>
      </c>
      <c r="D190" s="115"/>
      <c r="E190" s="39" t="s">
        <v>91</v>
      </c>
      <c r="F190" s="40" t="s">
        <v>37</v>
      </c>
      <c r="G190" s="40" t="s">
        <v>92</v>
      </c>
      <c r="H190" s="40" t="s">
        <v>29</v>
      </c>
      <c r="I190" s="38">
        <v>24.21</v>
      </c>
      <c r="J190" s="17">
        <v>200</v>
      </c>
      <c r="K190" s="79">
        <f t="shared" si="10"/>
        <v>0</v>
      </c>
      <c r="L190" s="81">
        <f t="shared" si="11"/>
        <v>0</v>
      </c>
      <c r="M190" s="82"/>
      <c r="N190" s="83">
        <f t="shared" si="12"/>
        <v>50</v>
      </c>
      <c r="O190" s="80"/>
      <c r="P190" s="80"/>
      <c r="Q190" s="80"/>
      <c r="R190" s="84">
        <f t="shared" si="13"/>
        <v>200</v>
      </c>
      <c r="S190" s="19" t="str">
        <f t="shared" si="9"/>
        <v>OK</v>
      </c>
      <c r="T190" s="48"/>
      <c r="U190" s="48"/>
      <c r="V190" s="48"/>
      <c r="W190" s="48"/>
      <c r="X190" s="48"/>
      <c r="Y190" s="50"/>
      <c r="Z190" s="50"/>
      <c r="AA190" s="50"/>
      <c r="AB190" s="50"/>
      <c r="AC190" s="50"/>
      <c r="AD190" s="50"/>
      <c r="AE190" s="50"/>
      <c r="AF190" s="51"/>
      <c r="AG190" s="51"/>
      <c r="AH190" s="51"/>
      <c r="AI190" s="51"/>
    </row>
    <row r="191" spans="1:35" ht="40" customHeight="1" x14ac:dyDescent="0.35">
      <c r="A191" s="109"/>
      <c r="B191" s="112"/>
      <c r="C191" s="33">
        <v>188</v>
      </c>
      <c r="D191" s="115"/>
      <c r="E191" s="39" t="s">
        <v>93</v>
      </c>
      <c r="F191" s="40" t="s">
        <v>125</v>
      </c>
      <c r="G191" s="40" t="s">
        <v>28</v>
      </c>
      <c r="H191" s="40" t="s">
        <v>29</v>
      </c>
      <c r="I191" s="38">
        <v>224</v>
      </c>
      <c r="J191" s="17">
        <v>50</v>
      </c>
      <c r="K191" s="79">
        <f t="shared" si="10"/>
        <v>0</v>
      </c>
      <c r="L191" s="81">
        <f t="shared" si="11"/>
        <v>0</v>
      </c>
      <c r="M191" s="82"/>
      <c r="N191" s="83">
        <f t="shared" si="12"/>
        <v>12</v>
      </c>
      <c r="O191" s="80"/>
      <c r="P191" s="80"/>
      <c r="Q191" s="80"/>
      <c r="R191" s="84">
        <f t="shared" si="13"/>
        <v>50</v>
      </c>
      <c r="S191" s="19" t="str">
        <f t="shared" si="9"/>
        <v>OK</v>
      </c>
      <c r="T191" s="48"/>
      <c r="U191" s="48"/>
      <c r="V191" s="48"/>
      <c r="W191" s="48"/>
      <c r="X191" s="48"/>
      <c r="Y191" s="50"/>
      <c r="Z191" s="50"/>
      <c r="AA191" s="50"/>
      <c r="AB191" s="50"/>
      <c r="AC191" s="50"/>
      <c r="AD191" s="50"/>
      <c r="AE191" s="50"/>
      <c r="AF191" s="51"/>
      <c r="AG191" s="51"/>
      <c r="AH191" s="51"/>
      <c r="AI191" s="51"/>
    </row>
    <row r="192" spans="1:35" ht="40" customHeight="1" x14ac:dyDescent="0.35">
      <c r="A192" s="110"/>
      <c r="B192" s="113"/>
      <c r="C192" s="33">
        <v>189</v>
      </c>
      <c r="D192" s="116"/>
      <c r="E192" s="39" t="s">
        <v>94</v>
      </c>
      <c r="F192" s="40" t="s">
        <v>125</v>
      </c>
      <c r="G192" s="40" t="s">
        <v>28</v>
      </c>
      <c r="H192" s="40" t="s">
        <v>29</v>
      </c>
      <c r="I192" s="38">
        <v>245</v>
      </c>
      <c r="J192" s="17">
        <v>8</v>
      </c>
      <c r="K192" s="79">
        <f t="shared" si="10"/>
        <v>0</v>
      </c>
      <c r="L192" s="81">
        <f t="shared" si="11"/>
        <v>0</v>
      </c>
      <c r="M192" s="82"/>
      <c r="N192" s="83">
        <f t="shared" si="12"/>
        <v>2</v>
      </c>
      <c r="O192" s="80"/>
      <c r="P192" s="80"/>
      <c r="Q192" s="80"/>
      <c r="R192" s="84">
        <f t="shared" si="13"/>
        <v>8</v>
      </c>
      <c r="S192" s="19" t="str">
        <f t="shared" si="9"/>
        <v>OK</v>
      </c>
      <c r="T192" s="48"/>
      <c r="U192" s="48"/>
      <c r="V192" s="48"/>
      <c r="W192" s="48"/>
      <c r="X192" s="48"/>
      <c r="Y192" s="50"/>
      <c r="Z192" s="50"/>
      <c r="AA192" s="50"/>
      <c r="AB192" s="50"/>
      <c r="AC192" s="50"/>
      <c r="AD192" s="50"/>
      <c r="AE192" s="50"/>
      <c r="AF192" s="51"/>
      <c r="AG192" s="51"/>
      <c r="AH192" s="51"/>
      <c r="AI192" s="51"/>
    </row>
    <row r="193" spans="1:35" ht="40" customHeight="1" x14ac:dyDescent="0.35">
      <c r="A193" s="108" t="s">
        <v>144</v>
      </c>
      <c r="B193" s="111">
        <v>6</v>
      </c>
      <c r="C193" s="33">
        <v>190</v>
      </c>
      <c r="D193" s="114" t="s">
        <v>124</v>
      </c>
      <c r="E193" s="39" t="s">
        <v>27</v>
      </c>
      <c r="F193" s="40" t="s">
        <v>125</v>
      </c>
      <c r="G193" s="40" t="s">
        <v>137</v>
      </c>
      <c r="H193" s="40" t="s">
        <v>29</v>
      </c>
      <c r="I193" s="38">
        <v>177</v>
      </c>
      <c r="J193" s="17">
        <v>0</v>
      </c>
      <c r="K193" s="79">
        <f t="shared" si="10"/>
        <v>0</v>
      </c>
      <c r="L193" s="81">
        <f t="shared" si="11"/>
        <v>0</v>
      </c>
      <c r="M193" s="82"/>
      <c r="N193" s="83">
        <f t="shared" si="12"/>
        <v>0</v>
      </c>
      <c r="O193" s="80"/>
      <c r="P193" s="80"/>
      <c r="Q193" s="80"/>
      <c r="R193" s="84">
        <f t="shared" si="13"/>
        <v>0</v>
      </c>
      <c r="S193" s="19" t="str">
        <f t="shared" si="9"/>
        <v>OK</v>
      </c>
      <c r="T193" s="48"/>
      <c r="U193" s="48"/>
      <c r="V193" s="48"/>
      <c r="W193" s="48"/>
      <c r="X193" s="48"/>
      <c r="Y193" s="50"/>
      <c r="Z193" s="50"/>
      <c r="AA193" s="50"/>
      <c r="AB193" s="50"/>
      <c r="AC193" s="50"/>
      <c r="AD193" s="50"/>
      <c r="AE193" s="50"/>
      <c r="AF193" s="51"/>
      <c r="AG193" s="51"/>
      <c r="AH193" s="51"/>
      <c r="AI193" s="51"/>
    </row>
    <row r="194" spans="1:35" ht="40" customHeight="1" x14ac:dyDescent="0.35">
      <c r="A194" s="109"/>
      <c r="B194" s="112"/>
      <c r="C194" s="33">
        <v>191</v>
      </c>
      <c r="D194" s="115"/>
      <c r="E194" s="39" t="s">
        <v>30</v>
      </c>
      <c r="F194" s="40" t="s">
        <v>31</v>
      </c>
      <c r="G194" s="40" t="s">
        <v>137</v>
      </c>
      <c r="H194" s="40" t="s">
        <v>29</v>
      </c>
      <c r="I194" s="38">
        <v>15</v>
      </c>
      <c r="J194" s="17">
        <v>0</v>
      </c>
      <c r="K194" s="79">
        <f t="shared" si="10"/>
        <v>0</v>
      </c>
      <c r="L194" s="81">
        <f t="shared" si="11"/>
        <v>0</v>
      </c>
      <c r="M194" s="82"/>
      <c r="N194" s="83">
        <f t="shared" si="12"/>
        <v>0</v>
      </c>
      <c r="O194" s="80"/>
      <c r="P194" s="80"/>
      <c r="Q194" s="80"/>
      <c r="R194" s="84">
        <f t="shared" si="13"/>
        <v>0</v>
      </c>
      <c r="S194" s="19" t="str">
        <f t="shared" si="9"/>
        <v>OK</v>
      </c>
      <c r="T194" s="48"/>
      <c r="U194" s="48"/>
      <c r="V194" s="48"/>
      <c r="W194" s="48"/>
      <c r="X194" s="48"/>
      <c r="Y194" s="50"/>
      <c r="Z194" s="50"/>
      <c r="AA194" s="50"/>
      <c r="AB194" s="50"/>
      <c r="AC194" s="50"/>
      <c r="AD194" s="50"/>
      <c r="AE194" s="50"/>
      <c r="AF194" s="51"/>
      <c r="AG194" s="51"/>
      <c r="AH194" s="51"/>
      <c r="AI194" s="51"/>
    </row>
    <row r="195" spans="1:35" ht="40" customHeight="1" x14ac:dyDescent="0.35">
      <c r="A195" s="109"/>
      <c r="B195" s="112"/>
      <c r="C195" s="33">
        <v>192</v>
      </c>
      <c r="D195" s="115"/>
      <c r="E195" s="39" t="s">
        <v>32</v>
      </c>
      <c r="F195" s="40" t="s">
        <v>125</v>
      </c>
      <c r="G195" s="40" t="s">
        <v>137</v>
      </c>
      <c r="H195" s="40" t="s">
        <v>29</v>
      </c>
      <c r="I195" s="38">
        <v>32</v>
      </c>
      <c r="J195" s="17">
        <v>0</v>
      </c>
      <c r="K195" s="79">
        <f t="shared" si="10"/>
        <v>0</v>
      </c>
      <c r="L195" s="81">
        <f t="shared" si="11"/>
        <v>0</v>
      </c>
      <c r="M195" s="82"/>
      <c r="N195" s="83">
        <f t="shared" si="12"/>
        <v>0</v>
      </c>
      <c r="O195" s="80"/>
      <c r="P195" s="80"/>
      <c r="Q195" s="80"/>
      <c r="R195" s="84">
        <f t="shared" si="13"/>
        <v>0</v>
      </c>
      <c r="S195" s="19" t="str">
        <f t="shared" si="9"/>
        <v>OK</v>
      </c>
      <c r="T195" s="48"/>
      <c r="U195" s="48"/>
      <c r="V195" s="48"/>
      <c r="W195" s="48"/>
      <c r="X195" s="48"/>
      <c r="Y195" s="50"/>
      <c r="Z195" s="50"/>
      <c r="AA195" s="50"/>
      <c r="AB195" s="50"/>
      <c r="AC195" s="50"/>
      <c r="AD195" s="50"/>
      <c r="AE195" s="50"/>
      <c r="AF195" s="51"/>
      <c r="AG195" s="51"/>
      <c r="AH195" s="51"/>
      <c r="AI195" s="51"/>
    </row>
    <row r="196" spans="1:35" ht="40" customHeight="1" x14ac:dyDescent="0.35">
      <c r="A196" s="109"/>
      <c r="B196" s="112"/>
      <c r="C196" s="33">
        <v>193</v>
      </c>
      <c r="D196" s="115"/>
      <c r="E196" s="39" t="s">
        <v>33</v>
      </c>
      <c r="F196" s="40" t="s">
        <v>125</v>
      </c>
      <c r="G196" s="40" t="s">
        <v>101</v>
      </c>
      <c r="H196" s="40" t="s">
        <v>29</v>
      </c>
      <c r="I196" s="38">
        <v>52</v>
      </c>
      <c r="J196" s="17">
        <v>0</v>
      </c>
      <c r="K196" s="79">
        <f t="shared" si="10"/>
        <v>0</v>
      </c>
      <c r="L196" s="81">
        <f t="shared" si="11"/>
        <v>0</v>
      </c>
      <c r="M196" s="82"/>
      <c r="N196" s="83">
        <f t="shared" si="12"/>
        <v>0</v>
      </c>
      <c r="O196" s="80"/>
      <c r="P196" s="80"/>
      <c r="Q196" s="80"/>
      <c r="R196" s="84">
        <f t="shared" si="13"/>
        <v>0</v>
      </c>
      <c r="S196" s="19" t="str">
        <f t="shared" si="9"/>
        <v>OK</v>
      </c>
      <c r="T196" s="48"/>
      <c r="U196" s="48"/>
      <c r="V196" s="48"/>
      <c r="W196" s="48"/>
      <c r="X196" s="48"/>
      <c r="Y196" s="50"/>
      <c r="Z196" s="50"/>
      <c r="AA196" s="50"/>
      <c r="AB196" s="50"/>
      <c r="AC196" s="50"/>
      <c r="AD196" s="50"/>
      <c r="AE196" s="50"/>
      <c r="AF196" s="51"/>
      <c r="AG196" s="51"/>
      <c r="AH196" s="51"/>
      <c r="AI196" s="51"/>
    </row>
    <row r="197" spans="1:35" ht="40" customHeight="1" x14ac:dyDescent="0.35">
      <c r="A197" s="109"/>
      <c r="B197" s="112"/>
      <c r="C197" s="33">
        <v>194</v>
      </c>
      <c r="D197" s="115"/>
      <c r="E197" s="39" t="s">
        <v>35</v>
      </c>
      <c r="F197" s="40" t="s">
        <v>125</v>
      </c>
      <c r="G197" s="40" t="s">
        <v>102</v>
      </c>
      <c r="H197" s="40" t="s">
        <v>29</v>
      </c>
      <c r="I197" s="38">
        <v>66.489999999999995</v>
      </c>
      <c r="J197" s="17">
        <v>0</v>
      </c>
      <c r="K197" s="79">
        <f t="shared" ref="K197:K260" si="14">IF(SUM(T197:AK197)&gt;J197,J197,SUM(T197:AK197))</f>
        <v>0</v>
      </c>
      <c r="L197" s="81">
        <f t="shared" ref="L197:L260" si="15">(SUM(T197:AK197))</f>
        <v>0</v>
      </c>
      <c r="M197" s="82"/>
      <c r="N197" s="83">
        <f t="shared" ref="N197:N260" si="16">ROUND(IF(J197*0.25-0.5&lt;0,0,J197*0.25-0.5),0)-Q197-O197</f>
        <v>0</v>
      </c>
      <c r="O197" s="80"/>
      <c r="P197" s="80"/>
      <c r="Q197" s="80"/>
      <c r="R197" s="84">
        <f t="shared" ref="R197:R260" si="17">J197-(SUM(T197:AC197))+M197</f>
        <v>0</v>
      </c>
      <c r="S197" s="19" t="str">
        <f t="shared" si="9"/>
        <v>OK</v>
      </c>
      <c r="T197" s="48"/>
      <c r="U197" s="48"/>
      <c r="V197" s="48"/>
      <c r="W197" s="48"/>
      <c r="X197" s="48"/>
      <c r="Y197" s="50"/>
      <c r="Z197" s="50"/>
      <c r="AA197" s="50"/>
      <c r="AB197" s="50"/>
      <c r="AC197" s="50"/>
      <c r="AD197" s="50"/>
      <c r="AE197" s="50"/>
      <c r="AF197" s="51"/>
      <c r="AG197" s="51"/>
      <c r="AH197" s="51"/>
      <c r="AI197" s="51"/>
    </row>
    <row r="198" spans="1:35" ht="40" customHeight="1" x14ac:dyDescent="0.35">
      <c r="A198" s="109"/>
      <c r="B198" s="112"/>
      <c r="C198" s="33">
        <v>195</v>
      </c>
      <c r="D198" s="115"/>
      <c r="E198" s="39" t="s">
        <v>127</v>
      </c>
      <c r="F198" s="40" t="s">
        <v>125</v>
      </c>
      <c r="G198" s="40" t="s">
        <v>137</v>
      </c>
      <c r="H198" s="40" t="s">
        <v>29</v>
      </c>
      <c r="I198" s="38">
        <v>6.59</v>
      </c>
      <c r="J198" s="17">
        <v>0</v>
      </c>
      <c r="K198" s="79">
        <f t="shared" si="14"/>
        <v>0</v>
      </c>
      <c r="L198" s="81">
        <f t="shared" si="15"/>
        <v>0</v>
      </c>
      <c r="M198" s="82"/>
      <c r="N198" s="83">
        <f t="shared" si="16"/>
        <v>0</v>
      </c>
      <c r="O198" s="80"/>
      <c r="P198" s="80"/>
      <c r="Q198" s="80"/>
      <c r="R198" s="84">
        <f t="shared" si="17"/>
        <v>0</v>
      </c>
      <c r="S198" s="19" t="str">
        <f t="shared" si="9"/>
        <v>OK</v>
      </c>
      <c r="T198" s="48"/>
      <c r="U198" s="48"/>
      <c r="V198" s="48"/>
      <c r="W198" s="48"/>
      <c r="X198" s="48"/>
      <c r="Y198" s="50"/>
      <c r="Z198" s="50"/>
      <c r="AA198" s="50"/>
      <c r="AB198" s="50"/>
      <c r="AC198" s="50"/>
      <c r="AD198" s="50"/>
      <c r="AE198" s="50"/>
      <c r="AF198" s="51"/>
      <c r="AG198" s="51"/>
      <c r="AH198" s="51"/>
      <c r="AI198" s="51"/>
    </row>
    <row r="199" spans="1:35" ht="40" customHeight="1" x14ac:dyDescent="0.35">
      <c r="A199" s="109"/>
      <c r="B199" s="112"/>
      <c r="C199" s="33">
        <v>196</v>
      </c>
      <c r="D199" s="115"/>
      <c r="E199" s="39" t="s">
        <v>128</v>
      </c>
      <c r="F199" s="40" t="s">
        <v>37</v>
      </c>
      <c r="G199" s="40" t="s">
        <v>103</v>
      </c>
      <c r="H199" s="40" t="s">
        <v>29</v>
      </c>
      <c r="I199" s="38">
        <v>10</v>
      </c>
      <c r="J199" s="17">
        <v>0</v>
      </c>
      <c r="K199" s="79">
        <f t="shared" si="14"/>
        <v>0</v>
      </c>
      <c r="L199" s="81">
        <f t="shared" si="15"/>
        <v>0</v>
      </c>
      <c r="M199" s="82"/>
      <c r="N199" s="83">
        <f t="shared" si="16"/>
        <v>0</v>
      </c>
      <c r="O199" s="80"/>
      <c r="P199" s="80"/>
      <c r="Q199" s="80"/>
      <c r="R199" s="84">
        <f t="shared" si="17"/>
        <v>0</v>
      </c>
      <c r="S199" s="19" t="str">
        <f t="shared" si="9"/>
        <v>OK</v>
      </c>
      <c r="T199" s="48"/>
      <c r="U199" s="48"/>
      <c r="V199" s="48"/>
      <c r="W199" s="48"/>
      <c r="X199" s="48"/>
      <c r="Y199" s="50"/>
      <c r="Z199" s="50"/>
      <c r="AA199" s="50"/>
      <c r="AB199" s="50"/>
      <c r="AC199" s="50"/>
      <c r="AD199" s="50"/>
      <c r="AE199" s="50"/>
      <c r="AF199" s="51"/>
      <c r="AG199" s="51"/>
      <c r="AH199" s="51"/>
      <c r="AI199" s="51"/>
    </row>
    <row r="200" spans="1:35" ht="40" customHeight="1" x14ac:dyDescent="0.35">
      <c r="A200" s="109"/>
      <c r="B200" s="112"/>
      <c r="C200" s="33">
        <v>197</v>
      </c>
      <c r="D200" s="115"/>
      <c r="E200" s="39" t="s">
        <v>129</v>
      </c>
      <c r="F200" s="40" t="s">
        <v>37</v>
      </c>
      <c r="G200" s="40" t="s">
        <v>104</v>
      </c>
      <c r="H200" s="40" t="s">
        <v>29</v>
      </c>
      <c r="I200" s="38">
        <v>12</v>
      </c>
      <c r="J200" s="17">
        <v>0</v>
      </c>
      <c r="K200" s="79">
        <f t="shared" si="14"/>
        <v>0</v>
      </c>
      <c r="L200" s="81">
        <f t="shared" si="15"/>
        <v>0</v>
      </c>
      <c r="M200" s="82"/>
      <c r="N200" s="83">
        <f t="shared" si="16"/>
        <v>0</v>
      </c>
      <c r="O200" s="80"/>
      <c r="P200" s="80"/>
      <c r="Q200" s="80"/>
      <c r="R200" s="84">
        <f t="shared" si="17"/>
        <v>0</v>
      </c>
      <c r="S200" s="19" t="str">
        <f t="shared" si="9"/>
        <v>OK</v>
      </c>
      <c r="T200" s="48"/>
      <c r="U200" s="48"/>
      <c r="V200" s="48"/>
      <c r="W200" s="48"/>
      <c r="X200" s="48"/>
      <c r="Y200" s="50"/>
      <c r="Z200" s="50"/>
      <c r="AA200" s="50"/>
      <c r="AB200" s="50"/>
      <c r="AC200" s="50"/>
      <c r="AD200" s="50"/>
      <c r="AE200" s="50"/>
      <c r="AF200" s="51"/>
      <c r="AG200" s="51"/>
      <c r="AH200" s="51"/>
      <c r="AI200" s="51"/>
    </row>
    <row r="201" spans="1:35" ht="40" customHeight="1" x14ac:dyDescent="0.35">
      <c r="A201" s="109"/>
      <c r="B201" s="112"/>
      <c r="C201" s="33">
        <v>198</v>
      </c>
      <c r="D201" s="115"/>
      <c r="E201" s="39" t="s">
        <v>130</v>
      </c>
      <c r="F201" s="40" t="s">
        <v>37</v>
      </c>
      <c r="G201" s="40" t="s">
        <v>105</v>
      </c>
      <c r="H201" s="40" t="s">
        <v>29</v>
      </c>
      <c r="I201" s="38">
        <v>13</v>
      </c>
      <c r="J201" s="17">
        <v>0</v>
      </c>
      <c r="K201" s="79">
        <f t="shared" si="14"/>
        <v>0</v>
      </c>
      <c r="L201" s="81">
        <f t="shared" si="15"/>
        <v>0</v>
      </c>
      <c r="M201" s="82"/>
      <c r="N201" s="83">
        <f t="shared" si="16"/>
        <v>0</v>
      </c>
      <c r="O201" s="80"/>
      <c r="P201" s="80"/>
      <c r="Q201" s="80"/>
      <c r="R201" s="84">
        <f t="shared" si="17"/>
        <v>0</v>
      </c>
      <c r="S201" s="19" t="str">
        <f t="shared" si="9"/>
        <v>OK</v>
      </c>
      <c r="T201" s="48"/>
      <c r="U201" s="48"/>
      <c r="V201" s="48"/>
      <c r="W201" s="48"/>
      <c r="X201" s="48"/>
      <c r="Y201" s="50"/>
      <c r="Z201" s="50"/>
      <c r="AA201" s="50"/>
      <c r="AB201" s="50"/>
      <c r="AC201" s="50"/>
      <c r="AD201" s="50"/>
      <c r="AE201" s="50"/>
      <c r="AF201" s="51"/>
      <c r="AG201" s="51"/>
      <c r="AH201" s="51"/>
      <c r="AI201" s="51"/>
    </row>
    <row r="202" spans="1:35" ht="40" customHeight="1" x14ac:dyDescent="0.35">
      <c r="A202" s="109"/>
      <c r="B202" s="112"/>
      <c r="C202" s="33">
        <v>199</v>
      </c>
      <c r="D202" s="115"/>
      <c r="E202" s="39" t="s">
        <v>41</v>
      </c>
      <c r="F202" s="40" t="s">
        <v>10</v>
      </c>
      <c r="G202" s="40" t="s">
        <v>137</v>
      </c>
      <c r="H202" s="40" t="s">
        <v>29</v>
      </c>
      <c r="I202" s="38">
        <v>50</v>
      </c>
      <c r="J202" s="17">
        <v>0</v>
      </c>
      <c r="K202" s="79">
        <f t="shared" si="14"/>
        <v>0</v>
      </c>
      <c r="L202" s="81">
        <f t="shared" si="15"/>
        <v>0</v>
      </c>
      <c r="M202" s="82"/>
      <c r="N202" s="83">
        <f t="shared" si="16"/>
        <v>0</v>
      </c>
      <c r="O202" s="80"/>
      <c r="P202" s="80"/>
      <c r="Q202" s="80"/>
      <c r="R202" s="84">
        <f t="shared" si="17"/>
        <v>0</v>
      </c>
      <c r="S202" s="19" t="str">
        <f t="shared" si="9"/>
        <v>OK</v>
      </c>
      <c r="T202" s="48"/>
      <c r="U202" s="48"/>
      <c r="V202" s="48"/>
      <c r="W202" s="48"/>
      <c r="X202" s="48"/>
      <c r="Y202" s="50"/>
      <c r="Z202" s="50"/>
      <c r="AA202" s="50"/>
      <c r="AB202" s="50"/>
      <c r="AC202" s="50"/>
      <c r="AD202" s="50"/>
      <c r="AE202" s="50"/>
      <c r="AF202" s="51"/>
      <c r="AG202" s="51"/>
      <c r="AH202" s="51"/>
      <c r="AI202" s="51"/>
    </row>
    <row r="203" spans="1:35" ht="40" customHeight="1" x14ac:dyDescent="0.35">
      <c r="A203" s="109"/>
      <c r="B203" s="112"/>
      <c r="C203" s="33">
        <v>200</v>
      </c>
      <c r="D203" s="115"/>
      <c r="E203" s="39" t="s">
        <v>42</v>
      </c>
      <c r="F203" s="40" t="s">
        <v>43</v>
      </c>
      <c r="G203" s="40" t="s">
        <v>137</v>
      </c>
      <c r="H203" s="40" t="s">
        <v>29</v>
      </c>
      <c r="I203" s="38">
        <v>25</v>
      </c>
      <c r="J203" s="17">
        <v>0</v>
      </c>
      <c r="K203" s="79">
        <f t="shared" si="14"/>
        <v>0</v>
      </c>
      <c r="L203" s="81">
        <f t="shared" si="15"/>
        <v>0</v>
      </c>
      <c r="M203" s="82"/>
      <c r="N203" s="83">
        <f t="shared" si="16"/>
        <v>0</v>
      </c>
      <c r="O203" s="80"/>
      <c r="P203" s="80"/>
      <c r="Q203" s="80"/>
      <c r="R203" s="84">
        <f t="shared" si="17"/>
        <v>0</v>
      </c>
      <c r="S203" s="19" t="str">
        <f t="shared" si="9"/>
        <v>OK</v>
      </c>
      <c r="T203" s="48"/>
      <c r="U203" s="48"/>
      <c r="V203" s="48"/>
      <c r="W203" s="48"/>
      <c r="X203" s="48"/>
      <c r="Y203" s="50"/>
      <c r="Z203" s="50"/>
      <c r="AA203" s="50"/>
      <c r="AB203" s="50"/>
      <c r="AC203" s="50"/>
      <c r="AD203" s="50"/>
      <c r="AE203" s="50"/>
      <c r="AF203" s="51"/>
      <c r="AG203" s="51"/>
      <c r="AH203" s="51"/>
      <c r="AI203" s="51"/>
    </row>
    <row r="204" spans="1:35" ht="40" customHeight="1" x14ac:dyDescent="0.35">
      <c r="A204" s="109"/>
      <c r="B204" s="112"/>
      <c r="C204" s="33">
        <v>201</v>
      </c>
      <c r="D204" s="115"/>
      <c r="E204" s="39" t="s">
        <v>44</v>
      </c>
      <c r="F204" s="40" t="s">
        <v>37</v>
      </c>
      <c r="G204" s="40" t="s">
        <v>106</v>
      </c>
      <c r="H204" s="40" t="s">
        <v>29</v>
      </c>
      <c r="I204" s="38">
        <v>34.21</v>
      </c>
      <c r="J204" s="17">
        <v>0</v>
      </c>
      <c r="K204" s="79">
        <f t="shared" si="14"/>
        <v>0</v>
      </c>
      <c r="L204" s="81">
        <f t="shared" si="15"/>
        <v>0</v>
      </c>
      <c r="M204" s="82"/>
      <c r="N204" s="83">
        <f t="shared" si="16"/>
        <v>0</v>
      </c>
      <c r="O204" s="80"/>
      <c r="P204" s="80"/>
      <c r="Q204" s="80"/>
      <c r="R204" s="84">
        <f t="shared" si="17"/>
        <v>0</v>
      </c>
      <c r="S204" s="19" t="str">
        <f t="shared" si="9"/>
        <v>OK</v>
      </c>
      <c r="T204" s="48"/>
      <c r="U204" s="48"/>
      <c r="V204" s="48"/>
      <c r="W204" s="48"/>
      <c r="X204" s="48"/>
      <c r="Y204" s="50"/>
      <c r="Z204" s="50"/>
      <c r="AA204" s="50"/>
      <c r="AB204" s="50"/>
      <c r="AC204" s="50"/>
      <c r="AD204" s="50"/>
      <c r="AE204" s="50"/>
      <c r="AF204" s="51"/>
      <c r="AG204" s="51"/>
      <c r="AH204" s="51"/>
      <c r="AI204" s="51"/>
    </row>
    <row r="205" spans="1:35" ht="40" customHeight="1" x14ac:dyDescent="0.35">
      <c r="A205" s="109"/>
      <c r="B205" s="112"/>
      <c r="C205" s="33">
        <v>202</v>
      </c>
      <c r="D205" s="115"/>
      <c r="E205" s="39" t="s">
        <v>46</v>
      </c>
      <c r="F205" s="40" t="s">
        <v>37</v>
      </c>
      <c r="G205" s="40" t="s">
        <v>107</v>
      </c>
      <c r="H205" s="40" t="s">
        <v>29</v>
      </c>
      <c r="I205" s="38">
        <v>27</v>
      </c>
      <c r="J205" s="17">
        <v>0</v>
      </c>
      <c r="K205" s="79">
        <f t="shared" si="14"/>
        <v>0</v>
      </c>
      <c r="L205" s="81">
        <f t="shared" si="15"/>
        <v>0</v>
      </c>
      <c r="M205" s="82"/>
      <c r="N205" s="83">
        <f t="shared" si="16"/>
        <v>0</v>
      </c>
      <c r="O205" s="80"/>
      <c r="P205" s="80"/>
      <c r="Q205" s="80"/>
      <c r="R205" s="84">
        <f t="shared" si="17"/>
        <v>0</v>
      </c>
      <c r="S205" s="19" t="str">
        <f t="shared" si="9"/>
        <v>OK</v>
      </c>
      <c r="T205" s="48"/>
      <c r="U205" s="48"/>
      <c r="V205" s="48"/>
      <c r="W205" s="48"/>
      <c r="X205" s="48"/>
      <c r="Y205" s="50"/>
      <c r="Z205" s="50"/>
      <c r="AA205" s="50"/>
      <c r="AB205" s="50"/>
      <c r="AC205" s="50"/>
      <c r="AD205" s="50"/>
      <c r="AE205" s="50"/>
      <c r="AF205" s="51"/>
      <c r="AG205" s="51"/>
      <c r="AH205" s="51"/>
      <c r="AI205" s="51"/>
    </row>
    <row r="206" spans="1:35" ht="40" customHeight="1" x14ac:dyDescent="0.35">
      <c r="A206" s="109"/>
      <c r="B206" s="112"/>
      <c r="C206" s="33">
        <v>203</v>
      </c>
      <c r="D206" s="115"/>
      <c r="E206" s="39" t="s">
        <v>48</v>
      </c>
      <c r="F206" s="40" t="s">
        <v>37</v>
      </c>
      <c r="G206" s="40" t="s">
        <v>108</v>
      </c>
      <c r="H206" s="40" t="s">
        <v>29</v>
      </c>
      <c r="I206" s="38">
        <v>18</v>
      </c>
      <c r="J206" s="17">
        <v>0</v>
      </c>
      <c r="K206" s="79">
        <f t="shared" si="14"/>
        <v>0</v>
      </c>
      <c r="L206" s="81">
        <f t="shared" si="15"/>
        <v>0</v>
      </c>
      <c r="M206" s="82"/>
      <c r="N206" s="83">
        <f t="shared" si="16"/>
        <v>0</v>
      </c>
      <c r="O206" s="80"/>
      <c r="P206" s="80"/>
      <c r="Q206" s="80"/>
      <c r="R206" s="84">
        <f t="shared" si="17"/>
        <v>0</v>
      </c>
      <c r="S206" s="19" t="str">
        <f t="shared" si="9"/>
        <v>OK</v>
      </c>
      <c r="T206" s="48"/>
      <c r="U206" s="48"/>
      <c r="V206" s="48"/>
      <c r="W206" s="48"/>
      <c r="X206" s="48"/>
      <c r="Y206" s="50"/>
      <c r="Z206" s="50"/>
      <c r="AA206" s="50"/>
      <c r="AB206" s="50"/>
      <c r="AC206" s="50"/>
      <c r="AD206" s="50"/>
      <c r="AE206" s="50"/>
      <c r="AF206" s="51"/>
      <c r="AG206" s="51"/>
      <c r="AH206" s="51"/>
      <c r="AI206" s="51"/>
    </row>
    <row r="207" spans="1:35" ht="40" customHeight="1" x14ac:dyDescent="0.35">
      <c r="A207" s="109"/>
      <c r="B207" s="112"/>
      <c r="C207" s="33">
        <v>204</v>
      </c>
      <c r="D207" s="115"/>
      <c r="E207" s="39" t="s">
        <v>50</v>
      </c>
      <c r="F207" s="40" t="s">
        <v>37</v>
      </c>
      <c r="G207" s="40" t="s">
        <v>109</v>
      </c>
      <c r="H207" s="40" t="s">
        <v>29</v>
      </c>
      <c r="I207" s="38">
        <v>240.3</v>
      </c>
      <c r="J207" s="17">
        <v>0</v>
      </c>
      <c r="K207" s="79">
        <f t="shared" si="14"/>
        <v>0</v>
      </c>
      <c r="L207" s="81">
        <f t="shared" si="15"/>
        <v>0</v>
      </c>
      <c r="M207" s="82"/>
      <c r="N207" s="83">
        <f t="shared" si="16"/>
        <v>0</v>
      </c>
      <c r="O207" s="80"/>
      <c r="P207" s="80"/>
      <c r="Q207" s="80"/>
      <c r="R207" s="84">
        <f t="shared" si="17"/>
        <v>0</v>
      </c>
      <c r="S207" s="19" t="str">
        <f t="shared" si="9"/>
        <v>OK</v>
      </c>
      <c r="T207" s="48"/>
      <c r="U207" s="48"/>
      <c r="V207" s="48"/>
      <c r="W207" s="48"/>
      <c r="X207" s="48"/>
      <c r="Y207" s="50"/>
      <c r="Z207" s="50"/>
      <c r="AA207" s="50"/>
      <c r="AB207" s="50"/>
      <c r="AC207" s="50"/>
      <c r="AD207" s="50"/>
      <c r="AE207" s="50"/>
      <c r="AF207" s="51"/>
      <c r="AG207" s="51"/>
      <c r="AH207" s="51"/>
      <c r="AI207" s="51"/>
    </row>
    <row r="208" spans="1:35" ht="40" customHeight="1" x14ac:dyDescent="0.35">
      <c r="A208" s="109"/>
      <c r="B208" s="112"/>
      <c r="C208" s="33">
        <v>205</v>
      </c>
      <c r="D208" s="115"/>
      <c r="E208" s="39" t="s">
        <v>52</v>
      </c>
      <c r="F208" s="40" t="s">
        <v>37</v>
      </c>
      <c r="G208" s="40" t="s">
        <v>110</v>
      </c>
      <c r="H208" s="40" t="s">
        <v>29</v>
      </c>
      <c r="I208" s="38">
        <v>262.35000000000002</v>
      </c>
      <c r="J208" s="17">
        <v>0</v>
      </c>
      <c r="K208" s="79">
        <f t="shared" si="14"/>
        <v>0</v>
      </c>
      <c r="L208" s="81">
        <f t="shared" si="15"/>
        <v>0</v>
      </c>
      <c r="M208" s="82"/>
      <c r="N208" s="83">
        <f t="shared" si="16"/>
        <v>0</v>
      </c>
      <c r="O208" s="80"/>
      <c r="P208" s="80"/>
      <c r="Q208" s="80"/>
      <c r="R208" s="84">
        <f t="shared" si="17"/>
        <v>0</v>
      </c>
      <c r="S208" s="19" t="str">
        <f t="shared" si="9"/>
        <v>OK</v>
      </c>
      <c r="T208" s="48"/>
      <c r="U208" s="48"/>
      <c r="V208" s="48"/>
      <c r="W208" s="48"/>
      <c r="X208" s="48"/>
      <c r="Y208" s="50"/>
      <c r="Z208" s="50"/>
      <c r="AA208" s="50"/>
      <c r="AB208" s="50"/>
      <c r="AC208" s="50"/>
      <c r="AD208" s="50"/>
      <c r="AE208" s="50"/>
      <c r="AF208" s="51"/>
      <c r="AG208" s="51"/>
      <c r="AH208" s="51"/>
      <c r="AI208" s="51"/>
    </row>
    <row r="209" spans="1:35" ht="40" customHeight="1" x14ac:dyDescent="0.35">
      <c r="A209" s="109"/>
      <c r="B209" s="112"/>
      <c r="C209" s="33">
        <v>206</v>
      </c>
      <c r="D209" s="115"/>
      <c r="E209" s="39" t="s">
        <v>54</v>
      </c>
      <c r="F209" s="40" t="s">
        <v>37</v>
      </c>
      <c r="G209" s="40" t="s">
        <v>111</v>
      </c>
      <c r="H209" s="40" t="s">
        <v>29</v>
      </c>
      <c r="I209" s="38">
        <v>78.8</v>
      </c>
      <c r="J209" s="17">
        <v>0</v>
      </c>
      <c r="K209" s="79">
        <f t="shared" si="14"/>
        <v>0</v>
      </c>
      <c r="L209" s="81">
        <f t="shared" si="15"/>
        <v>0</v>
      </c>
      <c r="M209" s="82"/>
      <c r="N209" s="83">
        <f t="shared" si="16"/>
        <v>0</v>
      </c>
      <c r="O209" s="80"/>
      <c r="P209" s="80"/>
      <c r="Q209" s="80"/>
      <c r="R209" s="84">
        <f t="shared" si="17"/>
        <v>0</v>
      </c>
      <c r="S209" s="19" t="str">
        <f t="shared" si="9"/>
        <v>OK</v>
      </c>
      <c r="T209" s="48"/>
      <c r="U209" s="48"/>
      <c r="V209" s="48"/>
      <c r="W209" s="48"/>
      <c r="X209" s="48"/>
      <c r="Y209" s="50"/>
      <c r="Z209" s="50"/>
      <c r="AA209" s="50"/>
      <c r="AB209" s="50"/>
      <c r="AC209" s="50"/>
      <c r="AD209" s="50"/>
      <c r="AE209" s="50"/>
      <c r="AF209" s="51"/>
      <c r="AG209" s="51"/>
      <c r="AH209" s="51"/>
      <c r="AI209" s="51"/>
    </row>
    <row r="210" spans="1:35" ht="40" customHeight="1" x14ac:dyDescent="0.35">
      <c r="A210" s="109"/>
      <c r="B210" s="112"/>
      <c r="C210" s="33">
        <v>207</v>
      </c>
      <c r="D210" s="115"/>
      <c r="E210" s="39" t="s">
        <v>56</v>
      </c>
      <c r="F210" s="40" t="s">
        <v>37</v>
      </c>
      <c r="G210" s="40" t="s">
        <v>112</v>
      </c>
      <c r="H210" s="40" t="s">
        <v>29</v>
      </c>
      <c r="I210" s="38">
        <v>33.17</v>
      </c>
      <c r="J210" s="17">
        <v>0</v>
      </c>
      <c r="K210" s="79">
        <f t="shared" si="14"/>
        <v>0</v>
      </c>
      <c r="L210" s="81">
        <f t="shared" si="15"/>
        <v>0</v>
      </c>
      <c r="M210" s="82"/>
      <c r="N210" s="83">
        <f t="shared" si="16"/>
        <v>0</v>
      </c>
      <c r="O210" s="80"/>
      <c r="P210" s="80"/>
      <c r="Q210" s="80"/>
      <c r="R210" s="84">
        <f t="shared" si="17"/>
        <v>0</v>
      </c>
      <c r="S210" s="19" t="str">
        <f t="shared" si="9"/>
        <v>OK</v>
      </c>
      <c r="T210" s="48"/>
      <c r="U210" s="48"/>
      <c r="V210" s="48"/>
      <c r="W210" s="48"/>
      <c r="X210" s="48"/>
      <c r="Y210" s="50"/>
      <c r="Z210" s="50"/>
      <c r="AA210" s="50"/>
      <c r="AB210" s="50"/>
      <c r="AC210" s="50"/>
      <c r="AD210" s="50"/>
      <c r="AE210" s="50"/>
      <c r="AF210" s="51"/>
      <c r="AG210" s="51"/>
      <c r="AH210" s="51"/>
      <c r="AI210" s="51"/>
    </row>
    <row r="211" spans="1:35" ht="40" customHeight="1" x14ac:dyDescent="0.35">
      <c r="A211" s="109"/>
      <c r="B211" s="112"/>
      <c r="C211" s="33">
        <v>208</v>
      </c>
      <c r="D211" s="115"/>
      <c r="E211" s="39" t="s">
        <v>58</v>
      </c>
      <c r="F211" s="40" t="s">
        <v>37</v>
      </c>
      <c r="G211" s="40" t="s">
        <v>113</v>
      </c>
      <c r="H211" s="40" t="s">
        <v>29</v>
      </c>
      <c r="I211" s="38">
        <v>74.31</v>
      </c>
      <c r="J211" s="17">
        <v>0</v>
      </c>
      <c r="K211" s="79">
        <f t="shared" si="14"/>
        <v>0</v>
      </c>
      <c r="L211" s="81">
        <f t="shared" si="15"/>
        <v>0</v>
      </c>
      <c r="M211" s="82"/>
      <c r="N211" s="83">
        <f t="shared" si="16"/>
        <v>0</v>
      </c>
      <c r="O211" s="80"/>
      <c r="P211" s="80"/>
      <c r="Q211" s="80"/>
      <c r="R211" s="84">
        <f t="shared" si="17"/>
        <v>0</v>
      </c>
      <c r="S211" s="19" t="str">
        <f t="shared" si="9"/>
        <v>OK</v>
      </c>
      <c r="T211" s="48"/>
      <c r="U211" s="48"/>
      <c r="V211" s="48"/>
      <c r="W211" s="48"/>
      <c r="X211" s="48"/>
      <c r="Y211" s="50"/>
      <c r="Z211" s="50"/>
      <c r="AA211" s="50"/>
      <c r="AB211" s="50"/>
      <c r="AC211" s="50"/>
      <c r="AD211" s="50"/>
      <c r="AE211" s="50"/>
      <c r="AF211" s="51"/>
      <c r="AG211" s="51"/>
      <c r="AH211" s="51"/>
      <c r="AI211" s="51"/>
    </row>
    <row r="212" spans="1:35" ht="40" customHeight="1" x14ac:dyDescent="0.35">
      <c r="A212" s="109"/>
      <c r="B212" s="112"/>
      <c r="C212" s="33">
        <v>209</v>
      </c>
      <c r="D212" s="115"/>
      <c r="E212" s="39" t="s">
        <v>60</v>
      </c>
      <c r="F212" s="40" t="s">
        <v>37</v>
      </c>
      <c r="G212" s="40" t="s">
        <v>114</v>
      </c>
      <c r="H212" s="40" t="s">
        <v>29</v>
      </c>
      <c r="I212" s="38">
        <v>124.47</v>
      </c>
      <c r="J212" s="17">
        <v>0</v>
      </c>
      <c r="K212" s="79">
        <f t="shared" si="14"/>
        <v>0</v>
      </c>
      <c r="L212" s="81">
        <f t="shared" si="15"/>
        <v>0</v>
      </c>
      <c r="M212" s="82"/>
      <c r="N212" s="83">
        <f t="shared" si="16"/>
        <v>0</v>
      </c>
      <c r="O212" s="80"/>
      <c r="P212" s="80"/>
      <c r="Q212" s="80"/>
      <c r="R212" s="84">
        <f t="shared" si="17"/>
        <v>0</v>
      </c>
      <c r="S212" s="19" t="str">
        <f t="shared" si="9"/>
        <v>OK</v>
      </c>
      <c r="T212" s="48"/>
      <c r="U212" s="48"/>
      <c r="V212" s="48"/>
      <c r="W212" s="48"/>
      <c r="X212" s="48"/>
      <c r="Y212" s="50"/>
      <c r="Z212" s="50"/>
      <c r="AA212" s="50"/>
      <c r="AB212" s="50"/>
      <c r="AC212" s="50"/>
      <c r="AD212" s="50"/>
      <c r="AE212" s="50"/>
      <c r="AF212" s="51"/>
      <c r="AG212" s="51"/>
      <c r="AH212" s="51"/>
      <c r="AI212" s="51"/>
    </row>
    <row r="213" spans="1:35" ht="40" customHeight="1" x14ac:dyDescent="0.35">
      <c r="A213" s="109"/>
      <c r="B213" s="112"/>
      <c r="C213" s="33">
        <v>210</v>
      </c>
      <c r="D213" s="115"/>
      <c r="E213" s="39" t="s">
        <v>62</v>
      </c>
      <c r="F213" s="40" t="s">
        <v>125</v>
      </c>
      <c r="G213" s="40" t="s">
        <v>115</v>
      </c>
      <c r="H213" s="40" t="s">
        <v>29</v>
      </c>
      <c r="I213" s="38">
        <v>1329.2</v>
      </c>
      <c r="J213" s="17">
        <v>0</v>
      </c>
      <c r="K213" s="79">
        <f t="shared" si="14"/>
        <v>0</v>
      </c>
      <c r="L213" s="81">
        <f t="shared" si="15"/>
        <v>0</v>
      </c>
      <c r="M213" s="82"/>
      <c r="N213" s="83">
        <f t="shared" si="16"/>
        <v>0</v>
      </c>
      <c r="O213" s="80"/>
      <c r="P213" s="80"/>
      <c r="Q213" s="80"/>
      <c r="R213" s="84">
        <f t="shared" si="17"/>
        <v>0</v>
      </c>
      <c r="S213" s="19" t="str">
        <f t="shared" si="9"/>
        <v>OK</v>
      </c>
      <c r="T213" s="48"/>
      <c r="U213" s="48"/>
      <c r="V213" s="48"/>
      <c r="W213" s="48"/>
      <c r="X213" s="48"/>
      <c r="Y213" s="50"/>
      <c r="Z213" s="50"/>
      <c r="AA213" s="50"/>
      <c r="AB213" s="50"/>
      <c r="AC213" s="50"/>
      <c r="AD213" s="50"/>
      <c r="AE213" s="50"/>
      <c r="AF213" s="51"/>
      <c r="AG213" s="51"/>
      <c r="AH213" s="51"/>
      <c r="AI213" s="51"/>
    </row>
    <row r="214" spans="1:35" ht="40" customHeight="1" x14ac:dyDescent="0.35">
      <c r="A214" s="109"/>
      <c r="B214" s="112"/>
      <c r="C214" s="33">
        <v>211</v>
      </c>
      <c r="D214" s="115"/>
      <c r="E214" s="39" t="s">
        <v>64</v>
      </c>
      <c r="F214" s="40" t="s">
        <v>125</v>
      </c>
      <c r="G214" s="40" t="s">
        <v>115</v>
      </c>
      <c r="H214" s="40" t="s">
        <v>29</v>
      </c>
      <c r="I214" s="38">
        <v>699.21</v>
      </c>
      <c r="J214" s="17">
        <v>0</v>
      </c>
      <c r="K214" s="79">
        <f t="shared" si="14"/>
        <v>0</v>
      </c>
      <c r="L214" s="81">
        <f t="shared" si="15"/>
        <v>0</v>
      </c>
      <c r="M214" s="82"/>
      <c r="N214" s="83">
        <f t="shared" si="16"/>
        <v>0</v>
      </c>
      <c r="O214" s="80"/>
      <c r="P214" s="80"/>
      <c r="Q214" s="80"/>
      <c r="R214" s="84">
        <f t="shared" si="17"/>
        <v>0</v>
      </c>
      <c r="S214" s="19" t="str">
        <f t="shared" si="9"/>
        <v>OK</v>
      </c>
      <c r="T214" s="48"/>
      <c r="U214" s="48"/>
      <c r="V214" s="48"/>
      <c r="W214" s="48"/>
      <c r="X214" s="48"/>
      <c r="Y214" s="50"/>
      <c r="Z214" s="50"/>
      <c r="AA214" s="50"/>
      <c r="AB214" s="50"/>
      <c r="AC214" s="50"/>
      <c r="AD214" s="50"/>
      <c r="AE214" s="50"/>
      <c r="AF214" s="51"/>
      <c r="AG214" s="51"/>
      <c r="AH214" s="51"/>
      <c r="AI214" s="51"/>
    </row>
    <row r="215" spans="1:35" ht="40" customHeight="1" x14ac:dyDescent="0.35">
      <c r="A215" s="109"/>
      <c r="B215" s="112"/>
      <c r="C215" s="33">
        <v>212</v>
      </c>
      <c r="D215" s="115"/>
      <c r="E215" s="39" t="s">
        <v>65</v>
      </c>
      <c r="F215" s="40" t="s">
        <v>125</v>
      </c>
      <c r="G215" s="40" t="s">
        <v>116</v>
      </c>
      <c r="H215" s="40" t="s">
        <v>29</v>
      </c>
      <c r="I215" s="38">
        <v>160</v>
      </c>
      <c r="J215" s="17">
        <v>0</v>
      </c>
      <c r="K215" s="79">
        <f t="shared" si="14"/>
        <v>0</v>
      </c>
      <c r="L215" s="81">
        <f t="shared" si="15"/>
        <v>0</v>
      </c>
      <c r="M215" s="82"/>
      <c r="N215" s="83">
        <f t="shared" si="16"/>
        <v>0</v>
      </c>
      <c r="O215" s="80"/>
      <c r="P215" s="80"/>
      <c r="Q215" s="80"/>
      <c r="R215" s="84">
        <f t="shared" si="17"/>
        <v>0</v>
      </c>
      <c r="S215" s="19" t="str">
        <f t="shared" si="9"/>
        <v>OK</v>
      </c>
      <c r="T215" s="48"/>
      <c r="U215" s="48"/>
      <c r="V215" s="48"/>
      <c r="W215" s="48"/>
      <c r="X215" s="48"/>
      <c r="Y215" s="50"/>
      <c r="Z215" s="50"/>
      <c r="AA215" s="50"/>
      <c r="AB215" s="50"/>
      <c r="AC215" s="50"/>
      <c r="AD215" s="50"/>
      <c r="AE215" s="50"/>
      <c r="AF215" s="51"/>
      <c r="AG215" s="51"/>
      <c r="AH215" s="51"/>
      <c r="AI215" s="51"/>
    </row>
    <row r="216" spans="1:35" ht="40" customHeight="1" x14ac:dyDescent="0.35">
      <c r="A216" s="109"/>
      <c r="B216" s="112"/>
      <c r="C216" s="33">
        <v>213</v>
      </c>
      <c r="D216" s="115"/>
      <c r="E216" s="39" t="s">
        <v>69</v>
      </c>
      <c r="F216" s="40" t="s">
        <v>125</v>
      </c>
      <c r="G216" s="40" t="s">
        <v>137</v>
      </c>
      <c r="H216" s="40" t="s">
        <v>29</v>
      </c>
      <c r="I216" s="38">
        <v>242</v>
      </c>
      <c r="J216" s="17">
        <v>0</v>
      </c>
      <c r="K216" s="79">
        <f t="shared" si="14"/>
        <v>0</v>
      </c>
      <c r="L216" s="81">
        <f t="shared" si="15"/>
        <v>0</v>
      </c>
      <c r="M216" s="82"/>
      <c r="N216" s="83">
        <f t="shared" si="16"/>
        <v>0</v>
      </c>
      <c r="O216" s="80"/>
      <c r="P216" s="80"/>
      <c r="Q216" s="80"/>
      <c r="R216" s="84">
        <f t="shared" si="17"/>
        <v>0</v>
      </c>
      <c r="S216" s="19" t="str">
        <f t="shared" si="9"/>
        <v>OK</v>
      </c>
      <c r="T216" s="48"/>
      <c r="U216" s="48"/>
      <c r="V216" s="48"/>
      <c r="W216" s="48"/>
      <c r="X216" s="48"/>
      <c r="Y216" s="50"/>
      <c r="Z216" s="50"/>
      <c r="AA216" s="50"/>
      <c r="AB216" s="50"/>
      <c r="AC216" s="50"/>
      <c r="AD216" s="50"/>
      <c r="AE216" s="50"/>
      <c r="AF216" s="51"/>
      <c r="AG216" s="51"/>
      <c r="AH216" s="51"/>
      <c r="AI216" s="51"/>
    </row>
    <row r="217" spans="1:35" ht="40" customHeight="1" x14ac:dyDescent="0.35">
      <c r="A217" s="109"/>
      <c r="B217" s="112"/>
      <c r="C217" s="33">
        <v>214</v>
      </c>
      <c r="D217" s="115"/>
      <c r="E217" s="39" t="s">
        <v>70</v>
      </c>
      <c r="F217" s="40" t="s">
        <v>125</v>
      </c>
      <c r="G217" s="40" t="s">
        <v>71</v>
      </c>
      <c r="H217" s="40" t="s">
        <v>29</v>
      </c>
      <c r="I217" s="38">
        <v>164.74</v>
      </c>
      <c r="J217" s="17">
        <v>0</v>
      </c>
      <c r="K217" s="79">
        <f t="shared" si="14"/>
        <v>0</v>
      </c>
      <c r="L217" s="81">
        <f t="shared" si="15"/>
        <v>0</v>
      </c>
      <c r="M217" s="82"/>
      <c r="N217" s="83">
        <f t="shared" si="16"/>
        <v>0</v>
      </c>
      <c r="O217" s="80"/>
      <c r="P217" s="80"/>
      <c r="Q217" s="80"/>
      <c r="R217" s="84">
        <f t="shared" si="17"/>
        <v>0</v>
      </c>
      <c r="S217" s="19" t="str">
        <f t="shared" si="9"/>
        <v>OK</v>
      </c>
      <c r="T217" s="48"/>
      <c r="U217" s="48"/>
      <c r="V217" s="48"/>
      <c r="W217" s="48"/>
      <c r="X217" s="48"/>
      <c r="Y217" s="50"/>
      <c r="Z217" s="50"/>
      <c r="AA217" s="50"/>
      <c r="AB217" s="50"/>
      <c r="AC217" s="50"/>
      <c r="AD217" s="50"/>
      <c r="AE217" s="50"/>
      <c r="AF217" s="51"/>
      <c r="AG217" s="51"/>
      <c r="AH217" s="51"/>
      <c r="AI217" s="51"/>
    </row>
    <row r="218" spans="1:35" ht="40" customHeight="1" x14ac:dyDescent="0.35">
      <c r="A218" s="109"/>
      <c r="B218" s="112"/>
      <c r="C218" s="33">
        <v>215</v>
      </c>
      <c r="D218" s="115"/>
      <c r="E218" s="39" t="s">
        <v>72</v>
      </c>
      <c r="F218" s="40" t="s">
        <v>125</v>
      </c>
      <c r="G218" s="40" t="s">
        <v>101</v>
      </c>
      <c r="H218" s="40" t="s">
        <v>29</v>
      </c>
      <c r="I218" s="38">
        <v>960</v>
      </c>
      <c r="J218" s="17">
        <v>0</v>
      </c>
      <c r="K218" s="79">
        <f t="shared" si="14"/>
        <v>0</v>
      </c>
      <c r="L218" s="81">
        <f t="shared" si="15"/>
        <v>0</v>
      </c>
      <c r="M218" s="82"/>
      <c r="N218" s="83">
        <f t="shared" si="16"/>
        <v>0</v>
      </c>
      <c r="O218" s="80"/>
      <c r="P218" s="80"/>
      <c r="Q218" s="80"/>
      <c r="R218" s="84">
        <f t="shared" si="17"/>
        <v>0</v>
      </c>
      <c r="S218" s="19" t="str">
        <f t="shared" si="9"/>
        <v>OK</v>
      </c>
      <c r="T218" s="48"/>
      <c r="U218" s="48"/>
      <c r="V218" s="48"/>
      <c r="W218" s="48"/>
      <c r="X218" s="48"/>
      <c r="Y218" s="50"/>
      <c r="Z218" s="50"/>
      <c r="AA218" s="50"/>
      <c r="AB218" s="50"/>
      <c r="AC218" s="50"/>
      <c r="AD218" s="50"/>
      <c r="AE218" s="50"/>
      <c r="AF218" s="51"/>
      <c r="AG218" s="51"/>
      <c r="AH218" s="51"/>
      <c r="AI218" s="51"/>
    </row>
    <row r="219" spans="1:35" ht="40" customHeight="1" x14ac:dyDescent="0.35">
      <c r="A219" s="109"/>
      <c r="B219" s="112"/>
      <c r="C219" s="33">
        <v>216</v>
      </c>
      <c r="D219" s="115"/>
      <c r="E219" s="39" t="s">
        <v>74</v>
      </c>
      <c r="F219" s="40" t="s">
        <v>125</v>
      </c>
      <c r="G219" s="40" t="s">
        <v>102</v>
      </c>
      <c r="H219" s="40" t="s">
        <v>29</v>
      </c>
      <c r="I219" s="38">
        <v>1340</v>
      </c>
      <c r="J219" s="17">
        <v>0</v>
      </c>
      <c r="K219" s="79">
        <f t="shared" si="14"/>
        <v>0</v>
      </c>
      <c r="L219" s="81">
        <f t="shared" si="15"/>
        <v>0</v>
      </c>
      <c r="M219" s="82"/>
      <c r="N219" s="83">
        <f t="shared" si="16"/>
        <v>0</v>
      </c>
      <c r="O219" s="80"/>
      <c r="P219" s="80"/>
      <c r="Q219" s="80"/>
      <c r="R219" s="84">
        <f t="shared" si="17"/>
        <v>0</v>
      </c>
      <c r="S219" s="19" t="str">
        <f t="shared" si="9"/>
        <v>OK</v>
      </c>
      <c r="T219" s="48"/>
      <c r="U219" s="48"/>
      <c r="V219" s="48"/>
      <c r="W219" s="48"/>
      <c r="X219" s="48"/>
      <c r="Y219" s="50"/>
      <c r="Z219" s="50"/>
      <c r="AA219" s="50"/>
      <c r="AB219" s="50"/>
      <c r="AC219" s="50"/>
      <c r="AD219" s="50"/>
      <c r="AE219" s="50"/>
      <c r="AF219" s="51"/>
      <c r="AG219" s="51"/>
      <c r="AH219" s="51"/>
      <c r="AI219" s="51"/>
    </row>
    <row r="220" spans="1:35" ht="40" customHeight="1" x14ac:dyDescent="0.35">
      <c r="A220" s="109"/>
      <c r="B220" s="112"/>
      <c r="C220" s="33">
        <v>217</v>
      </c>
      <c r="D220" s="115"/>
      <c r="E220" s="39" t="s">
        <v>76</v>
      </c>
      <c r="F220" s="40" t="s">
        <v>125</v>
      </c>
      <c r="G220" s="40" t="s">
        <v>137</v>
      </c>
      <c r="H220" s="40" t="s">
        <v>29</v>
      </c>
      <c r="I220" s="38">
        <v>610</v>
      </c>
      <c r="J220" s="17">
        <v>0</v>
      </c>
      <c r="K220" s="79">
        <f t="shared" si="14"/>
        <v>0</v>
      </c>
      <c r="L220" s="81">
        <f t="shared" si="15"/>
        <v>0</v>
      </c>
      <c r="M220" s="82"/>
      <c r="N220" s="83">
        <f t="shared" si="16"/>
        <v>0</v>
      </c>
      <c r="O220" s="80"/>
      <c r="P220" s="80"/>
      <c r="Q220" s="80"/>
      <c r="R220" s="84">
        <f t="shared" si="17"/>
        <v>0</v>
      </c>
      <c r="S220" s="19" t="str">
        <f t="shared" si="9"/>
        <v>OK</v>
      </c>
      <c r="T220" s="48"/>
      <c r="U220" s="48"/>
      <c r="V220" s="48"/>
      <c r="W220" s="48"/>
      <c r="X220" s="48"/>
      <c r="Y220" s="50"/>
      <c r="Z220" s="50"/>
      <c r="AA220" s="50"/>
      <c r="AB220" s="50"/>
      <c r="AC220" s="50"/>
      <c r="AD220" s="50"/>
      <c r="AE220" s="50"/>
      <c r="AF220" s="51"/>
      <c r="AG220" s="51"/>
      <c r="AH220" s="51"/>
      <c r="AI220" s="51"/>
    </row>
    <row r="221" spans="1:35" ht="40" customHeight="1" x14ac:dyDescent="0.35">
      <c r="A221" s="109"/>
      <c r="B221" s="112"/>
      <c r="C221" s="33">
        <v>218</v>
      </c>
      <c r="D221" s="115"/>
      <c r="E221" s="39" t="s">
        <v>77</v>
      </c>
      <c r="F221" s="40" t="s">
        <v>125</v>
      </c>
      <c r="G221" s="40" t="s">
        <v>137</v>
      </c>
      <c r="H221" s="40" t="s">
        <v>29</v>
      </c>
      <c r="I221" s="38">
        <v>1150</v>
      </c>
      <c r="J221" s="17">
        <v>0</v>
      </c>
      <c r="K221" s="79">
        <f t="shared" si="14"/>
        <v>0</v>
      </c>
      <c r="L221" s="81">
        <f t="shared" si="15"/>
        <v>0</v>
      </c>
      <c r="M221" s="82"/>
      <c r="N221" s="83">
        <f t="shared" si="16"/>
        <v>0</v>
      </c>
      <c r="O221" s="80"/>
      <c r="P221" s="80"/>
      <c r="Q221" s="80"/>
      <c r="R221" s="84">
        <f t="shared" si="17"/>
        <v>0</v>
      </c>
      <c r="S221" s="19" t="str">
        <f t="shared" si="9"/>
        <v>OK</v>
      </c>
      <c r="T221" s="48"/>
      <c r="U221" s="48"/>
      <c r="V221" s="48"/>
      <c r="W221" s="48"/>
      <c r="X221" s="48"/>
      <c r="Y221" s="50"/>
      <c r="Z221" s="50"/>
      <c r="AA221" s="50"/>
      <c r="AB221" s="50"/>
      <c r="AC221" s="50"/>
      <c r="AD221" s="50"/>
      <c r="AE221" s="50"/>
      <c r="AF221" s="51"/>
      <c r="AG221" s="51"/>
      <c r="AH221" s="51"/>
      <c r="AI221" s="51"/>
    </row>
    <row r="222" spans="1:35" ht="40" customHeight="1" x14ac:dyDescent="0.35">
      <c r="A222" s="109"/>
      <c r="B222" s="112"/>
      <c r="C222" s="33">
        <v>219</v>
      </c>
      <c r="D222" s="115"/>
      <c r="E222" s="39" t="s">
        <v>78</v>
      </c>
      <c r="F222" s="40" t="s">
        <v>125</v>
      </c>
      <c r="G222" s="40" t="s">
        <v>137</v>
      </c>
      <c r="H222" s="40" t="s">
        <v>29</v>
      </c>
      <c r="I222" s="38">
        <v>90</v>
      </c>
      <c r="J222" s="17">
        <v>0</v>
      </c>
      <c r="K222" s="79">
        <f t="shared" si="14"/>
        <v>0</v>
      </c>
      <c r="L222" s="81">
        <f t="shared" si="15"/>
        <v>0</v>
      </c>
      <c r="M222" s="82"/>
      <c r="N222" s="83">
        <f t="shared" si="16"/>
        <v>0</v>
      </c>
      <c r="O222" s="80"/>
      <c r="P222" s="80"/>
      <c r="Q222" s="80"/>
      <c r="R222" s="84">
        <f t="shared" si="17"/>
        <v>0</v>
      </c>
      <c r="S222" s="19" t="str">
        <f t="shared" si="9"/>
        <v>OK</v>
      </c>
      <c r="T222" s="48"/>
      <c r="U222" s="48"/>
      <c r="V222" s="48"/>
      <c r="W222" s="48"/>
      <c r="X222" s="48"/>
      <c r="Y222" s="50"/>
      <c r="Z222" s="50"/>
      <c r="AA222" s="50"/>
      <c r="AB222" s="50"/>
      <c r="AC222" s="50"/>
      <c r="AD222" s="50"/>
      <c r="AE222" s="50"/>
      <c r="AF222" s="51"/>
      <c r="AG222" s="51"/>
      <c r="AH222" s="51"/>
      <c r="AI222" s="51"/>
    </row>
    <row r="223" spans="1:35" ht="40" customHeight="1" x14ac:dyDescent="0.35">
      <c r="A223" s="109"/>
      <c r="B223" s="112"/>
      <c r="C223" s="33">
        <v>220</v>
      </c>
      <c r="D223" s="115"/>
      <c r="E223" s="39" t="s">
        <v>131</v>
      </c>
      <c r="F223" s="40" t="s">
        <v>125</v>
      </c>
      <c r="G223" s="40" t="s">
        <v>137</v>
      </c>
      <c r="H223" s="40" t="s">
        <v>29</v>
      </c>
      <c r="I223" s="38">
        <v>70</v>
      </c>
      <c r="J223" s="17">
        <v>0</v>
      </c>
      <c r="K223" s="79">
        <f t="shared" si="14"/>
        <v>0</v>
      </c>
      <c r="L223" s="81">
        <f t="shared" si="15"/>
        <v>0</v>
      </c>
      <c r="M223" s="82"/>
      <c r="N223" s="83">
        <f t="shared" si="16"/>
        <v>0</v>
      </c>
      <c r="O223" s="80"/>
      <c r="P223" s="80"/>
      <c r="Q223" s="80"/>
      <c r="R223" s="84">
        <f t="shared" si="17"/>
        <v>0</v>
      </c>
      <c r="S223" s="19" t="str">
        <f t="shared" si="9"/>
        <v>OK</v>
      </c>
      <c r="T223" s="48"/>
      <c r="U223" s="48"/>
      <c r="V223" s="48"/>
      <c r="W223" s="48"/>
      <c r="X223" s="48"/>
      <c r="Y223" s="50"/>
      <c r="Z223" s="50"/>
      <c r="AA223" s="50"/>
      <c r="AB223" s="50"/>
      <c r="AC223" s="50"/>
      <c r="AD223" s="50"/>
      <c r="AE223" s="50"/>
      <c r="AF223" s="51"/>
      <c r="AG223" s="51"/>
      <c r="AH223" s="51"/>
      <c r="AI223" s="51"/>
    </row>
    <row r="224" spans="1:35" ht="40" customHeight="1" x14ac:dyDescent="0.35">
      <c r="A224" s="109"/>
      <c r="B224" s="112"/>
      <c r="C224" s="33">
        <v>221</v>
      </c>
      <c r="D224" s="115"/>
      <c r="E224" s="39" t="s">
        <v>132</v>
      </c>
      <c r="F224" s="40" t="s">
        <v>37</v>
      </c>
      <c r="G224" s="40" t="s">
        <v>117</v>
      </c>
      <c r="H224" s="40" t="s">
        <v>29</v>
      </c>
      <c r="I224" s="38">
        <v>16.18</v>
      </c>
      <c r="J224" s="17">
        <v>0</v>
      </c>
      <c r="K224" s="79">
        <f t="shared" si="14"/>
        <v>0</v>
      </c>
      <c r="L224" s="81">
        <f t="shared" si="15"/>
        <v>0</v>
      </c>
      <c r="M224" s="82"/>
      <c r="N224" s="83">
        <f t="shared" si="16"/>
        <v>0</v>
      </c>
      <c r="O224" s="80"/>
      <c r="P224" s="80"/>
      <c r="Q224" s="80"/>
      <c r="R224" s="84">
        <f t="shared" si="17"/>
        <v>0</v>
      </c>
      <c r="S224" s="19" t="str">
        <f t="shared" si="9"/>
        <v>OK</v>
      </c>
      <c r="T224" s="48"/>
      <c r="U224" s="48"/>
      <c r="V224" s="48"/>
      <c r="W224" s="48"/>
      <c r="X224" s="48"/>
      <c r="Y224" s="50"/>
      <c r="Z224" s="50"/>
      <c r="AA224" s="50"/>
      <c r="AB224" s="50"/>
      <c r="AC224" s="50"/>
      <c r="AD224" s="50"/>
      <c r="AE224" s="50"/>
      <c r="AF224" s="51"/>
      <c r="AG224" s="51"/>
      <c r="AH224" s="51"/>
      <c r="AI224" s="51"/>
    </row>
    <row r="225" spans="1:35" ht="40" customHeight="1" x14ac:dyDescent="0.35">
      <c r="A225" s="109"/>
      <c r="B225" s="112"/>
      <c r="C225" s="33">
        <v>222</v>
      </c>
      <c r="D225" s="115"/>
      <c r="E225" s="39" t="s">
        <v>135</v>
      </c>
      <c r="F225" s="40" t="s">
        <v>37</v>
      </c>
      <c r="G225" s="40" t="s">
        <v>118</v>
      </c>
      <c r="H225" s="40" t="s">
        <v>29</v>
      </c>
      <c r="I225" s="38">
        <v>45</v>
      </c>
      <c r="J225" s="17">
        <v>0</v>
      </c>
      <c r="K225" s="79">
        <f t="shared" si="14"/>
        <v>0</v>
      </c>
      <c r="L225" s="81">
        <f t="shared" si="15"/>
        <v>0</v>
      </c>
      <c r="M225" s="82"/>
      <c r="N225" s="83">
        <f t="shared" si="16"/>
        <v>0</v>
      </c>
      <c r="O225" s="80"/>
      <c r="P225" s="80"/>
      <c r="Q225" s="80"/>
      <c r="R225" s="84">
        <f t="shared" si="17"/>
        <v>0</v>
      </c>
      <c r="S225" s="19" t="str">
        <f t="shared" si="9"/>
        <v>OK</v>
      </c>
      <c r="T225" s="48"/>
      <c r="U225" s="48"/>
      <c r="V225" s="48"/>
      <c r="W225" s="48"/>
      <c r="X225" s="48"/>
      <c r="Y225" s="50"/>
      <c r="Z225" s="50"/>
      <c r="AA225" s="50"/>
      <c r="AB225" s="50"/>
      <c r="AC225" s="50"/>
      <c r="AD225" s="50"/>
      <c r="AE225" s="50"/>
      <c r="AF225" s="51"/>
      <c r="AG225" s="51"/>
      <c r="AH225" s="51"/>
      <c r="AI225" s="51"/>
    </row>
    <row r="226" spans="1:35" ht="40" customHeight="1" x14ac:dyDescent="0.35">
      <c r="A226" s="109"/>
      <c r="B226" s="112"/>
      <c r="C226" s="33">
        <v>223</v>
      </c>
      <c r="D226" s="115"/>
      <c r="E226" s="39" t="s">
        <v>136</v>
      </c>
      <c r="F226" s="40" t="s">
        <v>37</v>
      </c>
      <c r="G226" s="40" t="s">
        <v>119</v>
      </c>
      <c r="H226" s="40" t="s">
        <v>29</v>
      </c>
      <c r="I226" s="38">
        <v>30</v>
      </c>
      <c r="J226" s="17">
        <v>0</v>
      </c>
      <c r="K226" s="79">
        <f t="shared" si="14"/>
        <v>0</v>
      </c>
      <c r="L226" s="81">
        <f t="shared" si="15"/>
        <v>0</v>
      </c>
      <c r="M226" s="82"/>
      <c r="N226" s="83">
        <f t="shared" si="16"/>
        <v>0</v>
      </c>
      <c r="O226" s="80"/>
      <c r="P226" s="80"/>
      <c r="Q226" s="80"/>
      <c r="R226" s="84">
        <f t="shared" si="17"/>
        <v>0</v>
      </c>
      <c r="S226" s="19" t="str">
        <f t="shared" si="9"/>
        <v>OK</v>
      </c>
      <c r="T226" s="48"/>
      <c r="U226" s="48"/>
      <c r="V226" s="48"/>
      <c r="W226" s="48"/>
      <c r="X226" s="48"/>
      <c r="Y226" s="50"/>
      <c r="Z226" s="50"/>
      <c r="AA226" s="50"/>
      <c r="AB226" s="50"/>
      <c r="AC226" s="50"/>
      <c r="AD226" s="50"/>
      <c r="AE226" s="50"/>
      <c r="AF226" s="51"/>
      <c r="AG226" s="51"/>
      <c r="AH226" s="51"/>
      <c r="AI226" s="51"/>
    </row>
    <row r="227" spans="1:35" ht="40" customHeight="1" x14ac:dyDescent="0.35">
      <c r="A227" s="109"/>
      <c r="B227" s="112"/>
      <c r="C227" s="33">
        <v>224</v>
      </c>
      <c r="D227" s="115"/>
      <c r="E227" s="39" t="s">
        <v>86</v>
      </c>
      <c r="F227" s="40" t="s">
        <v>125</v>
      </c>
      <c r="G227" s="40" t="s">
        <v>137</v>
      </c>
      <c r="H227" s="40" t="s">
        <v>29</v>
      </c>
      <c r="I227" s="38">
        <v>400</v>
      </c>
      <c r="J227" s="17">
        <v>0</v>
      </c>
      <c r="K227" s="79">
        <f t="shared" si="14"/>
        <v>0</v>
      </c>
      <c r="L227" s="81">
        <f t="shared" si="15"/>
        <v>0</v>
      </c>
      <c r="M227" s="82"/>
      <c r="N227" s="83">
        <f t="shared" si="16"/>
        <v>0</v>
      </c>
      <c r="O227" s="80"/>
      <c r="P227" s="80"/>
      <c r="Q227" s="80"/>
      <c r="R227" s="84">
        <f t="shared" si="17"/>
        <v>0</v>
      </c>
      <c r="S227" s="19" t="str">
        <f t="shared" si="9"/>
        <v>OK</v>
      </c>
      <c r="T227" s="48"/>
      <c r="U227" s="48"/>
      <c r="V227" s="48"/>
      <c r="W227" s="48"/>
      <c r="X227" s="48"/>
      <c r="Y227" s="50"/>
      <c r="Z227" s="50"/>
      <c r="AA227" s="50"/>
      <c r="AB227" s="50"/>
      <c r="AC227" s="50"/>
      <c r="AD227" s="50"/>
      <c r="AE227" s="50"/>
      <c r="AF227" s="51"/>
      <c r="AG227" s="51"/>
      <c r="AH227" s="51"/>
      <c r="AI227" s="51"/>
    </row>
    <row r="228" spans="1:35" ht="40" customHeight="1" x14ac:dyDescent="0.35">
      <c r="A228" s="109"/>
      <c r="B228" s="112"/>
      <c r="C228" s="33">
        <v>225</v>
      </c>
      <c r="D228" s="115"/>
      <c r="E228" s="39" t="s">
        <v>89</v>
      </c>
      <c r="F228" s="40" t="s">
        <v>37</v>
      </c>
      <c r="G228" s="40" t="s">
        <v>137</v>
      </c>
      <c r="H228" s="40" t="s">
        <v>29</v>
      </c>
      <c r="I228" s="38">
        <v>190</v>
      </c>
      <c r="J228" s="17">
        <v>0</v>
      </c>
      <c r="K228" s="79">
        <f t="shared" si="14"/>
        <v>0</v>
      </c>
      <c r="L228" s="81">
        <f t="shared" si="15"/>
        <v>0</v>
      </c>
      <c r="M228" s="82"/>
      <c r="N228" s="83">
        <f t="shared" si="16"/>
        <v>0</v>
      </c>
      <c r="O228" s="80"/>
      <c r="P228" s="80"/>
      <c r="Q228" s="80"/>
      <c r="R228" s="84">
        <f t="shared" si="17"/>
        <v>0</v>
      </c>
      <c r="S228" s="19" t="str">
        <f t="shared" si="9"/>
        <v>OK</v>
      </c>
      <c r="T228" s="48"/>
      <c r="U228" s="48"/>
      <c r="V228" s="48"/>
      <c r="W228" s="48"/>
      <c r="X228" s="48"/>
      <c r="Y228" s="50"/>
      <c r="Z228" s="50"/>
      <c r="AA228" s="50"/>
      <c r="AB228" s="50"/>
      <c r="AC228" s="50"/>
      <c r="AD228" s="50"/>
      <c r="AE228" s="50"/>
      <c r="AF228" s="51"/>
      <c r="AG228" s="51"/>
      <c r="AH228" s="51"/>
      <c r="AI228" s="51"/>
    </row>
    <row r="229" spans="1:35" ht="40" customHeight="1" x14ac:dyDescent="0.35">
      <c r="A229" s="109"/>
      <c r="B229" s="112"/>
      <c r="C229" s="33">
        <v>226</v>
      </c>
      <c r="D229" s="115"/>
      <c r="E229" s="39" t="s">
        <v>90</v>
      </c>
      <c r="F229" s="40" t="s">
        <v>37</v>
      </c>
      <c r="G229" s="40" t="s">
        <v>137</v>
      </c>
      <c r="H229" s="40" t="s">
        <v>29</v>
      </c>
      <c r="I229" s="38">
        <v>100</v>
      </c>
      <c r="J229" s="17">
        <v>0</v>
      </c>
      <c r="K229" s="79">
        <f t="shared" si="14"/>
        <v>0</v>
      </c>
      <c r="L229" s="81">
        <f t="shared" si="15"/>
        <v>0</v>
      </c>
      <c r="M229" s="82"/>
      <c r="N229" s="83">
        <f t="shared" si="16"/>
        <v>0</v>
      </c>
      <c r="O229" s="80"/>
      <c r="P229" s="80"/>
      <c r="Q229" s="80"/>
      <c r="R229" s="84">
        <f t="shared" si="17"/>
        <v>0</v>
      </c>
      <c r="S229" s="19" t="str">
        <f t="shared" si="9"/>
        <v>OK</v>
      </c>
      <c r="T229" s="48"/>
      <c r="U229" s="48"/>
      <c r="V229" s="48"/>
      <c r="W229" s="48"/>
      <c r="X229" s="48"/>
      <c r="Y229" s="50"/>
      <c r="Z229" s="50"/>
      <c r="AA229" s="50"/>
      <c r="AB229" s="50"/>
      <c r="AC229" s="50"/>
      <c r="AD229" s="50"/>
      <c r="AE229" s="50"/>
      <c r="AF229" s="51"/>
      <c r="AG229" s="51"/>
      <c r="AH229" s="51"/>
      <c r="AI229" s="51"/>
    </row>
    <row r="230" spans="1:35" ht="40" customHeight="1" x14ac:dyDescent="0.35">
      <c r="A230" s="109"/>
      <c r="B230" s="112"/>
      <c r="C230" s="33">
        <v>227</v>
      </c>
      <c r="D230" s="115"/>
      <c r="E230" s="39" t="s">
        <v>91</v>
      </c>
      <c r="F230" s="40" t="s">
        <v>37</v>
      </c>
      <c r="G230" s="40" t="s">
        <v>120</v>
      </c>
      <c r="H230" s="40" t="s">
        <v>29</v>
      </c>
      <c r="I230" s="38">
        <v>20</v>
      </c>
      <c r="J230" s="17">
        <v>0</v>
      </c>
      <c r="K230" s="79">
        <f t="shared" si="14"/>
        <v>0</v>
      </c>
      <c r="L230" s="81">
        <f t="shared" si="15"/>
        <v>0</v>
      </c>
      <c r="M230" s="82"/>
      <c r="N230" s="83">
        <f t="shared" si="16"/>
        <v>0</v>
      </c>
      <c r="O230" s="80"/>
      <c r="P230" s="80"/>
      <c r="Q230" s="80"/>
      <c r="R230" s="84">
        <f t="shared" si="17"/>
        <v>0</v>
      </c>
      <c r="S230" s="19" t="str">
        <f t="shared" si="9"/>
        <v>OK</v>
      </c>
      <c r="T230" s="48"/>
      <c r="U230" s="48"/>
      <c r="V230" s="48"/>
      <c r="W230" s="48"/>
      <c r="X230" s="48"/>
      <c r="Y230" s="50"/>
      <c r="Z230" s="50"/>
      <c r="AA230" s="50"/>
      <c r="AB230" s="50"/>
      <c r="AC230" s="50"/>
      <c r="AD230" s="50"/>
      <c r="AE230" s="50"/>
      <c r="AF230" s="51"/>
      <c r="AG230" s="51"/>
      <c r="AH230" s="51"/>
      <c r="AI230" s="51"/>
    </row>
    <row r="231" spans="1:35" ht="40" customHeight="1" x14ac:dyDescent="0.35">
      <c r="A231" s="109"/>
      <c r="B231" s="112"/>
      <c r="C231" s="33">
        <v>228</v>
      </c>
      <c r="D231" s="115"/>
      <c r="E231" s="39" t="s">
        <v>93</v>
      </c>
      <c r="F231" s="40" t="s">
        <v>125</v>
      </c>
      <c r="G231" s="40" t="s">
        <v>137</v>
      </c>
      <c r="H231" s="40" t="s">
        <v>29</v>
      </c>
      <c r="I231" s="38">
        <v>133</v>
      </c>
      <c r="J231" s="17">
        <v>0</v>
      </c>
      <c r="K231" s="79">
        <f t="shared" si="14"/>
        <v>0</v>
      </c>
      <c r="L231" s="81">
        <f t="shared" si="15"/>
        <v>0</v>
      </c>
      <c r="M231" s="82"/>
      <c r="N231" s="83">
        <f t="shared" si="16"/>
        <v>0</v>
      </c>
      <c r="O231" s="80"/>
      <c r="P231" s="80"/>
      <c r="Q231" s="80"/>
      <c r="R231" s="84">
        <f t="shared" si="17"/>
        <v>0</v>
      </c>
      <c r="S231" s="19" t="str">
        <f t="shared" si="9"/>
        <v>OK</v>
      </c>
      <c r="T231" s="48"/>
      <c r="U231" s="48"/>
      <c r="V231" s="48"/>
      <c r="W231" s="48"/>
      <c r="X231" s="48"/>
      <c r="Y231" s="50"/>
      <c r="Z231" s="50"/>
      <c r="AA231" s="50"/>
      <c r="AB231" s="50"/>
      <c r="AC231" s="50"/>
      <c r="AD231" s="50"/>
      <c r="AE231" s="50"/>
      <c r="AF231" s="51"/>
      <c r="AG231" s="51"/>
      <c r="AH231" s="51"/>
      <c r="AI231" s="51"/>
    </row>
    <row r="232" spans="1:35" ht="40" customHeight="1" x14ac:dyDescent="0.35">
      <c r="A232" s="110"/>
      <c r="B232" s="113"/>
      <c r="C232" s="33">
        <v>229</v>
      </c>
      <c r="D232" s="116"/>
      <c r="E232" s="39" t="s">
        <v>94</v>
      </c>
      <c r="F232" s="40" t="s">
        <v>125</v>
      </c>
      <c r="G232" s="40" t="s">
        <v>137</v>
      </c>
      <c r="H232" s="40" t="s">
        <v>29</v>
      </c>
      <c r="I232" s="38">
        <v>204.77</v>
      </c>
      <c r="J232" s="17">
        <v>0</v>
      </c>
      <c r="K232" s="79">
        <f t="shared" si="14"/>
        <v>0</v>
      </c>
      <c r="L232" s="81">
        <f t="shared" si="15"/>
        <v>0</v>
      </c>
      <c r="M232" s="82"/>
      <c r="N232" s="83">
        <f t="shared" si="16"/>
        <v>0</v>
      </c>
      <c r="O232" s="80"/>
      <c r="P232" s="80"/>
      <c r="Q232" s="80"/>
      <c r="R232" s="84">
        <f t="shared" si="17"/>
        <v>0</v>
      </c>
      <c r="S232" s="19" t="str">
        <f t="shared" si="9"/>
        <v>OK</v>
      </c>
      <c r="T232" s="48"/>
      <c r="U232" s="48"/>
      <c r="V232" s="48"/>
      <c r="W232" s="48"/>
      <c r="X232" s="48"/>
      <c r="Y232" s="50"/>
      <c r="Z232" s="50"/>
      <c r="AA232" s="50"/>
      <c r="AB232" s="50"/>
      <c r="AC232" s="50"/>
      <c r="AD232" s="50"/>
      <c r="AE232" s="50"/>
      <c r="AF232" s="51"/>
      <c r="AG232" s="51"/>
      <c r="AH232" s="51"/>
      <c r="AI232" s="51"/>
    </row>
    <row r="233" spans="1:35" ht="40" customHeight="1" x14ac:dyDescent="0.35">
      <c r="A233" s="108" t="s">
        <v>145</v>
      </c>
      <c r="B233" s="111">
        <v>7</v>
      </c>
      <c r="C233" s="33">
        <v>230</v>
      </c>
      <c r="D233" s="114" t="s">
        <v>124</v>
      </c>
      <c r="E233" s="39" t="s">
        <v>27</v>
      </c>
      <c r="F233" s="40" t="s">
        <v>125</v>
      </c>
      <c r="G233" s="40" t="s">
        <v>137</v>
      </c>
      <c r="H233" s="40" t="s">
        <v>29</v>
      </c>
      <c r="I233" s="38">
        <v>177</v>
      </c>
      <c r="J233" s="17">
        <v>0</v>
      </c>
      <c r="K233" s="79">
        <f t="shared" si="14"/>
        <v>0</v>
      </c>
      <c r="L233" s="81">
        <f t="shared" si="15"/>
        <v>0</v>
      </c>
      <c r="M233" s="82"/>
      <c r="N233" s="83">
        <f t="shared" si="16"/>
        <v>0</v>
      </c>
      <c r="O233" s="80"/>
      <c r="P233" s="80"/>
      <c r="Q233" s="80"/>
      <c r="R233" s="84">
        <f t="shared" si="17"/>
        <v>0</v>
      </c>
      <c r="S233" s="19" t="str">
        <f t="shared" si="9"/>
        <v>OK</v>
      </c>
      <c r="T233" s="48"/>
      <c r="U233" s="48"/>
      <c r="V233" s="48"/>
      <c r="W233" s="48"/>
      <c r="X233" s="48"/>
      <c r="Y233" s="50"/>
      <c r="Z233" s="50"/>
      <c r="AA233" s="50"/>
      <c r="AB233" s="50"/>
      <c r="AC233" s="50"/>
      <c r="AD233" s="50"/>
      <c r="AE233" s="50"/>
      <c r="AF233" s="51"/>
      <c r="AG233" s="51"/>
      <c r="AH233" s="51"/>
      <c r="AI233" s="51"/>
    </row>
    <row r="234" spans="1:35" ht="40" customHeight="1" x14ac:dyDescent="0.35">
      <c r="A234" s="109"/>
      <c r="B234" s="112"/>
      <c r="C234" s="33">
        <v>231</v>
      </c>
      <c r="D234" s="115"/>
      <c r="E234" s="39" t="s">
        <v>30</v>
      </c>
      <c r="F234" s="40" t="s">
        <v>31</v>
      </c>
      <c r="G234" s="40" t="s">
        <v>137</v>
      </c>
      <c r="H234" s="40" t="s">
        <v>29</v>
      </c>
      <c r="I234" s="38">
        <v>20</v>
      </c>
      <c r="J234" s="17">
        <v>0</v>
      </c>
      <c r="K234" s="79">
        <f t="shared" si="14"/>
        <v>0</v>
      </c>
      <c r="L234" s="81">
        <f t="shared" si="15"/>
        <v>0</v>
      </c>
      <c r="M234" s="82"/>
      <c r="N234" s="83">
        <f t="shared" si="16"/>
        <v>0</v>
      </c>
      <c r="O234" s="80"/>
      <c r="P234" s="80"/>
      <c r="Q234" s="80"/>
      <c r="R234" s="84">
        <f t="shared" si="17"/>
        <v>0</v>
      </c>
      <c r="S234" s="19" t="str">
        <f t="shared" si="9"/>
        <v>OK</v>
      </c>
      <c r="T234" s="48"/>
      <c r="U234" s="48"/>
      <c r="V234" s="48"/>
      <c r="W234" s="48"/>
      <c r="X234" s="48"/>
      <c r="Y234" s="50"/>
      <c r="Z234" s="50"/>
      <c r="AA234" s="50"/>
      <c r="AB234" s="50"/>
      <c r="AC234" s="50"/>
      <c r="AD234" s="50"/>
      <c r="AE234" s="50"/>
      <c r="AF234" s="51"/>
      <c r="AG234" s="51"/>
      <c r="AH234" s="51"/>
      <c r="AI234" s="51"/>
    </row>
    <row r="235" spans="1:35" ht="40" customHeight="1" x14ac:dyDescent="0.35">
      <c r="A235" s="109"/>
      <c r="B235" s="112"/>
      <c r="C235" s="33">
        <v>232</v>
      </c>
      <c r="D235" s="115"/>
      <c r="E235" s="39" t="s">
        <v>32</v>
      </c>
      <c r="F235" s="40" t="s">
        <v>125</v>
      </c>
      <c r="G235" s="40" t="s">
        <v>137</v>
      </c>
      <c r="H235" s="40" t="s">
        <v>29</v>
      </c>
      <c r="I235" s="38">
        <v>32</v>
      </c>
      <c r="J235" s="17">
        <v>0</v>
      </c>
      <c r="K235" s="79">
        <f t="shared" si="14"/>
        <v>0</v>
      </c>
      <c r="L235" s="81">
        <f t="shared" si="15"/>
        <v>0</v>
      </c>
      <c r="M235" s="82"/>
      <c r="N235" s="83">
        <f t="shared" si="16"/>
        <v>0</v>
      </c>
      <c r="O235" s="80"/>
      <c r="P235" s="80"/>
      <c r="Q235" s="80"/>
      <c r="R235" s="84">
        <f t="shared" si="17"/>
        <v>0</v>
      </c>
      <c r="S235" s="19" t="str">
        <f t="shared" si="9"/>
        <v>OK</v>
      </c>
      <c r="T235" s="48"/>
      <c r="U235" s="48"/>
      <c r="V235" s="48"/>
      <c r="W235" s="48"/>
      <c r="X235" s="48"/>
      <c r="Y235" s="50"/>
      <c r="Z235" s="50"/>
      <c r="AA235" s="50"/>
      <c r="AB235" s="50"/>
      <c r="AC235" s="50"/>
      <c r="AD235" s="50"/>
      <c r="AE235" s="50"/>
      <c r="AF235" s="51"/>
      <c r="AG235" s="51"/>
      <c r="AH235" s="51"/>
      <c r="AI235" s="51"/>
    </row>
    <row r="236" spans="1:35" ht="40" customHeight="1" x14ac:dyDescent="0.35">
      <c r="A236" s="109"/>
      <c r="B236" s="112"/>
      <c r="C236" s="33">
        <v>233</v>
      </c>
      <c r="D236" s="115"/>
      <c r="E236" s="39" t="s">
        <v>33</v>
      </c>
      <c r="F236" s="40" t="s">
        <v>125</v>
      </c>
      <c r="G236" s="40" t="s">
        <v>101</v>
      </c>
      <c r="H236" s="40" t="s">
        <v>29</v>
      </c>
      <c r="I236" s="38">
        <v>52</v>
      </c>
      <c r="J236" s="17">
        <v>0</v>
      </c>
      <c r="K236" s="79">
        <f t="shared" si="14"/>
        <v>0</v>
      </c>
      <c r="L236" s="81">
        <f t="shared" si="15"/>
        <v>0</v>
      </c>
      <c r="M236" s="82"/>
      <c r="N236" s="83">
        <f t="shared" si="16"/>
        <v>0</v>
      </c>
      <c r="O236" s="80"/>
      <c r="P236" s="80"/>
      <c r="Q236" s="80"/>
      <c r="R236" s="84">
        <f t="shared" si="17"/>
        <v>0</v>
      </c>
      <c r="S236" s="19" t="str">
        <f t="shared" si="9"/>
        <v>OK</v>
      </c>
      <c r="T236" s="48"/>
      <c r="U236" s="48"/>
      <c r="V236" s="48"/>
      <c r="W236" s="48"/>
      <c r="X236" s="48"/>
      <c r="Y236" s="50"/>
      <c r="Z236" s="50"/>
      <c r="AA236" s="50"/>
      <c r="AB236" s="50"/>
      <c r="AC236" s="50"/>
      <c r="AD236" s="50"/>
      <c r="AE236" s="50"/>
      <c r="AF236" s="51"/>
      <c r="AG236" s="51"/>
      <c r="AH236" s="51"/>
      <c r="AI236" s="51"/>
    </row>
    <row r="237" spans="1:35" ht="40" customHeight="1" x14ac:dyDescent="0.35">
      <c r="A237" s="109"/>
      <c r="B237" s="112"/>
      <c r="C237" s="33">
        <v>234</v>
      </c>
      <c r="D237" s="115"/>
      <c r="E237" s="39" t="s">
        <v>35</v>
      </c>
      <c r="F237" s="40" t="s">
        <v>125</v>
      </c>
      <c r="G237" s="40" t="s">
        <v>102</v>
      </c>
      <c r="H237" s="40" t="s">
        <v>29</v>
      </c>
      <c r="I237" s="38">
        <v>75</v>
      </c>
      <c r="J237" s="17">
        <v>0</v>
      </c>
      <c r="K237" s="79">
        <f t="shared" si="14"/>
        <v>0</v>
      </c>
      <c r="L237" s="81">
        <f t="shared" si="15"/>
        <v>0</v>
      </c>
      <c r="M237" s="82"/>
      <c r="N237" s="83">
        <f t="shared" si="16"/>
        <v>0</v>
      </c>
      <c r="O237" s="80"/>
      <c r="P237" s="80"/>
      <c r="Q237" s="80"/>
      <c r="R237" s="84">
        <f t="shared" si="17"/>
        <v>0</v>
      </c>
      <c r="S237" s="19" t="str">
        <f t="shared" si="9"/>
        <v>OK</v>
      </c>
      <c r="T237" s="48"/>
      <c r="U237" s="48"/>
      <c r="V237" s="48"/>
      <c r="W237" s="48"/>
      <c r="X237" s="48"/>
      <c r="Y237" s="50"/>
      <c r="Z237" s="50"/>
      <c r="AA237" s="50"/>
      <c r="AB237" s="50"/>
      <c r="AC237" s="50"/>
      <c r="AD237" s="50"/>
      <c r="AE237" s="50"/>
      <c r="AF237" s="51"/>
      <c r="AG237" s="51"/>
      <c r="AH237" s="51"/>
      <c r="AI237" s="51"/>
    </row>
    <row r="238" spans="1:35" ht="40" customHeight="1" x14ac:dyDescent="0.35">
      <c r="A238" s="109"/>
      <c r="B238" s="112"/>
      <c r="C238" s="33">
        <v>235</v>
      </c>
      <c r="D238" s="115"/>
      <c r="E238" s="39" t="s">
        <v>127</v>
      </c>
      <c r="F238" s="40" t="s">
        <v>125</v>
      </c>
      <c r="G238" s="40" t="s">
        <v>137</v>
      </c>
      <c r="H238" s="40" t="s">
        <v>29</v>
      </c>
      <c r="I238" s="38">
        <v>6.59</v>
      </c>
      <c r="J238" s="17">
        <v>0</v>
      </c>
      <c r="K238" s="79">
        <f t="shared" si="14"/>
        <v>0</v>
      </c>
      <c r="L238" s="81">
        <f t="shared" si="15"/>
        <v>0</v>
      </c>
      <c r="M238" s="82"/>
      <c r="N238" s="83">
        <f t="shared" si="16"/>
        <v>0</v>
      </c>
      <c r="O238" s="80"/>
      <c r="P238" s="80"/>
      <c r="Q238" s="80"/>
      <c r="R238" s="84">
        <f t="shared" si="17"/>
        <v>0</v>
      </c>
      <c r="S238" s="19" t="str">
        <f t="shared" si="9"/>
        <v>OK</v>
      </c>
      <c r="T238" s="48"/>
      <c r="U238" s="48"/>
      <c r="V238" s="48"/>
      <c r="W238" s="48"/>
      <c r="X238" s="48"/>
      <c r="Y238" s="50"/>
      <c r="Z238" s="50"/>
      <c r="AA238" s="50"/>
      <c r="AB238" s="50"/>
      <c r="AC238" s="50"/>
      <c r="AD238" s="50"/>
      <c r="AE238" s="50"/>
      <c r="AF238" s="51"/>
      <c r="AG238" s="51"/>
      <c r="AH238" s="51"/>
      <c r="AI238" s="51"/>
    </row>
    <row r="239" spans="1:35" ht="40" customHeight="1" x14ac:dyDescent="0.35">
      <c r="A239" s="109"/>
      <c r="B239" s="112"/>
      <c r="C239" s="33">
        <v>236</v>
      </c>
      <c r="D239" s="115"/>
      <c r="E239" s="39" t="s">
        <v>128</v>
      </c>
      <c r="F239" s="40" t="s">
        <v>37</v>
      </c>
      <c r="G239" s="40" t="s">
        <v>103</v>
      </c>
      <c r="H239" s="40" t="s">
        <v>29</v>
      </c>
      <c r="I239" s="38">
        <v>13.33</v>
      </c>
      <c r="J239" s="17">
        <v>0</v>
      </c>
      <c r="K239" s="79">
        <f t="shared" si="14"/>
        <v>0</v>
      </c>
      <c r="L239" s="81">
        <f t="shared" si="15"/>
        <v>0</v>
      </c>
      <c r="M239" s="82"/>
      <c r="N239" s="83">
        <f t="shared" si="16"/>
        <v>0</v>
      </c>
      <c r="O239" s="80"/>
      <c r="P239" s="80"/>
      <c r="Q239" s="80"/>
      <c r="R239" s="84">
        <f t="shared" si="17"/>
        <v>0</v>
      </c>
      <c r="S239" s="19" t="str">
        <f t="shared" si="9"/>
        <v>OK</v>
      </c>
      <c r="T239" s="48"/>
      <c r="U239" s="48"/>
      <c r="V239" s="48"/>
      <c r="W239" s="48"/>
      <c r="X239" s="48"/>
      <c r="Y239" s="50"/>
      <c r="Z239" s="50"/>
      <c r="AA239" s="50"/>
      <c r="AB239" s="50"/>
      <c r="AC239" s="50"/>
      <c r="AD239" s="50"/>
      <c r="AE239" s="50"/>
      <c r="AF239" s="51"/>
      <c r="AG239" s="51"/>
      <c r="AH239" s="51"/>
      <c r="AI239" s="51"/>
    </row>
    <row r="240" spans="1:35" ht="40" customHeight="1" x14ac:dyDescent="0.35">
      <c r="A240" s="109"/>
      <c r="B240" s="112"/>
      <c r="C240" s="33">
        <v>237</v>
      </c>
      <c r="D240" s="115"/>
      <c r="E240" s="39" t="s">
        <v>129</v>
      </c>
      <c r="F240" s="40" t="s">
        <v>37</v>
      </c>
      <c r="G240" s="40" t="s">
        <v>104</v>
      </c>
      <c r="H240" s="40" t="s">
        <v>29</v>
      </c>
      <c r="I240" s="38">
        <v>19.63</v>
      </c>
      <c r="J240" s="17">
        <v>0</v>
      </c>
      <c r="K240" s="79">
        <f t="shared" si="14"/>
        <v>0</v>
      </c>
      <c r="L240" s="81">
        <f t="shared" si="15"/>
        <v>0</v>
      </c>
      <c r="M240" s="82"/>
      <c r="N240" s="83">
        <f t="shared" si="16"/>
        <v>0</v>
      </c>
      <c r="O240" s="80"/>
      <c r="P240" s="80"/>
      <c r="Q240" s="80"/>
      <c r="R240" s="84">
        <f t="shared" si="17"/>
        <v>0</v>
      </c>
      <c r="S240" s="19" t="str">
        <f t="shared" si="9"/>
        <v>OK</v>
      </c>
      <c r="T240" s="48"/>
      <c r="U240" s="48"/>
      <c r="V240" s="48"/>
      <c r="W240" s="48"/>
      <c r="X240" s="48"/>
      <c r="Y240" s="50"/>
      <c r="Z240" s="50"/>
      <c r="AA240" s="50"/>
      <c r="AB240" s="50"/>
      <c r="AC240" s="50"/>
      <c r="AD240" s="50"/>
      <c r="AE240" s="50"/>
      <c r="AF240" s="51"/>
      <c r="AG240" s="51"/>
      <c r="AH240" s="51"/>
      <c r="AI240" s="51"/>
    </row>
    <row r="241" spans="1:35" ht="40" customHeight="1" x14ac:dyDescent="0.35">
      <c r="A241" s="109"/>
      <c r="B241" s="112"/>
      <c r="C241" s="33">
        <v>238</v>
      </c>
      <c r="D241" s="115"/>
      <c r="E241" s="39" t="s">
        <v>130</v>
      </c>
      <c r="F241" s="40" t="s">
        <v>37</v>
      </c>
      <c r="G241" s="40" t="s">
        <v>105</v>
      </c>
      <c r="H241" s="40" t="s">
        <v>29</v>
      </c>
      <c r="I241" s="38">
        <v>13</v>
      </c>
      <c r="J241" s="17">
        <v>0</v>
      </c>
      <c r="K241" s="79">
        <f t="shared" si="14"/>
        <v>0</v>
      </c>
      <c r="L241" s="81">
        <f t="shared" si="15"/>
        <v>0</v>
      </c>
      <c r="M241" s="82"/>
      <c r="N241" s="83">
        <f t="shared" si="16"/>
        <v>0</v>
      </c>
      <c r="O241" s="80"/>
      <c r="P241" s="80"/>
      <c r="Q241" s="80"/>
      <c r="R241" s="84">
        <f t="shared" si="17"/>
        <v>0</v>
      </c>
      <c r="S241" s="19" t="str">
        <f t="shared" si="9"/>
        <v>OK</v>
      </c>
      <c r="T241" s="48"/>
      <c r="U241" s="48"/>
      <c r="V241" s="48"/>
      <c r="W241" s="48"/>
      <c r="X241" s="48"/>
      <c r="Y241" s="50"/>
      <c r="Z241" s="50"/>
      <c r="AA241" s="50"/>
      <c r="AB241" s="50"/>
      <c r="AC241" s="50"/>
      <c r="AD241" s="50"/>
      <c r="AE241" s="50"/>
      <c r="AF241" s="51"/>
      <c r="AG241" s="51"/>
      <c r="AH241" s="51"/>
      <c r="AI241" s="51"/>
    </row>
    <row r="242" spans="1:35" ht="40" customHeight="1" x14ac:dyDescent="0.35">
      <c r="A242" s="109"/>
      <c r="B242" s="112"/>
      <c r="C242" s="33">
        <v>239</v>
      </c>
      <c r="D242" s="115"/>
      <c r="E242" s="39" t="s">
        <v>41</v>
      </c>
      <c r="F242" s="40" t="s">
        <v>10</v>
      </c>
      <c r="G242" s="40" t="s">
        <v>137</v>
      </c>
      <c r="H242" s="40" t="s">
        <v>29</v>
      </c>
      <c r="I242" s="38">
        <v>50.51</v>
      </c>
      <c r="J242" s="17">
        <v>0</v>
      </c>
      <c r="K242" s="79">
        <f t="shared" si="14"/>
        <v>0</v>
      </c>
      <c r="L242" s="81">
        <f t="shared" si="15"/>
        <v>0</v>
      </c>
      <c r="M242" s="82"/>
      <c r="N242" s="83">
        <f t="shared" si="16"/>
        <v>0</v>
      </c>
      <c r="O242" s="80"/>
      <c r="P242" s="80"/>
      <c r="Q242" s="80"/>
      <c r="R242" s="84">
        <f t="shared" si="17"/>
        <v>0</v>
      </c>
      <c r="S242" s="19" t="str">
        <f t="shared" si="9"/>
        <v>OK</v>
      </c>
      <c r="T242" s="48"/>
      <c r="U242" s="48"/>
      <c r="V242" s="48"/>
      <c r="W242" s="48"/>
      <c r="X242" s="48"/>
      <c r="Y242" s="50"/>
      <c r="Z242" s="50"/>
      <c r="AA242" s="50"/>
      <c r="AB242" s="50"/>
      <c r="AC242" s="50"/>
      <c r="AD242" s="50"/>
      <c r="AE242" s="50"/>
      <c r="AF242" s="51"/>
      <c r="AG242" s="51"/>
      <c r="AH242" s="51"/>
      <c r="AI242" s="51"/>
    </row>
    <row r="243" spans="1:35" ht="40" customHeight="1" x14ac:dyDescent="0.35">
      <c r="A243" s="109"/>
      <c r="B243" s="112"/>
      <c r="C243" s="33">
        <v>240</v>
      </c>
      <c r="D243" s="115"/>
      <c r="E243" s="39" t="s">
        <v>42</v>
      </c>
      <c r="F243" s="40" t="s">
        <v>43</v>
      </c>
      <c r="G243" s="40" t="s">
        <v>137</v>
      </c>
      <c r="H243" s="40" t="s">
        <v>29</v>
      </c>
      <c r="I243" s="38">
        <v>25.04</v>
      </c>
      <c r="J243" s="17">
        <v>0</v>
      </c>
      <c r="K243" s="79">
        <f t="shared" si="14"/>
        <v>0</v>
      </c>
      <c r="L243" s="81">
        <f t="shared" si="15"/>
        <v>0</v>
      </c>
      <c r="M243" s="82"/>
      <c r="N243" s="83">
        <f t="shared" si="16"/>
        <v>0</v>
      </c>
      <c r="O243" s="80"/>
      <c r="P243" s="80"/>
      <c r="Q243" s="80"/>
      <c r="R243" s="84">
        <f t="shared" si="17"/>
        <v>0</v>
      </c>
      <c r="S243" s="19" t="str">
        <f t="shared" si="9"/>
        <v>OK</v>
      </c>
      <c r="T243" s="48"/>
      <c r="U243" s="48"/>
      <c r="V243" s="48"/>
      <c r="W243" s="48"/>
      <c r="X243" s="48"/>
      <c r="Y243" s="50"/>
      <c r="Z243" s="50"/>
      <c r="AA243" s="50"/>
      <c r="AB243" s="50"/>
      <c r="AC243" s="50"/>
      <c r="AD243" s="50"/>
      <c r="AE243" s="50"/>
      <c r="AF243" s="51"/>
      <c r="AG243" s="51"/>
      <c r="AH243" s="51"/>
      <c r="AI243" s="51"/>
    </row>
    <row r="244" spans="1:35" ht="40" customHeight="1" x14ac:dyDescent="0.35">
      <c r="A244" s="109"/>
      <c r="B244" s="112"/>
      <c r="C244" s="33">
        <v>241</v>
      </c>
      <c r="D244" s="115"/>
      <c r="E244" s="39" t="s">
        <v>44</v>
      </c>
      <c r="F244" s="40" t="s">
        <v>37</v>
      </c>
      <c r="G244" s="40" t="s">
        <v>106</v>
      </c>
      <c r="H244" s="40" t="s">
        <v>29</v>
      </c>
      <c r="I244" s="38">
        <v>34.21</v>
      </c>
      <c r="J244" s="17">
        <v>0</v>
      </c>
      <c r="K244" s="79">
        <f t="shared" si="14"/>
        <v>0</v>
      </c>
      <c r="L244" s="81">
        <f t="shared" si="15"/>
        <v>0</v>
      </c>
      <c r="M244" s="82"/>
      <c r="N244" s="83">
        <f t="shared" si="16"/>
        <v>0</v>
      </c>
      <c r="O244" s="80"/>
      <c r="P244" s="80"/>
      <c r="Q244" s="80"/>
      <c r="R244" s="84">
        <f t="shared" si="17"/>
        <v>0</v>
      </c>
      <c r="S244" s="19" t="str">
        <f t="shared" si="9"/>
        <v>OK</v>
      </c>
      <c r="T244" s="48"/>
      <c r="U244" s="48"/>
      <c r="V244" s="48"/>
      <c r="W244" s="48"/>
      <c r="X244" s="48"/>
      <c r="Y244" s="50"/>
      <c r="Z244" s="50"/>
      <c r="AA244" s="50"/>
      <c r="AB244" s="50"/>
      <c r="AC244" s="50"/>
      <c r="AD244" s="50"/>
      <c r="AE244" s="50"/>
      <c r="AF244" s="51"/>
      <c r="AG244" s="51"/>
      <c r="AH244" s="51"/>
      <c r="AI244" s="51"/>
    </row>
    <row r="245" spans="1:35" ht="40" customHeight="1" x14ac:dyDescent="0.35">
      <c r="A245" s="109"/>
      <c r="B245" s="112"/>
      <c r="C245" s="33">
        <v>242</v>
      </c>
      <c r="D245" s="115"/>
      <c r="E245" s="39" t="s">
        <v>46</v>
      </c>
      <c r="F245" s="40" t="s">
        <v>37</v>
      </c>
      <c r="G245" s="40" t="s">
        <v>107</v>
      </c>
      <c r="H245" s="40" t="s">
        <v>29</v>
      </c>
      <c r="I245" s="38">
        <v>27</v>
      </c>
      <c r="J245" s="17">
        <v>0</v>
      </c>
      <c r="K245" s="79">
        <f t="shared" si="14"/>
        <v>0</v>
      </c>
      <c r="L245" s="81">
        <f t="shared" si="15"/>
        <v>0</v>
      </c>
      <c r="M245" s="82"/>
      <c r="N245" s="83">
        <f t="shared" si="16"/>
        <v>0</v>
      </c>
      <c r="O245" s="80"/>
      <c r="P245" s="80"/>
      <c r="Q245" s="80"/>
      <c r="R245" s="84">
        <f t="shared" si="17"/>
        <v>0</v>
      </c>
      <c r="S245" s="19" t="str">
        <f t="shared" si="9"/>
        <v>OK</v>
      </c>
      <c r="T245" s="48"/>
      <c r="U245" s="48"/>
      <c r="V245" s="48"/>
      <c r="W245" s="48"/>
      <c r="X245" s="48"/>
      <c r="Y245" s="50"/>
      <c r="Z245" s="50"/>
      <c r="AA245" s="50"/>
      <c r="AB245" s="50"/>
      <c r="AC245" s="50"/>
      <c r="AD245" s="50"/>
      <c r="AE245" s="50"/>
      <c r="AF245" s="51"/>
      <c r="AG245" s="51"/>
      <c r="AH245" s="51"/>
      <c r="AI245" s="51"/>
    </row>
    <row r="246" spans="1:35" ht="40" customHeight="1" x14ac:dyDescent="0.35">
      <c r="A246" s="109"/>
      <c r="B246" s="112"/>
      <c r="C246" s="33">
        <v>243</v>
      </c>
      <c r="D246" s="115"/>
      <c r="E246" s="39" t="s">
        <v>48</v>
      </c>
      <c r="F246" s="40" t="s">
        <v>37</v>
      </c>
      <c r="G246" s="40" t="s">
        <v>108</v>
      </c>
      <c r="H246" s="40" t="s">
        <v>29</v>
      </c>
      <c r="I246" s="38">
        <v>18</v>
      </c>
      <c r="J246" s="17">
        <v>0</v>
      </c>
      <c r="K246" s="79">
        <f t="shared" si="14"/>
        <v>0</v>
      </c>
      <c r="L246" s="81">
        <f t="shared" si="15"/>
        <v>0</v>
      </c>
      <c r="M246" s="82"/>
      <c r="N246" s="83">
        <f t="shared" si="16"/>
        <v>0</v>
      </c>
      <c r="O246" s="80"/>
      <c r="P246" s="80"/>
      <c r="Q246" s="80"/>
      <c r="R246" s="84">
        <f t="shared" si="17"/>
        <v>0</v>
      </c>
      <c r="S246" s="19" t="str">
        <f t="shared" si="9"/>
        <v>OK</v>
      </c>
      <c r="T246" s="48"/>
      <c r="U246" s="48"/>
      <c r="V246" s="48"/>
      <c r="W246" s="48"/>
      <c r="X246" s="48"/>
      <c r="Y246" s="50"/>
      <c r="Z246" s="50"/>
      <c r="AA246" s="50"/>
      <c r="AB246" s="50"/>
      <c r="AC246" s="50"/>
      <c r="AD246" s="50"/>
      <c r="AE246" s="50"/>
      <c r="AF246" s="51"/>
      <c r="AG246" s="51"/>
      <c r="AH246" s="51"/>
      <c r="AI246" s="51"/>
    </row>
    <row r="247" spans="1:35" ht="40" customHeight="1" x14ac:dyDescent="0.35">
      <c r="A247" s="109"/>
      <c r="B247" s="112"/>
      <c r="C247" s="33">
        <v>244</v>
      </c>
      <c r="D247" s="115"/>
      <c r="E247" s="39" t="s">
        <v>50</v>
      </c>
      <c r="F247" s="40" t="s">
        <v>37</v>
      </c>
      <c r="G247" s="40" t="s">
        <v>109</v>
      </c>
      <c r="H247" s="40" t="s">
        <v>29</v>
      </c>
      <c r="I247" s="38">
        <v>240.3</v>
      </c>
      <c r="J247" s="17">
        <v>0</v>
      </c>
      <c r="K247" s="79">
        <f t="shared" si="14"/>
        <v>0</v>
      </c>
      <c r="L247" s="81">
        <f t="shared" si="15"/>
        <v>0</v>
      </c>
      <c r="M247" s="82"/>
      <c r="N247" s="83">
        <f t="shared" si="16"/>
        <v>0</v>
      </c>
      <c r="O247" s="80"/>
      <c r="P247" s="80"/>
      <c r="Q247" s="80"/>
      <c r="R247" s="84">
        <f t="shared" si="17"/>
        <v>0</v>
      </c>
      <c r="S247" s="19" t="str">
        <f t="shared" si="9"/>
        <v>OK</v>
      </c>
      <c r="T247" s="48"/>
      <c r="U247" s="48"/>
      <c r="V247" s="48"/>
      <c r="W247" s="48"/>
      <c r="X247" s="48"/>
      <c r="Y247" s="50"/>
      <c r="Z247" s="50"/>
      <c r="AA247" s="50"/>
      <c r="AB247" s="50"/>
      <c r="AC247" s="50"/>
      <c r="AD247" s="50"/>
      <c r="AE247" s="50"/>
      <c r="AF247" s="51"/>
      <c r="AG247" s="51"/>
      <c r="AH247" s="51"/>
      <c r="AI247" s="51"/>
    </row>
    <row r="248" spans="1:35" ht="40" customHeight="1" x14ac:dyDescent="0.35">
      <c r="A248" s="109"/>
      <c r="B248" s="112"/>
      <c r="C248" s="33">
        <v>245</v>
      </c>
      <c r="D248" s="115"/>
      <c r="E248" s="39" t="s">
        <v>52</v>
      </c>
      <c r="F248" s="40" t="s">
        <v>37</v>
      </c>
      <c r="G248" s="40" t="s">
        <v>110</v>
      </c>
      <c r="H248" s="40" t="s">
        <v>29</v>
      </c>
      <c r="I248" s="38">
        <v>262.35000000000002</v>
      </c>
      <c r="J248" s="17">
        <v>0</v>
      </c>
      <c r="K248" s="79">
        <f t="shared" si="14"/>
        <v>0</v>
      </c>
      <c r="L248" s="81">
        <f t="shared" si="15"/>
        <v>0</v>
      </c>
      <c r="M248" s="82"/>
      <c r="N248" s="83">
        <f t="shared" si="16"/>
        <v>0</v>
      </c>
      <c r="O248" s="80"/>
      <c r="P248" s="80"/>
      <c r="Q248" s="80"/>
      <c r="R248" s="84">
        <f t="shared" si="17"/>
        <v>0</v>
      </c>
      <c r="S248" s="19" t="str">
        <f t="shared" si="9"/>
        <v>OK</v>
      </c>
      <c r="T248" s="48"/>
      <c r="U248" s="48"/>
      <c r="V248" s="48"/>
      <c r="W248" s="48"/>
      <c r="X248" s="48"/>
      <c r="Y248" s="50"/>
      <c r="Z248" s="50"/>
      <c r="AA248" s="50"/>
      <c r="AB248" s="50"/>
      <c r="AC248" s="50"/>
      <c r="AD248" s="50"/>
      <c r="AE248" s="50"/>
      <c r="AF248" s="51"/>
      <c r="AG248" s="51"/>
      <c r="AH248" s="51"/>
      <c r="AI248" s="51"/>
    </row>
    <row r="249" spans="1:35" ht="40" customHeight="1" x14ac:dyDescent="0.35">
      <c r="A249" s="109"/>
      <c r="B249" s="112"/>
      <c r="C249" s="33">
        <v>246</v>
      </c>
      <c r="D249" s="115"/>
      <c r="E249" s="39" t="s">
        <v>54</v>
      </c>
      <c r="F249" s="40" t="s">
        <v>37</v>
      </c>
      <c r="G249" s="40" t="s">
        <v>121</v>
      </c>
      <c r="H249" s="40" t="s">
        <v>29</v>
      </c>
      <c r="I249" s="38">
        <v>78.8</v>
      </c>
      <c r="J249" s="17">
        <v>0</v>
      </c>
      <c r="K249" s="79">
        <f t="shared" si="14"/>
        <v>0</v>
      </c>
      <c r="L249" s="81">
        <f t="shared" si="15"/>
        <v>0</v>
      </c>
      <c r="M249" s="82"/>
      <c r="N249" s="83">
        <f t="shared" si="16"/>
        <v>0</v>
      </c>
      <c r="O249" s="80"/>
      <c r="P249" s="80"/>
      <c r="Q249" s="80"/>
      <c r="R249" s="84">
        <f t="shared" si="17"/>
        <v>0</v>
      </c>
      <c r="S249" s="19" t="str">
        <f t="shared" si="9"/>
        <v>OK</v>
      </c>
      <c r="T249" s="48"/>
      <c r="U249" s="48"/>
      <c r="V249" s="48"/>
      <c r="W249" s="48"/>
      <c r="X249" s="48"/>
      <c r="Y249" s="50"/>
      <c r="Z249" s="50"/>
      <c r="AA249" s="50"/>
      <c r="AB249" s="50"/>
      <c r="AC249" s="50"/>
      <c r="AD249" s="50"/>
      <c r="AE249" s="50"/>
      <c r="AF249" s="51"/>
      <c r="AG249" s="51"/>
      <c r="AH249" s="51"/>
      <c r="AI249" s="51"/>
    </row>
    <row r="250" spans="1:35" ht="40" customHeight="1" x14ac:dyDescent="0.35">
      <c r="A250" s="109"/>
      <c r="B250" s="112"/>
      <c r="C250" s="33">
        <v>247</v>
      </c>
      <c r="D250" s="115"/>
      <c r="E250" s="39" t="s">
        <v>56</v>
      </c>
      <c r="F250" s="40" t="s">
        <v>37</v>
      </c>
      <c r="G250" s="40" t="s">
        <v>122</v>
      </c>
      <c r="H250" s="40" t="s">
        <v>29</v>
      </c>
      <c r="I250" s="38">
        <v>33.17</v>
      </c>
      <c r="J250" s="17">
        <v>0</v>
      </c>
      <c r="K250" s="79">
        <f t="shared" si="14"/>
        <v>0</v>
      </c>
      <c r="L250" s="81">
        <f t="shared" si="15"/>
        <v>0</v>
      </c>
      <c r="M250" s="82"/>
      <c r="N250" s="83">
        <f t="shared" si="16"/>
        <v>0</v>
      </c>
      <c r="O250" s="80"/>
      <c r="P250" s="80"/>
      <c r="Q250" s="80"/>
      <c r="R250" s="84">
        <f t="shared" si="17"/>
        <v>0</v>
      </c>
      <c r="S250" s="19" t="str">
        <f t="shared" si="9"/>
        <v>OK</v>
      </c>
      <c r="T250" s="48"/>
      <c r="U250" s="48"/>
      <c r="V250" s="48"/>
      <c r="W250" s="48"/>
      <c r="X250" s="48"/>
      <c r="Y250" s="50"/>
      <c r="Z250" s="50"/>
      <c r="AA250" s="50"/>
      <c r="AB250" s="50"/>
      <c r="AC250" s="50"/>
      <c r="AD250" s="50"/>
      <c r="AE250" s="50"/>
      <c r="AF250" s="51"/>
      <c r="AG250" s="51"/>
      <c r="AH250" s="51"/>
      <c r="AI250" s="51"/>
    </row>
    <row r="251" spans="1:35" ht="40" customHeight="1" x14ac:dyDescent="0.35">
      <c r="A251" s="109"/>
      <c r="B251" s="112"/>
      <c r="C251" s="33">
        <v>248</v>
      </c>
      <c r="D251" s="115"/>
      <c r="E251" s="39" t="s">
        <v>58</v>
      </c>
      <c r="F251" s="40" t="s">
        <v>37</v>
      </c>
      <c r="G251" s="40" t="s">
        <v>113</v>
      </c>
      <c r="H251" s="40" t="s">
        <v>29</v>
      </c>
      <c r="I251" s="38">
        <v>74.31</v>
      </c>
      <c r="J251" s="17">
        <v>0</v>
      </c>
      <c r="K251" s="79">
        <f t="shared" si="14"/>
        <v>0</v>
      </c>
      <c r="L251" s="81">
        <f t="shared" si="15"/>
        <v>0</v>
      </c>
      <c r="M251" s="82"/>
      <c r="N251" s="83">
        <f t="shared" si="16"/>
        <v>0</v>
      </c>
      <c r="O251" s="80"/>
      <c r="P251" s="80"/>
      <c r="Q251" s="80"/>
      <c r="R251" s="84">
        <f t="shared" si="17"/>
        <v>0</v>
      </c>
      <c r="S251" s="19" t="str">
        <f t="shared" si="9"/>
        <v>OK</v>
      </c>
      <c r="T251" s="48"/>
      <c r="U251" s="48"/>
      <c r="V251" s="48"/>
      <c r="W251" s="48"/>
      <c r="X251" s="48"/>
      <c r="Y251" s="50"/>
      <c r="Z251" s="50"/>
      <c r="AA251" s="50"/>
      <c r="AB251" s="50"/>
      <c r="AC251" s="50"/>
      <c r="AD251" s="50"/>
      <c r="AE251" s="50"/>
      <c r="AF251" s="51"/>
      <c r="AG251" s="51"/>
      <c r="AH251" s="51"/>
      <c r="AI251" s="51"/>
    </row>
    <row r="252" spans="1:35" ht="40" customHeight="1" x14ac:dyDescent="0.35">
      <c r="A252" s="109"/>
      <c r="B252" s="112"/>
      <c r="C252" s="33">
        <v>249</v>
      </c>
      <c r="D252" s="115"/>
      <c r="E252" s="39" t="s">
        <v>60</v>
      </c>
      <c r="F252" s="40" t="s">
        <v>37</v>
      </c>
      <c r="G252" s="40" t="s">
        <v>114</v>
      </c>
      <c r="H252" s="40" t="s">
        <v>29</v>
      </c>
      <c r="I252" s="38">
        <v>124.47</v>
      </c>
      <c r="J252" s="17">
        <v>0</v>
      </c>
      <c r="K252" s="79">
        <f t="shared" si="14"/>
        <v>0</v>
      </c>
      <c r="L252" s="81">
        <f t="shared" si="15"/>
        <v>0</v>
      </c>
      <c r="M252" s="82"/>
      <c r="N252" s="83">
        <f t="shared" si="16"/>
        <v>0</v>
      </c>
      <c r="O252" s="80"/>
      <c r="P252" s="80"/>
      <c r="Q252" s="80"/>
      <c r="R252" s="84">
        <f t="shared" si="17"/>
        <v>0</v>
      </c>
      <c r="S252" s="19" t="str">
        <f t="shared" si="9"/>
        <v>OK</v>
      </c>
      <c r="T252" s="48"/>
      <c r="U252" s="48"/>
      <c r="V252" s="48"/>
      <c r="W252" s="48"/>
      <c r="X252" s="48"/>
      <c r="Y252" s="50"/>
      <c r="Z252" s="50"/>
      <c r="AA252" s="50"/>
      <c r="AB252" s="50"/>
      <c r="AC252" s="50"/>
      <c r="AD252" s="50"/>
      <c r="AE252" s="50"/>
      <c r="AF252" s="51"/>
      <c r="AG252" s="51"/>
      <c r="AH252" s="51"/>
      <c r="AI252" s="51"/>
    </row>
    <row r="253" spans="1:35" ht="40" customHeight="1" x14ac:dyDescent="0.35">
      <c r="A253" s="109"/>
      <c r="B253" s="112"/>
      <c r="C253" s="33">
        <v>250</v>
      </c>
      <c r="D253" s="115"/>
      <c r="E253" s="39" t="s">
        <v>62</v>
      </c>
      <c r="F253" s="40" t="s">
        <v>125</v>
      </c>
      <c r="G253" s="40" t="s">
        <v>115</v>
      </c>
      <c r="H253" s="40" t="s">
        <v>29</v>
      </c>
      <c r="I253" s="38">
        <v>1329.82</v>
      </c>
      <c r="J253" s="17">
        <v>0</v>
      </c>
      <c r="K253" s="79">
        <f t="shared" si="14"/>
        <v>0</v>
      </c>
      <c r="L253" s="81">
        <f t="shared" si="15"/>
        <v>0</v>
      </c>
      <c r="M253" s="82"/>
      <c r="N253" s="83">
        <f t="shared" si="16"/>
        <v>0</v>
      </c>
      <c r="O253" s="80"/>
      <c r="P253" s="80"/>
      <c r="Q253" s="80"/>
      <c r="R253" s="84">
        <f t="shared" si="17"/>
        <v>0</v>
      </c>
      <c r="S253" s="19" t="str">
        <f t="shared" si="9"/>
        <v>OK</v>
      </c>
      <c r="T253" s="48"/>
      <c r="U253" s="48"/>
      <c r="V253" s="48"/>
      <c r="W253" s="48"/>
      <c r="X253" s="48"/>
      <c r="Y253" s="50"/>
      <c r="Z253" s="50"/>
      <c r="AA253" s="50"/>
      <c r="AB253" s="50"/>
      <c r="AC253" s="50"/>
      <c r="AD253" s="50"/>
      <c r="AE253" s="50"/>
      <c r="AF253" s="51"/>
      <c r="AG253" s="51"/>
      <c r="AH253" s="51"/>
      <c r="AI253" s="51"/>
    </row>
    <row r="254" spans="1:35" ht="40" customHeight="1" x14ac:dyDescent="0.35">
      <c r="A254" s="109"/>
      <c r="B254" s="112"/>
      <c r="C254" s="33">
        <v>251</v>
      </c>
      <c r="D254" s="115"/>
      <c r="E254" s="39" t="s">
        <v>64</v>
      </c>
      <c r="F254" s="40" t="s">
        <v>125</v>
      </c>
      <c r="G254" s="40" t="s">
        <v>115</v>
      </c>
      <c r="H254" s="40" t="s">
        <v>29</v>
      </c>
      <c r="I254" s="38">
        <v>699.21</v>
      </c>
      <c r="J254" s="17">
        <v>0</v>
      </c>
      <c r="K254" s="79">
        <f t="shared" si="14"/>
        <v>0</v>
      </c>
      <c r="L254" s="81">
        <f t="shared" si="15"/>
        <v>0</v>
      </c>
      <c r="M254" s="82"/>
      <c r="N254" s="83">
        <f t="shared" si="16"/>
        <v>0</v>
      </c>
      <c r="O254" s="80"/>
      <c r="P254" s="80"/>
      <c r="Q254" s="80"/>
      <c r="R254" s="84">
        <f t="shared" si="17"/>
        <v>0</v>
      </c>
      <c r="S254" s="19" t="str">
        <f t="shared" si="9"/>
        <v>OK</v>
      </c>
      <c r="T254" s="48"/>
      <c r="U254" s="48"/>
      <c r="V254" s="48"/>
      <c r="W254" s="48"/>
      <c r="X254" s="48"/>
      <c r="Y254" s="50"/>
      <c r="Z254" s="50"/>
      <c r="AA254" s="50"/>
      <c r="AB254" s="50"/>
      <c r="AC254" s="50"/>
      <c r="AD254" s="50"/>
      <c r="AE254" s="50"/>
      <c r="AF254" s="51"/>
      <c r="AG254" s="51"/>
      <c r="AH254" s="51"/>
      <c r="AI254" s="51"/>
    </row>
    <row r="255" spans="1:35" ht="40" customHeight="1" x14ac:dyDescent="0.35">
      <c r="A255" s="109"/>
      <c r="B255" s="112"/>
      <c r="C255" s="33">
        <v>252</v>
      </c>
      <c r="D255" s="115"/>
      <c r="E255" s="39" t="s">
        <v>65</v>
      </c>
      <c r="F255" s="40" t="s">
        <v>125</v>
      </c>
      <c r="G255" s="40" t="s">
        <v>116</v>
      </c>
      <c r="H255" s="40" t="s">
        <v>29</v>
      </c>
      <c r="I255" s="38">
        <v>160</v>
      </c>
      <c r="J255" s="17">
        <v>0</v>
      </c>
      <c r="K255" s="79">
        <f t="shared" si="14"/>
        <v>0</v>
      </c>
      <c r="L255" s="81">
        <f t="shared" si="15"/>
        <v>0</v>
      </c>
      <c r="M255" s="82"/>
      <c r="N255" s="83">
        <f t="shared" si="16"/>
        <v>0</v>
      </c>
      <c r="O255" s="80"/>
      <c r="P255" s="80"/>
      <c r="Q255" s="80"/>
      <c r="R255" s="84">
        <f t="shared" si="17"/>
        <v>0</v>
      </c>
      <c r="S255" s="19" t="str">
        <f t="shared" si="9"/>
        <v>OK</v>
      </c>
      <c r="T255" s="48"/>
      <c r="U255" s="48"/>
      <c r="V255" s="48"/>
      <c r="W255" s="48"/>
      <c r="X255" s="48"/>
      <c r="Y255" s="50"/>
      <c r="Z255" s="50"/>
      <c r="AA255" s="50"/>
      <c r="AB255" s="50"/>
      <c r="AC255" s="50"/>
      <c r="AD255" s="50"/>
      <c r="AE255" s="50"/>
      <c r="AF255" s="51"/>
      <c r="AG255" s="51"/>
      <c r="AH255" s="51"/>
      <c r="AI255" s="51"/>
    </row>
    <row r="256" spans="1:35" ht="40" customHeight="1" x14ac:dyDescent="0.35">
      <c r="A256" s="109"/>
      <c r="B256" s="112"/>
      <c r="C256" s="33">
        <v>253</v>
      </c>
      <c r="D256" s="115"/>
      <c r="E256" s="39" t="s">
        <v>69</v>
      </c>
      <c r="F256" s="40" t="s">
        <v>125</v>
      </c>
      <c r="G256" s="40" t="s">
        <v>137</v>
      </c>
      <c r="H256" s="40" t="s">
        <v>29</v>
      </c>
      <c r="I256" s="38">
        <v>433.26</v>
      </c>
      <c r="J256" s="17">
        <v>0</v>
      </c>
      <c r="K256" s="79">
        <f t="shared" si="14"/>
        <v>0</v>
      </c>
      <c r="L256" s="81">
        <f t="shared" si="15"/>
        <v>0</v>
      </c>
      <c r="M256" s="82"/>
      <c r="N256" s="83">
        <f t="shared" si="16"/>
        <v>0</v>
      </c>
      <c r="O256" s="80"/>
      <c r="P256" s="80"/>
      <c r="Q256" s="80"/>
      <c r="R256" s="84">
        <f t="shared" si="17"/>
        <v>0</v>
      </c>
      <c r="S256" s="19" t="str">
        <f t="shared" si="9"/>
        <v>OK</v>
      </c>
      <c r="T256" s="48"/>
      <c r="U256" s="48"/>
      <c r="V256" s="48"/>
      <c r="W256" s="48"/>
      <c r="X256" s="48"/>
      <c r="Y256" s="50"/>
      <c r="Z256" s="50"/>
      <c r="AA256" s="50"/>
      <c r="AB256" s="50"/>
      <c r="AC256" s="50"/>
      <c r="AD256" s="50"/>
      <c r="AE256" s="50"/>
      <c r="AF256" s="51"/>
      <c r="AG256" s="51"/>
      <c r="AH256" s="51"/>
      <c r="AI256" s="51"/>
    </row>
    <row r="257" spans="1:35" ht="40" customHeight="1" x14ac:dyDescent="0.35">
      <c r="A257" s="109"/>
      <c r="B257" s="112"/>
      <c r="C257" s="33">
        <v>254</v>
      </c>
      <c r="D257" s="115"/>
      <c r="E257" s="39" t="s">
        <v>70</v>
      </c>
      <c r="F257" s="40" t="s">
        <v>125</v>
      </c>
      <c r="G257" s="40" t="s">
        <v>71</v>
      </c>
      <c r="H257" s="40" t="s">
        <v>29</v>
      </c>
      <c r="I257" s="38">
        <v>164.74</v>
      </c>
      <c r="J257" s="17">
        <v>0</v>
      </c>
      <c r="K257" s="79">
        <f t="shared" si="14"/>
        <v>0</v>
      </c>
      <c r="L257" s="81">
        <f t="shared" si="15"/>
        <v>0</v>
      </c>
      <c r="M257" s="82"/>
      <c r="N257" s="83">
        <f t="shared" si="16"/>
        <v>0</v>
      </c>
      <c r="O257" s="80"/>
      <c r="P257" s="80"/>
      <c r="Q257" s="80"/>
      <c r="R257" s="84">
        <f t="shared" si="17"/>
        <v>0</v>
      </c>
      <c r="S257" s="19" t="str">
        <f t="shared" si="9"/>
        <v>OK</v>
      </c>
      <c r="T257" s="48"/>
      <c r="U257" s="48"/>
      <c r="V257" s="48"/>
      <c r="W257" s="48"/>
      <c r="X257" s="48"/>
      <c r="Y257" s="50"/>
      <c r="Z257" s="50"/>
      <c r="AA257" s="50"/>
      <c r="AB257" s="50"/>
      <c r="AC257" s="50"/>
      <c r="AD257" s="50"/>
      <c r="AE257" s="50"/>
      <c r="AF257" s="51"/>
      <c r="AG257" s="51"/>
      <c r="AH257" s="51"/>
      <c r="AI257" s="51"/>
    </row>
    <row r="258" spans="1:35" ht="40" customHeight="1" x14ac:dyDescent="0.35">
      <c r="A258" s="109"/>
      <c r="B258" s="112"/>
      <c r="C258" s="33">
        <v>255</v>
      </c>
      <c r="D258" s="115"/>
      <c r="E258" s="39" t="s">
        <v>72</v>
      </c>
      <c r="F258" s="40" t="s">
        <v>125</v>
      </c>
      <c r="G258" s="40" t="s">
        <v>101</v>
      </c>
      <c r="H258" s="40" t="s">
        <v>29</v>
      </c>
      <c r="I258" s="38">
        <v>960</v>
      </c>
      <c r="J258" s="17">
        <v>0</v>
      </c>
      <c r="K258" s="79">
        <f t="shared" si="14"/>
        <v>0</v>
      </c>
      <c r="L258" s="81">
        <f t="shared" si="15"/>
        <v>0</v>
      </c>
      <c r="M258" s="82"/>
      <c r="N258" s="83">
        <f t="shared" si="16"/>
        <v>0</v>
      </c>
      <c r="O258" s="80"/>
      <c r="P258" s="80"/>
      <c r="Q258" s="80"/>
      <c r="R258" s="84">
        <f t="shared" si="17"/>
        <v>0</v>
      </c>
      <c r="S258" s="19" t="str">
        <f t="shared" si="9"/>
        <v>OK</v>
      </c>
      <c r="T258" s="48"/>
      <c r="U258" s="48"/>
      <c r="V258" s="48"/>
      <c r="W258" s="48"/>
      <c r="X258" s="48"/>
      <c r="Y258" s="50"/>
      <c r="Z258" s="50"/>
      <c r="AA258" s="50"/>
      <c r="AB258" s="50"/>
      <c r="AC258" s="50"/>
      <c r="AD258" s="50"/>
      <c r="AE258" s="50"/>
      <c r="AF258" s="51"/>
      <c r="AG258" s="51"/>
      <c r="AH258" s="51"/>
      <c r="AI258" s="51"/>
    </row>
    <row r="259" spans="1:35" ht="40" customHeight="1" x14ac:dyDescent="0.35">
      <c r="A259" s="109"/>
      <c r="B259" s="112"/>
      <c r="C259" s="33">
        <v>256</v>
      </c>
      <c r="D259" s="115"/>
      <c r="E259" s="39" t="s">
        <v>74</v>
      </c>
      <c r="F259" s="40" t="s">
        <v>125</v>
      </c>
      <c r="G259" s="40" t="s">
        <v>102</v>
      </c>
      <c r="H259" s="40" t="s">
        <v>29</v>
      </c>
      <c r="I259" s="38">
        <v>1340</v>
      </c>
      <c r="J259" s="17">
        <v>0</v>
      </c>
      <c r="K259" s="79">
        <f t="shared" si="14"/>
        <v>0</v>
      </c>
      <c r="L259" s="81">
        <f t="shared" si="15"/>
        <v>0</v>
      </c>
      <c r="M259" s="82"/>
      <c r="N259" s="83">
        <f t="shared" si="16"/>
        <v>0</v>
      </c>
      <c r="O259" s="80"/>
      <c r="P259" s="80"/>
      <c r="Q259" s="80"/>
      <c r="R259" s="84">
        <f t="shared" si="17"/>
        <v>0</v>
      </c>
      <c r="S259" s="19" t="str">
        <f t="shared" si="9"/>
        <v>OK</v>
      </c>
      <c r="T259" s="48"/>
      <c r="U259" s="48"/>
      <c r="V259" s="48"/>
      <c r="W259" s="48"/>
      <c r="X259" s="48"/>
      <c r="Y259" s="50"/>
      <c r="Z259" s="50"/>
      <c r="AA259" s="50"/>
      <c r="AB259" s="50"/>
      <c r="AC259" s="50"/>
      <c r="AD259" s="50"/>
      <c r="AE259" s="50"/>
      <c r="AF259" s="51"/>
      <c r="AG259" s="51"/>
      <c r="AH259" s="51"/>
      <c r="AI259" s="51"/>
    </row>
    <row r="260" spans="1:35" ht="40" customHeight="1" x14ac:dyDescent="0.35">
      <c r="A260" s="109"/>
      <c r="B260" s="112"/>
      <c r="C260" s="33">
        <v>257</v>
      </c>
      <c r="D260" s="115"/>
      <c r="E260" s="39" t="s">
        <v>76</v>
      </c>
      <c r="F260" s="40" t="s">
        <v>125</v>
      </c>
      <c r="G260" s="40" t="s">
        <v>137</v>
      </c>
      <c r="H260" s="40" t="s">
        <v>29</v>
      </c>
      <c r="I260" s="38">
        <v>610.15</v>
      </c>
      <c r="J260" s="17">
        <v>0</v>
      </c>
      <c r="K260" s="79">
        <f t="shared" si="14"/>
        <v>0</v>
      </c>
      <c r="L260" s="81">
        <f t="shared" si="15"/>
        <v>0</v>
      </c>
      <c r="M260" s="82"/>
      <c r="N260" s="83">
        <f t="shared" si="16"/>
        <v>0</v>
      </c>
      <c r="O260" s="80"/>
      <c r="P260" s="80"/>
      <c r="Q260" s="80"/>
      <c r="R260" s="84">
        <f t="shared" si="17"/>
        <v>0</v>
      </c>
      <c r="S260" s="19" t="str">
        <f t="shared" si="9"/>
        <v>OK</v>
      </c>
      <c r="T260" s="48"/>
      <c r="U260" s="48"/>
      <c r="V260" s="48"/>
      <c r="W260" s="48"/>
      <c r="X260" s="48"/>
      <c r="Y260" s="50"/>
      <c r="Z260" s="50"/>
      <c r="AA260" s="50"/>
      <c r="AB260" s="50"/>
      <c r="AC260" s="50"/>
      <c r="AD260" s="50"/>
      <c r="AE260" s="50"/>
      <c r="AF260" s="51"/>
      <c r="AG260" s="51"/>
      <c r="AH260" s="51"/>
      <c r="AI260" s="51"/>
    </row>
    <row r="261" spans="1:35" ht="40" customHeight="1" x14ac:dyDescent="0.35">
      <c r="A261" s="109"/>
      <c r="B261" s="112"/>
      <c r="C261" s="33">
        <v>258</v>
      </c>
      <c r="D261" s="115"/>
      <c r="E261" s="39" t="s">
        <v>77</v>
      </c>
      <c r="F261" s="40" t="s">
        <v>125</v>
      </c>
      <c r="G261" s="40" t="s">
        <v>137</v>
      </c>
      <c r="H261" s="40" t="s">
        <v>29</v>
      </c>
      <c r="I261" s="38">
        <v>1150.1199999999999</v>
      </c>
      <c r="J261" s="17">
        <v>0</v>
      </c>
      <c r="K261" s="79">
        <f t="shared" ref="K261:K324" si="18">IF(SUM(T261:AK261)&gt;J261,J261,SUM(T261:AK261))</f>
        <v>0</v>
      </c>
      <c r="L261" s="81">
        <f t="shared" ref="L261:L324" si="19">(SUM(T261:AK261))</f>
        <v>0</v>
      </c>
      <c r="M261" s="82"/>
      <c r="N261" s="83">
        <f t="shared" ref="N261:N324" si="20">ROUND(IF(J261*0.25-0.5&lt;0,0,J261*0.25-0.5),0)-Q261-O261</f>
        <v>0</v>
      </c>
      <c r="O261" s="80"/>
      <c r="P261" s="80"/>
      <c r="Q261" s="80"/>
      <c r="R261" s="84">
        <f t="shared" ref="R261:R324" si="21">J261-(SUM(T261:AC261))+M261</f>
        <v>0</v>
      </c>
      <c r="S261" s="19" t="str">
        <f t="shared" si="9"/>
        <v>OK</v>
      </c>
      <c r="T261" s="48"/>
      <c r="U261" s="48"/>
      <c r="V261" s="48"/>
      <c r="W261" s="48"/>
      <c r="X261" s="48"/>
      <c r="Y261" s="50"/>
      <c r="Z261" s="50"/>
      <c r="AA261" s="50"/>
      <c r="AB261" s="50"/>
      <c r="AC261" s="50"/>
      <c r="AD261" s="50"/>
      <c r="AE261" s="50"/>
      <c r="AF261" s="51"/>
      <c r="AG261" s="51"/>
      <c r="AH261" s="51"/>
      <c r="AI261" s="51"/>
    </row>
    <row r="262" spans="1:35" ht="40" customHeight="1" x14ac:dyDescent="0.35">
      <c r="A262" s="109"/>
      <c r="B262" s="112"/>
      <c r="C262" s="33">
        <v>259</v>
      </c>
      <c r="D262" s="115"/>
      <c r="E262" s="39" t="s">
        <v>78</v>
      </c>
      <c r="F262" s="40" t="s">
        <v>125</v>
      </c>
      <c r="G262" s="40" t="s">
        <v>137</v>
      </c>
      <c r="H262" s="40" t="s">
        <v>29</v>
      </c>
      <c r="I262" s="38">
        <v>90</v>
      </c>
      <c r="J262" s="17">
        <v>0</v>
      </c>
      <c r="K262" s="79">
        <f t="shared" si="18"/>
        <v>0</v>
      </c>
      <c r="L262" s="81">
        <f t="shared" si="19"/>
        <v>0</v>
      </c>
      <c r="M262" s="82"/>
      <c r="N262" s="83">
        <f t="shared" si="20"/>
        <v>0</v>
      </c>
      <c r="O262" s="80"/>
      <c r="P262" s="80"/>
      <c r="Q262" s="80"/>
      <c r="R262" s="84">
        <f t="shared" si="21"/>
        <v>0</v>
      </c>
      <c r="S262" s="19" t="str">
        <f t="shared" si="9"/>
        <v>OK</v>
      </c>
      <c r="T262" s="48"/>
      <c r="U262" s="48"/>
      <c r="V262" s="48"/>
      <c r="W262" s="48"/>
      <c r="X262" s="48"/>
      <c r="Y262" s="50"/>
      <c r="Z262" s="50"/>
      <c r="AA262" s="50"/>
      <c r="AB262" s="50"/>
      <c r="AC262" s="50"/>
      <c r="AD262" s="50"/>
      <c r="AE262" s="50"/>
      <c r="AF262" s="51"/>
      <c r="AG262" s="51"/>
      <c r="AH262" s="51"/>
      <c r="AI262" s="51"/>
    </row>
    <row r="263" spans="1:35" ht="40" customHeight="1" x14ac:dyDescent="0.35">
      <c r="A263" s="109"/>
      <c r="B263" s="112"/>
      <c r="C263" s="33">
        <v>260</v>
      </c>
      <c r="D263" s="115"/>
      <c r="E263" s="39" t="s">
        <v>131</v>
      </c>
      <c r="F263" s="40" t="s">
        <v>125</v>
      </c>
      <c r="G263" s="40" t="s">
        <v>137</v>
      </c>
      <c r="H263" s="40" t="s">
        <v>29</v>
      </c>
      <c r="I263" s="38">
        <v>85.21</v>
      </c>
      <c r="J263" s="17">
        <v>0</v>
      </c>
      <c r="K263" s="79">
        <f t="shared" si="18"/>
        <v>0</v>
      </c>
      <c r="L263" s="81">
        <f t="shared" si="19"/>
        <v>0</v>
      </c>
      <c r="M263" s="82"/>
      <c r="N263" s="83">
        <f t="shared" si="20"/>
        <v>0</v>
      </c>
      <c r="O263" s="80"/>
      <c r="P263" s="80"/>
      <c r="Q263" s="80"/>
      <c r="R263" s="84">
        <f t="shared" si="21"/>
        <v>0</v>
      </c>
      <c r="S263" s="19" t="str">
        <f t="shared" si="9"/>
        <v>OK</v>
      </c>
      <c r="T263" s="48"/>
      <c r="U263" s="48"/>
      <c r="V263" s="48"/>
      <c r="W263" s="48"/>
      <c r="X263" s="48"/>
      <c r="Y263" s="50"/>
      <c r="Z263" s="50"/>
      <c r="AA263" s="50"/>
      <c r="AB263" s="50"/>
      <c r="AC263" s="50"/>
      <c r="AD263" s="50"/>
      <c r="AE263" s="50"/>
      <c r="AF263" s="51"/>
      <c r="AG263" s="51"/>
      <c r="AH263" s="51"/>
      <c r="AI263" s="51"/>
    </row>
    <row r="264" spans="1:35" ht="40" customHeight="1" x14ac:dyDescent="0.35">
      <c r="A264" s="109"/>
      <c r="B264" s="112"/>
      <c r="C264" s="33">
        <v>261</v>
      </c>
      <c r="D264" s="115"/>
      <c r="E264" s="39" t="s">
        <v>132</v>
      </c>
      <c r="F264" s="40" t="s">
        <v>37</v>
      </c>
      <c r="G264" s="40" t="s">
        <v>117</v>
      </c>
      <c r="H264" s="40" t="s">
        <v>29</v>
      </c>
      <c r="I264" s="38">
        <v>16.18</v>
      </c>
      <c r="J264" s="17">
        <v>0</v>
      </c>
      <c r="K264" s="79">
        <f t="shared" si="18"/>
        <v>0</v>
      </c>
      <c r="L264" s="81">
        <f t="shared" si="19"/>
        <v>0</v>
      </c>
      <c r="M264" s="82"/>
      <c r="N264" s="83">
        <f t="shared" si="20"/>
        <v>0</v>
      </c>
      <c r="O264" s="80"/>
      <c r="P264" s="80"/>
      <c r="Q264" s="80"/>
      <c r="R264" s="84">
        <f t="shared" si="21"/>
        <v>0</v>
      </c>
      <c r="S264" s="19" t="str">
        <f t="shared" si="9"/>
        <v>OK</v>
      </c>
      <c r="T264" s="48"/>
      <c r="U264" s="48"/>
      <c r="V264" s="48"/>
      <c r="W264" s="48"/>
      <c r="X264" s="48"/>
      <c r="Y264" s="50"/>
      <c r="Z264" s="50"/>
      <c r="AA264" s="50"/>
      <c r="AB264" s="50"/>
      <c r="AC264" s="50"/>
      <c r="AD264" s="50"/>
      <c r="AE264" s="50"/>
      <c r="AF264" s="51"/>
      <c r="AG264" s="51"/>
      <c r="AH264" s="51"/>
      <c r="AI264" s="51"/>
    </row>
    <row r="265" spans="1:35" ht="40" customHeight="1" x14ac:dyDescent="0.35">
      <c r="A265" s="109"/>
      <c r="B265" s="112"/>
      <c r="C265" s="33">
        <v>262</v>
      </c>
      <c r="D265" s="115"/>
      <c r="E265" s="39" t="s">
        <v>135</v>
      </c>
      <c r="F265" s="40" t="s">
        <v>37</v>
      </c>
      <c r="G265" s="40" t="s">
        <v>118</v>
      </c>
      <c r="H265" s="40" t="s">
        <v>29</v>
      </c>
      <c r="I265" s="38">
        <v>65.41</v>
      </c>
      <c r="J265" s="17">
        <v>0</v>
      </c>
      <c r="K265" s="79">
        <f t="shared" si="18"/>
        <v>0</v>
      </c>
      <c r="L265" s="81">
        <f t="shared" si="19"/>
        <v>0</v>
      </c>
      <c r="M265" s="82"/>
      <c r="N265" s="83">
        <f t="shared" si="20"/>
        <v>0</v>
      </c>
      <c r="O265" s="80"/>
      <c r="P265" s="80"/>
      <c r="Q265" s="80"/>
      <c r="R265" s="84">
        <f t="shared" si="21"/>
        <v>0</v>
      </c>
      <c r="S265" s="19" t="str">
        <f t="shared" si="9"/>
        <v>OK</v>
      </c>
      <c r="T265" s="48"/>
      <c r="U265" s="48"/>
      <c r="V265" s="48"/>
      <c r="W265" s="48"/>
      <c r="X265" s="48"/>
      <c r="Y265" s="50"/>
      <c r="Z265" s="50"/>
      <c r="AA265" s="50"/>
      <c r="AB265" s="50"/>
      <c r="AC265" s="50"/>
      <c r="AD265" s="50"/>
      <c r="AE265" s="50"/>
      <c r="AF265" s="51"/>
      <c r="AG265" s="51"/>
      <c r="AH265" s="51"/>
      <c r="AI265" s="51"/>
    </row>
    <row r="266" spans="1:35" ht="40" customHeight="1" x14ac:dyDescent="0.35">
      <c r="A266" s="109"/>
      <c r="B266" s="112"/>
      <c r="C266" s="33">
        <v>263</v>
      </c>
      <c r="D266" s="115"/>
      <c r="E266" s="39" t="s">
        <v>136</v>
      </c>
      <c r="F266" s="40" t="s">
        <v>37</v>
      </c>
      <c r="G266" s="40" t="s">
        <v>119</v>
      </c>
      <c r="H266" s="40" t="s">
        <v>29</v>
      </c>
      <c r="I266" s="38">
        <v>34.229999999999997</v>
      </c>
      <c r="J266" s="17">
        <v>0</v>
      </c>
      <c r="K266" s="79">
        <f t="shared" si="18"/>
        <v>0</v>
      </c>
      <c r="L266" s="81">
        <f t="shared" si="19"/>
        <v>0</v>
      </c>
      <c r="M266" s="82"/>
      <c r="N266" s="83">
        <f t="shared" si="20"/>
        <v>0</v>
      </c>
      <c r="O266" s="80"/>
      <c r="P266" s="80"/>
      <c r="Q266" s="80"/>
      <c r="R266" s="84">
        <f t="shared" si="21"/>
        <v>0</v>
      </c>
      <c r="S266" s="19" t="str">
        <f t="shared" si="9"/>
        <v>OK</v>
      </c>
      <c r="T266" s="48"/>
      <c r="U266" s="48"/>
      <c r="V266" s="48"/>
      <c r="W266" s="48"/>
      <c r="X266" s="48"/>
      <c r="Y266" s="50"/>
      <c r="Z266" s="50"/>
      <c r="AA266" s="50"/>
      <c r="AB266" s="50"/>
      <c r="AC266" s="50"/>
      <c r="AD266" s="50"/>
      <c r="AE266" s="50"/>
      <c r="AF266" s="51"/>
      <c r="AG266" s="51"/>
      <c r="AH266" s="51"/>
      <c r="AI266" s="51"/>
    </row>
    <row r="267" spans="1:35" ht="40" customHeight="1" x14ac:dyDescent="0.35">
      <c r="A267" s="109"/>
      <c r="B267" s="112"/>
      <c r="C267" s="33">
        <v>264</v>
      </c>
      <c r="D267" s="115"/>
      <c r="E267" s="39" t="s">
        <v>86</v>
      </c>
      <c r="F267" s="40" t="s">
        <v>125</v>
      </c>
      <c r="G267" s="40" t="s">
        <v>137</v>
      </c>
      <c r="H267" s="40" t="s">
        <v>29</v>
      </c>
      <c r="I267" s="38">
        <v>578.94000000000005</v>
      </c>
      <c r="J267" s="17">
        <v>0</v>
      </c>
      <c r="K267" s="79">
        <f t="shared" si="18"/>
        <v>0</v>
      </c>
      <c r="L267" s="81">
        <f t="shared" si="19"/>
        <v>0</v>
      </c>
      <c r="M267" s="82"/>
      <c r="N267" s="83">
        <f t="shared" si="20"/>
        <v>0</v>
      </c>
      <c r="O267" s="80"/>
      <c r="P267" s="80"/>
      <c r="Q267" s="80"/>
      <c r="R267" s="84">
        <f t="shared" si="21"/>
        <v>0</v>
      </c>
      <c r="S267" s="19" t="str">
        <f t="shared" si="9"/>
        <v>OK</v>
      </c>
      <c r="T267" s="48"/>
      <c r="U267" s="48"/>
      <c r="V267" s="48"/>
      <c r="W267" s="48"/>
      <c r="X267" s="48"/>
      <c r="Y267" s="50"/>
      <c r="Z267" s="50"/>
      <c r="AA267" s="50"/>
      <c r="AB267" s="50"/>
      <c r="AC267" s="50"/>
      <c r="AD267" s="50"/>
      <c r="AE267" s="50"/>
      <c r="AF267" s="51"/>
      <c r="AG267" s="51"/>
      <c r="AH267" s="51"/>
      <c r="AI267" s="51"/>
    </row>
    <row r="268" spans="1:35" ht="40" customHeight="1" x14ac:dyDescent="0.35">
      <c r="A268" s="109"/>
      <c r="B268" s="112"/>
      <c r="C268" s="33">
        <v>265</v>
      </c>
      <c r="D268" s="115"/>
      <c r="E268" s="39" t="s">
        <v>89</v>
      </c>
      <c r="F268" s="40" t="s">
        <v>37</v>
      </c>
      <c r="G268" s="40" t="s">
        <v>137</v>
      </c>
      <c r="H268" s="40" t="s">
        <v>29</v>
      </c>
      <c r="I268" s="38">
        <v>225.31</v>
      </c>
      <c r="J268" s="17">
        <v>0</v>
      </c>
      <c r="K268" s="79">
        <f t="shared" si="18"/>
        <v>0</v>
      </c>
      <c r="L268" s="81">
        <f t="shared" si="19"/>
        <v>0</v>
      </c>
      <c r="M268" s="82"/>
      <c r="N268" s="83">
        <f t="shared" si="20"/>
        <v>0</v>
      </c>
      <c r="O268" s="80"/>
      <c r="P268" s="80"/>
      <c r="Q268" s="80"/>
      <c r="R268" s="84">
        <f t="shared" si="21"/>
        <v>0</v>
      </c>
      <c r="S268" s="19" t="str">
        <f t="shared" si="9"/>
        <v>OK</v>
      </c>
      <c r="T268" s="48"/>
      <c r="U268" s="48"/>
      <c r="V268" s="48"/>
      <c r="W268" s="48"/>
      <c r="X268" s="48"/>
      <c r="Y268" s="50"/>
      <c r="Z268" s="50"/>
      <c r="AA268" s="50"/>
      <c r="AB268" s="50"/>
      <c r="AC268" s="50"/>
      <c r="AD268" s="50"/>
      <c r="AE268" s="50"/>
      <c r="AF268" s="51"/>
      <c r="AG268" s="51"/>
      <c r="AH268" s="51"/>
      <c r="AI268" s="51"/>
    </row>
    <row r="269" spans="1:35" ht="40" customHeight="1" x14ac:dyDescent="0.35">
      <c r="A269" s="109"/>
      <c r="B269" s="112"/>
      <c r="C269" s="33">
        <v>266</v>
      </c>
      <c r="D269" s="115"/>
      <c r="E269" s="39" t="s">
        <v>90</v>
      </c>
      <c r="F269" s="40" t="s">
        <v>37</v>
      </c>
      <c r="G269" s="40" t="s">
        <v>137</v>
      </c>
      <c r="H269" s="40" t="s">
        <v>29</v>
      </c>
      <c r="I269" s="38">
        <v>135</v>
      </c>
      <c r="J269" s="17">
        <v>0</v>
      </c>
      <c r="K269" s="79">
        <f t="shared" si="18"/>
        <v>0</v>
      </c>
      <c r="L269" s="81">
        <f t="shared" si="19"/>
        <v>0</v>
      </c>
      <c r="M269" s="82"/>
      <c r="N269" s="83">
        <f t="shared" si="20"/>
        <v>0</v>
      </c>
      <c r="O269" s="80"/>
      <c r="P269" s="80"/>
      <c r="Q269" s="80"/>
      <c r="R269" s="84">
        <f t="shared" si="21"/>
        <v>0</v>
      </c>
      <c r="S269" s="19" t="str">
        <f t="shared" si="9"/>
        <v>OK</v>
      </c>
      <c r="T269" s="48"/>
      <c r="U269" s="48"/>
      <c r="V269" s="48"/>
      <c r="W269" s="48"/>
      <c r="X269" s="48"/>
      <c r="Y269" s="50"/>
      <c r="Z269" s="50"/>
      <c r="AA269" s="50"/>
      <c r="AB269" s="50"/>
      <c r="AC269" s="50"/>
      <c r="AD269" s="50"/>
      <c r="AE269" s="50"/>
      <c r="AF269" s="51"/>
      <c r="AG269" s="51"/>
      <c r="AH269" s="51"/>
      <c r="AI269" s="51"/>
    </row>
    <row r="270" spans="1:35" ht="40" customHeight="1" x14ac:dyDescent="0.35">
      <c r="A270" s="110"/>
      <c r="B270" s="113"/>
      <c r="C270" s="33">
        <v>267</v>
      </c>
      <c r="D270" s="116"/>
      <c r="E270" s="39" t="s">
        <v>91</v>
      </c>
      <c r="F270" s="40" t="s">
        <v>37</v>
      </c>
      <c r="G270" s="40" t="s">
        <v>120</v>
      </c>
      <c r="H270" s="40" t="s">
        <v>29</v>
      </c>
      <c r="I270" s="38">
        <v>24.21</v>
      </c>
      <c r="J270" s="17">
        <v>0</v>
      </c>
      <c r="K270" s="79">
        <f t="shared" si="18"/>
        <v>0</v>
      </c>
      <c r="L270" s="81">
        <f t="shared" si="19"/>
        <v>0</v>
      </c>
      <c r="M270" s="82"/>
      <c r="N270" s="83">
        <f t="shared" si="20"/>
        <v>0</v>
      </c>
      <c r="O270" s="80"/>
      <c r="P270" s="80"/>
      <c r="Q270" s="80"/>
      <c r="R270" s="84">
        <f t="shared" si="21"/>
        <v>0</v>
      </c>
      <c r="S270" s="19" t="str">
        <f t="shared" si="9"/>
        <v>OK</v>
      </c>
      <c r="T270" s="48"/>
      <c r="U270" s="48"/>
      <c r="V270" s="48"/>
      <c r="W270" s="48"/>
      <c r="X270" s="48"/>
      <c r="Y270" s="50"/>
      <c r="Z270" s="50"/>
      <c r="AA270" s="50"/>
      <c r="AB270" s="50"/>
      <c r="AC270" s="50"/>
      <c r="AD270" s="50"/>
      <c r="AE270" s="50"/>
      <c r="AF270" s="51"/>
      <c r="AG270" s="51"/>
      <c r="AH270" s="51"/>
      <c r="AI270" s="51"/>
    </row>
    <row r="271" spans="1:35" ht="40" customHeight="1" x14ac:dyDescent="0.35">
      <c r="A271" s="108" t="s">
        <v>146</v>
      </c>
      <c r="B271" s="111">
        <v>8</v>
      </c>
      <c r="C271" s="33">
        <v>268</v>
      </c>
      <c r="D271" s="114" t="s">
        <v>123</v>
      </c>
      <c r="E271" s="39" t="s">
        <v>27</v>
      </c>
      <c r="F271" s="40" t="s">
        <v>125</v>
      </c>
      <c r="G271" s="40" t="s">
        <v>28</v>
      </c>
      <c r="H271" s="40" t="s">
        <v>29</v>
      </c>
      <c r="I271" s="38">
        <v>242.52</v>
      </c>
      <c r="J271" s="17">
        <v>0</v>
      </c>
      <c r="K271" s="79">
        <f t="shared" si="18"/>
        <v>0</v>
      </c>
      <c r="L271" s="81">
        <f t="shared" si="19"/>
        <v>0</v>
      </c>
      <c r="M271" s="82"/>
      <c r="N271" s="83">
        <f t="shared" si="20"/>
        <v>0</v>
      </c>
      <c r="O271" s="80"/>
      <c r="P271" s="80"/>
      <c r="Q271" s="80"/>
      <c r="R271" s="84">
        <f t="shared" si="21"/>
        <v>0</v>
      </c>
      <c r="S271" s="19" t="str">
        <f t="shared" si="9"/>
        <v>OK</v>
      </c>
      <c r="T271" s="48"/>
      <c r="U271" s="48"/>
      <c r="V271" s="48"/>
      <c r="W271" s="48"/>
      <c r="X271" s="48"/>
      <c r="Y271" s="50"/>
      <c r="Z271" s="50"/>
      <c r="AA271" s="50"/>
      <c r="AB271" s="50"/>
      <c r="AC271" s="50"/>
      <c r="AD271" s="50"/>
      <c r="AE271" s="50"/>
      <c r="AF271" s="51"/>
      <c r="AG271" s="51"/>
      <c r="AH271" s="51"/>
      <c r="AI271" s="51"/>
    </row>
    <row r="272" spans="1:35" ht="40" customHeight="1" x14ac:dyDescent="0.35">
      <c r="A272" s="109"/>
      <c r="B272" s="112"/>
      <c r="C272" s="33">
        <v>269</v>
      </c>
      <c r="D272" s="115"/>
      <c r="E272" s="39" t="s">
        <v>30</v>
      </c>
      <c r="F272" s="40" t="s">
        <v>31</v>
      </c>
      <c r="G272" s="40" t="s">
        <v>28</v>
      </c>
      <c r="H272" s="40" t="s">
        <v>29</v>
      </c>
      <c r="I272" s="38">
        <v>19.399999999999999</v>
      </c>
      <c r="J272" s="17">
        <v>0</v>
      </c>
      <c r="K272" s="79">
        <f t="shared" si="18"/>
        <v>0</v>
      </c>
      <c r="L272" s="81">
        <f t="shared" si="19"/>
        <v>0</v>
      </c>
      <c r="M272" s="82"/>
      <c r="N272" s="83">
        <f t="shared" si="20"/>
        <v>0</v>
      </c>
      <c r="O272" s="80"/>
      <c r="P272" s="80"/>
      <c r="Q272" s="80"/>
      <c r="R272" s="84">
        <f t="shared" si="21"/>
        <v>0</v>
      </c>
      <c r="S272" s="19" t="str">
        <f t="shared" si="9"/>
        <v>OK</v>
      </c>
      <c r="T272" s="48"/>
      <c r="U272" s="48"/>
      <c r="V272" s="48"/>
      <c r="W272" s="48"/>
      <c r="X272" s="48"/>
      <c r="Y272" s="50"/>
      <c r="Z272" s="50"/>
      <c r="AA272" s="50"/>
      <c r="AB272" s="50"/>
      <c r="AC272" s="50"/>
      <c r="AD272" s="50"/>
      <c r="AE272" s="50"/>
      <c r="AF272" s="51"/>
      <c r="AG272" s="51"/>
      <c r="AH272" s="51"/>
      <c r="AI272" s="51"/>
    </row>
    <row r="273" spans="1:35" ht="40" customHeight="1" x14ac:dyDescent="0.35">
      <c r="A273" s="109"/>
      <c r="B273" s="112"/>
      <c r="C273" s="33">
        <v>270</v>
      </c>
      <c r="D273" s="115"/>
      <c r="E273" s="39" t="s">
        <v>32</v>
      </c>
      <c r="F273" s="40" t="s">
        <v>125</v>
      </c>
      <c r="G273" s="40" t="s">
        <v>28</v>
      </c>
      <c r="H273" s="40" t="s">
        <v>29</v>
      </c>
      <c r="I273" s="38">
        <v>31.04</v>
      </c>
      <c r="J273" s="17">
        <v>0</v>
      </c>
      <c r="K273" s="79">
        <f t="shared" si="18"/>
        <v>0</v>
      </c>
      <c r="L273" s="81">
        <f t="shared" si="19"/>
        <v>0</v>
      </c>
      <c r="M273" s="82"/>
      <c r="N273" s="83">
        <f t="shared" si="20"/>
        <v>0</v>
      </c>
      <c r="O273" s="80"/>
      <c r="P273" s="80"/>
      <c r="Q273" s="80"/>
      <c r="R273" s="84">
        <f t="shared" si="21"/>
        <v>0</v>
      </c>
      <c r="S273" s="19" t="str">
        <f t="shared" si="9"/>
        <v>OK</v>
      </c>
      <c r="T273" s="48"/>
      <c r="U273" s="48"/>
      <c r="V273" s="48"/>
      <c r="W273" s="48"/>
      <c r="X273" s="48"/>
      <c r="Y273" s="50"/>
      <c r="Z273" s="50"/>
      <c r="AA273" s="50"/>
      <c r="AB273" s="50"/>
      <c r="AC273" s="50"/>
      <c r="AD273" s="50"/>
      <c r="AE273" s="50"/>
      <c r="AF273" s="51"/>
      <c r="AG273" s="51"/>
      <c r="AH273" s="51"/>
      <c r="AI273" s="51"/>
    </row>
    <row r="274" spans="1:35" ht="40" customHeight="1" x14ac:dyDescent="0.35">
      <c r="A274" s="109"/>
      <c r="B274" s="112"/>
      <c r="C274" s="33">
        <v>271</v>
      </c>
      <c r="D274" s="115"/>
      <c r="E274" s="39" t="s">
        <v>33</v>
      </c>
      <c r="F274" s="40" t="s">
        <v>125</v>
      </c>
      <c r="G274" s="40" t="s">
        <v>34</v>
      </c>
      <c r="H274" s="40" t="s">
        <v>29</v>
      </c>
      <c r="I274" s="38">
        <v>50.44</v>
      </c>
      <c r="J274" s="17">
        <v>0</v>
      </c>
      <c r="K274" s="79">
        <f t="shared" si="18"/>
        <v>0</v>
      </c>
      <c r="L274" s="81">
        <f t="shared" si="19"/>
        <v>0</v>
      </c>
      <c r="M274" s="82"/>
      <c r="N274" s="83">
        <f t="shared" si="20"/>
        <v>0</v>
      </c>
      <c r="O274" s="80"/>
      <c r="P274" s="80"/>
      <c r="Q274" s="80"/>
      <c r="R274" s="84">
        <f t="shared" si="21"/>
        <v>0</v>
      </c>
      <c r="S274" s="19" t="str">
        <f t="shared" si="9"/>
        <v>OK</v>
      </c>
      <c r="T274" s="48"/>
      <c r="U274" s="48"/>
      <c r="V274" s="48"/>
      <c r="W274" s="48"/>
      <c r="X274" s="48"/>
      <c r="Y274" s="50"/>
      <c r="Z274" s="50"/>
      <c r="AA274" s="50"/>
      <c r="AB274" s="50"/>
      <c r="AC274" s="50"/>
      <c r="AD274" s="50"/>
      <c r="AE274" s="50"/>
      <c r="AF274" s="51"/>
      <c r="AG274" s="51"/>
      <c r="AH274" s="51"/>
      <c r="AI274" s="51"/>
    </row>
    <row r="275" spans="1:35" ht="40" customHeight="1" x14ac:dyDescent="0.35">
      <c r="A275" s="109"/>
      <c r="B275" s="112"/>
      <c r="C275" s="33">
        <v>272</v>
      </c>
      <c r="D275" s="115"/>
      <c r="E275" s="39" t="s">
        <v>35</v>
      </c>
      <c r="F275" s="40" t="s">
        <v>125</v>
      </c>
      <c r="G275" s="40" t="s">
        <v>36</v>
      </c>
      <c r="H275" s="40" t="s">
        <v>29</v>
      </c>
      <c r="I275" s="38">
        <v>72.75</v>
      </c>
      <c r="J275" s="17">
        <v>0</v>
      </c>
      <c r="K275" s="79">
        <f t="shared" si="18"/>
        <v>0</v>
      </c>
      <c r="L275" s="81">
        <f t="shared" si="19"/>
        <v>0</v>
      </c>
      <c r="M275" s="82"/>
      <c r="N275" s="83">
        <f t="shared" si="20"/>
        <v>0</v>
      </c>
      <c r="O275" s="80"/>
      <c r="P275" s="80"/>
      <c r="Q275" s="80"/>
      <c r="R275" s="84">
        <f t="shared" si="21"/>
        <v>0</v>
      </c>
      <c r="S275" s="19" t="str">
        <f t="shared" si="9"/>
        <v>OK</v>
      </c>
      <c r="T275" s="48"/>
      <c r="U275" s="48"/>
      <c r="V275" s="48"/>
      <c r="W275" s="48"/>
      <c r="X275" s="48"/>
      <c r="Y275" s="50"/>
      <c r="Z275" s="50"/>
      <c r="AA275" s="50"/>
      <c r="AB275" s="50"/>
      <c r="AC275" s="50"/>
      <c r="AD275" s="50"/>
      <c r="AE275" s="50"/>
      <c r="AF275" s="51"/>
      <c r="AG275" s="51"/>
      <c r="AH275" s="51"/>
      <c r="AI275" s="51"/>
    </row>
    <row r="276" spans="1:35" ht="40" customHeight="1" x14ac:dyDescent="0.35">
      <c r="A276" s="109"/>
      <c r="B276" s="112"/>
      <c r="C276" s="33">
        <v>273</v>
      </c>
      <c r="D276" s="115"/>
      <c r="E276" s="39" t="s">
        <v>127</v>
      </c>
      <c r="F276" s="40" t="s">
        <v>125</v>
      </c>
      <c r="G276" s="40" t="s">
        <v>28</v>
      </c>
      <c r="H276" s="40" t="s">
        <v>29</v>
      </c>
      <c r="I276" s="38">
        <v>6.39</v>
      </c>
      <c r="J276" s="17">
        <v>0</v>
      </c>
      <c r="K276" s="79">
        <f t="shared" si="18"/>
        <v>0</v>
      </c>
      <c r="L276" s="81">
        <f t="shared" si="19"/>
        <v>0</v>
      </c>
      <c r="M276" s="82"/>
      <c r="N276" s="83">
        <f t="shared" si="20"/>
        <v>0</v>
      </c>
      <c r="O276" s="80"/>
      <c r="P276" s="80"/>
      <c r="Q276" s="80"/>
      <c r="R276" s="84">
        <f t="shared" si="21"/>
        <v>0</v>
      </c>
      <c r="S276" s="19" t="str">
        <f t="shared" si="9"/>
        <v>OK</v>
      </c>
      <c r="T276" s="48"/>
      <c r="U276" s="48"/>
      <c r="V276" s="48"/>
      <c r="W276" s="48"/>
      <c r="X276" s="48"/>
      <c r="Y276" s="50"/>
      <c r="Z276" s="50"/>
      <c r="AA276" s="50"/>
      <c r="AB276" s="50"/>
      <c r="AC276" s="50"/>
      <c r="AD276" s="50"/>
      <c r="AE276" s="50"/>
      <c r="AF276" s="51"/>
      <c r="AG276" s="51"/>
      <c r="AH276" s="51"/>
      <c r="AI276" s="51"/>
    </row>
    <row r="277" spans="1:35" ht="40" customHeight="1" x14ac:dyDescent="0.35">
      <c r="A277" s="109"/>
      <c r="B277" s="112"/>
      <c r="C277" s="33">
        <v>274</v>
      </c>
      <c r="D277" s="115"/>
      <c r="E277" s="39" t="s">
        <v>128</v>
      </c>
      <c r="F277" s="40" t="s">
        <v>37</v>
      </c>
      <c r="G277" s="40" t="s">
        <v>38</v>
      </c>
      <c r="H277" s="40" t="s">
        <v>29</v>
      </c>
      <c r="I277" s="38">
        <v>12.93</v>
      </c>
      <c r="J277" s="17">
        <v>0</v>
      </c>
      <c r="K277" s="79">
        <f t="shared" si="18"/>
        <v>0</v>
      </c>
      <c r="L277" s="81">
        <f t="shared" si="19"/>
        <v>0</v>
      </c>
      <c r="M277" s="82"/>
      <c r="N277" s="83">
        <f t="shared" si="20"/>
        <v>0</v>
      </c>
      <c r="O277" s="80"/>
      <c r="P277" s="80"/>
      <c r="Q277" s="80"/>
      <c r="R277" s="84">
        <f t="shared" si="21"/>
        <v>0</v>
      </c>
      <c r="S277" s="19" t="str">
        <f t="shared" si="9"/>
        <v>OK</v>
      </c>
      <c r="T277" s="48"/>
      <c r="U277" s="48"/>
      <c r="V277" s="48"/>
      <c r="W277" s="48"/>
      <c r="X277" s="48"/>
      <c r="Y277" s="50"/>
      <c r="Z277" s="50"/>
      <c r="AA277" s="50"/>
      <c r="AB277" s="50"/>
      <c r="AC277" s="50"/>
      <c r="AD277" s="50"/>
      <c r="AE277" s="50"/>
      <c r="AF277" s="51"/>
      <c r="AG277" s="51"/>
      <c r="AH277" s="51"/>
      <c r="AI277" s="51"/>
    </row>
    <row r="278" spans="1:35" ht="40" customHeight="1" x14ac:dyDescent="0.35">
      <c r="A278" s="109"/>
      <c r="B278" s="112"/>
      <c r="C278" s="33">
        <v>275</v>
      </c>
      <c r="D278" s="115"/>
      <c r="E278" s="39" t="s">
        <v>129</v>
      </c>
      <c r="F278" s="40" t="s">
        <v>37</v>
      </c>
      <c r="G278" s="40" t="s">
        <v>39</v>
      </c>
      <c r="H278" s="40" t="s">
        <v>29</v>
      </c>
      <c r="I278" s="38">
        <v>19.04</v>
      </c>
      <c r="J278" s="17">
        <v>0</v>
      </c>
      <c r="K278" s="79">
        <f t="shared" si="18"/>
        <v>0</v>
      </c>
      <c r="L278" s="81">
        <f t="shared" si="19"/>
        <v>0</v>
      </c>
      <c r="M278" s="82"/>
      <c r="N278" s="83">
        <f t="shared" si="20"/>
        <v>0</v>
      </c>
      <c r="O278" s="80"/>
      <c r="P278" s="80"/>
      <c r="Q278" s="80"/>
      <c r="R278" s="84">
        <f t="shared" si="21"/>
        <v>0</v>
      </c>
      <c r="S278" s="19" t="str">
        <f t="shared" si="9"/>
        <v>OK</v>
      </c>
      <c r="T278" s="48"/>
      <c r="U278" s="48"/>
      <c r="V278" s="48"/>
      <c r="W278" s="48"/>
      <c r="X278" s="48"/>
      <c r="Y278" s="50"/>
      <c r="Z278" s="50"/>
      <c r="AA278" s="50"/>
      <c r="AB278" s="50"/>
      <c r="AC278" s="50"/>
      <c r="AD278" s="50"/>
      <c r="AE278" s="50"/>
      <c r="AF278" s="51"/>
      <c r="AG278" s="51"/>
      <c r="AH278" s="51"/>
      <c r="AI278" s="51"/>
    </row>
    <row r="279" spans="1:35" ht="40" customHeight="1" x14ac:dyDescent="0.35">
      <c r="A279" s="109"/>
      <c r="B279" s="112"/>
      <c r="C279" s="33">
        <v>276</v>
      </c>
      <c r="D279" s="115"/>
      <c r="E279" s="39" t="s">
        <v>130</v>
      </c>
      <c r="F279" s="40" t="s">
        <v>37</v>
      </c>
      <c r="G279" s="40" t="s">
        <v>40</v>
      </c>
      <c r="H279" s="40" t="s">
        <v>29</v>
      </c>
      <c r="I279" s="38">
        <v>20.69</v>
      </c>
      <c r="J279" s="17">
        <v>0</v>
      </c>
      <c r="K279" s="79">
        <f t="shared" si="18"/>
        <v>0</v>
      </c>
      <c r="L279" s="81">
        <f t="shared" si="19"/>
        <v>0</v>
      </c>
      <c r="M279" s="82"/>
      <c r="N279" s="83">
        <f t="shared" si="20"/>
        <v>0</v>
      </c>
      <c r="O279" s="80"/>
      <c r="P279" s="80"/>
      <c r="Q279" s="80"/>
      <c r="R279" s="84">
        <f t="shared" si="21"/>
        <v>0</v>
      </c>
      <c r="S279" s="19" t="str">
        <f t="shared" si="9"/>
        <v>OK</v>
      </c>
      <c r="T279" s="48"/>
      <c r="U279" s="48"/>
      <c r="V279" s="48"/>
      <c r="W279" s="48"/>
      <c r="X279" s="48"/>
      <c r="Y279" s="50"/>
      <c r="Z279" s="50"/>
      <c r="AA279" s="50"/>
      <c r="AB279" s="50"/>
      <c r="AC279" s="50"/>
      <c r="AD279" s="50"/>
      <c r="AE279" s="50"/>
      <c r="AF279" s="51"/>
      <c r="AG279" s="51"/>
      <c r="AH279" s="51"/>
      <c r="AI279" s="51"/>
    </row>
    <row r="280" spans="1:35" ht="40" customHeight="1" x14ac:dyDescent="0.35">
      <c r="A280" s="109"/>
      <c r="B280" s="112"/>
      <c r="C280" s="33">
        <v>277</v>
      </c>
      <c r="D280" s="115"/>
      <c r="E280" s="39" t="s">
        <v>41</v>
      </c>
      <c r="F280" s="40" t="s">
        <v>10</v>
      </c>
      <c r="G280" s="40" t="s">
        <v>28</v>
      </c>
      <c r="H280" s="40" t="s">
        <v>29</v>
      </c>
      <c r="I280" s="38">
        <v>72.05</v>
      </c>
      <c r="J280" s="17">
        <v>0</v>
      </c>
      <c r="K280" s="79">
        <f t="shared" si="18"/>
        <v>0</v>
      </c>
      <c r="L280" s="81">
        <f t="shared" si="19"/>
        <v>0</v>
      </c>
      <c r="M280" s="82"/>
      <c r="N280" s="83">
        <f t="shared" si="20"/>
        <v>0</v>
      </c>
      <c r="O280" s="80"/>
      <c r="P280" s="80"/>
      <c r="Q280" s="80"/>
      <c r="R280" s="84">
        <f t="shared" si="21"/>
        <v>0</v>
      </c>
      <c r="S280" s="19" t="str">
        <f t="shared" si="9"/>
        <v>OK</v>
      </c>
      <c r="T280" s="48"/>
      <c r="U280" s="48"/>
      <c r="V280" s="48"/>
      <c r="W280" s="48"/>
      <c r="X280" s="48"/>
      <c r="Y280" s="50"/>
      <c r="Z280" s="50"/>
      <c r="AA280" s="50"/>
      <c r="AB280" s="50"/>
      <c r="AC280" s="50"/>
      <c r="AD280" s="50"/>
      <c r="AE280" s="50"/>
      <c r="AF280" s="51"/>
      <c r="AG280" s="51"/>
      <c r="AH280" s="51"/>
      <c r="AI280" s="51"/>
    </row>
    <row r="281" spans="1:35" ht="40" customHeight="1" x14ac:dyDescent="0.35">
      <c r="A281" s="109"/>
      <c r="B281" s="112"/>
      <c r="C281" s="33">
        <v>278</v>
      </c>
      <c r="D281" s="115"/>
      <c r="E281" s="39" t="s">
        <v>42</v>
      </c>
      <c r="F281" s="40" t="s">
        <v>43</v>
      </c>
      <c r="G281" s="40" t="s">
        <v>28</v>
      </c>
      <c r="H281" s="40" t="s">
        <v>29</v>
      </c>
      <c r="I281" s="38">
        <v>25.77</v>
      </c>
      <c r="J281" s="17">
        <v>0</v>
      </c>
      <c r="K281" s="79">
        <f t="shared" si="18"/>
        <v>0</v>
      </c>
      <c r="L281" s="81">
        <f t="shared" si="19"/>
        <v>0</v>
      </c>
      <c r="M281" s="82"/>
      <c r="N281" s="83">
        <f t="shared" si="20"/>
        <v>0</v>
      </c>
      <c r="O281" s="80"/>
      <c r="P281" s="80"/>
      <c r="Q281" s="80"/>
      <c r="R281" s="84">
        <f t="shared" si="21"/>
        <v>0</v>
      </c>
      <c r="S281" s="19" t="str">
        <f t="shared" si="9"/>
        <v>OK</v>
      </c>
      <c r="T281" s="48"/>
      <c r="U281" s="48"/>
      <c r="V281" s="48"/>
      <c r="W281" s="48"/>
      <c r="X281" s="48"/>
      <c r="Y281" s="50"/>
      <c r="Z281" s="50"/>
      <c r="AA281" s="50"/>
      <c r="AB281" s="50"/>
      <c r="AC281" s="50"/>
      <c r="AD281" s="50"/>
      <c r="AE281" s="50"/>
      <c r="AF281" s="51"/>
      <c r="AG281" s="51"/>
      <c r="AH281" s="51"/>
      <c r="AI281" s="51"/>
    </row>
    <row r="282" spans="1:35" ht="40" customHeight="1" x14ac:dyDescent="0.35">
      <c r="A282" s="109"/>
      <c r="B282" s="112"/>
      <c r="C282" s="33">
        <v>279</v>
      </c>
      <c r="D282" s="115"/>
      <c r="E282" s="39" t="s">
        <v>44</v>
      </c>
      <c r="F282" s="40" t="s">
        <v>37</v>
      </c>
      <c r="G282" s="40" t="s">
        <v>45</v>
      </c>
      <c r="H282" s="40" t="s">
        <v>29</v>
      </c>
      <c r="I282" s="38">
        <v>33.18</v>
      </c>
      <c r="J282" s="17">
        <v>0</v>
      </c>
      <c r="K282" s="79">
        <f t="shared" si="18"/>
        <v>0</v>
      </c>
      <c r="L282" s="81">
        <f t="shared" si="19"/>
        <v>0</v>
      </c>
      <c r="M282" s="82"/>
      <c r="N282" s="83">
        <f t="shared" si="20"/>
        <v>0</v>
      </c>
      <c r="O282" s="80"/>
      <c r="P282" s="80"/>
      <c r="Q282" s="80"/>
      <c r="R282" s="84">
        <f t="shared" si="21"/>
        <v>0</v>
      </c>
      <c r="S282" s="19" t="str">
        <f t="shared" si="9"/>
        <v>OK</v>
      </c>
      <c r="T282" s="48"/>
      <c r="U282" s="48"/>
      <c r="V282" s="48"/>
      <c r="W282" s="48"/>
      <c r="X282" s="48"/>
      <c r="Y282" s="50"/>
      <c r="Z282" s="50"/>
      <c r="AA282" s="50"/>
      <c r="AB282" s="50"/>
      <c r="AC282" s="50"/>
      <c r="AD282" s="50"/>
      <c r="AE282" s="50"/>
      <c r="AF282" s="51"/>
      <c r="AG282" s="51"/>
      <c r="AH282" s="51"/>
      <c r="AI282" s="51"/>
    </row>
    <row r="283" spans="1:35" ht="40" customHeight="1" x14ac:dyDescent="0.35">
      <c r="A283" s="109"/>
      <c r="B283" s="112"/>
      <c r="C283" s="33">
        <v>280</v>
      </c>
      <c r="D283" s="115"/>
      <c r="E283" s="39" t="s">
        <v>46</v>
      </c>
      <c r="F283" s="40" t="s">
        <v>37</v>
      </c>
      <c r="G283" s="40" t="s">
        <v>47</v>
      </c>
      <c r="H283" s="40" t="s">
        <v>29</v>
      </c>
      <c r="I283" s="38">
        <v>26.19</v>
      </c>
      <c r="J283" s="17">
        <v>0</v>
      </c>
      <c r="K283" s="79">
        <f t="shared" si="18"/>
        <v>0</v>
      </c>
      <c r="L283" s="81">
        <f t="shared" si="19"/>
        <v>0</v>
      </c>
      <c r="M283" s="82"/>
      <c r="N283" s="83">
        <f t="shared" si="20"/>
        <v>0</v>
      </c>
      <c r="O283" s="80"/>
      <c r="P283" s="80"/>
      <c r="Q283" s="80"/>
      <c r="R283" s="84">
        <f t="shared" si="21"/>
        <v>0</v>
      </c>
      <c r="S283" s="19" t="str">
        <f t="shared" si="9"/>
        <v>OK</v>
      </c>
      <c r="T283" s="48"/>
      <c r="U283" s="48"/>
      <c r="V283" s="48"/>
      <c r="W283" s="48"/>
      <c r="X283" s="48"/>
      <c r="Y283" s="50"/>
      <c r="Z283" s="50"/>
      <c r="AA283" s="50"/>
      <c r="AB283" s="50"/>
      <c r="AC283" s="50"/>
      <c r="AD283" s="50"/>
      <c r="AE283" s="50"/>
      <c r="AF283" s="51"/>
      <c r="AG283" s="51"/>
      <c r="AH283" s="51"/>
      <c r="AI283" s="51"/>
    </row>
    <row r="284" spans="1:35" ht="40" customHeight="1" x14ac:dyDescent="0.35">
      <c r="A284" s="109"/>
      <c r="B284" s="112"/>
      <c r="C284" s="33">
        <v>281</v>
      </c>
      <c r="D284" s="115"/>
      <c r="E284" s="39" t="s">
        <v>48</v>
      </c>
      <c r="F284" s="40" t="s">
        <v>37</v>
      </c>
      <c r="G284" s="40" t="s">
        <v>49</v>
      </c>
      <c r="H284" s="40" t="s">
        <v>29</v>
      </c>
      <c r="I284" s="38">
        <v>18.63</v>
      </c>
      <c r="J284" s="17">
        <v>0</v>
      </c>
      <c r="K284" s="79">
        <f t="shared" si="18"/>
        <v>0</v>
      </c>
      <c r="L284" s="81">
        <f t="shared" si="19"/>
        <v>0</v>
      </c>
      <c r="M284" s="82"/>
      <c r="N284" s="83">
        <f t="shared" si="20"/>
        <v>0</v>
      </c>
      <c r="O284" s="80"/>
      <c r="P284" s="80"/>
      <c r="Q284" s="80"/>
      <c r="R284" s="84">
        <f t="shared" si="21"/>
        <v>0</v>
      </c>
      <c r="S284" s="19" t="str">
        <f t="shared" si="9"/>
        <v>OK</v>
      </c>
      <c r="T284" s="48"/>
      <c r="U284" s="48"/>
      <c r="V284" s="48"/>
      <c r="W284" s="48"/>
      <c r="X284" s="48"/>
      <c r="Y284" s="50"/>
      <c r="Z284" s="50"/>
      <c r="AA284" s="50"/>
      <c r="AB284" s="50"/>
      <c r="AC284" s="50"/>
      <c r="AD284" s="50"/>
      <c r="AE284" s="50"/>
      <c r="AF284" s="51"/>
      <c r="AG284" s="51"/>
      <c r="AH284" s="51"/>
      <c r="AI284" s="51"/>
    </row>
    <row r="285" spans="1:35" ht="40" customHeight="1" x14ac:dyDescent="0.35">
      <c r="A285" s="109"/>
      <c r="B285" s="112"/>
      <c r="C285" s="33">
        <v>282</v>
      </c>
      <c r="D285" s="115"/>
      <c r="E285" s="39" t="s">
        <v>50</v>
      </c>
      <c r="F285" s="40" t="s">
        <v>37</v>
      </c>
      <c r="G285" s="40" t="s">
        <v>51</v>
      </c>
      <c r="H285" s="40" t="s">
        <v>29</v>
      </c>
      <c r="I285" s="38">
        <v>233.11</v>
      </c>
      <c r="J285" s="17">
        <v>0</v>
      </c>
      <c r="K285" s="79">
        <f t="shared" si="18"/>
        <v>0</v>
      </c>
      <c r="L285" s="81">
        <f t="shared" si="19"/>
        <v>0</v>
      </c>
      <c r="M285" s="82"/>
      <c r="N285" s="83">
        <f t="shared" si="20"/>
        <v>0</v>
      </c>
      <c r="O285" s="80"/>
      <c r="P285" s="80"/>
      <c r="Q285" s="80"/>
      <c r="R285" s="84">
        <f t="shared" si="21"/>
        <v>0</v>
      </c>
      <c r="S285" s="19" t="str">
        <f t="shared" si="9"/>
        <v>OK</v>
      </c>
      <c r="T285" s="48"/>
      <c r="U285" s="48"/>
      <c r="V285" s="48"/>
      <c r="W285" s="48"/>
      <c r="X285" s="48"/>
      <c r="Y285" s="50"/>
      <c r="Z285" s="50"/>
      <c r="AA285" s="50"/>
      <c r="AB285" s="50"/>
      <c r="AC285" s="50"/>
      <c r="AD285" s="50"/>
      <c r="AE285" s="50"/>
      <c r="AF285" s="51"/>
      <c r="AG285" s="51"/>
      <c r="AH285" s="51"/>
      <c r="AI285" s="51"/>
    </row>
    <row r="286" spans="1:35" ht="40" customHeight="1" x14ac:dyDescent="0.35">
      <c r="A286" s="109"/>
      <c r="B286" s="112"/>
      <c r="C286" s="33">
        <v>283</v>
      </c>
      <c r="D286" s="115"/>
      <c r="E286" s="39" t="s">
        <v>52</v>
      </c>
      <c r="F286" s="40" t="s">
        <v>37</v>
      </c>
      <c r="G286" s="40" t="s">
        <v>53</v>
      </c>
      <c r="H286" s="40" t="s">
        <v>29</v>
      </c>
      <c r="I286" s="38">
        <v>254.5</v>
      </c>
      <c r="J286" s="17">
        <v>0</v>
      </c>
      <c r="K286" s="79">
        <f t="shared" si="18"/>
        <v>0</v>
      </c>
      <c r="L286" s="81">
        <f t="shared" si="19"/>
        <v>0</v>
      </c>
      <c r="M286" s="82"/>
      <c r="N286" s="83">
        <f t="shared" si="20"/>
        <v>0</v>
      </c>
      <c r="O286" s="80"/>
      <c r="P286" s="80"/>
      <c r="Q286" s="80"/>
      <c r="R286" s="84">
        <f t="shared" si="21"/>
        <v>0</v>
      </c>
      <c r="S286" s="19" t="str">
        <f t="shared" si="9"/>
        <v>OK</v>
      </c>
      <c r="T286" s="48"/>
      <c r="U286" s="48"/>
      <c r="V286" s="48"/>
      <c r="W286" s="48"/>
      <c r="X286" s="48"/>
      <c r="Y286" s="50"/>
      <c r="Z286" s="50"/>
      <c r="AA286" s="50"/>
      <c r="AB286" s="50"/>
      <c r="AC286" s="50"/>
      <c r="AD286" s="50"/>
      <c r="AE286" s="50"/>
      <c r="AF286" s="51"/>
      <c r="AG286" s="51"/>
      <c r="AH286" s="51"/>
      <c r="AI286" s="51"/>
    </row>
    <row r="287" spans="1:35" ht="40" customHeight="1" x14ac:dyDescent="0.35">
      <c r="A287" s="109"/>
      <c r="B287" s="112"/>
      <c r="C287" s="33">
        <v>284</v>
      </c>
      <c r="D287" s="115"/>
      <c r="E287" s="39" t="s">
        <v>54</v>
      </c>
      <c r="F287" s="40" t="s">
        <v>37</v>
      </c>
      <c r="G287" s="40" t="s">
        <v>95</v>
      </c>
      <c r="H287" s="40" t="s">
        <v>29</v>
      </c>
      <c r="I287" s="38">
        <v>83.89</v>
      </c>
      <c r="J287" s="17">
        <v>0</v>
      </c>
      <c r="K287" s="79">
        <f t="shared" si="18"/>
        <v>0</v>
      </c>
      <c r="L287" s="81">
        <f t="shared" si="19"/>
        <v>0</v>
      </c>
      <c r="M287" s="82"/>
      <c r="N287" s="83">
        <f t="shared" si="20"/>
        <v>0</v>
      </c>
      <c r="O287" s="80"/>
      <c r="P287" s="80"/>
      <c r="Q287" s="80"/>
      <c r="R287" s="84">
        <f t="shared" si="21"/>
        <v>0</v>
      </c>
      <c r="S287" s="19" t="str">
        <f t="shared" si="9"/>
        <v>OK</v>
      </c>
      <c r="T287" s="48"/>
      <c r="U287" s="48"/>
      <c r="V287" s="48"/>
      <c r="W287" s="48"/>
      <c r="X287" s="48"/>
      <c r="Y287" s="50"/>
      <c r="Z287" s="50"/>
      <c r="AA287" s="50"/>
      <c r="AB287" s="50"/>
      <c r="AC287" s="50"/>
      <c r="AD287" s="50"/>
      <c r="AE287" s="50"/>
      <c r="AF287" s="51"/>
      <c r="AG287" s="51"/>
      <c r="AH287" s="51"/>
      <c r="AI287" s="51"/>
    </row>
    <row r="288" spans="1:35" ht="40" customHeight="1" x14ac:dyDescent="0.35">
      <c r="A288" s="109"/>
      <c r="B288" s="112"/>
      <c r="C288" s="33">
        <v>285</v>
      </c>
      <c r="D288" s="115"/>
      <c r="E288" s="39" t="s">
        <v>56</v>
      </c>
      <c r="F288" s="40" t="s">
        <v>37</v>
      </c>
      <c r="G288" s="40" t="s">
        <v>96</v>
      </c>
      <c r="H288" s="40" t="s">
        <v>29</v>
      </c>
      <c r="I288" s="38">
        <v>32.17</v>
      </c>
      <c r="J288" s="17">
        <v>0</v>
      </c>
      <c r="K288" s="79">
        <f t="shared" si="18"/>
        <v>0</v>
      </c>
      <c r="L288" s="81">
        <f t="shared" si="19"/>
        <v>0</v>
      </c>
      <c r="M288" s="82"/>
      <c r="N288" s="83">
        <f t="shared" si="20"/>
        <v>0</v>
      </c>
      <c r="O288" s="80"/>
      <c r="P288" s="80"/>
      <c r="Q288" s="80"/>
      <c r="R288" s="84">
        <f t="shared" si="21"/>
        <v>0</v>
      </c>
      <c r="S288" s="19" t="str">
        <f t="shared" si="9"/>
        <v>OK</v>
      </c>
      <c r="T288" s="48"/>
      <c r="U288" s="48"/>
      <c r="V288" s="48"/>
      <c r="W288" s="48"/>
      <c r="X288" s="48"/>
      <c r="Y288" s="50"/>
      <c r="Z288" s="50"/>
      <c r="AA288" s="50"/>
      <c r="AB288" s="50"/>
      <c r="AC288" s="50"/>
      <c r="AD288" s="50"/>
      <c r="AE288" s="50"/>
      <c r="AF288" s="51"/>
      <c r="AG288" s="51"/>
      <c r="AH288" s="51"/>
      <c r="AI288" s="51"/>
    </row>
    <row r="289" spans="1:35" ht="40" customHeight="1" x14ac:dyDescent="0.35">
      <c r="A289" s="109"/>
      <c r="B289" s="112"/>
      <c r="C289" s="33">
        <v>286</v>
      </c>
      <c r="D289" s="115"/>
      <c r="E289" s="39" t="s">
        <v>58</v>
      </c>
      <c r="F289" s="40" t="s">
        <v>37</v>
      </c>
      <c r="G289" s="40" t="s">
        <v>59</v>
      </c>
      <c r="H289" s="40" t="s">
        <v>29</v>
      </c>
      <c r="I289" s="38">
        <v>72.08</v>
      </c>
      <c r="J289" s="17">
        <v>0</v>
      </c>
      <c r="K289" s="79">
        <f t="shared" si="18"/>
        <v>0</v>
      </c>
      <c r="L289" s="81">
        <f t="shared" si="19"/>
        <v>0</v>
      </c>
      <c r="M289" s="82"/>
      <c r="N289" s="83">
        <f t="shared" si="20"/>
        <v>0</v>
      </c>
      <c r="O289" s="80"/>
      <c r="P289" s="80"/>
      <c r="Q289" s="80"/>
      <c r="R289" s="84">
        <f t="shared" si="21"/>
        <v>0</v>
      </c>
      <c r="S289" s="19" t="str">
        <f t="shared" si="9"/>
        <v>OK</v>
      </c>
      <c r="T289" s="48"/>
      <c r="U289" s="48"/>
      <c r="V289" s="48"/>
      <c r="W289" s="48"/>
      <c r="X289" s="48"/>
      <c r="Y289" s="50"/>
      <c r="Z289" s="50"/>
      <c r="AA289" s="50"/>
      <c r="AB289" s="50"/>
      <c r="AC289" s="50"/>
      <c r="AD289" s="50"/>
      <c r="AE289" s="50"/>
      <c r="AF289" s="51"/>
      <c r="AG289" s="51"/>
      <c r="AH289" s="51"/>
      <c r="AI289" s="51"/>
    </row>
    <row r="290" spans="1:35" ht="40" customHeight="1" x14ac:dyDescent="0.35">
      <c r="A290" s="109"/>
      <c r="B290" s="112"/>
      <c r="C290" s="33">
        <v>287</v>
      </c>
      <c r="D290" s="115"/>
      <c r="E290" s="39" t="s">
        <v>60</v>
      </c>
      <c r="F290" s="40" t="s">
        <v>37</v>
      </c>
      <c r="G290" s="40" t="s">
        <v>61</v>
      </c>
      <c r="H290" s="40" t="s">
        <v>29</v>
      </c>
      <c r="I290" s="38">
        <v>120.74</v>
      </c>
      <c r="J290" s="17">
        <v>0</v>
      </c>
      <c r="K290" s="79">
        <f t="shared" si="18"/>
        <v>0</v>
      </c>
      <c r="L290" s="81">
        <f t="shared" si="19"/>
        <v>0</v>
      </c>
      <c r="M290" s="82"/>
      <c r="N290" s="83">
        <f t="shared" si="20"/>
        <v>0</v>
      </c>
      <c r="O290" s="80"/>
      <c r="P290" s="80"/>
      <c r="Q290" s="80"/>
      <c r="R290" s="84">
        <f t="shared" si="21"/>
        <v>0</v>
      </c>
      <c r="S290" s="19" t="str">
        <f t="shared" si="9"/>
        <v>OK</v>
      </c>
      <c r="T290" s="48"/>
      <c r="U290" s="48"/>
      <c r="V290" s="48"/>
      <c r="W290" s="48"/>
      <c r="X290" s="48"/>
      <c r="Y290" s="50"/>
      <c r="Z290" s="50"/>
      <c r="AA290" s="50"/>
      <c r="AB290" s="50"/>
      <c r="AC290" s="50"/>
      <c r="AD290" s="50"/>
      <c r="AE290" s="50"/>
      <c r="AF290" s="51"/>
      <c r="AG290" s="51"/>
      <c r="AH290" s="51"/>
      <c r="AI290" s="51"/>
    </row>
    <row r="291" spans="1:35" ht="40" customHeight="1" x14ac:dyDescent="0.35">
      <c r="A291" s="109"/>
      <c r="B291" s="112"/>
      <c r="C291" s="33">
        <v>288</v>
      </c>
      <c r="D291" s="115"/>
      <c r="E291" s="39" t="s">
        <v>62</v>
      </c>
      <c r="F291" s="40" t="s">
        <v>125</v>
      </c>
      <c r="G291" s="40" t="s">
        <v>63</v>
      </c>
      <c r="H291" s="40" t="s">
        <v>29</v>
      </c>
      <c r="I291" s="38">
        <v>1290.07</v>
      </c>
      <c r="J291" s="17">
        <v>0</v>
      </c>
      <c r="K291" s="79">
        <f t="shared" si="18"/>
        <v>0</v>
      </c>
      <c r="L291" s="81">
        <f t="shared" si="19"/>
        <v>0</v>
      </c>
      <c r="M291" s="82"/>
      <c r="N291" s="83">
        <f t="shared" si="20"/>
        <v>0</v>
      </c>
      <c r="O291" s="80"/>
      <c r="P291" s="80"/>
      <c r="Q291" s="80"/>
      <c r="R291" s="84">
        <f t="shared" si="21"/>
        <v>0</v>
      </c>
      <c r="S291" s="19" t="str">
        <f t="shared" si="9"/>
        <v>OK</v>
      </c>
      <c r="T291" s="48"/>
      <c r="U291" s="48"/>
      <c r="V291" s="48"/>
      <c r="W291" s="48"/>
      <c r="X291" s="48"/>
      <c r="Y291" s="50"/>
      <c r="Z291" s="50"/>
      <c r="AA291" s="50"/>
      <c r="AB291" s="50"/>
      <c r="AC291" s="50"/>
      <c r="AD291" s="50"/>
      <c r="AE291" s="50"/>
      <c r="AF291" s="51"/>
      <c r="AG291" s="51"/>
      <c r="AH291" s="51"/>
      <c r="AI291" s="51"/>
    </row>
    <row r="292" spans="1:35" ht="40" customHeight="1" x14ac:dyDescent="0.35">
      <c r="A292" s="109"/>
      <c r="B292" s="112"/>
      <c r="C292" s="33">
        <v>289</v>
      </c>
      <c r="D292" s="115"/>
      <c r="E292" s="39" t="s">
        <v>64</v>
      </c>
      <c r="F292" s="40" t="s">
        <v>125</v>
      </c>
      <c r="G292" s="40" t="s">
        <v>63</v>
      </c>
      <c r="H292" s="40" t="s">
        <v>29</v>
      </c>
      <c r="I292" s="38">
        <v>678.33</v>
      </c>
      <c r="J292" s="17">
        <v>0</v>
      </c>
      <c r="K292" s="79">
        <f t="shared" si="18"/>
        <v>0</v>
      </c>
      <c r="L292" s="81">
        <f t="shared" si="19"/>
        <v>0</v>
      </c>
      <c r="M292" s="82"/>
      <c r="N292" s="83">
        <f t="shared" si="20"/>
        <v>0</v>
      </c>
      <c r="O292" s="80"/>
      <c r="P292" s="80"/>
      <c r="Q292" s="80"/>
      <c r="R292" s="84">
        <f t="shared" si="21"/>
        <v>0</v>
      </c>
      <c r="S292" s="19" t="str">
        <f t="shared" si="9"/>
        <v>OK</v>
      </c>
      <c r="T292" s="48"/>
      <c r="U292" s="48"/>
      <c r="V292" s="48"/>
      <c r="W292" s="48"/>
      <c r="X292" s="48"/>
      <c r="Y292" s="50"/>
      <c r="Z292" s="50"/>
      <c r="AA292" s="50"/>
      <c r="AB292" s="50"/>
      <c r="AC292" s="50"/>
      <c r="AD292" s="50"/>
      <c r="AE292" s="50"/>
      <c r="AF292" s="51"/>
      <c r="AG292" s="51"/>
      <c r="AH292" s="51"/>
      <c r="AI292" s="51"/>
    </row>
    <row r="293" spans="1:35" ht="40" customHeight="1" x14ac:dyDescent="0.35">
      <c r="A293" s="109"/>
      <c r="B293" s="112"/>
      <c r="C293" s="33">
        <v>290</v>
      </c>
      <c r="D293" s="115"/>
      <c r="E293" s="39" t="s">
        <v>65</v>
      </c>
      <c r="F293" s="40" t="s">
        <v>125</v>
      </c>
      <c r="G293" s="40" t="s">
        <v>66</v>
      </c>
      <c r="H293" s="40" t="s">
        <v>29</v>
      </c>
      <c r="I293" s="38">
        <v>183.14</v>
      </c>
      <c r="J293" s="17">
        <v>0</v>
      </c>
      <c r="K293" s="79">
        <f t="shared" si="18"/>
        <v>0</v>
      </c>
      <c r="L293" s="81">
        <f t="shared" si="19"/>
        <v>0</v>
      </c>
      <c r="M293" s="82"/>
      <c r="N293" s="83">
        <f t="shared" si="20"/>
        <v>0</v>
      </c>
      <c r="O293" s="80"/>
      <c r="P293" s="80"/>
      <c r="Q293" s="80"/>
      <c r="R293" s="84">
        <f t="shared" si="21"/>
        <v>0</v>
      </c>
      <c r="S293" s="19" t="str">
        <f t="shared" si="9"/>
        <v>OK</v>
      </c>
      <c r="T293" s="48"/>
      <c r="U293" s="48"/>
      <c r="V293" s="48"/>
      <c r="W293" s="48"/>
      <c r="X293" s="48"/>
      <c r="Y293" s="50"/>
      <c r="Z293" s="50"/>
      <c r="AA293" s="50"/>
      <c r="AB293" s="50"/>
      <c r="AC293" s="50"/>
      <c r="AD293" s="50"/>
      <c r="AE293" s="50"/>
      <c r="AF293" s="51"/>
      <c r="AG293" s="51"/>
      <c r="AH293" s="51"/>
      <c r="AI293" s="51"/>
    </row>
    <row r="294" spans="1:35" ht="40" customHeight="1" x14ac:dyDescent="0.35">
      <c r="A294" s="109"/>
      <c r="B294" s="112"/>
      <c r="C294" s="33">
        <v>291</v>
      </c>
      <c r="D294" s="115"/>
      <c r="E294" s="39" t="s">
        <v>67</v>
      </c>
      <c r="F294" s="40" t="s">
        <v>125</v>
      </c>
      <c r="G294" s="40" t="s">
        <v>68</v>
      </c>
      <c r="H294" s="40" t="s">
        <v>29</v>
      </c>
      <c r="I294" s="38">
        <v>841.19</v>
      </c>
      <c r="J294" s="17">
        <v>0</v>
      </c>
      <c r="K294" s="79">
        <f t="shared" si="18"/>
        <v>0</v>
      </c>
      <c r="L294" s="81">
        <f t="shared" si="19"/>
        <v>0</v>
      </c>
      <c r="M294" s="82"/>
      <c r="N294" s="83">
        <f t="shared" si="20"/>
        <v>0</v>
      </c>
      <c r="O294" s="80"/>
      <c r="P294" s="80"/>
      <c r="Q294" s="80"/>
      <c r="R294" s="84">
        <f t="shared" si="21"/>
        <v>0</v>
      </c>
      <c r="S294" s="19" t="str">
        <f t="shared" si="9"/>
        <v>OK</v>
      </c>
      <c r="T294" s="48"/>
      <c r="U294" s="48"/>
      <c r="V294" s="48"/>
      <c r="W294" s="48"/>
      <c r="X294" s="48"/>
      <c r="Y294" s="50"/>
      <c r="Z294" s="50"/>
      <c r="AA294" s="50"/>
      <c r="AB294" s="50"/>
      <c r="AC294" s="50"/>
      <c r="AD294" s="50"/>
      <c r="AE294" s="50"/>
      <c r="AF294" s="51"/>
      <c r="AG294" s="51"/>
      <c r="AH294" s="51"/>
      <c r="AI294" s="51"/>
    </row>
    <row r="295" spans="1:35" ht="40" customHeight="1" x14ac:dyDescent="0.35">
      <c r="A295" s="109"/>
      <c r="B295" s="112"/>
      <c r="C295" s="33">
        <v>292</v>
      </c>
      <c r="D295" s="115"/>
      <c r="E295" s="39" t="s">
        <v>69</v>
      </c>
      <c r="F295" s="40" t="s">
        <v>125</v>
      </c>
      <c r="G295" s="40" t="s">
        <v>28</v>
      </c>
      <c r="H295" s="40" t="s">
        <v>29</v>
      </c>
      <c r="I295" s="38">
        <v>420.31</v>
      </c>
      <c r="J295" s="17">
        <v>0</v>
      </c>
      <c r="K295" s="79">
        <f t="shared" si="18"/>
        <v>0</v>
      </c>
      <c r="L295" s="81">
        <f t="shared" si="19"/>
        <v>0</v>
      </c>
      <c r="M295" s="82"/>
      <c r="N295" s="83">
        <f t="shared" si="20"/>
        <v>0</v>
      </c>
      <c r="O295" s="80"/>
      <c r="P295" s="80"/>
      <c r="Q295" s="80"/>
      <c r="R295" s="84">
        <f t="shared" si="21"/>
        <v>0</v>
      </c>
      <c r="S295" s="19" t="str">
        <f t="shared" ref="S295:S354" si="22">IF(R295&lt;0,"ATENÇÃO","OK")</f>
        <v>OK</v>
      </c>
      <c r="T295" s="48"/>
      <c r="U295" s="48"/>
      <c r="V295" s="48"/>
      <c r="W295" s="48"/>
      <c r="X295" s="48"/>
      <c r="Y295" s="50"/>
      <c r="Z295" s="50"/>
      <c r="AA295" s="50"/>
      <c r="AB295" s="50"/>
      <c r="AC295" s="50"/>
      <c r="AD295" s="50"/>
      <c r="AE295" s="50"/>
      <c r="AF295" s="51"/>
      <c r="AG295" s="51"/>
      <c r="AH295" s="51"/>
      <c r="AI295" s="51"/>
    </row>
    <row r="296" spans="1:35" ht="40" customHeight="1" x14ac:dyDescent="0.35">
      <c r="A296" s="109"/>
      <c r="B296" s="112"/>
      <c r="C296" s="33">
        <v>293</v>
      </c>
      <c r="D296" s="115"/>
      <c r="E296" s="39" t="s">
        <v>70</v>
      </c>
      <c r="F296" s="40" t="s">
        <v>125</v>
      </c>
      <c r="G296" s="40" t="s">
        <v>71</v>
      </c>
      <c r="H296" s="40" t="s">
        <v>29</v>
      </c>
      <c r="I296" s="38">
        <v>159.81</v>
      </c>
      <c r="J296" s="17">
        <v>0</v>
      </c>
      <c r="K296" s="79">
        <f t="shared" si="18"/>
        <v>0</v>
      </c>
      <c r="L296" s="81">
        <f t="shared" si="19"/>
        <v>0</v>
      </c>
      <c r="M296" s="82"/>
      <c r="N296" s="83">
        <f t="shared" si="20"/>
        <v>0</v>
      </c>
      <c r="O296" s="80"/>
      <c r="P296" s="80"/>
      <c r="Q296" s="80"/>
      <c r="R296" s="84">
        <f t="shared" si="21"/>
        <v>0</v>
      </c>
      <c r="S296" s="19" t="str">
        <f t="shared" si="22"/>
        <v>OK</v>
      </c>
      <c r="T296" s="48"/>
      <c r="U296" s="48"/>
      <c r="V296" s="48"/>
      <c r="W296" s="48"/>
      <c r="X296" s="48"/>
      <c r="Y296" s="50"/>
      <c r="Z296" s="50"/>
      <c r="AA296" s="50"/>
      <c r="AB296" s="50"/>
      <c r="AC296" s="50"/>
      <c r="AD296" s="50"/>
      <c r="AE296" s="50"/>
      <c r="AF296" s="51"/>
      <c r="AG296" s="51"/>
      <c r="AH296" s="51"/>
      <c r="AI296" s="51"/>
    </row>
    <row r="297" spans="1:35" ht="40" customHeight="1" x14ac:dyDescent="0.35">
      <c r="A297" s="109"/>
      <c r="B297" s="112"/>
      <c r="C297" s="33">
        <v>294</v>
      </c>
      <c r="D297" s="115"/>
      <c r="E297" s="39" t="s">
        <v>72</v>
      </c>
      <c r="F297" s="40" t="s">
        <v>125</v>
      </c>
      <c r="G297" s="40" t="s">
        <v>73</v>
      </c>
      <c r="H297" s="40" t="s">
        <v>29</v>
      </c>
      <c r="I297" s="38">
        <v>931.3</v>
      </c>
      <c r="J297" s="17">
        <v>0</v>
      </c>
      <c r="K297" s="79">
        <f t="shared" si="18"/>
        <v>0</v>
      </c>
      <c r="L297" s="81">
        <f t="shared" si="19"/>
        <v>0</v>
      </c>
      <c r="M297" s="82"/>
      <c r="N297" s="83">
        <f t="shared" si="20"/>
        <v>0</v>
      </c>
      <c r="O297" s="80"/>
      <c r="P297" s="80"/>
      <c r="Q297" s="80"/>
      <c r="R297" s="84">
        <f t="shared" si="21"/>
        <v>0</v>
      </c>
      <c r="S297" s="19" t="str">
        <f t="shared" si="22"/>
        <v>OK</v>
      </c>
      <c r="T297" s="48"/>
      <c r="U297" s="48"/>
      <c r="V297" s="48"/>
      <c r="W297" s="48"/>
      <c r="X297" s="48"/>
      <c r="Y297" s="50"/>
      <c r="Z297" s="50"/>
      <c r="AA297" s="50"/>
      <c r="AB297" s="50"/>
      <c r="AC297" s="50"/>
      <c r="AD297" s="50"/>
      <c r="AE297" s="50"/>
      <c r="AF297" s="51"/>
      <c r="AG297" s="51"/>
      <c r="AH297" s="51"/>
      <c r="AI297" s="51"/>
    </row>
    <row r="298" spans="1:35" ht="40" customHeight="1" x14ac:dyDescent="0.35">
      <c r="A298" s="109"/>
      <c r="B298" s="112"/>
      <c r="C298" s="33">
        <v>295</v>
      </c>
      <c r="D298" s="115"/>
      <c r="E298" s="39" t="s">
        <v>74</v>
      </c>
      <c r="F298" s="40" t="s">
        <v>125</v>
      </c>
      <c r="G298" s="40" t="s">
        <v>75</v>
      </c>
      <c r="H298" s="40" t="s">
        <v>29</v>
      </c>
      <c r="I298" s="38">
        <v>1299.95</v>
      </c>
      <c r="J298" s="17">
        <v>0</v>
      </c>
      <c r="K298" s="79">
        <f t="shared" si="18"/>
        <v>0</v>
      </c>
      <c r="L298" s="81">
        <f t="shared" si="19"/>
        <v>0</v>
      </c>
      <c r="M298" s="82"/>
      <c r="N298" s="83">
        <f t="shared" si="20"/>
        <v>0</v>
      </c>
      <c r="O298" s="80"/>
      <c r="P298" s="80"/>
      <c r="Q298" s="80"/>
      <c r="R298" s="84">
        <f t="shared" si="21"/>
        <v>0</v>
      </c>
      <c r="S298" s="19" t="str">
        <f t="shared" si="22"/>
        <v>OK</v>
      </c>
      <c r="T298" s="48"/>
      <c r="U298" s="48"/>
      <c r="V298" s="48"/>
      <c r="W298" s="48"/>
      <c r="X298" s="48"/>
      <c r="Y298" s="50"/>
      <c r="Z298" s="50"/>
      <c r="AA298" s="50"/>
      <c r="AB298" s="50"/>
      <c r="AC298" s="50"/>
      <c r="AD298" s="50"/>
      <c r="AE298" s="50"/>
      <c r="AF298" s="51"/>
      <c r="AG298" s="51"/>
      <c r="AH298" s="51"/>
      <c r="AI298" s="51"/>
    </row>
    <row r="299" spans="1:35" ht="40" customHeight="1" x14ac:dyDescent="0.35">
      <c r="A299" s="109"/>
      <c r="B299" s="112"/>
      <c r="C299" s="33">
        <v>296</v>
      </c>
      <c r="D299" s="115"/>
      <c r="E299" s="39" t="s">
        <v>78</v>
      </c>
      <c r="F299" s="40" t="s">
        <v>125</v>
      </c>
      <c r="G299" s="40" t="s">
        <v>28</v>
      </c>
      <c r="H299" s="40" t="s">
        <v>29</v>
      </c>
      <c r="I299" s="38">
        <v>87.31</v>
      </c>
      <c r="J299" s="17">
        <v>0</v>
      </c>
      <c r="K299" s="79">
        <f t="shared" si="18"/>
        <v>0</v>
      </c>
      <c r="L299" s="81">
        <f t="shared" si="19"/>
        <v>0</v>
      </c>
      <c r="M299" s="82"/>
      <c r="N299" s="83">
        <f t="shared" si="20"/>
        <v>0</v>
      </c>
      <c r="O299" s="80"/>
      <c r="P299" s="80"/>
      <c r="Q299" s="80"/>
      <c r="R299" s="84">
        <f t="shared" si="21"/>
        <v>0</v>
      </c>
      <c r="S299" s="19" t="str">
        <f t="shared" si="22"/>
        <v>OK</v>
      </c>
      <c r="T299" s="48"/>
      <c r="U299" s="48"/>
      <c r="V299" s="48"/>
      <c r="W299" s="48"/>
      <c r="X299" s="48"/>
      <c r="Y299" s="50"/>
      <c r="Z299" s="50"/>
      <c r="AA299" s="50"/>
      <c r="AB299" s="50"/>
      <c r="AC299" s="50"/>
      <c r="AD299" s="50"/>
      <c r="AE299" s="50"/>
      <c r="AF299" s="51"/>
      <c r="AG299" s="51"/>
      <c r="AH299" s="51"/>
      <c r="AI299" s="51"/>
    </row>
    <row r="300" spans="1:35" ht="40" customHeight="1" x14ac:dyDescent="0.35">
      <c r="A300" s="109"/>
      <c r="B300" s="112"/>
      <c r="C300" s="33">
        <v>297</v>
      </c>
      <c r="D300" s="115"/>
      <c r="E300" s="39" t="s">
        <v>131</v>
      </c>
      <c r="F300" s="40" t="s">
        <v>125</v>
      </c>
      <c r="G300" s="40" t="s">
        <v>28</v>
      </c>
      <c r="H300" s="40" t="s">
        <v>29</v>
      </c>
      <c r="I300" s="38">
        <v>82.66</v>
      </c>
      <c r="J300" s="17">
        <v>0</v>
      </c>
      <c r="K300" s="79">
        <f t="shared" si="18"/>
        <v>0</v>
      </c>
      <c r="L300" s="81">
        <f t="shared" si="19"/>
        <v>0</v>
      </c>
      <c r="M300" s="82"/>
      <c r="N300" s="83">
        <f t="shared" si="20"/>
        <v>0</v>
      </c>
      <c r="O300" s="80"/>
      <c r="P300" s="80"/>
      <c r="Q300" s="80"/>
      <c r="R300" s="84">
        <f t="shared" si="21"/>
        <v>0</v>
      </c>
      <c r="S300" s="19" t="str">
        <f t="shared" si="22"/>
        <v>OK</v>
      </c>
      <c r="T300" s="48"/>
      <c r="U300" s="48"/>
      <c r="V300" s="48"/>
      <c r="W300" s="48"/>
      <c r="X300" s="48"/>
      <c r="Y300" s="50"/>
      <c r="Z300" s="50"/>
      <c r="AA300" s="50"/>
      <c r="AB300" s="50"/>
      <c r="AC300" s="50"/>
      <c r="AD300" s="50"/>
      <c r="AE300" s="50"/>
      <c r="AF300" s="51"/>
      <c r="AG300" s="51"/>
      <c r="AH300" s="51"/>
      <c r="AI300" s="51"/>
    </row>
    <row r="301" spans="1:35" ht="40" customHeight="1" x14ac:dyDescent="0.35">
      <c r="A301" s="109"/>
      <c r="B301" s="112"/>
      <c r="C301" s="33">
        <v>298</v>
      </c>
      <c r="D301" s="115"/>
      <c r="E301" s="39" t="s">
        <v>132</v>
      </c>
      <c r="F301" s="40" t="s">
        <v>37</v>
      </c>
      <c r="G301" s="40" t="s">
        <v>79</v>
      </c>
      <c r="H301" s="40" t="s">
        <v>29</v>
      </c>
      <c r="I301" s="38">
        <v>15.69</v>
      </c>
      <c r="J301" s="17">
        <v>0</v>
      </c>
      <c r="K301" s="79">
        <f t="shared" si="18"/>
        <v>0</v>
      </c>
      <c r="L301" s="81">
        <f t="shared" si="19"/>
        <v>0</v>
      </c>
      <c r="M301" s="82"/>
      <c r="N301" s="83">
        <f t="shared" si="20"/>
        <v>0</v>
      </c>
      <c r="O301" s="80"/>
      <c r="P301" s="80"/>
      <c r="Q301" s="80"/>
      <c r="R301" s="84">
        <f t="shared" si="21"/>
        <v>0</v>
      </c>
      <c r="S301" s="19" t="str">
        <f t="shared" si="22"/>
        <v>OK</v>
      </c>
      <c r="T301" s="48"/>
      <c r="U301" s="48"/>
      <c r="V301" s="48"/>
      <c r="W301" s="48"/>
      <c r="X301" s="48"/>
      <c r="Y301" s="50"/>
      <c r="Z301" s="50"/>
      <c r="AA301" s="50"/>
      <c r="AB301" s="50"/>
      <c r="AC301" s="50"/>
      <c r="AD301" s="50"/>
      <c r="AE301" s="50"/>
      <c r="AF301" s="51"/>
      <c r="AG301" s="51"/>
      <c r="AH301" s="51"/>
      <c r="AI301" s="51"/>
    </row>
    <row r="302" spans="1:35" ht="40" customHeight="1" x14ac:dyDescent="0.35">
      <c r="A302" s="109"/>
      <c r="B302" s="112"/>
      <c r="C302" s="33">
        <v>299</v>
      </c>
      <c r="D302" s="115"/>
      <c r="E302" s="39" t="s">
        <v>133</v>
      </c>
      <c r="F302" s="40" t="s">
        <v>37</v>
      </c>
      <c r="G302" s="40" t="s">
        <v>80</v>
      </c>
      <c r="H302" s="40" t="s">
        <v>29</v>
      </c>
      <c r="I302" s="38">
        <v>24.05</v>
      </c>
      <c r="J302" s="17">
        <v>0</v>
      </c>
      <c r="K302" s="79">
        <f t="shared" si="18"/>
        <v>0</v>
      </c>
      <c r="L302" s="81">
        <f t="shared" si="19"/>
        <v>0</v>
      </c>
      <c r="M302" s="82"/>
      <c r="N302" s="83">
        <f t="shared" si="20"/>
        <v>0</v>
      </c>
      <c r="O302" s="80"/>
      <c r="P302" s="80"/>
      <c r="Q302" s="80"/>
      <c r="R302" s="84">
        <f t="shared" si="21"/>
        <v>0</v>
      </c>
      <c r="S302" s="19" t="str">
        <f t="shared" si="22"/>
        <v>OK</v>
      </c>
      <c r="T302" s="48"/>
      <c r="U302" s="48"/>
      <c r="V302" s="48"/>
      <c r="W302" s="48"/>
      <c r="X302" s="48"/>
      <c r="Y302" s="50"/>
      <c r="Z302" s="50"/>
      <c r="AA302" s="50"/>
      <c r="AB302" s="50"/>
      <c r="AC302" s="50"/>
      <c r="AD302" s="50"/>
      <c r="AE302" s="50"/>
      <c r="AF302" s="51"/>
      <c r="AG302" s="51"/>
      <c r="AH302" s="51"/>
      <c r="AI302" s="51"/>
    </row>
    <row r="303" spans="1:35" ht="40" customHeight="1" x14ac:dyDescent="0.35">
      <c r="A303" s="109"/>
      <c r="B303" s="112"/>
      <c r="C303" s="33">
        <v>300</v>
      </c>
      <c r="D303" s="115"/>
      <c r="E303" s="39" t="s">
        <v>134</v>
      </c>
      <c r="F303" s="40" t="s">
        <v>37</v>
      </c>
      <c r="G303" s="40" t="s">
        <v>81</v>
      </c>
      <c r="H303" s="40" t="s">
        <v>29</v>
      </c>
      <c r="I303" s="38">
        <v>25.2</v>
      </c>
      <c r="J303" s="17">
        <v>0</v>
      </c>
      <c r="K303" s="79">
        <f t="shared" si="18"/>
        <v>0</v>
      </c>
      <c r="L303" s="81">
        <f t="shared" si="19"/>
        <v>0</v>
      </c>
      <c r="M303" s="82"/>
      <c r="N303" s="83">
        <f t="shared" si="20"/>
        <v>0</v>
      </c>
      <c r="O303" s="80"/>
      <c r="P303" s="80"/>
      <c r="Q303" s="80"/>
      <c r="R303" s="84">
        <f t="shared" si="21"/>
        <v>0</v>
      </c>
      <c r="S303" s="19" t="str">
        <f t="shared" si="22"/>
        <v>OK</v>
      </c>
      <c r="T303" s="48"/>
      <c r="U303" s="48"/>
      <c r="V303" s="48"/>
      <c r="W303" s="48"/>
      <c r="X303" s="48"/>
      <c r="Y303" s="50"/>
      <c r="Z303" s="50"/>
      <c r="AA303" s="50"/>
      <c r="AB303" s="50"/>
      <c r="AC303" s="50"/>
      <c r="AD303" s="50"/>
      <c r="AE303" s="50"/>
      <c r="AF303" s="51"/>
      <c r="AG303" s="51"/>
      <c r="AH303" s="51"/>
      <c r="AI303" s="51"/>
    </row>
    <row r="304" spans="1:35" ht="40" customHeight="1" x14ac:dyDescent="0.35">
      <c r="A304" s="109"/>
      <c r="B304" s="112"/>
      <c r="C304" s="33">
        <v>301</v>
      </c>
      <c r="D304" s="115"/>
      <c r="E304" s="39" t="s">
        <v>135</v>
      </c>
      <c r="F304" s="40" t="s">
        <v>37</v>
      </c>
      <c r="G304" s="40" t="s">
        <v>82</v>
      </c>
      <c r="H304" s="40" t="s">
        <v>29</v>
      </c>
      <c r="I304" s="38">
        <v>63.45</v>
      </c>
      <c r="J304" s="17">
        <v>0</v>
      </c>
      <c r="K304" s="79">
        <f t="shared" si="18"/>
        <v>0</v>
      </c>
      <c r="L304" s="81">
        <f t="shared" si="19"/>
        <v>0</v>
      </c>
      <c r="M304" s="82"/>
      <c r="N304" s="83">
        <f t="shared" si="20"/>
        <v>0</v>
      </c>
      <c r="O304" s="80"/>
      <c r="P304" s="80"/>
      <c r="Q304" s="80"/>
      <c r="R304" s="84">
        <f t="shared" si="21"/>
        <v>0</v>
      </c>
      <c r="S304" s="19" t="str">
        <f t="shared" si="22"/>
        <v>OK</v>
      </c>
      <c r="T304" s="48"/>
      <c r="U304" s="48"/>
      <c r="V304" s="48"/>
      <c r="W304" s="48"/>
      <c r="X304" s="48"/>
      <c r="Y304" s="50"/>
      <c r="Z304" s="50"/>
      <c r="AA304" s="50"/>
      <c r="AB304" s="50"/>
      <c r="AC304" s="50"/>
      <c r="AD304" s="50"/>
      <c r="AE304" s="50"/>
      <c r="AF304" s="51"/>
      <c r="AG304" s="51"/>
      <c r="AH304" s="51"/>
      <c r="AI304" s="51"/>
    </row>
    <row r="305" spans="1:35" ht="40" customHeight="1" x14ac:dyDescent="0.35">
      <c r="A305" s="109"/>
      <c r="B305" s="112"/>
      <c r="C305" s="33">
        <v>302</v>
      </c>
      <c r="D305" s="115"/>
      <c r="E305" s="39" t="s">
        <v>136</v>
      </c>
      <c r="F305" s="40" t="s">
        <v>37</v>
      </c>
      <c r="G305" s="40" t="s">
        <v>83</v>
      </c>
      <c r="H305" s="40" t="s">
        <v>29</v>
      </c>
      <c r="I305" s="38">
        <v>33.200000000000003</v>
      </c>
      <c r="J305" s="17">
        <v>0</v>
      </c>
      <c r="K305" s="79">
        <f t="shared" si="18"/>
        <v>0</v>
      </c>
      <c r="L305" s="81">
        <f t="shared" si="19"/>
        <v>0</v>
      </c>
      <c r="M305" s="82"/>
      <c r="N305" s="83">
        <f t="shared" si="20"/>
        <v>0</v>
      </c>
      <c r="O305" s="80"/>
      <c r="P305" s="80"/>
      <c r="Q305" s="80"/>
      <c r="R305" s="84">
        <f t="shared" si="21"/>
        <v>0</v>
      </c>
      <c r="S305" s="19" t="str">
        <f t="shared" si="22"/>
        <v>OK</v>
      </c>
      <c r="T305" s="48"/>
      <c r="U305" s="48"/>
      <c r="V305" s="48"/>
      <c r="W305" s="48"/>
      <c r="X305" s="48"/>
      <c r="Y305" s="50"/>
      <c r="Z305" s="50"/>
      <c r="AA305" s="50"/>
      <c r="AB305" s="50"/>
      <c r="AC305" s="50"/>
      <c r="AD305" s="50"/>
      <c r="AE305" s="50"/>
      <c r="AF305" s="51"/>
      <c r="AG305" s="51"/>
      <c r="AH305" s="51"/>
      <c r="AI305" s="51"/>
    </row>
    <row r="306" spans="1:35" ht="40" customHeight="1" x14ac:dyDescent="0.35">
      <c r="A306" s="109"/>
      <c r="B306" s="112"/>
      <c r="C306" s="33">
        <v>303</v>
      </c>
      <c r="D306" s="115"/>
      <c r="E306" s="39" t="s">
        <v>84</v>
      </c>
      <c r="F306" s="40" t="s">
        <v>125</v>
      </c>
      <c r="G306" s="40" t="s">
        <v>85</v>
      </c>
      <c r="H306" s="40" t="s">
        <v>29</v>
      </c>
      <c r="I306" s="38">
        <v>1374.33</v>
      </c>
      <c r="J306" s="17">
        <v>0</v>
      </c>
      <c r="K306" s="79">
        <f t="shared" si="18"/>
        <v>0</v>
      </c>
      <c r="L306" s="81">
        <f t="shared" si="19"/>
        <v>0</v>
      </c>
      <c r="M306" s="82"/>
      <c r="N306" s="83">
        <f t="shared" si="20"/>
        <v>0</v>
      </c>
      <c r="O306" s="80"/>
      <c r="P306" s="80"/>
      <c r="Q306" s="80"/>
      <c r="R306" s="84">
        <f t="shared" si="21"/>
        <v>0</v>
      </c>
      <c r="S306" s="19" t="str">
        <f t="shared" si="22"/>
        <v>OK</v>
      </c>
      <c r="T306" s="48"/>
      <c r="U306" s="48"/>
      <c r="V306" s="48"/>
      <c r="W306" s="48"/>
      <c r="X306" s="48"/>
      <c r="Y306" s="50"/>
      <c r="Z306" s="50"/>
      <c r="AA306" s="50"/>
      <c r="AB306" s="50"/>
      <c r="AC306" s="50"/>
      <c r="AD306" s="50"/>
      <c r="AE306" s="50"/>
      <c r="AF306" s="51"/>
      <c r="AG306" s="51"/>
      <c r="AH306" s="51"/>
      <c r="AI306" s="51"/>
    </row>
    <row r="307" spans="1:35" ht="40" customHeight="1" x14ac:dyDescent="0.35">
      <c r="A307" s="109"/>
      <c r="B307" s="112"/>
      <c r="C307" s="33">
        <v>304</v>
      </c>
      <c r="D307" s="115"/>
      <c r="E307" s="39" t="s">
        <v>86</v>
      </c>
      <c r="F307" s="40" t="s">
        <v>125</v>
      </c>
      <c r="G307" s="40" t="s">
        <v>87</v>
      </c>
      <c r="H307" s="40" t="s">
        <v>29</v>
      </c>
      <c r="I307" s="38">
        <v>561.63</v>
      </c>
      <c r="J307" s="17">
        <v>0</v>
      </c>
      <c r="K307" s="79">
        <f t="shared" si="18"/>
        <v>0</v>
      </c>
      <c r="L307" s="81">
        <f t="shared" si="19"/>
        <v>0</v>
      </c>
      <c r="M307" s="82"/>
      <c r="N307" s="83">
        <f t="shared" si="20"/>
        <v>0</v>
      </c>
      <c r="O307" s="80"/>
      <c r="P307" s="80"/>
      <c r="Q307" s="80"/>
      <c r="R307" s="84">
        <f t="shared" si="21"/>
        <v>0</v>
      </c>
      <c r="S307" s="19" t="str">
        <f t="shared" si="22"/>
        <v>OK</v>
      </c>
      <c r="T307" s="48"/>
      <c r="U307" s="48"/>
      <c r="V307" s="48"/>
      <c r="W307" s="48"/>
      <c r="X307" s="48"/>
      <c r="Y307" s="50"/>
      <c r="Z307" s="50"/>
      <c r="AA307" s="50"/>
      <c r="AB307" s="50"/>
      <c r="AC307" s="50"/>
      <c r="AD307" s="50"/>
      <c r="AE307" s="50"/>
      <c r="AF307" s="51"/>
      <c r="AG307" s="51"/>
      <c r="AH307" s="51"/>
      <c r="AI307" s="51"/>
    </row>
    <row r="308" spans="1:35" ht="40" customHeight="1" x14ac:dyDescent="0.35">
      <c r="A308" s="109"/>
      <c r="B308" s="112"/>
      <c r="C308" s="33">
        <v>305</v>
      </c>
      <c r="D308" s="115"/>
      <c r="E308" s="39" t="s">
        <v>88</v>
      </c>
      <c r="F308" s="40" t="s">
        <v>125</v>
      </c>
      <c r="G308" s="40" t="s">
        <v>28</v>
      </c>
      <c r="H308" s="40" t="s">
        <v>29</v>
      </c>
      <c r="I308" s="38">
        <v>1115.6199999999999</v>
      </c>
      <c r="J308" s="17">
        <v>0</v>
      </c>
      <c r="K308" s="79">
        <f t="shared" si="18"/>
        <v>0</v>
      </c>
      <c r="L308" s="81">
        <f t="shared" si="19"/>
        <v>0</v>
      </c>
      <c r="M308" s="82"/>
      <c r="N308" s="83">
        <f t="shared" si="20"/>
        <v>0</v>
      </c>
      <c r="O308" s="80"/>
      <c r="P308" s="80"/>
      <c r="Q308" s="80"/>
      <c r="R308" s="84">
        <f t="shared" si="21"/>
        <v>0</v>
      </c>
      <c r="S308" s="19" t="str">
        <f t="shared" si="22"/>
        <v>OK</v>
      </c>
      <c r="T308" s="48"/>
      <c r="U308" s="48"/>
      <c r="V308" s="48"/>
      <c r="W308" s="48"/>
      <c r="X308" s="48"/>
      <c r="Y308" s="50"/>
      <c r="Z308" s="50"/>
      <c r="AA308" s="50"/>
      <c r="AB308" s="50"/>
      <c r="AC308" s="50"/>
      <c r="AD308" s="50"/>
      <c r="AE308" s="50"/>
      <c r="AF308" s="51"/>
      <c r="AG308" s="51"/>
      <c r="AH308" s="51"/>
      <c r="AI308" s="51"/>
    </row>
    <row r="309" spans="1:35" ht="40" customHeight="1" x14ac:dyDescent="0.35">
      <c r="A309" s="109"/>
      <c r="B309" s="112"/>
      <c r="C309" s="33">
        <v>306</v>
      </c>
      <c r="D309" s="115"/>
      <c r="E309" s="39" t="s">
        <v>89</v>
      </c>
      <c r="F309" s="40" t="s">
        <v>37</v>
      </c>
      <c r="G309" s="40" t="s">
        <v>28</v>
      </c>
      <c r="H309" s="40" t="s">
        <v>29</v>
      </c>
      <c r="I309" s="38">
        <v>232.82</v>
      </c>
      <c r="J309" s="17">
        <v>0</v>
      </c>
      <c r="K309" s="79">
        <f t="shared" si="18"/>
        <v>0</v>
      </c>
      <c r="L309" s="81">
        <f t="shared" si="19"/>
        <v>0</v>
      </c>
      <c r="M309" s="82"/>
      <c r="N309" s="83">
        <f t="shared" si="20"/>
        <v>0</v>
      </c>
      <c r="O309" s="80"/>
      <c r="P309" s="80"/>
      <c r="Q309" s="80"/>
      <c r="R309" s="84">
        <f t="shared" si="21"/>
        <v>0</v>
      </c>
      <c r="S309" s="19" t="str">
        <f t="shared" si="22"/>
        <v>OK</v>
      </c>
      <c r="T309" s="48"/>
      <c r="U309" s="48"/>
      <c r="V309" s="48"/>
      <c r="W309" s="48"/>
      <c r="X309" s="48"/>
      <c r="Y309" s="50"/>
      <c r="Z309" s="50"/>
      <c r="AA309" s="50"/>
      <c r="AB309" s="50"/>
      <c r="AC309" s="50"/>
      <c r="AD309" s="50"/>
      <c r="AE309" s="50"/>
      <c r="AF309" s="51"/>
      <c r="AG309" s="51"/>
      <c r="AH309" s="51"/>
      <c r="AI309" s="51"/>
    </row>
    <row r="310" spans="1:35" ht="40" customHeight="1" x14ac:dyDescent="0.35">
      <c r="A310" s="109"/>
      <c r="B310" s="112"/>
      <c r="C310" s="33">
        <v>307</v>
      </c>
      <c r="D310" s="115"/>
      <c r="E310" s="39" t="s">
        <v>90</v>
      </c>
      <c r="F310" s="40" t="s">
        <v>37</v>
      </c>
      <c r="G310" s="40" t="s">
        <v>28</v>
      </c>
      <c r="H310" s="40" t="s">
        <v>29</v>
      </c>
      <c r="I310" s="38">
        <v>130.96</v>
      </c>
      <c r="J310" s="17">
        <v>0</v>
      </c>
      <c r="K310" s="79">
        <f t="shared" si="18"/>
        <v>0</v>
      </c>
      <c r="L310" s="81">
        <f t="shared" si="19"/>
        <v>0</v>
      </c>
      <c r="M310" s="82"/>
      <c r="N310" s="83">
        <f t="shared" si="20"/>
        <v>0</v>
      </c>
      <c r="O310" s="80"/>
      <c r="P310" s="80"/>
      <c r="Q310" s="80"/>
      <c r="R310" s="84">
        <f t="shared" si="21"/>
        <v>0</v>
      </c>
      <c r="S310" s="19" t="str">
        <f t="shared" si="22"/>
        <v>OK</v>
      </c>
      <c r="T310" s="48"/>
      <c r="U310" s="48"/>
      <c r="V310" s="48"/>
      <c r="W310" s="48"/>
      <c r="X310" s="48"/>
      <c r="Y310" s="50"/>
      <c r="Z310" s="50"/>
      <c r="AA310" s="50"/>
      <c r="AB310" s="50"/>
      <c r="AC310" s="50"/>
      <c r="AD310" s="50"/>
      <c r="AE310" s="50"/>
      <c r="AF310" s="51"/>
      <c r="AG310" s="51"/>
      <c r="AH310" s="51"/>
      <c r="AI310" s="51"/>
    </row>
    <row r="311" spans="1:35" ht="40" customHeight="1" x14ac:dyDescent="0.35">
      <c r="A311" s="109"/>
      <c r="B311" s="112"/>
      <c r="C311" s="33">
        <v>308</v>
      </c>
      <c r="D311" s="115"/>
      <c r="E311" s="39" t="s">
        <v>91</v>
      </c>
      <c r="F311" s="40" t="s">
        <v>37</v>
      </c>
      <c r="G311" s="40" t="s">
        <v>28</v>
      </c>
      <c r="H311" s="40" t="s">
        <v>29</v>
      </c>
      <c r="I311" s="38">
        <v>23.48</v>
      </c>
      <c r="J311" s="17">
        <v>0</v>
      </c>
      <c r="K311" s="79">
        <f t="shared" si="18"/>
        <v>0</v>
      </c>
      <c r="L311" s="81">
        <f t="shared" si="19"/>
        <v>0</v>
      </c>
      <c r="M311" s="82"/>
      <c r="N311" s="83">
        <f t="shared" si="20"/>
        <v>0</v>
      </c>
      <c r="O311" s="80"/>
      <c r="P311" s="80"/>
      <c r="Q311" s="80"/>
      <c r="R311" s="84">
        <f t="shared" si="21"/>
        <v>0</v>
      </c>
      <c r="S311" s="19" t="str">
        <f t="shared" si="22"/>
        <v>OK</v>
      </c>
      <c r="T311" s="48"/>
      <c r="U311" s="48"/>
      <c r="V311" s="48"/>
      <c r="W311" s="48"/>
      <c r="X311" s="48"/>
      <c r="Y311" s="50"/>
      <c r="Z311" s="50"/>
      <c r="AA311" s="50"/>
      <c r="AB311" s="50"/>
      <c r="AC311" s="50"/>
      <c r="AD311" s="50"/>
      <c r="AE311" s="50"/>
      <c r="AF311" s="51"/>
      <c r="AG311" s="51"/>
      <c r="AH311" s="51"/>
      <c r="AI311" s="51"/>
    </row>
    <row r="312" spans="1:35" ht="40" customHeight="1" x14ac:dyDescent="0.35">
      <c r="A312" s="110"/>
      <c r="B312" s="113"/>
      <c r="C312" s="33">
        <v>309</v>
      </c>
      <c r="D312" s="116"/>
      <c r="E312" s="39" t="s">
        <v>94</v>
      </c>
      <c r="F312" s="40" t="s">
        <v>125</v>
      </c>
      <c r="G312" s="40" t="s">
        <v>28</v>
      </c>
      <c r="H312" s="40" t="s">
        <v>29</v>
      </c>
      <c r="I312" s="38">
        <v>237.67</v>
      </c>
      <c r="J312" s="17">
        <v>0</v>
      </c>
      <c r="K312" s="79">
        <f t="shared" si="18"/>
        <v>0</v>
      </c>
      <c r="L312" s="81">
        <f t="shared" si="19"/>
        <v>0</v>
      </c>
      <c r="M312" s="82"/>
      <c r="N312" s="83">
        <f t="shared" si="20"/>
        <v>0</v>
      </c>
      <c r="O312" s="80"/>
      <c r="P312" s="80"/>
      <c r="Q312" s="80"/>
      <c r="R312" s="84">
        <f t="shared" si="21"/>
        <v>0</v>
      </c>
      <c r="S312" s="19" t="str">
        <f t="shared" si="22"/>
        <v>OK</v>
      </c>
      <c r="T312" s="48"/>
      <c r="U312" s="48"/>
      <c r="V312" s="48"/>
      <c r="W312" s="48"/>
      <c r="X312" s="48"/>
      <c r="Y312" s="50"/>
      <c r="Z312" s="50"/>
      <c r="AA312" s="50"/>
      <c r="AB312" s="50"/>
      <c r="AC312" s="50"/>
      <c r="AD312" s="50"/>
      <c r="AE312" s="50"/>
      <c r="AF312" s="51"/>
      <c r="AG312" s="51"/>
      <c r="AH312" s="51"/>
      <c r="AI312" s="51"/>
    </row>
    <row r="313" spans="1:35" ht="40" customHeight="1" x14ac:dyDescent="0.35">
      <c r="A313" s="108" t="s">
        <v>147</v>
      </c>
      <c r="B313" s="111">
        <v>9</v>
      </c>
      <c r="C313" s="33">
        <v>310</v>
      </c>
      <c r="D313" s="114" t="s">
        <v>123</v>
      </c>
      <c r="E313" s="39" t="s">
        <v>27</v>
      </c>
      <c r="F313" s="40" t="s">
        <v>125</v>
      </c>
      <c r="G313" s="40" t="s">
        <v>28</v>
      </c>
      <c r="H313" s="40" t="s">
        <v>29</v>
      </c>
      <c r="I313" s="38">
        <v>238.58</v>
      </c>
      <c r="J313" s="17">
        <v>0</v>
      </c>
      <c r="K313" s="79">
        <f t="shared" si="18"/>
        <v>0</v>
      </c>
      <c r="L313" s="81">
        <f t="shared" si="19"/>
        <v>0</v>
      </c>
      <c r="M313" s="82"/>
      <c r="N313" s="83">
        <f t="shared" si="20"/>
        <v>0</v>
      </c>
      <c r="O313" s="80"/>
      <c r="P313" s="80"/>
      <c r="Q313" s="80"/>
      <c r="R313" s="84">
        <f t="shared" si="21"/>
        <v>0</v>
      </c>
      <c r="S313" s="19" t="str">
        <f t="shared" si="22"/>
        <v>OK</v>
      </c>
      <c r="T313" s="48"/>
      <c r="U313" s="48"/>
      <c r="V313" s="48"/>
      <c r="W313" s="48"/>
      <c r="X313" s="48"/>
      <c r="Y313" s="50"/>
      <c r="Z313" s="50"/>
      <c r="AA313" s="50"/>
      <c r="AB313" s="50"/>
      <c r="AC313" s="50"/>
      <c r="AD313" s="50"/>
      <c r="AE313" s="50"/>
      <c r="AF313" s="51"/>
      <c r="AG313" s="51"/>
      <c r="AH313" s="51"/>
      <c r="AI313" s="51"/>
    </row>
    <row r="314" spans="1:35" ht="40" customHeight="1" x14ac:dyDescent="0.35">
      <c r="A314" s="109"/>
      <c r="B314" s="112"/>
      <c r="C314" s="33">
        <v>311</v>
      </c>
      <c r="D314" s="115"/>
      <c r="E314" s="39" t="s">
        <v>30</v>
      </c>
      <c r="F314" s="40" t="s">
        <v>31</v>
      </c>
      <c r="G314" s="40" t="s">
        <v>28</v>
      </c>
      <c r="H314" s="40" t="s">
        <v>29</v>
      </c>
      <c r="I314" s="38">
        <v>19.079999999999998</v>
      </c>
      <c r="J314" s="17">
        <v>0</v>
      </c>
      <c r="K314" s="79">
        <f t="shared" si="18"/>
        <v>0</v>
      </c>
      <c r="L314" s="81">
        <f t="shared" si="19"/>
        <v>0</v>
      </c>
      <c r="M314" s="82"/>
      <c r="N314" s="83">
        <f t="shared" si="20"/>
        <v>0</v>
      </c>
      <c r="O314" s="80"/>
      <c r="P314" s="80"/>
      <c r="Q314" s="80"/>
      <c r="R314" s="84">
        <f t="shared" si="21"/>
        <v>0</v>
      </c>
      <c r="S314" s="19" t="str">
        <f t="shared" si="22"/>
        <v>OK</v>
      </c>
      <c r="T314" s="48"/>
      <c r="U314" s="48"/>
      <c r="V314" s="48"/>
      <c r="W314" s="48"/>
      <c r="X314" s="48"/>
      <c r="Y314" s="50"/>
      <c r="Z314" s="50"/>
      <c r="AA314" s="50"/>
      <c r="AB314" s="50"/>
      <c r="AC314" s="50"/>
      <c r="AD314" s="50"/>
      <c r="AE314" s="50"/>
      <c r="AF314" s="51"/>
      <c r="AG314" s="51"/>
      <c r="AH314" s="51"/>
      <c r="AI314" s="51"/>
    </row>
    <row r="315" spans="1:35" ht="40" customHeight="1" x14ac:dyDescent="0.35">
      <c r="A315" s="109"/>
      <c r="B315" s="112"/>
      <c r="C315" s="33">
        <v>312</v>
      </c>
      <c r="D315" s="115"/>
      <c r="E315" s="39" t="s">
        <v>32</v>
      </c>
      <c r="F315" s="40" t="s">
        <v>125</v>
      </c>
      <c r="G315" s="40" t="s">
        <v>28</v>
      </c>
      <c r="H315" s="40" t="s">
        <v>29</v>
      </c>
      <c r="I315" s="38">
        <v>30.53</v>
      </c>
      <c r="J315" s="17">
        <v>0</v>
      </c>
      <c r="K315" s="79">
        <f t="shared" si="18"/>
        <v>0</v>
      </c>
      <c r="L315" s="81">
        <f t="shared" si="19"/>
        <v>0</v>
      </c>
      <c r="M315" s="82"/>
      <c r="N315" s="83">
        <f t="shared" si="20"/>
        <v>0</v>
      </c>
      <c r="O315" s="80"/>
      <c r="P315" s="80"/>
      <c r="Q315" s="80"/>
      <c r="R315" s="84">
        <f t="shared" si="21"/>
        <v>0</v>
      </c>
      <c r="S315" s="19" t="str">
        <f t="shared" si="22"/>
        <v>OK</v>
      </c>
      <c r="T315" s="48"/>
      <c r="U315" s="48"/>
      <c r="V315" s="48"/>
      <c r="W315" s="48"/>
      <c r="X315" s="48"/>
      <c r="Y315" s="50"/>
      <c r="Z315" s="50"/>
      <c r="AA315" s="50"/>
      <c r="AB315" s="50"/>
      <c r="AC315" s="50"/>
      <c r="AD315" s="50"/>
      <c r="AE315" s="50"/>
      <c r="AF315" s="51"/>
      <c r="AG315" s="51"/>
      <c r="AH315" s="51"/>
      <c r="AI315" s="51"/>
    </row>
    <row r="316" spans="1:35" ht="40" customHeight="1" x14ac:dyDescent="0.35">
      <c r="A316" s="109"/>
      <c r="B316" s="112"/>
      <c r="C316" s="33">
        <v>313</v>
      </c>
      <c r="D316" s="115"/>
      <c r="E316" s="39" t="s">
        <v>33</v>
      </c>
      <c r="F316" s="40" t="s">
        <v>125</v>
      </c>
      <c r="G316" s="40" t="s">
        <v>34</v>
      </c>
      <c r="H316" s="40" t="s">
        <v>29</v>
      </c>
      <c r="I316" s="38">
        <v>49.62</v>
      </c>
      <c r="J316" s="17">
        <v>0</v>
      </c>
      <c r="K316" s="79">
        <f t="shared" si="18"/>
        <v>0</v>
      </c>
      <c r="L316" s="81">
        <f t="shared" si="19"/>
        <v>0</v>
      </c>
      <c r="M316" s="82"/>
      <c r="N316" s="83">
        <f t="shared" si="20"/>
        <v>0</v>
      </c>
      <c r="O316" s="80"/>
      <c r="P316" s="80"/>
      <c r="Q316" s="80"/>
      <c r="R316" s="84">
        <f t="shared" si="21"/>
        <v>0</v>
      </c>
      <c r="S316" s="19" t="str">
        <f t="shared" si="22"/>
        <v>OK</v>
      </c>
      <c r="T316" s="48"/>
      <c r="U316" s="48"/>
      <c r="V316" s="48"/>
      <c r="W316" s="48"/>
      <c r="X316" s="48"/>
      <c r="Y316" s="50"/>
      <c r="Z316" s="50"/>
      <c r="AA316" s="50"/>
      <c r="AB316" s="50"/>
      <c r="AC316" s="50"/>
      <c r="AD316" s="50"/>
      <c r="AE316" s="50"/>
      <c r="AF316" s="51"/>
      <c r="AG316" s="51"/>
      <c r="AH316" s="51"/>
      <c r="AI316" s="51"/>
    </row>
    <row r="317" spans="1:35" ht="40" customHeight="1" x14ac:dyDescent="0.35">
      <c r="A317" s="109"/>
      <c r="B317" s="112"/>
      <c r="C317" s="33">
        <v>314</v>
      </c>
      <c r="D317" s="115"/>
      <c r="E317" s="39" t="s">
        <v>35</v>
      </c>
      <c r="F317" s="40" t="s">
        <v>125</v>
      </c>
      <c r="G317" s="40" t="s">
        <v>36</v>
      </c>
      <c r="H317" s="40" t="s">
        <v>29</v>
      </c>
      <c r="I317" s="38">
        <v>71.569999999999993</v>
      </c>
      <c r="J317" s="17">
        <v>0</v>
      </c>
      <c r="K317" s="79">
        <f t="shared" si="18"/>
        <v>0</v>
      </c>
      <c r="L317" s="81">
        <f t="shared" si="19"/>
        <v>0</v>
      </c>
      <c r="M317" s="82"/>
      <c r="N317" s="83">
        <f t="shared" si="20"/>
        <v>0</v>
      </c>
      <c r="O317" s="80"/>
      <c r="P317" s="80"/>
      <c r="Q317" s="80"/>
      <c r="R317" s="84">
        <f t="shared" si="21"/>
        <v>0</v>
      </c>
      <c r="S317" s="19" t="str">
        <f t="shared" si="22"/>
        <v>OK</v>
      </c>
      <c r="T317" s="48"/>
      <c r="U317" s="48"/>
      <c r="V317" s="48"/>
      <c r="W317" s="48"/>
      <c r="X317" s="48"/>
      <c r="Y317" s="50"/>
      <c r="Z317" s="50"/>
      <c r="AA317" s="50"/>
      <c r="AB317" s="50"/>
      <c r="AC317" s="50"/>
      <c r="AD317" s="50"/>
      <c r="AE317" s="50"/>
      <c r="AF317" s="51"/>
      <c r="AG317" s="51"/>
      <c r="AH317" s="51"/>
      <c r="AI317" s="51"/>
    </row>
    <row r="318" spans="1:35" ht="40" customHeight="1" x14ac:dyDescent="0.35">
      <c r="A318" s="109"/>
      <c r="B318" s="112"/>
      <c r="C318" s="33">
        <v>315</v>
      </c>
      <c r="D318" s="115"/>
      <c r="E318" s="39" t="s">
        <v>127</v>
      </c>
      <c r="F318" s="40" t="s">
        <v>125</v>
      </c>
      <c r="G318" s="40" t="s">
        <v>28</v>
      </c>
      <c r="H318" s="40" t="s">
        <v>29</v>
      </c>
      <c r="I318" s="38">
        <v>6.28</v>
      </c>
      <c r="J318" s="17">
        <v>0</v>
      </c>
      <c r="K318" s="79">
        <f t="shared" si="18"/>
        <v>0</v>
      </c>
      <c r="L318" s="81">
        <f t="shared" si="19"/>
        <v>0</v>
      </c>
      <c r="M318" s="82"/>
      <c r="N318" s="83">
        <f t="shared" si="20"/>
        <v>0</v>
      </c>
      <c r="O318" s="80"/>
      <c r="P318" s="80"/>
      <c r="Q318" s="80"/>
      <c r="R318" s="84">
        <f t="shared" si="21"/>
        <v>0</v>
      </c>
      <c r="S318" s="19" t="str">
        <f t="shared" si="22"/>
        <v>OK</v>
      </c>
      <c r="T318" s="48"/>
      <c r="U318" s="48"/>
      <c r="V318" s="48"/>
      <c r="W318" s="48"/>
      <c r="X318" s="48"/>
      <c r="Y318" s="50"/>
      <c r="Z318" s="50"/>
      <c r="AA318" s="50"/>
      <c r="AB318" s="50"/>
      <c r="AC318" s="50"/>
      <c r="AD318" s="50"/>
      <c r="AE318" s="50"/>
      <c r="AF318" s="51"/>
      <c r="AG318" s="51"/>
      <c r="AH318" s="51"/>
      <c r="AI318" s="51"/>
    </row>
    <row r="319" spans="1:35" ht="40" customHeight="1" x14ac:dyDescent="0.35">
      <c r="A319" s="109"/>
      <c r="B319" s="112"/>
      <c r="C319" s="33">
        <v>316</v>
      </c>
      <c r="D319" s="115"/>
      <c r="E319" s="39" t="s">
        <v>128</v>
      </c>
      <c r="F319" s="40" t="s">
        <v>37</v>
      </c>
      <c r="G319" s="40" t="s">
        <v>38</v>
      </c>
      <c r="H319" s="40" t="s">
        <v>29</v>
      </c>
      <c r="I319" s="38">
        <v>12.72</v>
      </c>
      <c r="J319" s="17">
        <v>0</v>
      </c>
      <c r="K319" s="79">
        <f t="shared" si="18"/>
        <v>0</v>
      </c>
      <c r="L319" s="81">
        <f t="shared" si="19"/>
        <v>0</v>
      </c>
      <c r="M319" s="82"/>
      <c r="N319" s="83">
        <f t="shared" si="20"/>
        <v>0</v>
      </c>
      <c r="O319" s="80"/>
      <c r="P319" s="80"/>
      <c r="Q319" s="80"/>
      <c r="R319" s="84">
        <f t="shared" si="21"/>
        <v>0</v>
      </c>
      <c r="S319" s="19" t="str">
        <f t="shared" si="22"/>
        <v>OK</v>
      </c>
      <c r="T319" s="48"/>
      <c r="U319" s="48"/>
      <c r="V319" s="48"/>
      <c r="W319" s="48"/>
      <c r="X319" s="48"/>
      <c r="Y319" s="50"/>
      <c r="Z319" s="50"/>
      <c r="AA319" s="50"/>
      <c r="AB319" s="50"/>
      <c r="AC319" s="50"/>
      <c r="AD319" s="50"/>
      <c r="AE319" s="50"/>
      <c r="AF319" s="51"/>
      <c r="AG319" s="51"/>
      <c r="AH319" s="51"/>
      <c r="AI319" s="51"/>
    </row>
    <row r="320" spans="1:35" ht="40" customHeight="1" x14ac:dyDescent="0.35">
      <c r="A320" s="109"/>
      <c r="B320" s="112"/>
      <c r="C320" s="33">
        <v>317</v>
      </c>
      <c r="D320" s="115"/>
      <c r="E320" s="39" t="s">
        <v>129</v>
      </c>
      <c r="F320" s="40" t="s">
        <v>37</v>
      </c>
      <c r="G320" s="40" t="s">
        <v>39</v>
      </c>
      <c r="H320" s="40" t="s">
        <v>29</v>
      </c>
      <c r="I320" s="38">
        <v>18.73</v>
      </c>
      <c r="J320" s="17">
        <v>0</v>
      </c>
      <c r="K320" s="79">
        <f t="shared" si="18"/>
        <v>0</v>
      </c>
      <c r="L320" s="81">
        <f t="shared" si="19"/>
        <v>0</v>
      </c>
      <c r="M320" s="82"/>
      <c r="N320" s="83">
        <f t="shared" si="20"/>
        <v>0</v>
      </c>
      <c r="O320" s="80"/>
      <c r="P320" s="80"/>
      <c r="Q320" s="80"/>
      <c r="R320" s="84">
        <f t="shared" si="21"/>
        <v>0</v>
      </c>
      <c r="S320" s="19" t="str">
        <f t="shared" si="22"/>
        <v>OK</v>
      </c>
      <c r="T320" s="48"/>
      <c r="U320" s="48"/>
      <c r="V320" s="48"/>
      <c r="W320" s="48"/>
      <c r="X320" s="48"/>
      <c r="Y320" s="50"/>
      <c r="Z320" s="50"/>
      <c r="AA320" s="50"/>
      <c r="AB320" s="50"/>
      <c r="AC320" s="50"/>
      <c r="AD320" s="50"/>
      <c r="AE320" s="50"/>
      <c r="AF320" s="51"/>
      <c r="AG320" s="51"/>
      <c r="AH320" s="51"/>
      <c r="AI320" s="51"/>
    </row>
    <row r="321" spans="1:35" ht="40" customHeight="1" x14ac:dyDescent="0.35">
      <c r="A321" s="109"/>
      <c r="B321" s="112"/>
      <c r="C321" s="33">
        <v>318</v>
      </c>
      <c r="D321" s="115"/>
      <c r="E321" s="39" t="s">
        <v>130</v>
      </c>
      <c r="F321" s="40" t="s">
        <v>37</v>
      </c>
      <c r="G321" s="40" t="s">
        <v>40</v>
      </c>
      <c r="H321" s="40" t="s">
        <v>29</v>
      </c>
      <c r="I321" s="38">
        <v>20.350000000000001</v>
      </c>
      <c r="J321" s="17">
        <v>0</v>
      </c>
      <c r="K321" s="79">
        <f t="shared" si="18"/>
        <v>0</v>
      </c>
      <c r="L321" s="81">
        <f t="shared" si="19"/>
        <v>0</v>
      </c>
      <c r="M321" s="82"/>
      <c r="N321" s="83">
        <f t="shared" si="20"/>
        <v>0</v>
      </c>
      <c r="O321" s="80"/>
      <c r="P321" s="80"/>
      <c r="Q321" s="80"/>
      <c r="R321" s="84">
        <f t="shared" si="21"/>
        <v>0</v>
      </c>
      <c r="S321" s="19" t="str">
        <f t="shared" si="22"/>
        <v>OK</v>
      </c>
      <c r="T321" s="48"/>
      <c r="U321" s="48"/>
      <c r="V321" s="48"/>
      <c r="W321" s="48"/>
      <c r="X321" s="48"/>
      <c r="Y321" s="50"/>
      <c r="Z321" s="50"/>
      <c r="AA321" s="50"/>
      <c r="AB321" s="50"/>
      <c r="AC321" s="50"/>
      <c r="AD321" s="50"/>
      <c r="AE321" s="50"/>
      <c r="AF321" s="51"/>
      <c r="AG321" s="51"/>
      <c r="AH321" s="51"/>
      <c r="AI321" s="51"/>
    </row>
    <row r="322" spans="1:35" ht="40" customHeight="1" x14ac:dyDescent="0.35">
      <c r="A322" s="109"/>
      <c r="B322" s="112"/>
      <c r="C322" s="33">
        <v>319</v>
      </c>
      <c r="D322" s="115"/>
      <c r="E322" s="39" t="s">
        <v>41</v>
      </c>
      <c r="F322" s="40" t="s">
        <v>10</v>
      </c>
      <c r="G322" s="40" t="s">
        <v>28</v>
      </c>
      <c r="H322" s="40" t="s">
        <v>29</v>
      </c>
      <c r="I322" s="38">
        <v>70.88</v>
      </c>
      <c r="J322" s="17">
        <v>0</v>
      </c>
      <c r="K322" s="79">
        <f t="shared" si="18"/>
        <v>0</v>
      </c>
      <c r="L322" s="81">
        <f t="shared" si="19"/>
        <v>0</v>
      </c>
      <c r="M322" s="82"/>
      <c r="N322" s="83">
        <f t="shared" si="20"/>
        <v>0</v>
      </c>
      <c r="O322" s="80"/>
      <c r="P322" s="80"/>
      <c r="Q322" s="80"/>
      <c r="R322" s="84">
        <f t="shared" si="21"/>
        <v>0</v>
      </c>
      <c r="S322" s="19" t="str">
        <f t="shared" si="22"/>
        <v>OK</v>
      </c>
      <c r="T322" s="48"/>
      <c r="U322" s="48"/>
      <c r="V322" s="48"/>
      <c r="W322" s="48"/>
      <c r="X322" s="48"/>
      <c r="Y322" s="50"/>
      <c r="Z322" s="50"/>
      <c r="AA322" s="50"/>
      <c r="AB322" s="50"/>
      <c r="AC322" s="50"/>
      <c r="AD322" s="50"/>
      <c r="AE322" s="50"/>
      <c r="AF322" s="51"/>
      <c r="AG322" s="51"/>
      <c r="AH322" s="51"/>
      <c r="AI322" s="51"/>
    </row>
    <row r="323" spans="1:35" ht="40" customHeight="1" x14ac:dyDescent="0.35">
      <c r="A323" s="109"/>
      <c r="B323" s="112"/>
      <c r="C323" s="33">
        <v>320</v>
      </c>
      <c r="D323" s="115"/>
      <c r="E323" s="39" t="s">
        <v>42</v>
      </c>
      <c r="F323" s="40" t="s">
        <v>43</v>
      </c>
      <c r="G323" s="40" t="s">
        <v>28</v>
      </c>
      <c r="H323" s="40" t="s">
        <v>29</v>
      </c>
      <c r="I323" s="38">
        <v>25.35</v>
      </c>
      <c r="J323" s="17">
        <v>0</v>
      </c>
      <c r="K323" s="79">
        <f t="shared" si="18"/>
        <v>0</v>
      </c>
      <c r="L323" s="81">
        <f t="shared" si="19"/>
        <v>0</v>
      </c>
      <c r="M323" s="82"/>
      <c r="N323" s="83">
        <f t="shared" si="20"/>
        <v>0</v>
      </c>
      <c r="O323" s="80"/>
      <c r="P323" s="80"/>
      <c r="Q323" s="80"/>
      <c r="R323" s="84">
        <f t="shared" si="21"/>
        <v>0</v>
      </c>
      <c r="S323" s="19" t="str">
        <f t="shared" si="22"/>
        <v>OK</v>
      </c>
      <c r="T323" s="48"/>
      <c r="U323" s="48"/>
      <c r="V323" s="48"/>
      <c r="W323" s="48"/>
      <c r="X323" s="48"/>
      <c r="Y323" s="50"/>
      <c r="Z323" s="50"/>
      <c r="AA323" s="50"/>
      <c r="AB323" s="50"/>
      <c r="AC323" s="50"/>
      <c r="AD323" s="50"/>
      <c r="AE323" s="50"/>
      <c r="AF323" s="51"/>
      <c r="AG323" s="51"/>
      <c r="AH323" s="51"/>
      <c r="AI323" s="51"/>
    </row>
    <row r="324" spans="1:35" ht="40" customHeight="1" x14ac:dyDescent="0.35">
      <c r="A324" s="109"/>
      <c r="B324" s="112"/>
      <c r="C324" s="33">
        <v>321</v>
      </c>
      <c r="D324" s="115"/>
      <c r="E324" s="39" t="s">
        <v>44</v>
      </c>
      <c r="F324" s="40" t="s">
        <v>37</v>
      </c>
      <c r="G324" s="40" t="s">
        <v>45</v>
      </c>
      <c r="H324" s="40" t="s">
        <v>29</v>
      </c>
      <c r="I324" s="38">
        <v>32.64</v>
      </c>
      <c r="J324" s="17">
        <v>0</v>
      </c>
      <c r="K324" s="79">
        <f t="shared" si="18"/>
        <v>0</v>
      </c>
      <c r="L324" s="81">
        <f t="shared" si="19"/>
        <v>0</v>
      </c>
      <c r="M324" s="82"/>
      <c r="N324" s="83">
        <f t="shared" si="20"/>
        <v>0</v>
      </c>
      <c r="O324" s="80"/>
      <c r="P324" s="80"/>
      <c r="Q324" s="80"/>
      <c r="R324" s="84">
        <f t="shared" si="21"/>
        <v>0</v>
      </c>
      <c r="S324" s="19" t="str">
        <f t="shared" si="22"/>
        <v>OK</v>
      </c>
      <c r="T324" s="48"/>
      <c r="U324" s="48"/>
      <c r="V324" s="48"/>
      <c r="W324" s="48"/>
      <c r="X324" s="48"/>
      <c r="Y324" s="50"/>
      <c r="Z324" s="50"/>
      <c r="AA324" s="50"/>
      <c r="AB324" s="50"/>
      <c r="AC324" s="50"/>
      <c r="AD324" s="50"/>
      <c r="AE324" s="50"/>
      <c r="AF324" s="51"/>
      <c r="AG324" s="51"/>
      <c r="AH324" s="51"/>
      <c r="AI324" s="51"/>
    </row>
    <row r="325" spans="1:35" ht="40" customHeight="1" x14ac:dyDescent="0.35">
      <c r="A325" s="109"/>
      <c r="B325" s="112"/>
      <c r="C325" s="33">
        <v>322</v>
      </c>
      <c r="D325" s="115"/>
      <c r="E325" s="39" t="s">
        <v>46</v>
      </c>
      <c r="F325" s="40" t="s">
        <v>37</v>
      </c>
      <c r="G325" s="40" t="s">
        <v>47</v>
      </c>
      <c r="H325" s="40" t="s">
        <v>29</v>
      </c>
      <c r="I325" s="38">
        <v>25.76</v>
      </c>
      <c r="J325" s="17">
        <v>0</v>
      </c>
      <c r="K325" s="79">
        <f t="shared" ref="K325:K354" si="23">IF(SUM(T325:AK325)&gt;J325,J325,SUM(T325:AK325))</f>
        <v>0</v>
      </c>
      <c r="L325" s="81">
        <f t="shared" ref="L325:L354" si="24">(SUM(T325:AK325))</f>
        <v>0</v>
      </c>
      <c r="M325" s="82"/>
      <c r="N325" s="83">
        <f t="shared" ref="N325:N354" si="25">ROUND(IF(J325*0.25-0.5&lt;0,0,J325*0.25-0.5),0)-Q325-O325</f>
        <v>0</v>
      </c>
      <c r="O325" s="80"/>
      <c r="P325" s="80"/>
      <c r="Q325" s="80"/>
      <c r="R325" s="84">
        <f t="shared" ref="R325:R354" si="26">J325-(SUM(T325:AC325))+M325</f>
        <v>0</v>
      </c>
      <c r="S325" s="19" t="str">
        <f t="shared" si="22"/>
        <v>OK</v>
      </c>
      <c r="T325" s="48"/>
      <c r="U325" s="48"/>
      <c r="V325" s="48"/>
      <c r="W325" s="48"/>
      <c r="X325" s="48"/>
      <c r="Y325" s="50"/>
      <c r="Z325" s="50"/>
      <c r="AA325" s="50"/>
      <c r="AB325" s="50"/>
      <c r="AC325" s="50"/>
      <c r="AD325" s="50"/>
      <c r="AE325" s="50"/>
      <c r="AF325" s="51"/>
      <c r="AG325" s="51"/>
      <c r="AH325" s="51"/>
      <c r="AI325" s="51"/>
    </row>
    <row r="326" spans="1:35" ht="40" customHeight="1" x14ac:dyDescent="0.35">
      <c r="A326" s="109"/>
      <c r="B326" s="112"/>
      <c r="C326" s="33">
        <v>323</v>
      </c>
      <c r="D326" s="115"/>
      <c r="E326" s="39" t="s">
        <v>48</v>
      </c>
      <c r="F326" s="40" t="s">
        <v>37</v>
      </c>
      <c r="G326" s="40" t="s">
        <v>49</v>
      </c>
      <c r="H326" s="40" t="s">
        <v>29</v>
      </c>
      <c r="I326" s="38">
        <v>18.329999999999998</v>
      </c>
      <c r="J326" s="17">
        <v>0</v>
      </c>
      <c r="K326" s="79">
        <f t="shared" si="23"/>
        <v>0</v>
      </c>
      <c r="L326" s="81">
        <f t="shared" si="24"/>
        <v>0</v>
      </c>
      <c r="M326" s="82"/>
      <c r="N326" s="83">
        <f t="shared" si="25"/>
        <v>0</v>
      </c>
      <c r="O326" s="80"/>
      <c r="P326" s="80"/>
      <c r="Q326" s="80"/>
      <c r="R326" s="84">
        <f t="shared" si="26"/>
        <v>0</v>
      </c>
      <c r="S326" s="19" t="str">
        <f t="shared" si="22"/>
        <v>OK</v>
      </c>
      <c r="T326" s="48"/>
      <c r="U326" s="48"/>
      <c r="V326" s="48"/>
      <c r="W326" s="48"/>
      <c r="X326" s="48"/>
      <c r="Y326" s="50"/>
      <c r="Z326" s="50"/>
      <c r="AA326" s="50"/>
      <c r="AB326" s="50"/>
      <c r="AC326" s="50"/>
      <c r="AD326" s="50"/>
      <c r="AE326" s="50"/>
      <c r="AF326" s="51"/>
      <c r="AG326" s="51"/>
      <c r="AH326" s="51"/>
      <c r="AI326" s="51"/>
    </row>
    <row r="327" spans="1:35" ht="40" customHeight="1" x14ac:dyDescent="0.35">
      <c r="A327" s="109"/>
      <c r="B327" s="112"/>
      <c r="C327" s="33">
        <v>324</v>
      </c>
      <c r="D327" s="115"/>
      <c r="E327" s="39" t="s">
        <v>50</v>
      </c>
      <c r="F327" s="40" t="s">
        <v>37</v>
      </c>
      <c r="G327" s="40" t="s">
        <v>51</v>
      </c>
      <c r="H327" s="40" t="s">
        <v>29</v>
      </c>
      <c r="I327" s="38">
        <v>229.33</v>
      </c>
      <c r="J327" s="17">
        <v>0</v>
      </c>
      <c r="K327" s="79">
        <f t="shared" si="23"/>
        <v>0</v>
      </c>
      <c r="L327" s="81">
        <f t="shared" si="24"/>
        <v>0</v>
      </c>
      <c r="M327" s="82"/>
      <c r="N327" s="83">
        <f t="shared" si="25"/>
        <v>0</v>
      </c>
      <c r="O327" s="80"/>
      <c r="P327" s="80"/>
      <c r="Q327" s="80"/>
      <c r="R327" s="84">
        <f t="shared" si="26"/>
        <v>0</v>
      </c>
      <c r="S327" s="19" t="str">
        <f t="shared" si="22"/>
        <v>OK</v>
      </c>
      <c r="T327" s="48"/>
      <c r="U327" s="48"/>
      <c r="V327" s="48"/>
      <c r="W327" s="48"/>
      <c r="X327" s="48"/>
      <c r="Y327" s="50"/>
      <c r="Z327" s="50"/>
      <c r="AA327" s="50"/>
      <c r="AB327" s="50"/>
      <c r="AC327" s="50"/>
      <c r="AD327" s="50"/>
      <c r="AE327" s="50"/>
      <c r="AF327" s="51"/>
      <c r="AG327" s="51"/>
      <c r="AH327" s="51"/>
      <c r="AI327" s="51"/>
    </row>
    <row r="328" spans="1:35" ht="40" customHeight="1" x14ac:dyDescent="0.35">
      <c r="A328" s="109"/>
      <c r="B328" s="112"/>
      <c r="C328" s="33">
        <v>325</v>
      </c>
      <c r="D328" s="115"/>
      <c r="E328" s="39" t="s">
        <v>52</v>
      </c>
      <c r="F328" s="40" t="s">
        <v>37</v>
      </c>
      <c r="G328" s="40" t="s">
        <v>53</v>
      </c>
      <c r="H328" s="40" t="s">
        <v>29</v>
      </c>
      <c r="I328" s="38">
        <v>250.37</v>
      </c>
      <c r="J328" s="17">
        <v>0</v>
      </c>
      <c r="K328" s="79">
        <f t="shared" si="23"/>
        <v>0</v>
      </c>
      <c r="L328" s="81">
        <f t="shared" si="24"/>
        <v>0</v>
      </c>
      <c r="M328" s="82"/>
      <c r="N328" s="83">
        <f t="shared" si="25"/>
        <v>0</v>
      </c>
      <c r="O328" s="80"/>
      <c r="P328" s="80"/>
      <c r="Q328" s="80"/>
      <c r="R328" s="84">
        <f t="shared" si="26"/>
        <v>0</v>
      </c>
      <c r="S328" s="19" t="str">
        <f t="shared" si="22"/>
        <v>OK</v>
      </c>
      <c r="T328" s="48"/>
      <c r="U328" s="48"/>
      <c r="V328" s="48"/>
      <c r="W328" s="48"/>
      <c r="X328" s="48"/>
      <c r="Y328" s="50"/>
      <c r="Z328" s="50"/>
      <c r="AA328" s="50"/>
      <c r="AB328" s="50"/>
      <c r="AC328" s="50"/>
      <c r="AD328" s="50"/>
      <c r="AE328" s="50"/>
      <c r="AF328" s="51"/>
      <c r="AG328" s="51"/>
      <c r="AH328" s="51"/>
      <c r="AI328" s="51"/>
    </row>
    <row r="329" spans="1:35" ht="40" customHeight="1" x14ac:dyDescent="0.35">
      <c r="A329" s="109"/>
      <c r="B329" s="112"/>
      <c r="C329" s="33">
        <v>326</v>
      </c>
      <c r="D329" s="115"/>
      <c r="E329" s="39" t="s">
        <v>54</v>
      </c>
      <c r="F329" s="40" t="s">
        <v>37</v>
      </c>
      <c r="G329" s="40" t="s">
        <v>95</v>
      </c>
      <c r="H329" s="40" t="s">
        <v>29</v>
      </c>
      <c r="I329" s="38">
        <v>82.53</v>
      </c>
      <c r="J329" s="17">
        <v>0</v>
      </c>
      <c r="K329" s="79">
        <f t="shared" si="23"/>
        <v>0</v>
      </c>
      <c r="L329" s="81">
        <f t="shared" si="24"/>
        <v>0</v>
      </c>
      <c r="M329" s="82"/>
      <c r="N329" s="83">
        <f t="shared" si="25"/>
        <v>0</v>
      </c>
      <c r="O329" s="80"/>
      <c r="P329" s="80"/>
      <c r="Q329" s="80"/>
      <c r="R329" s="84">
        <f t="shared" si="26"/>
        <v>0</v>
      </c>
      <c r="S329" s="19" t="str">
        <f t="shared" si="22"/>
        <v>OK</v>
      </c>
      <c r="T329" s="48"/>
      <c r="U329" s="48"/>
      <c r="V329" s="48"/>
      <c r="W329" s="48"/>
      <c r="X329" s="48"/>
      <c r="Y329" s="50"/>
      <c r="Z329" s="50"/>
      <c r="AA329" s="50"/>
      <c r="AB329" s="50"/>
      <c r="AC329" s="50"/>
      <c r="AD329" s="50"/>
      <c r="AE329" s="50"/>
      <c r="AF329" s="51"/>
      <c r="AG329" s="51"/>
      <c r="AH329" s="51"/>
      <c r="AI329" s="51"/>
    </row>
    <row r="330" spans="1:35" ht="40" customHeight="1" x14ac:dyDescent="0.35">
      <c r="A330" s="109"/>
      <c r="B330" s="112"/>
      <c r="C330" s="33">
        <v>327</v>
      </c>
      <c r="D330" s="115"/>
      <c r="E330" s="39" t="s">
        <v>56</v>
      </c>
      <c r="F330" s="40" t="s">
        <v>37</v>
      </c>
      <c r="G330" s="40" t="s">
        <v>96</v>
      </c>
      <c r="H330" s="40" t="s">
        <v>29</v>
      </c>
      <c r="I330" s="38">
        <v>31.65</v>
      </c>
      <c r="J330" s="17">
        <v>0</v>
      </c>
      <c r="K330" s="79">
        <f t="shared" si="23"/>
        <v>0</v>
      </c>
      <c r="L330" s="81">
        <f t="shared" si="24"/>
        <v>0</v>
      </c>
      <c r="M330" s="82"/>
      <c r="N330" s="83">
        <f t="shared" si="25"/>
        <v>0</v>
      </c>
      <c r="O330" s="80"/>
      <c r="P330" s="80"/>
      <c r="Q330" s="80"/>
      <c r="R330" s="84">
        <f t="shared" si="26"/>
        <v>0</v>
      </c>
      <c r="S330" s="19" t="str">
        <f t="shared" si="22"/>
        <v>OK</v>
      </c>
      <c r="T330" s="48"/>
      <c r="U330" s="48"/>
      <c r="V330" s="48"/>
      <c r="W330" s="48"/>
      <c r="X330" s="48"/>
      <c r="Y330" s="50"/>
      <c r="Z330" s="50"/>
      <c r="AA330" s="50"/>
      <c r="AB330" s="50"/>
      <c r="AC330" s="50"/>
      <c r="AD330" s="50"/>
      <c r="AE330" s="50"/>
      <c r="AF330" s="51"/>
      <c r="AG330" s="51"/>
      <c r="AH330" s="51"/>
      <c r="AI330" s="51"/>
    </row>
    <row r="331" spans="1:35" ht="40" customHeight="1" x14ac:dyDescent="0.35">
      <c r="A331" s="109"/>
      <c r="B331" s="112"/>
      <c r="C331" s="33">
        <v>328</v>
      </c>
      <c r="D331" s="115"/>
      <c r="E331" s="39" t="s">
        <v>58</v>
      </c>
      <c r="F331" s="40" t="s">
        <v>37</v>
      </c>
      <c r="G331" s="40" t="s">
        <v>59</v>
      </c>
      <c r="H331" s="40" t="s">
        <v>29</v>
      </c>
      <c r="I331" s="38">
        <v>70.91</v>
      </c>
      <c r="J331" s="17">
        <v>0</v>
      </c>
      <c r="K331" s="79">
        <f t="shared" si="23"/>
        <v>0</v>
      </c>
      <c r="L331" s="81">
        <f t="shared" si="24"/>
        <v>0</v>
      </c>
      <c r="M331" s="82"/>
      <c r="N331" s="83">
        <f t="shared" si="25"/>
        <v>0</v>
      </c>
      <c r="O331" s="80"/>
      <c r="P331" s="80"/>
      <c r="Q331" s="80"/>
      <c r="R331" s="84">
        <f t="shared" si="26"/>
        <v>0</v>
      </c>
      <c r="S331" s="19" t="str">
        <f t="shared" si="22"/>
        <v>OK</v>
      </c>
      <c r="T331" s="48"/>
      <c r="U331" s="48"/>
      <c r="V331" s="48"/>
      <c r="W331" s="48"/>
      <c r="X331" s="48"/>
      <c r="Y331" s="50"/>
      <c r="Z331" s="50"/>
      <c r="AA331" s="50"/>
      <c r="AB331" s="50"/>
      <c r="AC331" s="50"/>
      <c r="AD331" s="50"/>
      <c r="AE331" s="50"/>
      <c r="AF331" s="51"/>
      <c r="AG331" s="51"/>
      <c r="AH331" s="51"/>
      <c r="AI331" s="51"/>
    </row>
    <row r="332" spans="1:35" ht="40" customHeight="1" x14ac:dyDescent="0.35">
      <c r="A332" s="109"/>
      <c r="B332" s="112"/>
      <c r="C332" s="33">
        <v>329</v>
      </c>
      <c r="D332" s="115"/>
      <c r="E332" s="39" t="s">
        <v>60</v>
      </c>
      <c r="F332" s="40" t="s">
        <v>37</v>
      </c>
      <c r="G332" s="40" t="s">
        <v>61</v>
      </c>
      <c r="H332" s="40" t="s">
        <v>29</v>
      </c>
      <c r="I332" s="38">
        <v>118.78</v>
      </c>
      <c r="J332" s="17">
        <v>0</v>
      </c>
      <c r="K332" s="79">
        <f t="shared" si="23"/>
        <v>0</v>
      </c>
      <c r="L332" s="81">
        <f t="shared" si="24"/>
        <v>0</v>
      </c>
      <c r="M332" s="82"/>
      <c r="N332" s="83">
        <f t="shared" si="25"/>
        <v>0</v>
      </c>
      <c r="O332" s="80"/>
      <c r="P332" s="80"/>
      <c r="Q332" s="80"/>
      <c r="R332" s="84">
        <f t="shared" si="26"/>
        <v>0</v>
      </c>
      <c r="S332" s="19" t="str">
        <f t="shared" si="22"/>
        <v>OK</v>
      </c>
      <c r="T332" s="48"/>
      <c r="U332" s="48"/>
      <c r="V332" s="48"/>
      <c r="W332" s="48"/>
      <c r="X332" s="48"/>
      <c r="Y332" s="50"/>
      <c r="Z332" s="50"/>
      <c r="AA332" s="50"/>
      <c r="AB332" s="50"/>
      <c r="AC332" s="50"/>
      <c r="AD332" s="50"/>
      <c r="AE332" s="50"/>
      <c r="AF332" s="51"/>
      <c r="AG332" s="51"/>
      <c r="AH332" s="51"/>
      <c r="AI332" s="51"/>
    </row>
    <row r="333" spans="1:35" ht="40" customHeight="1" x14ac:dyDescent="0.35">
      <c r="A333" s="109"/>
      <c r="B333" s="112"/>
      <c r="C333" s="33">
        <v>330</v>
      </c>
      <c r="D333" s="115"/>
      <c r="E333" s="39" t="s">
        <v>64</v>
      </c>
      <c r="F333" s="40" t="s">
        <v>125</v>
      </c>
      <c r="G333" s="40" t="s">
        <v>63</v>
      </c>
      <c r="H333" s="40" t="s">
        <v>29</v>
      </c>
      <c r="I333" s="38">
        <v>667.31</v>
      </c>
      <c r="J333" s="17">
        <v>0</v>
      </c>
      <c r="K333" s="79">
        <f t="shared" si="23"/>
        <v>0</v>
      </c>
      <c r="L333" s="81">
        <f t="shared" si="24"/>
        <v>0</v>
      </c>
      <c r="M333" s="82"/>
      <c r="N333" s="83">
        <f t="shared" si="25"/>
        <v>0</v>
      </c>
      <c r="O333" s="80"/>
      <c r="P333" s="80"/>
      <c r="Q333" s="80"/>
      <c r="R333" s="84">
        <f t="shared" si="26"/>
        <v>0</v>
      </c>
      <c r="S333" s="19" t="str">
        <f t="shared" si="22"/>
        <v>OK</v>
      </c>
      <c r="T333" s="48"/>
      <c r="U333" s="48"/>
      <c r="V333" s="48"/>
      <c r="W333" s="48"/>
      <c r="X333" s="48"/>
      <c r="Y333" s="50"/>
      <c r="Z333" s="50"/>
      <c r="AA333" s="50"/>
      <c r="AB333" s="50"/>
      <c r="AC333" s="50"/>
      <c r="AD333" s="50"/>
      <c r="AE333" s="50"/>
      <c r="AF333" s="51"/>
      <c r="AG333" s="51"/>
      <c r="AH333" s="51"/>
      <c r="AI333" s="51"/>
    </row>
    <row r="334" spans="1:35" ht="40" customHeight="1" x14ac:dyDescent="0.35">
      <c r="A334" s="109"/>
      <c r="B334" s="112"/>
      <c r="C334" s="33">
        <v>331</v>
      </c>
      <c r="D334" s="115"/>
      <c r="E334" s="39" t="s">
        <v>65</v>
      </c>
      <c r="F334" s="40" t="s">
        <v>125</v>
      </c>
      <c r="G334" s="40" t="s">
        <v>66</v>
      </c>
      <c r="H334" s="40" t="s">
        <v>29</v>
      </c>
      <c r="I334" s="38">
        <v>180.17</v>
      </c>
      <c r="J334" s="17">
        <v>0</v>
      </c>
      <c r="K334" s="79">
        <f t="shared" si="23"/>
        <v>0</v>
      </c>
      <c r="L334" s="81">
        <f t="shared" si="24"/>
        <v>0</v>
      </c>
      <c r="M334" s="82"/>
      <c r="N334" s="83">
        <f t="shared" si="25"/>
        <v>0</v>
      </c>
      <c r="O334" s="80"/>
      <c r="P334" s="80"/>
      <c r="Q334" s="80"/>
      <c r="R334" s="84">
        <f t="shared" si="26"/>
        <v>0</v>
      </c>
      <c r="S334" s="19" t="str">
        <f t="shared" si="22"/>
        <v>OK</v>
      </c>
      <c r="T334" s="48"/>
      <c r="U334" s="48"/>
      <c r="V334" s="48"/>
      <c r="W334" s="48"/>
      <c r="X334" s="48"/>
      <c r="Y334" s="50"/>
      <c r="Z334" s="50"/>
      <c r="AA334" s="50"/>
      <c r="AB334" s="50"/>
      <c r="AC334" s="50"/>
      <c r="AD334" s="50"/>
      <c r="AE334" s="50"/>
      <c r="AF334" s="51"/>
      <c r="AG334" s="51"/>
      <c r="AH334" s="51"/>
      <c r="AI334" s="51"/>
    </row>
    <row r="335" spans="1:35" ht="40" customHeight="1" x14ac:dyDescent="0.35">
      <c r="A335" s="109"/>
      <c r="B335" s="112"/>
      <c r="C335" s="33">
        <v>332</v>
      </c>
      <c r="D335" s="115"/>
      <c r="E335" s="39" t="s">
        <v>67</v>
      </c>
      <c r="F335" s="40" t="s">
        <v>125</v>
      </c>
      <c r="G335" s="40" t="s">
        <v>68</v>
      </c>
      <c r="H335" s="40" t="s">
        <v>29</v>
      </c>
      <c r="I335" s="38">
        <v>827.52</v>
      </c>
      <c r="J335" s="17">
        <v>0</v>
      </c>
      <c r="K335" s="79">
        <f t="shared" si="23"/>
        <v>0</v>
      </c>
      <c r="L335" s="81">
        <f t="shared" si="24"/>
        <v>0</v>
      </c>
      <c r="M335" s="82"/>
      <c r="N335" s="83">
        <f t="shared" si="25"/>
        <v>0</v>
      </c>
      <c r="O335" s="80"/>
      <c r="P335" s="80"/>
      <c r="Q335" s="80"/>
      <c r="R335" s="84">
        <f t="shared" si="26"/>
        <v>0</v>
      </c>
      <c r="S335" s="19" t="str">
        <f t="shared" si="22"/>
        <v>OK</v>
      </c>
      <c r="T335" s="48"/>
      <c r="U335" s="48"/>
      <c r="V335" s="48"/>
      <c r="W335" s="48"/>
      <c r="X335" s="48"/>
      <c r="Y335" s="50"/>
      <c r="Z335" s="50"/>
      <c r="AA335" s="50"/>
      <c r="AB335" s="50"/>
      <c r="AC335" s="50"/>
      <c r="AD335" s="50"/>
      <c r="AE335" s="50"/>
      <c r="AF335" s="51"/>
      <c r="AG335" s="51"/>
      <c r="AH335" s="51"/>
      <c r="AI335" s="51"/>
    </row>
    <row r="336" spans="1:35" ht="40" customHeight="1" x14ac:dyDescent="0.35">
      <c r="A336" s="109"/>
      <c r="B336" s="112"/>
      <c r="C336" s="33">
        <v>333</v>
      </c>
      <c r="D336" s="115"/>
      <c r="E336" s="39" t="s">
        <v>69</v>
      </c>
      <c r="F336" s="40" t="s">
        <v>125</v>
      </c>
      <c r="G336" s="40" t="s">
        <v>28</v>
      </c>
      <c r="H336" s="40" t="s">
        <v>29</v>
      </c>
      <c r="I336" s="38">
        <v>413.48</v>
      </c>
      <c r="J336" s="17">
        <v>0</v>
      </c>
      <c r="K336" s="79">
        <f t="shared" si="23"/>
        <v>0</v>
      </c>
      <c r="L336" s="81">
        <f t="shared" si="24"/>
        <v>0</v>
      </c>
      <c r="M336" s="82"/>
      <c r="N336" s="83">
        <f t="shared" si="25"/>
        <v>0</v>
      </c>
      <c r="O336" s="80"/>
      <c r="P336" s="80"/>
      <c r="Q336" s="80"/>
      <c r="R336" s="84">
        <f t="shared" si="26"/>
        <v>0</v>
      </c>
      <c r="S336" s="19" t="str">
        <f t="shared" si="22"/>
        <v>OK</v>
      </c>
      <c r="T336" s="48"/>
      <c r="U336" s="48"/>
      <c r="V336" s="48"/>
      <c r="W336" s="48"/>
      <c r="X336" s="48"/>
      <c r="Y336" s="50"/>
      <c r="Z336" s="50"/>
      <c r="AA336" s="50"/>
      <c r="AB336" s="50"/>
      <c r="AC336" s="50"/>
      <c r="AD336" s="50"/>
      <c r="AE336" s="50"/>
      <c r="AF336" s="51"/>
      <c r="AG336" s="51"/>
      <c r="AH336" s="51"/>
      <c r="AI336" s="51"/>
    </row>
    <row r="337" spans="1:35" ht="40" customHeight="1" x14ac:dyDescent="0.35">
      <c r="A337" s="109"/>
      <c r="B337" s="112"/>
      <c r="C337" s="33">
        <v>334</v>
      </c>
      <c r="D337" s="115"/>
      <c r="E337" s="39" t="s">
        <v>70</v>
      </c>
      <c r="F337" s="40" t="s">
        <v>125</v>
      </c>
      <c r="G337" s="40" t="s">
        <v>71</v>
      </c>
      <c r="H337" s="40" t="s">
        <v>29</v>
      </c>
      <c r="I337" s="38">
        <v>157.21</v>
      </c>
      <c r="J337" s="17">
        <v>0</v>
      </c>
      <c r="K337" s="79">
        <f t="shared" si="23"/>
        <v>0</v>
      </c>
      <c r="L337" s="81">
        <f t="shared" si="24"/>
        <v>0</v>
      </c>
      <c r="M337" s="82"/>
      <c r="N337" s="83">
        <f t="shared" si="25"/>
        <v>0</v>
      </c>
      <c r="O337" s="80"/>
      <c r="P337" s="80"/>
      <c r="Q337" s="80"/>
      <c r="R337" s="84">
        <f t="shared" si="26"/>
        <v>0</v>
      </c>
      <c r="S337" s="19" t="str">
        <f t="shared" si="22"/>
        <v>OK</v>
      </c>
      <c r="T337" s="48"/>
      <c r="U337" s="48"/>
      <c r="V337" s="48"/>
      <c r="W337" s="48"/>
      <c r="X337" s="48"/>
      <c r="Y337" s="50"/>
      <c r="Z337" s="50"/>
      <c r="AA337" s="50"/>
      <c r="AB337" s="50"/>
      <c r="AC337" s="50"/>
      <c r="AD337" s="50"/>
      <c r="AE337" s="50"/>
      <c r="AF337" s="51"/>
      <c r="AG337" s="51"/>
      <c r="AH337" s="51"/>
      <c r="AI337" s="51"/>
    </row>
    <row r="338" spans="1:35" ht="40" customHeight="1" x14ac:dyDescent="0.35">
      <c r="A338" s="109"/>
      <c r="B338" s="112"/>
      <c r="C338" s="33">
        <v>335</v>
      </c>
      <c r="D338" s="115"/>
      <c r="E338" s="39" t="s">
        <v>72</v>
      </c>
      <c r="F338" s="40" t="s">
        <v>125</v>
      </c>
      <c r="G338" s="40" t="s">
        <v>73</v>
      </c>
      <c r="H338" s="40" t="s">
        <v>29</v>
      </c>
      <c r="I338" s="38">
        <v>916.17</v>
      </c>
      <c r="J338" s="17">
        <v>0</v>
      </c>
      <c r="K338" s="79">
        <f t="shared" si="23"/>
        <v>0</v>
      </c>
      <c r="L338" s="81">
        <f t="shared" si="24"/>
        <v>0</v>
      </c>
      <c r="M338" s="82"/>
      <c r="N338" s="83">
        <f t="shared" si="25"/>
        <v>0</v>
      </c>
      <c r="O338" s="80"/>
      <c r="P338" s="80"/>
      <c r="Q338" s="80"/>
      <c r="R338" s="84">
        <f t="shared" si="26"/>
        <v>0</v>
      </c>
      <c r="S338" s="19" t="str">
        <f t="shared" si="22"/>
        <v>OK</v>
      </c>
      <c r="T338" s="48"/>
      <c r="U338" s="48"/>
      <c r="V338" s="48"/>
      <c r="W338" s="48"/>
      <c r="X338" s="48"/>
      <c r="Y338" s="50"/>
      <c r="Z338" s="50"/>
      <c r="AA338" s="50"/>
      <c r="AB338" s="50"/>
      <c r="AC338" s="50"/>
      <c r="AD338" s="50"/>
      <c r="AE338" s="50"/>
      <c r="AF338" s="51"/>
      <c r="AG338" s="51"/>
      <c r="AH338" s="51"/>
      <c r="AI338" s="51"/>
    </row>
    <row r="339" spans="1:35" ht="40" customHeight="1" x14ac:dyDescent="0.35">
      <c r="A339" s="109"/>
      <c r="B339" s="112"/>
      <c r="C339" s="33">
        <v>336</v>
      </c>
      <c r="D339" s="115"/>
      <c r="E339" s="39" t="s">
        <v>74</v>
      </c>
      <c r="F339" s="40" t="s">
        <v>125</v>
      </c>
      <c r="G339" s="40" t="s">
        <v>75</v>
      </c>
      <c r="H339" s="40" t="s">
        <v>29</v>
      </c>
      <c r="I339" s="38">
        <v>1278.82</v>
      </c>
      <c r="J339" s="17">
        <v>0</v>
      </c>
      <c r="K339" s="79">
        <f t="shared" si="23"/>
        <v>0</v>
      </c>
      <c r="L339" s="81">
        <f t="shared" si="24"/>
        <v>0</v>
      </c>
      <c r="M339" s="82"/>
      <c r="N339" s="83">
        <f t="shared" si="25"/>
        <v>0</v>
      </c>
      <c r="O339" s="80"/>
      <c r="P339" s="80"/>
      <c r="Q339" s="80"/>
      <c r="R339" s="84">
        <f t="shared" si="26"/>
        <v>0</v>
      </c>
      <c r="S339" s="19" t="str">
        <f t="shared" si="22"/>
        <v>OK</v>
      </c>
      <c r="T339" s="48"/>
      <c r="U339" s="48"/>
      <c r="V339" s="48"/>
      <c r="W339" s="48"/>
      <c r="X339" s="48"/>
      <c r="Y339" s="50"/>
      <c r="Z339" s="50"/>
      <c r="AA339" s="50"/>
      <c r="AB339" s="50"/>
      <c r="AC339" s="50"/>
      <c r="AD339" s="50"/>
      <c r="AE339" s="50"/>
      <c r="AF339" s="51"/>
      <c r="AG339" s="51"/>
      <c r="AH339" s="51"/>
      <c r="AI339" s="51"/>
    </row>
    <row r="340" spans="1:35" ht="40" customHeight="1" x14ac:dyDescent="0.35">
      <c r="A340" s="109"/>
      <c r="B340" s="112"/>
      <c r="C340" s="33">
        <v>337</v>
      </c>
      <c r="D340" s="115"/>
      <c r="E340" s="39" t="s">
        <v>76</v>
      </c>
      <c r="F340" s="40" t="s">
        <v>125</v>
      </c>
      <c r="G340" s="40" t="s">
        <v>28</v>
      </c>
      <c r="H340" s="40" t="s">
        <v>29</v>
      </c>
      <c r="I340" s="38">
        <v>684.04</v>
      </c>
      <c r="J340" s="17">
        <v>0</v>
      </c>
      <c r="K340" s="79">
        <f t="shared" si="23"/>
        <v>0</v>
      </c>
      <c r="L340" s="81">
        <f t="shared" si="24"/>
        <v>0</v>
      </c>
      <c r="M340" s="82"/>
      <c r="N340" s="83">
        <f t="shared" si="25"/>
        <v>0</v>
      </c>
      <c r="O340" s="80"/>
      <c r="P340" s="80"/>
      <c r="Q340" s="80"/>
      <c r="R340" s="84">
        <f t="shared" si="26"/>
        <v>0</v>
      </c>
      <c r="S340" s="19" t="str">
        <f t="shared" si="22"/>
        <v>OK</v>
      </c>
      <c r="T340" s="48"/>
      <c r="U340" s="48"/>
      <c r="V340" s="48"/>
      <c r="W340" s="48"/>
      <c r="X340" s="48"/>
      <c r="Y340" s="50"/>
      <c r="Z340" s="50"/>
      <c r="AA340" s="50"/>
      <c r="AB340" s="50"/>
      <c r="AC340" s="50"/>
      <c r="AD340" s="50"/>
      <c r="AE340" s="50"/>
      <c r="AF340" s="51"/>
      <c r="AG340" s="51"/>
      <c r="AH340" s="51"/>
      <c r="AI340" s="51"/>
    </row>
    <row r="341" spans="1:35" ht="40" customHeight="1" x14ac:dyDescent="0.35">
      <c r="A341" s="109"/>
      <c r="B341" s="112"/>
      <c r="C341" s="33">
        <v>338</v>
      </c>
      <c r="D341" s="115"/>
      <c r="E341" s="39" t="s">
        <v>77</v>
      </c>
      <c r="F341" s="40" t="s">
        <v>125</v>
      </c>
      <c r="G341" s="40" t="s">
        <v>28</v>
      </c>
      <c r="H341" s="40" t="s">
        <v>29</v>
      </c>
      <c r="I341" s="38">
        <v>1291.77</v>
      </c>
      <c r="J341" s="17">
        <v>0</v>
      </c>
      <c r="K341" s="79">
        <f t="shared" si="23"/>
        <v>0</v>
      </c>
      <c r="L341" s="81">
        <f t="shared" si="24"/>
        <v>0</v>
      </c>
      <c r="M341" s="82"/>
      <c r="N341" s="83">
        <f t="shared" si="25"/>
        <v>0</v>
      </c>
      <c r="O341" s="80"/>
      <c r="P341" s="80"/>
      <c r="Q341" s="80"/>
      <c r="R341" s="84">
        <f t="shared" si="26"/>
        <v>0</v>
      </c>
      <c r="S341" s="19" t="str">
        <f t="shared" si="22"/>
        <v>OK</v>
      </c>
      <c r="T341" s="48"/>
      <c r="U341" s="48"/>
      <c r="V341" s="48"/>
      <c r="W341" s="48"/>
      <c r="X341" s="48"/>
      <c r="Y341" s="50"/>
      <c r="Z341" s="50"/>
      <c r="AA341" s="50"/>
      <c r="AB341" s="50"/>
      <c r="AC341" s="50"/>
      <c r="AD341" s="50"/>
      <c r="AE341" s="50"/>
      <c r="AF341" s="51"/>
      <c r="AG341" s="51"/>
      <c r="AH341" s="51"/>
      <c r="AI341" s="51"/>
    </row>
    <row r="342" spans="1:35" ht="40" customHeight="1" x14ac:dyDescent="0.35">
      <c r="A342" s="109"/>
      <c r="B342" s="112"/>
      <c r="C342" s="33">
        <v>339</v>
      </c>
      <c r="D342" s="115"/>
      <c r="E342" s="39" t="s">
        <v>78</v>
      </c>
      <c r="F342" s="40" t="s">
        <v>125</v>
      </c>
      <c r="G342" s="40" t="s">
        <v>28</v>
      </c>
      <c r="H342" s="40" t="s">
        <v>29</v>
      </c>
      <c r="I342" s="38">
        <v>85.89</v>
      </c>
      <c r="J342" s="17">
        <v>0</v>
      </c>
      <c r="K342" s="79">
        <f t="shared" si="23"/>
        <v>0</v>
      </c>
      <c r="L342" s="81">
        <f t="shared" si="24"/>
        <v>0</v>
      </c>
      <c r="M342" s="82"/>
      <c r="N342" s="83">
        <f t="shared" si="25"/>
        <v>0</v>
      </c>
      <c r="O342" s="80"/>
      <c r="P342" s="80"/>
      <c r="Q342" s="80"/>
      <c r="R342" s="84">
        <f t="shared" si="26"/>
        <v>0</v>
      </c>
      <c r="S342" s="19" t="str">
        <f t="shared" si="22"/>
        <v>OK</v>
      </c>
      <c r="T342" s="48"/>
      <c r="U342" s="48"/>
      <c r="V342" s="48"/>
      <c r="W342" s="48"/>
      <c r="X342" s="48"/>
      <c r="Y342" s="50"/>
      <c r="Z342" s="50"/>
      <c r="AA342" s="50"/>
      <c r="AB342" s="50"/>
      <c r="AC342" s="50"/>
      <c r="AD342" s="50"/>
      <c r="AE342" s="50"/>
      <c r="AF342" s="51"/>
      <c r="AG342" s="51"/>
      <c r="AH342" s="51"/>
      <c r="AI342" s="51"/>
    </row>
    <row r="343" spans="1:35" ht="40" customHeight="1" x14ac:dyDescent="0.35">
      <c r="A343" s="109"/>
      <c r="B343" s="112"/>
      <c r="C343" s="33">
        <v>340</v>
      </c>
      <c r="D343" s="115"/>
      <c r="E343" s="39" t="s">
        <v>131</v>
      </c>
      <c r="F343" s="40" t="s">
        <v>125</v>
      </c>
      <c r="G343" s="40" t="s">
        <v>28</v>
      </c>
      <c r="H343" s="40" t="s">
        <v>29</v>
      </c>
      <c r="I343" s="38">
        <v>81.319999999999993</v>
      </c>
      <c r="J343" s="17">
        <v>0</v>
      </c>
      <c r="K343" s="79">
        <f t="shared" si="23"/>
        <v>0</v>
      </c>
      <c r="L343" s="81">
        <f t="shared" si="24"/>
        <v>0</v>
      </c>
      <c r="M343" s="82"/>
      <c r="N343" s="83">
        <f t="shared" si="25"/>
        <v>0</v>
      </c>
      <c r="O343" s="80"/>
      <c r="P343" s="80"/>
      <c r="Q343" s="80"/>
      <c r="R343" s="84">
        <f t="shared" si="26"/>
        <v>0</v>
      </c>
      <c r="S343" s="19" t="str">
        <f t="shared" si="22"/>
        <v>OK</v>
      </c>
      <c r="T343" s="48"/>
      <c r="U343" s="48"/>
      <c r="V343" s="48"/>
      <c r="W343" s="48"/>
      <c r="X343" s="48"/>
      <c r="Y343" s="50"/>
      <c r="Z343" s="50"/>
      <c r="AA343" s="50"/>
      <c r="AB343" s="50"/>
      <c r="AC343" s="50"/>
      <c r="AD343" s="50"/>
      <c r="AE343" s="50"/>
      <c r="AF343" s="51"/>
      <c r="AG343" s="51"/>
      <c r="AH343" s="51"/>
      <c r="AI343" s="51"/>
    </row>
    <row r="344" spans="1:35" ht="40" customHeight="1" x14ac:dyDescent="0.35">
      <c r="A344" s="109"/>
      <c r="B344" s="112"/>
      <c r="C344" s="33">
        <v>341</v>
      </c>
      <c r="D344" s="115"/>
      <c r="E344" s="39" t="s">
        <v>133</v>
      </c>
      <c r="F344" s="40" t="s">
        <v>37</v>
      </c>
      <c r="G344" s="40" t="s">
        <v>80</v>
      </c>
      <c r="H344" s="40" t="s">
        <v>29</v>
      </c>
      <c r="I344" s="38">
        <v>23.66</v>
      </c>
      <c r="J344" s="17">
        <v>0</v>
      </c>
      <c r="K344" s="79">
        <f t="shared" si="23"/>
        <v>0</v>
      </c>
      <c r="L344" s="81">
        <f t="shared" si="24"/>
        <v>0</v>
      </c>
      <c r="M344" s="82"/>
      <c r="N344" s="83">
        <f t="shared" si="25"/>
        <v>0</v>
      </c>
      <c r="O344" s="80"/>
      <c r="P344" s="80"/>
      <c r="Q344" s="80"/>
      <c r="R344" s="84">
        <f t="shared" si="26"/>
        <v>0</v>
      </c>
      <c r="S344" s="19" t="str">
        <f t="shared" si="22"/>
        <v>OK</v>
      </c>
      <c r="T344" s="48"/>
      <c r="U344" s="48"/>
      <c r="V344" s="48"/>
      <c r="W344" s="48"/>
      <c r="X344" s="48"/>
      <c r="Y344" s="50"/>
      <c r="Z344" s="50"/>
      <c r="AA344" s="50"/>
      <c r="AB344" s="50"/>
      <c r="AC344" s="50"/>
      <c r="AD344" s="50"/>
      <c r="AE344" s="50"/>
      <c r="AF344" s="51"/>
      <c r="AG344" s="51"/>
      <c r="AH344" s="51"/>
      <c r="AI344" s="51"/>
    </row>
    <row r="345" spans="1:35" ht="40" customHeight="1" x14ac:dyDescent="0.35">
      <c r="A345" s="109"/>
      <c r="B345" s="112"/>
      <c r="C345" s="33">
        <v>342</v>
      </c>
      <c r="D345" s="115"/>
      <c r="E345" s="39" t="s">
        <v>134</v>
      </c>
      <c r="F345" s="40" t="s">
        <v>37</v>
      </c>
      <c r="G345" s="40" t="s">
        <v>81</v>
      </c>
      <c r="H345" s="40" t="s">
        <v>29</v>
      </c>
      <c r="I345" s="38">
        <v>24.79</v>
      </c>
      <c r="J345" s="17">
        <v>0</v>
      </c>
      <c r="K345" s="79">
        <f t="shared" si="23"/>
        <v>0</v>
      </c>
      <c r="L345" s="81">
        <f t="shared" si="24"/>
        <v>0</v>
      </c>
      <c r="M345" s="82"/>
      <c r="N345" s="83">
        <f t="shared" si="25"/>
        <v>0</v>
      </c>
      <c r="O345" s="80"/>
      <c r="P345" s="80"/>
      <c r="Q345" s="80"/>
      <c r="R345" s="84">
        <f t="shared" si="26"/>
        <v>0</v>
      </c>
      <c r="S345" s="19" t="str">
        <f t="shared" si="22"/>
        <v>OK</v>
      </c>
      <c r="T345" s="48"/>
      <c r="U345" s="48"/>
      <c r="V345" s="48"/>
      <c r="W345" s="48"/>
      <c r="X345" s="48"/>
      <c r="Y345" s="50"/>
      <c r="Z345" s="50"/>
      <c r="AA345" s="50"/>
      <c r="AB345" s="50"/>
      <c r="AC345" s="50"/>
      <c r="AD345" s="50"/>
      <c r="AE345" s="50"/>
      <c r="AF345" s="51"/>
      <c r="AG345" s="51"/>
      <c r="AH345" s="51"/>
      <c r="AI345" s="51"/>
    </row>
    <row r="346" spans="1:35" ht="40" customHeight="1" x14ac:dyDescent="0.35">
      <c r="A346" s="109"/>
      <c r="B346" s="112"/>
      <c r="C346" s="33">
        <v>343</v>
      </c>
      <c r="D346" s="115"/>
      <c r="E346" s="39" t="s">
        <v>135</v>
      </c>
      <c r="F346" s="40" t="s">
        <v>37</v>
      </c>
      <c r="G346" s="40" t="s">
        <v>82</v>
      </c>
      <c r="H346" s="40" t="s">
        <v>29</v>
      </c>
      <c r="I346" s="38">
        <v>62.42</v>
      </c>
      <c r="J346" s="17">
        <v>0</v>
      </c>
      <c r="K346" s="79">
        <f t="shared" si="23"/>
        <v>0</v>
      </c>
      <c r="L346" s="81">
        <f t="shared" si="24"/>
        <v>0</v>
      </c>
      <c r="M346" s="82"/>
      <c r="N346" s="83">
        <f t="shared" si="25"/>
        <v>0</v>
      </c>
      <c r="O346" s="80"/>
      <c r="P346" s="80"/>
      <c r="Q346" s="80"/>
      <c r="R346" s="84">
        <f t="shared" si="26"/>
        <v>0</v>
      </c>
      <c r="S346" s="19" t="str">
        <f t="shared" si="22"/>
        <v>OK</v>
      </c>
      <c r="T346" s="48"/>
      <c r="U346" s="48"/>
      <c r="V346" s="48"/>
      <c r="W346" s="48"/>
      <c r="X346" s="48"/>
      <c r="Y346" s="50"/>
      <c r="Z346" s="50"/>
      <c r="AA346" s="50"/>
      <c r="AB346" s="50"/>
      <c r="AC346" s="50"/>
      <c r="AD346" s="50"/>
      <c r="AE346" s="50"/>
      <c r="AF346" s="51"/>
      <c r="AG346" s="51"/>
      <c r="AH346" s="51"/>
      <c r="AI346" s="51"/>
    </row>
    <row r="347" spans="1:35" ht="40" customHeight="1" x14ac:dyDescent="0.35">
      <c r="A347" s="109"/>
      <c r="B347" s="112"/>
      <c r="C347" s="33">
        <v>344</v>
      </c>
      <c r="D347" s="115"/>
      <c r="E347" s="39" t="s">
        <v>136</v>
      </c>
      <c r="F347" s="40" t="s">
        <v>37</v>
      </c>
      <c r="G347" s="40" t="s">
        <v>83</v>
      </c>
      <c r="H347" s="40" t="s">
        <v>29</v>
      </c>
      <c r="I347" s="38">
        <v>32.659999999999997</v>
      </c>
      <c r="J347" s="17">
        <v>0</v>
      </c>
      <c r="K347" s="79">
        <f t="shared" si="23"/>
        <v>0</v>
      </c>
      <c r="L347" s="81">
        <f t="shared" si="24"/>
        <v>0</v>
      </c>
      <c r="M347" s="82"/>
      <c r="N347" s="83">
        <f t="shared" si="25"/>
        <v>0</v>
      </c>
      <c r="O347" s="80"/>
      <c r="P347" s="80"/>
      <c r="Q347" s="80"/>
      <c r="R347" s="84">
        <f t="shared" si="26"/>
        <v>0</v>
      </c>
      <c r="S347" s="19" t="str">
        <f t="shared" si="22"/>
        <v>OK</v>
      </c>
      <c r="T347" s="48"/>
      <c r="U347" s="48"/>
      <c r="V347" s="48"/>
      <c r="W347" s="48"/>
      <c r="X347" s="48"/>
      <c r="Y347" s="50"/>
      <c r="Z347" s="50"/>
      <c r="AA347" s="50"/>
      <c r="AB347" s="50"/>
      <c r="AC347" s="50"/>
      <c r="AD347" s="50"/>
      <c r="AE347" s="50"/>
      <c r="AF347" s="51"/>
      <c r="AG347" s="51"/>
      <c r="AH347" s="51"/>
      <c r="AI347" s="51"/>
    </row>
    <row r="348" spans="1:35" ht="40" customHeight="1" x14ac:dyDescent="0.35">
      <c r="A348" s="109"/>
      <c r="B348" s="112"/>
      <c r="C348" s="33">
        <v>345</v>
      </c>
      <c r="D348" s="115"/>
      <c r="E348" s="39" t="s">
        <v>86</v>
      </c>
      <c r="F348" s="40" t="s">
        <v>125</v>
      </c>
      <c r="G348" s="40" t="s">
        <v>87</v>
      </c>
      <c r="H348" s="40" t="s">
        <v>29</v>
      </c>
      <c r="I348" s="38">
        <v>552.51</v>
      </c>
      <c r="J348" s="17">
        <v>0</v>
      </c>
      <c r="K348" s="79">
        <f t="shared" si="23"/>
        <v>0</v>
      </c>
      <c r="L348" s="81">
        <f t="shared" si="24"/>
        <v>0</v>
      </c>
      <c r="M348" s="82"/>
      <c r="N348" s="83">
        <f t="shared" si="25"/>
        <v>0</v>
      </c>
      <c r="O348" s="80"/>
      <c r="P348" s="80"/>
      <c r="Q348" s="80"/>
      <c r="R348" s="84">
        <f t="shared" si="26"/>
        <v>0</v>
      </c>
      <c r="S348" s="19" t="str">
        <f t="shared" si="22"/>
        <v>OK</v>
      </c>
      <c r="T348" s="48"/>
      <c r="U348" s="48"/>
      <c r="V348" s="48"/>
      <c r="W348" s="48"/>
      <c r="X348" s="48"/>
      <c r="Y348" s="50"/>
      <c r="Z348" s="50"/>
      <c r="AA348" s="50"/>
      <c r="AB348" s="50"/>
      <c r="AC348" s="50"/>
      <c r="AD348" s="50"/>
      <c r="AE348" s="50"/>
      <c r="AF348" s="51"/>
      <c r="AG348" s="51"/>
      <c r="AH348" s="51"/>
      <c r="AI348" s="51"/>
    </row>
    <row r="349" spans="1:35" ht="40" customHeight="1" x14ac:dyDescent="0.35">
      <c r="A349" s="109"/>
      <c r="B349" s="112"/>
      <c r="C349" s="33">
        <v>346</v>
      </c>
      <c r="D349" s="115"/>
      <c r="E349" s="39" t="s">
        <v>88</v>
      </c>
      <c r="F349" s="40" t="s">
        <v>125</v>
      </c>
      <c r="G349" s="40" t="s">
        <v>28</v>
      </c>
      <c r="H349" s="40" t="s">
        <v>29</v>
      </c>
      <c r="I349" s="38">
        <v>1097.5</v>
      </c>
      <c r="J349" s="17">
        <v>0</v>
      </c>
      <c r="K349" s="79">
        <f t="shared" si="23"/>
        <v>0</v>
      </c>
      <c r="L349" s="81">
        <f t="shared" si="24"/>
        <v>0</v>
      </c>
      <c r="M349" s="82"/>
      <c r="N349" s="83">
        <f t="shared" si="25"/>
        <v>0</v>
      </c>
      <c r="O349" s="80"/>
      <c r="P349" s="80"/>
      <c r="Q349" s="80"/>
      <c r="R349" s="84">
        <f t="shared" si="26"/>
        <v>0</v>
      </c>
      <c r="S349" s="19" t="str">
        <f t="shared" si="22"/>
        <v>OK</v>
      </c>
      <c r="T349" s="48"/>
      <c r="U349" s="48"/>
      <c r="V349" s="48"/>
      <c r="W349" s="48"/>
      <c r="X349" s="48"/>
      <c r="Y349" s="50"/>
      <c r="Z349" s="50"/>
      <c r="AA349" s="50"/>
      <c r="AB349" s="50"/>
      <c r="AC349" s="50"/>
      <c r="AD349" s="50"/>
      <c r="AE349" s="50"/>
      <c r="AF349" s="51"/>
      <c r="AG349" s="51"/>
      <c r="AH349" s="51"/>
      <c r="AI349" s="51"/>
    </row>
    <row r="350" spans="1:35" ht="40" customHeight="1" x14ac:dyDescent="0.35">
      <c r="A350" s="109"/>
      <c r="B350" s="112"/>
      <c r="C350" s="33">
        <v>347</v>
      </c>
      <c r="D350" s="115"/>
      <c r="E350" s="39" t="s">
        <v>89</v>
      </c>
      <c r="F350" s="40" t="s">
        <v>37</v>
      </c>
      <c r="G350" s="40" t="s">
        <v>28</v>
      </c>
      <c r="H350" s="40" t="s">
        <v>29</v>
      </c>
      <c r="I350" s="38">
        <v>229.04</v>
      </c>
      <c r="J350" s="17">
        <v>0</v>
      </c>
      <c r="K350" s="79">
        <f t="shared" si="23"/>
        <v>0</v>
      </c>
      <c r="L350" s="81">
        <f t="shared" si="24"/>
        <v>0</v>
      </c>
      <c r="M350" s="82"/>
      <c r="N350" s="83">
        <f t="shared" si="25"/>
        <v>0</v>
      </c>
      <c r="O350" s="80"/>
      <c r="P350" s="80"/>
      <c r="Q350" s="80"/>
      <c r="R350" s="84">
        <f t="shared" si="26"/>
        <v>0</v>
      </c>
      <c r="S350" s="19" t="str">
        <f t="shared" si="22"/>
        <v>OK</v>
      </c>
      <c r="T350" s="48"/>
      <c r="U350" s="48"/>
      <c r="V350" s="48"/>
      <c r="W350" s="48"/>
      <c r="X350" s="48"/>
      <c r="Y350" s="50"/>
      <c r="Z350" s="50"/>
      <c r="AA350" s="50"/>
      <c r="AB350" s="50"/>
      <c r="AC350" s="50"/>
      <c r="AD350" s="50"/>
      <c r="AE350" s="50"/>
      <c r="AF350" s="51"/>
      <c r="AG350" s="51"/>
      <c r="AH350" s="51"/>
      <c r="AI350" s="51"/>
    </row>
    <row r="351" spans="1:35" ht="40" customHeight="1" x14ac:dyDescent="0.35">
      <c r="A351" s="109"/>
      <c r="B351" s="112"/>
      <c r="C351" s="33">
        <v>348</v>
      </c>
      <c r="D351" s="115"/>
      <c r="E351" s="39" t="s">
        <v>90</v>
      </c>
      <c r="F351" s="40" t="s">
        <v>37</v>
      </c>
      <c r="G351" s="40" t="s">
        <v>28</v>
      </c>
      <c r="H351" s="40" t="s">
        <v>29</v>
      </c>
      <c r="I351" s="38">
        <v>128.83000000000001</v>
      </c>
      <c r="J351" s="17">
        <v>0</v>
      </c>
      <c r="K351" s="79">
        <f t="shared" si="23"/>
        <v>0</v>
      </c>
      <c r="L351" s="81">
        <f t="shared" si="24"/>
        <v>0</v>
      </c>
      <c r="M351" s="82"/>
      <c r="N351" s="83">
        <f t="shared" si="25"/>
        <v>0</v>
      </c>
      <c r="O351" s="80"/>
      <c r="P351" s="80"/>
      <c r="Q351" s="80"/>
      <c r="R351" s="84">
        <f t="shared" si="26"/>
        <v>0</v>
      </c>
      <c r="S351" s="19" t="str">
        <f t="shared" si="22"/>
        <v>OK</v>
      </c>
      <c r="T351" s="48"/>
      <c r="U351" s="48"/>
      <c r="V351" s="48"/>
      <c r="W351" s="48"/>
      <c r="X351" s="48"/>
      <c r="Y351" s="50"/>
      <c r="Z351" s="50"/>
      <c r="AA351" s="50"/>
      <c r="AB351" s="50"/>
      <c r="AC351" s="50"/>
      <c r="AD351" s="50"/>
      <c r="AE351" s="50"/>
      <c r="AF351" s="51"/>
      <c r="AG351" s="51"/>
      <c r="AH351" s="51"/>
      <c r="AI351" s="51"/>
    </row>
    <row r="352" spans="1:35" ht="40" customHeight="1" x14ac:dyDescent="0.35">
      <c r="A352" s="109"/>
      <c r="B352" s="112"/>
      <c r="C352" s="33">
        <v>349</v>
      </c>
      <c r="D352" s="115"/>
      <c r="E352" s="39" t="s">
        <v>91</v>
      </c>
      <c r="F352" s="40" t="s">
        <v>37</v>
      </c>
      <c r="G352" s="40" t="s">
        <v>92</v>
      </c>
      <c r="H352" s="40" t="s">
        <v>29</v>
      </c>
      <c r="I352" s="38">
        <v>23.1</v>
      </c>
      <c r="J352" s="17">
        <v>0</v>
      </c>
      <c r="K352" s="79">
        <f t="shared" si="23"/>
        <v>0</v>
      </c>
      <c r="L352" s="81">
        <f t="shared" si="24"/>
        <v>0</v>
      </c>
      <c r="M352" s="82"/>
      <c r="N352" s="83">
        <f t="shared" si="25"/>
        <v>0</v>
      </c>
      <c r="O352" s="80"/>
      <c r="P352" s="80"/>
      <c r="Q352" s="80"/>
      <c r="R352" s="84">
        <f t="shared" si="26"/>
        <v>0</v>
      </c>
      <c r="S352" s="19" t="str">
        <f t="shared" si="22"/>
        <v>OK</v>
      </c>
      <c r="T352" s="48"/>
      <c r="U352" s="48"/>
      <c r="V352" s="48"/>
      <c r="W352" s="48"/>
      <c r="X352" s="48"/>
      <c r="Y352" s="50"/>
      <c r="Z352" s="50"/>
      <c r="AA352" s="50"/>
      <c r="AB352" s="50"/>
      <c r="AC352" s="50"/>
      <c r="AD352" s="50"/>
      <c r="AE352" s="50"/>
      <c r="AF352" s="51"/>
      <c r="AG352" s="51"/>
      <c r="AH352" s="51"/>
      <c r="AI352" s="51"/>
    </row>
    <row r="353" spans="1:35" ht="40" customHeight="1" x14ac:dyDescent="0.35">
      <c r="A353" s="109"/>
      <c r="B353" s="112"/>
      <c r="C353" s="33">
        <v>350</v>
      </c>
      <c r="D353" s="115"/>
      <c r="E353" s="39" t="s">
        <v>93</v>
      </c>
      <c r="F353" s="40" t="s">
        <v>125</v>
      </c>
      <c r="G353" s="40" t="s">
        <v>28</v>
      </c>
      <c r="H353" s="40" t="s">
        <v>29</v>
      </c>
      <c r="I353" s="38">
        <v>213.77</v>
      </c>
      <c r="J353" s="17">
        <v>0</v>
      </c>
      <c r="K353" s="79">
        <f t="shared" si="23"/>
        <v>0</v>
      </c>
      <c r="L353" s="81">
        <f t="shared" si="24"/>
        <v>0</v>
      </c>
      <c r="M353" s="82"/>
      <c r="N353" s="83">
        <f t="shared" si="25"/>
        <v>0</v>
      </c>
      <c r="O353" s="80"/>
      <c r="P353" s="80"/>
      <c r="Q353" s="80"/>
      <c r="R353" s="84">
        <f t="shared" si="26"/>
        <v>0</v>
      </c>
      <c r="S353" s="19" t="str">
        <f t="shared" si="22"/>
        <v>OK</v>
      </c>
      <c r="T353" s="48"/>
      <c r="U353" s="48"/>
      <c r="V353" s="48"/>
      <c r="W353" s="48"/>
      <c r="X353" s="48"/>
      <c r="Y353" s="50"/>
      <c r="Z353" s="50"/>
      <c r="AA353" s="50"/>
      <c r="AB353" s="50"/>
      <c r="AC353" s="50"/>
      <c r="AD353" s="50"/>
      <c r="AE353" s="50"/>
      <c r="AF353" s="51"/>
      <c r="AG353" s="51"/>
      <c r="AH353" s="51"/>
      <c r="AI353" s="51"/>
    </row>
    <row r="354" spans="1:35" ht="40" customHeight="1" x14ac:dyDescent="0.35">
      <c r="A354" s="110"/>
      <c r="B354" s="113"/>
      <c r="C354" s="41">
        <v>351</v>
      </c>
      <c r="D354" s="116"/>
      <c r="E354" s="39" t="s">
        <v>94</v>
      </c>
      <c r="F354" s="40" t="s">
        <v>125</v>
      </c>
      <c r="G354" s="40" t="s">
        <v>28</v>
      </c>
      <c r="H354" s="40" t="s">
        <v>29</v>
      </c>
      <c r="I354" s="38">
        <v>233.81</v>
      </c>
      <c r="J354" s="17">
        <v>0</v>
      </c>
      <c r="K354" s="79">
        <f t="shared" si="23"/>
        <v>0</v>
      </c>
      <c r="L354" s="81">
        <f t="shared" si="24"/>
        <v>0</v>
      </c>
      <c r="M354" s="82"/>
      <c r="N354" s="83">
        <f t="shared" si="25"/>
        <v>0</v>
      </c>
      <c r="O354" s="80"/>
      <c r="P354" s="80"/>
      <c r="Q354" s="80"/>
      <c r="R354" s="84">
        <f t="shared" si="26"/>
        <v>0</v>
      </c>
      <c r="S354" s="19" t="str">
        <f t="shared" si="22"/>
        <v>OK</v>
      </c>
      <c r="T354" s="48"/>
      <c r="U354" s="48"/>
      <c r="V354" s="48"/>
      <c r="W354" s="48"/>
      <c r="X354" s="48"/>
      <c r="Y354" s="50"/>
      <c r="Z354" s="50"/>
      <c r="AA354" s="50"/>
      <c r="AB354" s="50"/>
      <c r="AC354" s="50"/>
      <c r="AD354" s="50"/>
      <c r="AE354" s="50"/>
      <c r="AF354" s="51"/>
      <c r="AG354" s="51"/>
      <c r="AH354" s="51"/>
      <c r="AI354" s="51"/>
    </row>
    <row r="355" spans="1:35" ht="24" customHeight="1" x14ac:dyDescent="0.6">
      <c r="J355" s="85">
        <f t="shared" ref="J355:L355" si="27">SUMPRODUCT($I$4:$I$354,J4:J354)</f>
        <v>250491.14000000004</v>
      </c>
      <c r="K355" s="85">
        <f t="shared" si="27"/>
        <v>0</v>
      </c>
      <c r="L355" s="85">
        <f t="shared" si="27"/>
        <v>0</v>
      </c>
      <c r="M355" s="45"/>
      <c r="N355" s="45"/>
      <c r="O355" s="45"/>
      <c r="P355" s="45"/>
      <c r="Q355" s="45"/>
      <c r="T355" s="31">
        <f t="shared" ref="T355:AI355" si="28">SUMPRODUCT($I$4:$I$354,T4:T354)</f>
        <v>0</v>
      </c>
      <c r="U355" s="31">
        <f t="shared" si="28"/>
        <v>0</v>
      </c>
      <c r="V355" s="31">
        <f t="shared" si="28"/>
        <v>0</v>
      </c>
      <c r="W355" s="31">
        <f t="shared" si="28"/>
        <v>0</v>
      </c>
      <c r="X355" s="31">
        <f t="shared" si="28"/>
        <v>0</v>
      </c>
      <c r="Y355" s="31">
        <f t="shared" si="28"/>
        <v>0</v>
      </c>
      <c r="Z355" s="31">
        <f t="shared" si="28"/>
        <v>0</v>
      </c>
      <c r="AA355" s="31">
        <f t="shared" si="28"/>
        <v>0</v>
      </c>
      <c r="AB355" s="31">
        <f t="shared" si="28"/>
        <v>0</v>
      </c>
      <c r="AC355" s="31">
        <f t="shared" si="28"/>
        <v>0</v>
      </c>
      <c r="AD355" s="31">
        <f t="shared" si="28"/>
        <v>0</v>
      </c>
      <c r="AE355" s="31">
        <f t="shared" si="28"/>
        <v>0</v>
      </c>
      <c r="AF355" s="31">
        <f t="shared" si="28"/>
        <v>0</v>
      </c>
      <c r="AG355" s="31">
        <f t="shared" si="28"/>
        <v>0</v>
      </c>
      <c r="AH355" s="31">
        <f t="shared" si="28"/>
        <v>0</v>
      </c>
      <c r="AI355" s="31">
        <f t="shared" si="28"/>
        <v>0</v>
      </c>
    </row>
    <row r="360" spans="1:35" ht="40" customHeight="1" x14ac:dyDescent="0.6">
      <c r="A360" s="58"/>
      <c r="D360" s="61"/>
    </row>
    <row r="361" spans="1:35" ht="40" customHeight="1" x14ac:dyDescent="0.6">
      <c r="A361" s="58"/>
      <c r="D361" s="61"/>
    </row>
    <row r="362" spans="1:35" ht="40" customHeight="1" x14ac:dyDescent="0.6">
      <c r="A362" s="58"/>
      <c r="D362" s="61"/>
    </row>
    <row r="363" spans="1:35" ht="40" customHeight="1" x14ac:dyDescent="0.6">
      <c r="A363" s="58"/>
      <c r="D363" s="61"/>
    </row>
    <row r="364" spans="1:35" ht="40" customHeight="1" x14ac:dyDescent="0.6">
      <c r="A364" s="58"/>
      <c r="D364" s="61"/>
    </row>
    <row r="365" spans="1:35" ht="40" customHeight="1" x14ac:dyDescent="0.6">
      <c r="A365" s="58"/>
      <c r="D365" s="61"/>
    </row>
    <row r="366" spans="1:35" ht="40" customHeight="1" x14ac:dyDescent="0.6">
      <c r="A366" s="58"/>
      <c r="D366" s="61"/>
    </row>
    <row r="367" spans="1:35" ht="40" customHeight="1" x14ac:dyDescent="0.6">
      <c r="A367" s="58"/>
      <c r="D367" s="61"/>
    </row>
    <row r="368" spans="1:35" ht="40" customHeight="1" x14ac:dyDescent="0.6">
      <c r="A368" s="58"/>
      <c r="D368" s="61"/>
    </row>
    <row r="369" spans="1:9" ht="40" customHeight="1" x14ac:dyDescent="0.6">
      <c r="A369" s="58"/>
      <c r="D369" s="61"/>
    </row>
    <row r="370" spans="1:9" ht="40" customHeight="1" x14ac:dyDescent="0.6">
      <c r="A370" s="58"/>
      <c r="D370" s="61"/>
    </row>
    <row r="371" spans="1:9" ht="40" customHeight="1" x14ac:dyDescent="0.6">
      <c r="A371" s="58"/>
      <c r="D371" s="61"/>
    </row>
    <row r="372" spans="1:9" ht="40" customHeight="1" x14ac:dyDescent="0.6">
      <c r="A372" s="58"/>
      <c r="D372" s="61"/>
    </row>
    <row r="373" spans="1:9" ht="40" customHeight="1" x14ac:dyDescent="0.6">
      <c r="A373" s="58"/>
      <c r="D373" s="61"/>
    </row>
    <row r="374" spans="1:9" ht="40" customHeight="1" x14ac:dyDescent="0.6">
      <c r="A374" s="58"/>
      <c r="D374" s="61"/>
    </row>
    <row r="375" spans="1:9" ht="40" customHeight="1" x14ac:dyDescent="0.6">
      <c r="A375" s="58"/>
      <c r="D375" s="61"/>
    </row>
    <row r="376" spans="1:9" ht="40" customHeight="1" x14ac:dyDescent="0.6">
      <c r="A376" s="58"/>
      <c r="D376" s="61"/>
    </row>
    <row r="377" spans="1:9" ht="40" customHeight="1" x14ac:dyDescent="0.6">
      <c r="A377" s="58"/>
      <c r="D377" s="61"/>
    </row>
    <row r="379" spans="1:9" ht="40" customHeight="1" x14ac:dyDescent="0.6">
      <c r="A379" s="58"/>
      <c r="C379" s="3"/>
      <c r="D379" s="61"/>
      <c r="E379" s="53"/>
      <c r="F379" s="3"/>
      <c r="G379" s="3"/>
      <c r="H379" s="3"/>
      <c r="I379" s="54"/>
    </row>
    <row r="380" spans="1:9" ht="40" customHeight="1" x14ac:dyDescent="0.6">
      <c r="A380" s="58"/>
      <c r="C380" s="3"/>
      <c r="D380" s="61"/>
      <c r="E380" s="53"/>
      <c r="F380" s="3"/>
      <c r="G380" s="3"/>
      <c r="H380" s="3"/>
      <c r="I380" s="54"/>
    </row>
  </sheetData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T4:AE354">
    <cfRule type="cellIs" dxfId="35" priority="5" stopIfTrue="1" operator="greaterThan">
      <formula>0</formula>
    </cfRule>
    <cfRule type="cellIs" dxfId="34" priority="6" stopIfTrue="1" operator="greaterThan">
      <formula>0</formula>
    </cfRule>
    <cfRule type="cellIs" dxfId="33" priority="7" stopIfTrue="1" operator="greaterThan">
      <formula>0</formula>
    </cfRule>
  </conditionalFormatting>
  <conditionalFormatting sqref="T4:AI354">
    <cfRule type="cellIs" dxfId="32" priority="1" operator="greaterThan">
      <formula>10</formula>
    </cfRule>
    <cfRule type="cellIs" dxfId="31" priority="4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D04CE-3EAD-4281-BE1C-673FC155E8FA}">
  <dimension ref="A1:AI380"/>
  <sheetViews>
    <sheetView topLeftCell="A276" zoomScale="70" zoomScaleNormal="70" workbookViewId="0">
      <selection activeCell="O357" sqref="O357"/>
    </sheetView>
  </sheetViews>
  <sheetFormatPr defaultColWidth="9.7265625" defaultRowHeight="40" customHeight="1" x14ac:dyDescent="0.6"/>
  <cols>
    <col min="1" max="1" width="10.7265625" style="56" customWidth="1"/>
    <col min="2" max="2" width="9.7265625" style="57"/>
    <col min="3" max="3" width="9.54296875" style="1" customWidth="1"/>
    <col min="4" max="4" width="14.26953125" style="60" customWidth="1"/>
    <col min="5" max="5" width="36.7265625" style="32" customWidth="1"/>
    <col min="6" max="6" width="10" style="1" customWidth="1"/>
    <col min="7" max="7" width="19.453125" style="1" customWidth="1"/>
    <col min="8" max="8" width="16.7265625" style="1" customWidth="1"/>
    <col min="9" max="9" width="13.7265625" style="22" bestFit="1" customWidth="1"/>
    <col min="10" max="10" width="15.1796875" style="4" customWidth="1"/>
    <col min="11" max="17" width="13.81640625" style="4" customWidth="1"/>
    <col min="18" max="18" width="13.26953125" style="21" customWidth="1"/>
    <col min="19" max="19" width="12.54296875" style="5" customWidth="1"/>
    <col min="20" max="20" width="13.54296875" style="6" customWidth="1"/>
    <col min="21" max="22" width="13.7265625" style="6" customWidth="1"/>
    <col min="23" max="23" width="14.26953125" style="6" customWidth="1"/>
    <col min="24" max="24" width="13.453125" style="6" customWidth="1"/>
    <col min="25" max="31" width="13.7265625" style="6" customWidth="1"/>
    <col min="32" max="35" width="13.7265625" style="2" customWidth="1"/>
    <col min="36" max="16384" width="9.7265625" style="2"/>
  </cols>
  <sheetData>
    <row r="1" spans="1:35" ht="35.25" customHeight="1" x14ac:dyDescent="0.35">
      <c r="A1" s="126" t="s">
        <v>23</v>
      </c>
      <c r="B1" s="126"/>
      <c r="C1" s="126"/>
      <c r="D1" s="127"/>
      <c r="E1" s="117" t="s">
        <v>126</v>
      </c>
      <c r="F1" s="118"/>
      <c r="G1" s="118"/>
      <c r="H1" s="118"/>
      <c r="I1" s="119"/>
      <c r="J1" s="117" t="s">
        <v>24</v>
      </c>
      <c r="K1" s="118"/>
      <c r="L1" s="118"/>
      <c r="M1" s="118"/>
      <c r="N1" s="118"/>
      <c r="O1" s="118"/>
      <c r="P1" s="118"/>
      <c r="Q1" s="118"/>
      <c r="R1" s="118"/>
      <c r="S1" s="119"/>
      <c r="T1" s="128" t="s">
        <v>17</v>
      </c>
      <c r="U1" s="128" t="s">
        <v>17</v>
      </c>
      <c r="V1" s="128" t="s">
        <v>17</v>
      </c>
      <c r="W1" s="128" t="s">
        <v>17</v>
      </c>
      <c r="X1" s="128" t="s">
        <v>17</v>
      </c>
      <c r="Y1" s="128" t="s">
        <v>17</v>
      </c>
      <c r="Z1" s="128" t="s">
        <v>17</v>
      </c>
      <c r="AA1" s="128" t="s">
        <v>17</v>
      </c>
      <c r="AB1" s="128" t="s">
        <v>17</v>
      </c>
      <c r="AC1" s="128" t="s">
        <v>17</v>
      </c>
      <c r="AD1" s="128" t="s">
        <v>17</v>
      </c>
      <c r="AE1" s="128" t="s">
        <v>17</v>
      </c>
      <c r="AF1" s="128" t="s">
        <v>17</v>
      </c>
      <c r="AG1" s="128" t="s">
        <v>17</v>
      </c>
      <c r="AH1" s="128" t="s">
        <v>17</v>
      </c>
      <c r="AI1" s="128" t="s">
        <v>17</v>
      </c>
    </row>
    <row r="2" spans="1:35" ht="25.15" customHeight="1" x14ac:dyDescent="0.35">
      <c r="A2" s="121" t="s">
        <v>157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2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</row>
    <row r="3" spans="1:35" s="3" customFormat="1" ht="40" customHeight="1" x14ac:dyDescent="0.25">
      <c r="A3" s="52" t="s">
        <v>138</v>
      </c>
      <c r="B3" s="55" t="s">
        <v>21</v>
      </c>
      <c r="C3" s="55" t="s">
        <v>19</v>
      </c>
      <c r="D3" s="59" t="s">
        <v>12</v>
      </c>
      <c r="E3" s="52" t="s">
        <v>26</v>
      </c>
      <c r="F3" s="55" t="s">
        <v>3</v>
      </c>
      <c r="G3" s="52" t="s">
        <v>16</v>
      </c>
      <c r="H3" s="55" t="s">
        <v>13</v>
      </c>
      <c r="I3" s="25" t="s">
        <v>20</v>
      </c>
      <c r="J3" s="55" t="s">
        <v>18</v>
      </c>
      <c r="K3" s="77" t="s">
        <v>171</v>
      </c>
      <c r="L3" s="77" t="s">
        <v>172</v>
      </c>
      <c r="M3" s="77" t="s">
        <v>173</v>
      </c>
      <c r="N3" s="77" t="s">
        <v>174</v>
      </c>
      <c r="O3" s="77" t="s">
        <v>175</v>
      </c>
      <c r="P3" s="77" t="s">
        <v>176</v>
      </c>
      <c r="Q3" s="77" t="s">
        <v>177</v>
      </c>
      <c r="R3" s="78" t="s">
        <v>0</v>
      </c>
      <c r="S3" s="26" t="s">
        <v>2</v>
      </c>
      <c r="T3" s="30" t="s">
        <v>1</v>
      </c>
      <c r="U3" s="30" t="s">
        <v>1</v>
      </c>
      <c r="V3" s="30" t="s">
        <v>1</v>
      </c>
      <c r="W3" s="30" t="s">
        <v>1</v>
      </c>
      <c r="X3" s="30" t="s">
        <v>1</v>
      </c>
      <c r="Y3" s="30" t="s">
        <v>1</v>
      </c>
      <c r="Z3" s="30" t="s">
        <v>1</v>
      </c>
      <c r="AA3" s="30" t="s">
        <v>1</v>
      </c>
      <c r="AB3" s="30" t="s">
        <v>1</v>
      </c>
      <c r="AC3" s="30" t="s">
        <v>1</v>
      </c>
      <c r="AD3" s="30" t="s">
        <v>1</v>
      </c>
      <c r="AE3" s="30" t="s">
        <v>1</v>
      </c>
      <c r="AF3" s="30" t="s">
        <v>1</v>
      </c>
      <c r="AG3" s="30" t="s">
        <v>1</v>
      </c>
      <c r="AH3" s="30" t="s">
        <v>1</v>
      </c>
      <c r="AI3" s="30" t="s">
        <v>1</v>
      </c>
    </row>
    <row r="4" spans="1:35" ht="40" customHeight="1" x14ac:dyDescent="0.35">
      <c r="A4" s="108" t="s">
        <v>139</v>
      </c>
      <c r="B4" s="111">
        <v>1</v>
      </c>
      <c r="C4" s="33">
        <v>1</v>
      </c>
      <c r="D4" s="123" t="s">
        <v>123</v>
      </c>
      <c r="E4" s="34" t="s">
        <v>27</v>
      </c>
      <c r="F4" s="35" t="s">
        <v>125</v>
      </c>
      <c r="G4" s="35" t="s">
        <v>28</v>
      </c>
      <c r="H4" s="33" t="s">
        <v>29</v>
      </c>
      <c r="I4" s="36">
        <v>161.22</v>
      </c>
      <c r="J4" s="17">
        <v>0</v>
      </c>
      <c r="K4" s="79">
        <f>IF(SUM(T4:AK4)&gt;J4,J4,SUM(T4:AK4))</f>
        <v>0</v>
      </c>
      <c r="L4" s="81">
        <f>(SUM(T4:AK4))</f>
        <v>0</v>
      </c>
      <c r="M4" s="82"/>
      <c r="N4" s="83">
        <f>ROUND(IF(J4*0.25-0.5&lt;0,0,J4*0.25-0.5),0)-Q4-O4</f>
        <v>0</v>
      </c>
      <c r="O4" s="82"/>
      <c r="P4" s="82"/>
      <c r="Q4" s="82"/>
      <c r="R4" s="84">
        <f>J4-(SUM(T4:AC4))+M4</f>
        <v>0</v>
      </c>
      <c r="S4" s="19" t="str">
        <f>IF(R4&lt;0,"ATENÇÃO","OK")</f>
        <v>OK</v>
      </c>
      <c r="T4" s="48"/>
      <c r="U4" s="49"/>
      <c r="V4" s="48"/>
      <c r="W4" s="48"/>
      <c r="X4" s="48"/>
      <c r="Y4" s="50"/>
      <c r="Z4" s="50"/>
      <c r="AA4" s="50"/>
      <c r="AB4" s="50"/>
      <c r="AC4" s="50"/>
      <c r="AD4" s="50"/>
      <c r="AE4" s="50"/>
      <c r="AF4" s="51"/>
      <c r="AG4" s="51"/>
      <c r="AH4" s="51"/>
      <c r="AI4" s="51"/>
    </row>
    <row r="5" spans="1:35" ht="40" customHeight="1" x14ac:dyDescent="0.35">
      <c r="A5" s="109"/>
      <c r="B5" s="112"/>
      <c r="C5" s="33">
        <v>2</v>
      </c>
      <c r="D5" s="124"/>
      <c r="E5" s="34" t="s">
        <v>30</v>
      </c>
      <c r="F5" s="37" t="s">
        <v>31</v>
      </c>
      <c r="G5" s="37" t="s">
        <v>28</v>
      </c>
      <c r="H5" s="33" t="s">
        <v>29</v>
      </c>
      <c r="I5" s="38">
        <v>12.89</v>
      </c>
      <c r="J5" s="17">
        <v>0</v>
      </c>
      <c r="K5" s="79">
        <f t="shared" ref="K5:K68" si="0">IF(SUM(T5:AK5)&gt;J5,J5,SUM(T5:AK5))</f>
        <v>0</v>
      </c>
      <c r="L5" s="81">
        <f t="shared" ref="L5:L68" si="1">(SUM(T5:AK5))</f>
        <v>0</v>
      </c>
      <c r="M5" s="82"/>
      <c r="N5" s="83">
        <f t="shared" ref="N5:N68" si="2">ROUND(IF(J5*0.25-0.5&lt;0,0,J5*0.25-0.5),0)-Q5-O5</f>
        <v>0</v>
      </c>
      <c r="O5" s="80"/>
      <c r="P5" s="80"/>
      <c r="Q5" s="80"/>
      <c r="R5" s="84">
        <f t="shared" ref="R5:R68" si="3">J5-(SUM(T5:AC5))+M5</f>
        <v>0</v>
      </c>
      <c r="S5" s="19" t="str">
        <f t="shared" ref="S5:S68" si="4">IF(R5&lt;0,"ATENÇÃO","OK")</f>
        <v>OK</v>
      </c>
      <c r="T5" s="48"/>
      <c r="U5" s="49"/>
      <c r="V5" s="48"/>
      <c r="W5" s="48"/>
      <c r="X5" s="48"/>
      <c r="Y5" s="50"/>
      <c r="Z5" s="50"/>
      <c r="AA5" s="50"/>
      <c r="AB5" s="50"/>
      <c r="AC5" s="50"/>
      <c r="AD5" s="50"/>
      <c r="AE5" s="50"/>
      <c r="AF5" s="51"/>
      <c r="AG5" s="51"/>
      <c r="AH5" s="51"/>
      <c r="AI5" s="51"/>
    </row>
    <row r="6" spans="1:35" ht="40" customHeight="1" x14ac:dyDescent="0.35">
      <c r="A6" s="109"/>
      <c r="B6" s="112"/>
      <c r="C6" s="33">
        <v>3</v>
      </c>
      <c r="D6" s="124"/>
      <c r="E6" s="34" t="s">
        <v>32</v>
      </c>
      <c r="F6" s="37" t="s">
        <v>125</v>
      </c>
      <c r="G6" s="37" t="s">
        <v>28</v>
      </c>
      <c r="H6" s="33" t="s">
        <v>29</v>
      </c>
      <c r="I6" s="38">
        <v>20.63</v>
      </c>
      <c r="J6" s="17">
        <v>0</v>
      </c>
      <c r="K6" s="79">
        <f t="shared" si="0"/>
        <v>0</v>
      </c>
      <c r="L6" s="81">
        <f t="shared" si="1"/>
        <v>0</v>
      </c>
      <c r="M6" s="82"/>
      <c r="N6" s="83">
        <f t="shared" si="2"/>
        <v>0</v>
      </c>
      <c r="O6" s="80"/>
      <c r="P6" s="80"/>
      <c r="Q6" s="80"/>
      <c r="R6" s="84">
        <f t="shared" si="3"/>
        <v>0</v>
      </c>
      <c r="S6" s="19" t="str">
        <f t="shared" si="4"/>
        <v>OK</v>
      </c>
      <c r="T6" s="48"/>
      <c r="U6" s="49"/>
      <c r="V6" s="48"/>
      <c r="W6" s="48"/>
      <c r="X6" s="48"/>
      <c r="Y6" s="50"/>
      <c r="Z6" s="50"/>
      <c r="AA6" s="50"/>
      <c r="AB6" s="50"/>
      <c r="AC6" s="50"/>
      <c r="AD6" s="50"/>
      <c r="AE6" s="50"/>
      <c r="AF6" s="51"/>
      <c r="AG6" s="51"/>
      <c r="AH6" s="51"/>
      <c r="AI6" s="51"/>
    </row>
    <row r="7" spans="1:35" ht="40" customHeight="1" x14ac:dyDescent="0.35">
      <c r="A7" s="109"/>
      <c r="B7" s="112"/>
      <c r="C7" s="33">
        <v>4</v>
      </c>
      <c r="D7" s="124"/>
      <c r="E7" s="34" t="s">
        <v>33</v>
      </c>
      <c r="F7" s="37" t="s">
        <v>125</v>
      </c>
      <c r="G7" s="37" t="s">
        <v>34</v>
      </c>
      <c r="H7" s="33" t="s">
        <v>29</v>
      </c>
      <c r="I7" s="38">
        <v>33.53</v>
      </c>
      <c r="J7" s="17">
        <v>0</v>
      </c>
      <c r="K7" s="79">
        <f t="shared" si="0"/>
        <v>0</v>
      </c>
      <c r="L7" s="81">
        <f t="shared" si="1"/>
        <v>0</v>
      </c>
      <c r="M7" s="82"/>
      <c r="N7" s="83">
        <f t="shared" si="2"/>
        <v>0</v>
      </c>
      <c r="O7" s="80"/>
      <c r="P7" s="80"/>
      <c r="Q7" s="80"/>
      <c r="R7" s="84">
        <f t="shared" si="3"/>
        <v>0</v>
      </c>
      <c r="S7" s="19" t="str">
        <f t="shared" si="4"/>
        <v>OK</v>
      </c>
      <c r="T7" s="48"/>
      <c r="U7" s="49"/>
      <c r="V7" s="48"/>
      <c r="W7" s="48"/>
      <c r="X7" s="48"/>
      <c r="Y7" s="50"/>
      <c r="Z7" s="50"/>
      <c r="AA7" s="50"/>
      <c r="AB7" s="50"/>
      <c r="AC7" s="50"/>
      <c r="AD7" s="50"/>
      <c r="AE7" s="50"/>
      <c r="AF7" s="51"/>
      <c r="AG7" s="51"/>
      <c r="AH7" s="51"/>
      <c r="AI7" s="51"/>
    </row>
    <row r="8" spans="1:35" ht="40" customHeight="1" x14ac:dyDescent="0.35">
      <c r="A8" s="109"/>
      <c r="B8" s="112"/>
      <c r="C8" s="33">
        <v>5</v>
      </c>
      <c r="D8" s="124"/>
      <c r="E8" s="34" t="s">
        <v>35</v>
      </c>
      <c r="F8" s="37" t="s">
        <v>125</v>
      </c>
      <c r="G8" s="37" t="s">
        <v>36</v>
      </c>
      <c r="H8" s="33" t="s">
        <v>29</v>
      </c>
      <c r="I8" s="38">
        <v>48.36</v>
      </c>
      <c r="J8" s="17">
        <v>0</v>
      </c>
      <c r="K8" s="79">
        <f t="shared" si="0"/>
        <v>0</v>
      </c>
      <c r="L8" s="81">
        <f t="shared" si="1"/>
        <v>0</v>
      </c>
      <c r="M8" s="82"/>
      <c r="N8" s="83">
        <f t="shared" si="2"/>
        <v>0</v>
      </c>
      <c r="O8" s="80"/>
      <c r="P8" s="80"/>
      <c r="Q8" s="80"/>
      <c r="R8" s="84">
        <f t="shared" si="3"/>
        <v>0</v>
      </c>
      <c r="S8" s="19" t="str">
        <f t="shared" si="4"/>
        <v>OK</v>
      </c>
      <c r="T8" s="48"/>
      <c r="U8" s="49"/>
      <c r="V8" s="48"/>
      <c r="W8" s="48"/>
      <c r="X8" s="48"/>
      <c r="Y8" s="50"/>
      <c r="Z8" s="50"/>
      <c r="AA8" s="50"/>
      <c r="AB8" s="50"/>
      <c r="AC8" s="50"/>
      <c r="AD8" s="50"/>
      <c r="AE8" s="50"/>
      <c r="AF8" s="51"/>
      <c r="AG8" s="51"/>
      <c r="AH8" s="51"/>
      <c r="AI8" s="51"/>
    </row>
    <row r="9" spans="1:35" ht="40" customHeight="1" x14ac:dyDescent="0.35">
      <c r="A9" s="109"/>
      <c r="B9" s="112"/>
      <c r="C9" s="33">
        <v>6</v>
      </c>
      <c r="D9" s="124"/>
      <c r="E9" s="34" t="s">
        <v>127</v>
      </c>
      <c r="F9" s="35" t="s">
        <v>125</v>
      </c>
      <c r="G9" s="37" t="s">
        <v>28</v>
      </c>
      <c r="H9" s="33" t="s">
        <v>29</v>
      </c>
      <c r="I9" s="36">
        <v>4.24</v>
      </c>
      <c r="J9" s="17">
        <v>0</v>
      </c>
      <c r="K9" s="79">
        <f t="shared" si="0"/>
        <v>0</v>
      </c>
      <c r="L9" s="81">
        <f t="shared" si="1"/>
        <v>0</v>
      </c>
      <c r="M9" s="82"/>
      <c r="N9" s="83">
        <f t="shared" si="2"/>
        <v>0</v>
      </c>
      <c r="O9" s="80"/>
      <c r="P9" s="80"/>
      <c r="Q9" s="80"/>
      <c r="R9" s="84">
        <f t="shared" si="3"/>
        <v>0</v>
      </c>
      <c r="S9" s="19" t="str">
        <f t="shared" si="4"/>
        <v>OK</v>
      </c>
      <c r="T9" s="48"/>
      <c r="U9" s="49"/>
      <c r="V9" s="48"/>
      <c r="W9" s="48"/>
      <c r="X9" s="48"/>
      <c r="Y9" s="50"/>
      <c r="Z9" s="50"/>
      <c r="AA9" s="50"/>
      <c r="AB9" s="50"/>
      <c r="AC9" s="50"/>
      <c r="AD9" s="50"/>
      <c r="AE9" s="50"/>
      <c r="AF9" s="51"/>
      <c r="AG9" s="51"/>
      <c r="AH9" s="51"/>
      <c r="AI9" s="51"/>
    </row>
    <row r="10" spans="1:35" ht="40" customHeight="1" x14ac:dyDescent="0.35">
      <c r="A10" s="109"/>
      <c r="B10" s="112"/>
      <c r="C10" s="33">
        <v>7</v>
      </c>
      <c r="D10" s="124"/>
      <c r="E10" s="39" t="s">
        <v>128</v>
      </c>
      <c r="F10" s="40" t="s">
        <v>37</v>
      </c>
      <c r="G10" s="40" t="s">
        <v>38</v>
      </c>
      <c r="H10" s="33" t="s">
        <v>29</v>
      </c>
      <c r="I10" s="38">
        <v>8.59</v>
      </c>
      <c r="J10" s="17">
        <v>0</v>
      </c>
      <c r="K10" s="79">
        <f t="shared" si="0"/>
        <v>0</v>
      </c>
      <c r="L10" s="81">
        <f t="shared" si="1"/>
        <v>0</v>
      </c>
      <c r="M10" s="82"/>
      <c r="N10" s="83">
        <f t="shared" si="2"/>
        <v>0</v>
      </c>
      <c r="O10" s="80"/>
      <c r="P10" s="80"/>
      <c r="Q10" s="80"/>
      <c r="R10" s="84">
        <f t="shared" si="3"/>
        <v>0</v>
      </c>
      <c r="S10" s="19" t="str">
        <f t="shared" si="4"/>
        <v>OK</v>
      </c>
      <c r="T10" s="48"/>
      <c r="U10" s="49"/>
      <c r="V10" s="48"/>
      <c r="W10" s="48"/>
      <c r="X10" s="48"/>
      <c r="Y10" s="50"/>
      <c r="Z10" s="50"/>
      <c r="AA10" s="50"/>
      <c r="AB10" s="50"/>
      <c r="AC10" s="50"/>
      <c r="AD10" s="50"/>
      <c r="AE10" s="50"/>
      <c r="AF10" s="51"/>
      <c r="AG10" s="51"/>
      <c r="AH10" s="51"/>
      <c r="AI10" s="51"/>
    </row>
    <row r="11" spans="1:35" ht="40" customHeight="1" x14ac:dyDescent="0.35">
      <c r="A11" s="109"/>
      <c r="B11" s="112"/>
      <c r="C11" s="33">
        <v>8</v>
      </c>
      <c r="D11" s="124"/>
      <c r="E11" s="39" t="s">
        <v>129</v>
      </c>
      <c r="F11" s="40" t="s">
        <v>37</v>
      </c>
      <c r="G11" s="40" t="s">
        <v>39</v>
      </c>
      <c r="H11" s="33" t="s">
        <v>29</v>
      </c>
      <c r="I11" s="38">
        <v>12.65</v>
      </c>
      <c r="J11" s="17">
        <v>0</v>
      </c>
      <c r="K11" s="79">
        <f t="shared" si="0"/>
        <v>0</v>
      </c>
      <c r="L11" s="81">
        <f t="shared" si="1"/>
        <v>0</v>
      </c>
      <c r="M11" s="82"/>
      <c r="N11" s="83">
        <f t="shared" si="2"/>
        <v>0</v>
      </c>
      <c r="O11" s="80"/>
      <c r="P11" s="80"/>
      <c r="Q11" s="80"/>
      <c r="R11" s="84">
        <f t="shared" si="3"/>
        <v>0</v>
      </c>
      <c r="S11" s="19" t="str">
        <f t="shared" si="4"/>
        <v>OK</v>
      </c>
      <c r="T11" s="48"/>
      <c r="U11" s="49"/>
      <c r="V11" s="48"/>
      <c r="W11" s="48"/>
      <c r="X11" s="48"/>
      <c r="Y11" s="50"/>
      <c r="Z11" s="50"/>
      <c r="AA11" s="50"/>
      <c r="AB11" s="50"/>
      <c r="AC11" s="50"/>
      <c r="AD11" s="50"/>
      <c r="AE11" s="50"/>
      <c r="AF11" s="51"/>
      <c r="AG11" s="51"/>
      <c r="AH11" s="51"/>
      <c r="AI11" s="51"/>
    </row>
    <row r="12" spans="1:35" ht="40" customHeight="1" x14ac:dyDescent="0.35">
      <c r="A12" s="109"/>
      <c r="B12" s="112"/>
      <c r="C12" s="33">
        <v>9</v>
      </c>
      <c r="D12" s="124"/>
      <c r="E12" s="39" t="s">
        <v>130</v>
      </c>
      <c r="F12" s="41" t="s">
        <v>37</v>
      </c>
      <c r="G12" s="40" t="s">
        <v>40</v>
      </c>
      <c r="H12" s="40" t="s">
        <v>29</v>
      </c>
      <c r="I12" s="38">
        <v>13.75</v>
      </c>
      <c r="J12" s="17">
        <v>0</v>
      </c>
      <c r="K12" s="79">
        <f t="shared" si="0"/>
        <v>0</v>
      </c>
      <c r="L12" s="81">
        <f t="shared" si="1"/>
        <v>0</v>
      </c>
      <c r="M12" s="82"/>
      <c r="N12" s="83">
        <f t="shared" si="2"/>
        <v>0</v>
      </c>
      <c r="O12" s="80"/>
      <c r="P12" s="80"/>
      <c r="Q12" s="80"/>
      <c r="R12" s="84">
        <f t="shared" si="3"/>
        <v>0</v>
      </c>
      <c r="S12" s="19" t="str">
        <f t="shared" si="4"/>
        <v>OK</v>
      </c>
      <c r="T12" s="48"/>
      <c r="U12" s="49"/>
      <c r="V12" s="48"/>
      <c r="W12" s="48"/>
      <c r="X12" s="48"/>
      <c r="Y12" s="50"/>
      <c r="Z12" s="50"/>
      <c r="AA12" s="50"/>
      <c r="AB12" s="50"/>
      <c r="AC12" s="50"/>
      <c r="AD12" s="50"/>
      <c r="AE12" s="50"/>
      <c r="AF12" s="51"/>
      <c r="AG12" s="51"/>
      <c r="AH12" s="51"/>
      <c r="AI12" s="51"/>
    </row>
    <row r="13" spans="1:35" ht="40" customHeight="1" x14ac:dyDescent="0.35">
      <c r="A13" s="109"/>
      <c r="B13" s="112"/>
      <c r="C13" s="33">
        <v>10</v>
      </c>
      <c r="D13" s="124"/>
      <c r="E13" s="39" t="s">
        <v>41</v>
      </c>
      <c r="F13" s="41" t="s">
        <v>10</v>
      </c>
      <c r="G13" s="40" t="s">
        <v>28</v>
      </c>
      <c r="H13" s="40" t="s">
        <v>29</v>
      </c>
      <c r="I13" s="38">
        <v>47.9</v>
      </c>
      <c r="J13" s="17">
        <v>0</v>
      </c>
      <c r="K13" s="79">
        <f t="shared" si="0"/>
        <v>0</v>
      </c>
      <c r="L13" s="81">
        <f t="shared" si="1"/>
        <v>0</v>
      </c>
      <c r="M13" s="82"/>
      <c r="N13" s="83">
        <f t="shared" si="2"/>
        <v>0</v>
      </c>
      <c r="O13" s="80"/>
      <c r="P13" s="80"/>
      <c r="Q13" s="80"/>
      <c r="R13" s="84">
        <f t="shared" si="3"/>
        <v>0</v>
      </c>
      <c r="S13" s="19" t="str">
        <f t="shared" si="4"/>
        <v>OK</v>
      </c>
      <c r="T13" s="48"/>
      <c r="U13" s="48"/>
      <c r="V13" s="48"/>
      <c r="W13" s="48"/>
      <c r="X13" s="48"/>
      <c r="Y13" s="50"/>
      <c r="Z13" s="50"/>
      <c r="AA13" s="50"/>
      <c r="AB13" s="50"/>
      <c r="AC13" s="50"/>
      <c r="AD13" s="50"/>
      <c r="AE13" s="50"/>
      <c r="AF13" s="51"/>
      <c r="AG13" s="51"/>
      <c r="AH13" s="51"/>
      <c r="AI13" s="51"/>
    </row>
    <row r="14" spans="1:35" ht="40" customHeight="1" x14ac:dyDescent="0.35">
      <c r="A14" s="109"/>
      <c r="B14" s="112"/>
      <c r="C14" s="33">
        <v>11</v>
      </c>
      <c r="D14" s="124"/>
      <c r="E14" s="39" t="s">
        <v>42</v>
      </c>
      <c r="F14" s="40" t="s">
        <v>43</v>
      </c>
      <c r="G14" s="40" t="s">
        <v>28</v>
      </c>
      <c r="H14" s="40" t="s">
        <v>29</v>
      </c>
      <c r="I14" s="38">
        <v>17.13</v>
      </c>
      <c r="J14" s="17">
        <v>0</v>
      </c>
      <c r="K14" s="79">
        <f t="shared" si="0"/>
        <v>0</v>
      </c>
      <c r="L14" s="81">
        <f t="shared" si="1"/>
        <v>0</v>
      </c>
      <c r="M14" s="82"/>
      <c r="N14" s="83">
        <f t="shared" si="2"/>
        <v>0</v>
      </c>
      <c r="O14" s="80"/>
      <c r="P14" s="80"/>
      <c r="Q14" s="80"/>
      <c r="R14" s="84">
        <f t="shared" si="3"/>
        <v>0</v>
      </c>
      <c r="S14" s="19" t="str">
        <f t="shared" si="4"/>
        <v>OK</v>
      </c>
      <c r="T14" s="48"/>
      <c r="U14" s="48"/>
      <c r="V14" s="48"/>
      <c r="W14" s="48"/>
      <c r="X14" s="48"/>
      <c r="Y14" s="50"/>
      <c r="Z14" s="50"/>
      <c r="AA14" s="50"/>
      <c r="AB14" s="50"/>
      <c r="AC14" s="50"/>
      <c r="AD14" s="50"/>
      <c r="AE14" s="50"/>
      <c r="AF14" s="51"/>
      <c r="AG14" s="51"/>
      <c r="AH14" s="51"/>
      <c r="AI14" s="51"/>
    </row>
    <row r="15" spans="1:35" ht="40" customHeight="1" x14ac:dyDescent="0.35">
      <c r="A15" s="109"/>
      <c r="B15" s="112"/>
      <c r="C15" s="33">
        <v>12</v>
      </c>
      <c r="D15" s="124"/>
      <c r="E15" s="39" t="s">
        <v>44</v>
      </c>
      <c r="F15" s="40" t="s">
        <v>37</v>
      </c>
      <c r="G15" s="40" t="s">
        <v>45</v>
      </c>
      <c r="H15" s="40" t="s">
        <v>29</v>
      </c>
      <c r="I15" s="38">
        <v>22.06</v>
      </c>
      <c r="J15" s="17">
        <v>0</v>
      </c>
      <c r="K15" s="79">
        <f t="shared" si="0"/>
        <v>0</v>
      </c>
      <c r="L15" s="81">
        <f t="shared" si="1"/>
        <v>0</v>
      </c>
      <c r="M15" s="82"/>
      <c r="N15" s="83">
        <f t="shared" si="2"/>
        <v>0</v>
      </c>
      <c r="O15" s="80"/>
      <c r="P15" s="80"/>
      <c r="Q15" s="80"/>
      <c r="R15" s="84">
        <f t="shared" si="3"/>
        <v>0</v>
      </c>
      <c r="S15" s="19" t="str">
        <f t="shared" si="4"/>
        <v>OK</v>
      </c>
      <c r="T15" s="48"/>
      <c r="U15" s="48"/>
      <c r="V15" s="48"/>
      <c r="W15" s="48"/>
      <c r="X15" s="48"/>
      <c r="Y15" s="50"/>
      <c r="Z15" s="50"/>
      <c r="AA15" s="50"/>
      <c r="AB15" s="50"/>
      <c r="AC15" s="50"/>
      <c r="AD15" s="50"/>
      <c r="AE15" s="50"/>
      <c r="AF15" s="51"/>
      <c r="AG15" s="51"/>
      <c r="AH15" s="51"/>
      <c r="AI15" s="51"/>
    </row>
    <row r="16" spans="1:35" ht="40" customHeight="1" x14ac:dyDescent="0.35">
      <c r="A16" s="109"/>
      <c r="B16" s="112"/>
      <c r="C16" s="33">
        <v>13</v>
      </c>
      <c r="D16" s="124"/>
      <c r="E16" s="42" t="s">
        <v>46</v>
      </c>
      <c r="F16" s="43" t="s">
        <v>37</v>
      </c>
      <c r="G16" s="43" t="s">
        <v>47</v>
      </c>
      <c r="H16" s="43" t="s">
        <v>29</v>
      </c>
      <c r="I16" s="44">
        <v>17.41</v>
      </c>
      <c r="J16" s="17">
        <v>0</v>
      </c>
      <c r="K16" s="79">
        <f t="shared" si="0"/>
        <v>0</v>
      </c>
      <c r="L16" s="81">
        <f t="shared" si="1"/>
        <v>0</v>
      </c>
      <c r="M16" s="82"/>
      <c r="N16" s="83">
        <f t="shared" si="2"/>
        <v>0</v>
      </c>
      <c r="O16" s="80"/>
      <c r="P16" s="80"/>
      <c r="Q16" s="80"/>
      <c r="R16" s="84">
        <f t="shared" si="3"/>
        <v>0</v>
      </c>
      <c r="S16" s="19" t="str">
        <f t="shared" si="4"/>
        <v>OK</v>
      </c>
      <c r="T16" s="48"/>
      <c r="U16" s="48"/>
      <c r="V16" s="48"/>
      <c r="W16" s="48"/>
      <c r="X16" s="48"/>
      <c r="Y16" s="50"/>
      <c r="Z16" s="50"/>
      <c r="AA16" s="50"/>
      <c r="AB16" s="50"/>
      <c r="AC16" s="50"/>
      <c r="AD16" s="50"/>
      <c r="AE16" s="50"/>
      <c r="AF16" s="51"/>
      <c r="AG16" s="51"/>
      <c r="AH16" s="51"/>
      <c r="AI16" s="51"/>
    </row>
    <row r="17" spans="1:35" ht="40" customHeight="1" x14ac:dyDescent="0.35">
      <c r="A17" s="109"/>
      <c r="B17" s="112"/>
      <c r="C17" s="33">
        <v>14</v>
      </c>
      <c r="D17" s="124"/>
      <c r="E17" s="39" t="s">
        <v>48</v>
      </c>
      <c r="F17" s="40" t="s">
        <v>37</v>
      </c>
      <c r="G17" s="40" t="s">
        <v>49</v>
      </c>
      <c r="H17" s="40" t="s">
        <v>29</v>
      </c>
      <c r="I17" s="38">
        <v>12.38</v>
      </c>
      <c r="J17" s="17">
        <v>0</v>
      </c>
      <c r="K17" s="79">
        <f t="shared" si="0"/>
        <v>0</v>
      </c>
      <c r="L17" s="81">
        <f t="shared" si="1"/>
        <v>0</v>
      </c>
      <c r="M17" s="82"/>
      <c r="N17" s="83">
        <f t="shared" si="2"/>
        <v>0</v>
      </c>
      <c r="O17" s="80"/>
      <c r="P17" s="80"/>
      <c r="Q17" s="80"/>
      <c r="R17" s="84">
        <f t="shared" si="3"/>
        <v>0</v>
      </c>
      <c r="S17" s="19" t="str">
        <f t="shared" si="4"/>
        <v>OK</v>
      </c>
      <c r="T17" s="48"/>
      <c r="U17" s="48"/>
      <c r="V17" s="48"/>
      <c r="W17" s="48"/>
      <c r="X17" s="48"/>
      <c r="Y17" s="50"/>
      <c r="Z17" s="50"/>
      <c r="AA17" s="50"/>
      <c r="AB17" s="50"/>
      <c r="AC17" s="50"/>
      <c r="AD17" s="50"/>
      <c r="AE17" s="50"/>
      <c r="AF17" s="51"/>
      <c r="AG17" s="51"/>
      <c r="AH17" s="51"/>
      <c r="AI17" s="51"/>
    </row>
    <row r="18" spans="1:35" ht="40" customHeight="1" x14ac:dyDescent="0.35">
      <c r="A18" s="109"/>
      <c r="B18" s="112"/>
      <c r="C18" s="33">
        <v>15</v>
      </c>
      <c r="D18" s="124"/>
      <c r="E18" s="39" t="s">
        <v>50</v>
      </c>
      <c r="F18" s="40" t="s">
        <v>37</v>
      </c>
      <c r="G18" s="40" t="s">
        <v>51</v>
      </c>
      <c r="H18" s="40" t="s">
        <v>29</v>
      </c>
      <c r="I18" s="38">
        <v>154.96</v>
      </c>
      <c r="J18" s="17">
        <v>0</v>
      </c>
      <c r="K18" s="79">
        <f t="shared" si="0"/>
        <v>0</v>
      </c>
      <c r="L18" s="81">
        <f t="shared" si="1"/>
        <v>0</v>
      </c>
      <c r="M18" s="82"/>
      <c r="N18" s="83">
        <f t="shared" si="2"/>
        <v>0</v>
      </c>
      <c r="O18" s="80"/>
      <c r="P18" s="80"/>
      <c r="Q18" s="80"/>
      <c r="R18" s="84">
        <f t="shared" si="3"/>
        <v>0</v>
      </c>
      <c r="S18" s="19" t="str">
        <f t="shared" si="4"/>
        <v>OK</v>
      </c>
      <c r="T18" s="48"/>
      <c r="U18" s="48"/>
      <c r="V18" s="48"/>
      <c r="W18" s="48"/>
      <c r="X18" s="48"/>
      <c r="Y18" s="50"/>
      <c r="Z18" s="50"/>
      <c r="AA18" s="50"/>
      <c r="AB18" s="50"/>
      <c r="AC18" s="50"/>
      <c r="AD18" s="50"/>
      <c r="AE18" s="50"/>
      <c r="AF18" s="51"/>
      <c r="AG18" s="51"/>
      <c r="AH18" s="51"/>
      <c r="AI18" s="51"/>
    </row>
    <row r="19" spans="1:35" ht="40" customHeight="1" x14ac:dyDescent="0.35">
      <c r="A19" s="109"/>
      <c r="B19" s="112"/>
      <c r="C19" s="33">
        <v>16</v>
      </c>
      <c r="D19" s="124"/>
      <c r="E19" s="39" t="s">
        <v>52</v>
      </c>
      <c r="F19" s="40" t="s">
        <v>37</v>
      </c>
      <c r="G19" s="40" t="s">
        <v>53</v>
      </c>
      <c r="H19" s="40" t="s">
        <v>29</v>
      </c>
      <c r="I19" s="38">
        <v>169.18</v>
      </c>
      <c r="J19" s="17">
        <v>0</v>
      </c>
      <c r="K19" s="79">
        <f t="shared" si="0"/>
        <v>0</v>
      </c>
      <c r="L19" s="81">
        <f t="shared" si="1"/>
        <v>0</v>
      </c>
      <c r="M19" s="82"/>
      <c r="N19" s="83">
        <f t="shared" si="2"/>
        <v>0</v>
      </c>
      <c r="O19" s="80"/>
      <c r="P19" s="80"/>
      <c r="Q19" s="80"/>
      <c r="R19" s="84">
        <f t="shared" si="3"/>
        <v>0</v>
      </c>
      <c r="S19" s="19" t="str">
        <f t="shared" si="4"/>
        <v>OK</v>
      </c>
      <c r="T19" s="48"/>
      <c r="U19" s="48"/>
      <c r="V19" s="48"/>
      <c r="W19" s="48"/>
      <c r="X19" s="48"/>
      <c r="Y19" s="50"/>
      <c r="Z19" s="50"/>
      <c r="AA19" s="50"/>
      <c r="AB19" s="50"/>
      <c r="AC19" s="50"/>
      <c r="AD19" s="50"/>
      <c r="AE19" s="50"/>
      <c r="AF19" s="51"/>
      <c r="AG19" s="51"/>
      <c r="AH19" s="51"/>
      <c r="AI19" s="51"/>
    </row>
    <row r="20" spans="1:35" ht="40" customHeight="1" x14ac:dyDescent="0.35">
      <c r="A20" s="109"/>
      <c r="B20" s="112"/>
      <c r="C20" s="33">
        <v>17</v>
      </c>
      <c r="D20" s="124"/>
      <c r="E20" s="39" t="s">
        <v>54</v>
      </c>
      <c r="F20" s="40" t="s">
        <v>37</v>
      </c>
      <c r="G20" s="40" t="s">
        <v>55</v>
      </c>
      <c r="H20" s="40" t="s">
        <v>29</v>
      </c>
      <c r="I20" s="38">
        <v>55.76</v>
      </c>
      <c r="J20" s="17">
        <v>0</v>
      </c>
      <c r="K20" s="79">
        <f t="shared" si="0"/>
        <v>0</v>
      </c>
      <c r="L20" s="81">
        <f t="shared" si="1"/>
        <v>0</v>
      </c>
      <c r="M20" s="82"/>
      <c r="N20" s="83">
        <f t="shared" si="2"/>
        <v>0</v>
      </c>
      <c r="O20" s="80"/>
      <c r="P20" s="80"/>
      <c r="Q20" s="80"/>
      <c r="R20" s="84">
        <f t="shared" si="3"/>
        <v>0</v>
      </c>
      <c r="S20" s="19" t="str">
        <f t="shared" si="4"/>
        <v>OK</v>
      </c>
      <c r="T20" s="48"/>
      <c r="U20" s="48"/>
      <c r="V20" s="48"/>
      <c r="W20" s="48"/>
      <c r="X20" s="48"/>
      <c r="Y20" s="50"/>
      <c r="Z20" s="50"/>
      <c r="AA20" s="50"/>
      <c r="AB20" s="50"/>
      <c r="AC20" s="50"/>
      <c r="AD20" s="50"/>
      <c r="AE20" s="50"/>
      <c r="AF20" s="51"/>
      <c r="AG20" s="51"/>
      <c r="AH20" s="51"/>
      <c r="AI20" s="51"/>
    </row>
    <row r="21" spans="1:35" ht="40" customHeight="1" x14ac:dyDescent="0.35">
      <c r="A21" s="109"/>
      <c r="B21" s="112"/>
      <c r="C21" s="33">
        <v>18</v>
      </c>
      <c r="D21" s="124"/>
      <c r="E21" s="39" t="s">
        <v>56</v>
      </c>
      <c r="F21" s="40" t="s">
        <v>37</v>
      </c>
      <c r="G21" s="40" t="s">
        <v>57</v>
      </c>
      <c r="H21" s="40" t="s">
        <v>29</v>
      </c>
      <c r="I21" s="38">
        <v>21.39</v>
      </c>
      <c r="J21" s="17">
        <v>0</v>
      </c>
      <c r="K21" s="79">
        <f t="shared" si="0"/>
        <v>0</v>
      </c>
      <c r="L21" s="81">
        <f t="shared" si="1"/>
        <v>0</v>
      </c>
      <c r="M21" s="82"/>
      <c r="N21" s="83">
        <f t="shared" si="2"/>
        <v>0</v>
      </c>
      <c r="O21" s="80"/>
      <c r="P21" s="80"/>
      <c r="Q21" s="80"/>
      <c r="R21" s="84">
        <f t="shared" si="3"/>
        <v>0</v>
      </c>
      <c r="S21" s="19" t="str">
        <f t="shared" si="4"/>
        <v>OK</v>
      </c>
      <c r="T21" s="48"/>
      <c r="U21" s="48"/>
      <c r="V21" s="48"/>
      <c r="W21" s="48"/>
      <c r="X21" s="48"/>
      <c r="Y21" s="50"/>
      <c r="Z21" s="50"/>
      <c r="AA21" s="50"/>
      <c r="AB21" s="50"/>
      <c r="AC21" s="50"/>
      <c r="AD21" s="50"/>
      <c r="AE21" s="50"/>
      <c r="AF21" s="51"/>
      <c r="AG21" s="51"/>
      <c r="AH21" s="51"/>
      <c r="AI21" s="51"/>
    </row>
    <row r="22" spans="1:35" ht="40" customHeight="1" x14ac:dyDescent="0.35">
      <c r="A22" s="109"/>
      <c r="B22" s="112"/>
      <c r="C22" s="33">
        <v>19</v>
      </c>
      <c r="D22" s="124"/>
      <c r="E22" s="39" t="s">
        <v>58</v>
      </c>
      <c r="F22" s="40" t="s">
        <v>37</v>
      </c>
      <c r="G22" s="40" t="s">
        <v>59</v>
      </c>
      <c r="H22" s="40" t="s">
        <v>29</v>
      </c>
      <c r="I22" s="38">
        <v>47.92</v>
      </c>
      <c r="J22" s="17">
        <v>0</v>
      </c>
      <c r="K22" s="79">
        <f t="shared" si="0"/>
        <v>0</v>
      </c>
      <c r="L22" s="81">
        <f t="shared" si="1"/>
        <v>0</v>
      </c>
      <c r="M22" s="82"/>
      <c r="N22" s="83">
        <f t="shared" si="2"/>
        <v>0</v>
      </c>
      <c r="O22" s="80"/>
      <c r="P22" s="80"/>
      <c r="Q22" s="80"/>
      <c r="R22" s="84">
        <f t="shared" si="3"/>
        <v>0</v>
      </c>
      <c r="S22" s="19" t="str">
        <f t="shared" si="4"/>
        <v>OK</v>
      </c>
      <c r="T22" s="48"/>
      <c r="U22" s="48"/>
      <c r="V22" s="48"/>
      <c r="W22" s="48"/>
      <c r="X22" s="48"/>
      <c r="Y22" s="50"/>
      <c r="Z22" s="50"/>
      <c r="AA22" s="50"/>
      <c r="AB22" s="50"/>
      <c r="AC22" s="50"/>
      <c r="AD22" s="50"/>
      <c r="AE22" s="50"/>
      <c r="AF22" s="51"/>
      <c r="AG22" s="51"/>
      <c r="AH22" s="51"/>
      <c r="AI22" s="51"/>
    </row>
    <row r="23" spans="1:35" ht="40" customHeight="1" x14ac:dyDescent="0.35">
      <c r="A23" s="109"/>
      <c r="B23" s="112"/>
      <c r="C23" s="33">
        <v>20</v>
      </c>
      <c r="D23" s="124"/>
      <c r="E23" s="39" t="s">
        <v>60</v>
      </c>
      <c r="F23" s="40" t="s">
        <v>37</v>
      </c>
      <c r="G23" s="40" t="s">
        <v>61</v>
      </c>
      <c r="H23" s="40" t="s">
        <v>29</v>
      </c>
      <c r="I23" s="38">
        <v>80.260000000000005</v>
      </c>
      <c r="J23" s="17">
        <v>0</v>
      </c>
      <c r="K23" s="79">
        <f t="shared" si="0"/>
        <v>0</v>
      </c>
      <c r="L23" s="81">
        <f t="shared" si="1"/>
        <v>0</v>
      </c>
      <c r="M23" s="82"/>
      <c r="N23" s="83">
        <f t="shared" si="2"/>
        <v>0</v>
      </c>
      <c r="O23" s="80"/>
      <c r="P23" s="80"/>
      <c r="Q23" s="80"/>
      <c r="R23" s="84">
        <f t="shared" si="3"/>
        <v>0</v>
      </c>
      <c r="S23" s="19" t="str">
        <f t="shared" si="4"/>
        <v>OK</v>
      </c>
      <c r="T23" s="48"/>
      <c r="U23" s="48"/>
      <c r="V23" s="48"/>
      <c r="W23" s="48"/>
      <c r="X23" s="48"/>
      <c r="Y23" s="50"/>
      <c r="Z23" s="50"/>
      <c r="AA23" s="50"/>
      <c r="AB23" s="50"/>
      <c r="AC23" s="50"/>
      <c r="AD23" s="50"/>
      <c r="AE23" s="50"/>
      <c r="AF23" s="51"/>
      <c r="AG23" s="51"/>
      <c r="AH23" s="51"/>
      <c r="AI23" s="51"/>
    </row>
    <row r="24" spans="1:35" ht="40" customHeight="1" x14ac:dyDescent="0.35">
      <c r="A24" s="109"/>
      <c r="B24" s="112"/>
      <c r="C24" s="33">
        <v>21</v>
      </c>
      <c r="D24" s="124"/>
      <c r="E24" s="39" t="s">
        <v>62</v>
      </c>
      <c r="F24" s="40" t="s">
        <v>125</v>
      </c>
      <c r="G24" s="40" t="s">
        <v>63</v>
      </c>
      <c r="H24" s="40" t="s">
        <v>29</v>
      </c>
      <c r="I24" s="38">
        <v>857.58</v>
      </c>
      <c r="J24" s="17">
        <v>0</v>
      </c>
      <c r="K24" s="79">
        <f t="shared" si="0"/>
        <v>0</v>
      </c>
      <c r="L24" s="81">
        <f t="shared" si="1"/>
        <v>0</v>
      </c>
      <c r="M24" s="82"/>
      <c r="N24" s="83">
        <f t="shared" si="2"/>
        <v>0</v>
      </c>
      <c r="O24" s="80"/>
      <c r="P24" s="80"/>
      <c r="Q24" s="80"/>
      <c r="R24" s="84">
        <f t="shared" si="3"/>
        <v>0</v>
      </c>
      <c r="S24" s="19" t="str">
        <f t="shared" si="4"/>
        <v>OK</v>
      </c>
      <c r="T24" s="48"/>
      <c r="U24" s="48"/>
      <c r="V24" s="48"/>
      <c r="W24" s="48"/>
      <c r="X24" s="48"/>
      <c r="Y24" s="50"/>
      <c r="Z24" s="50"/>
      <c r="AA24" s="50"/>
      <c r="AB24" s="50"/>
      <c r="AC24" s="50"/>
      <c r="AD24" s="50"/>
      <c r="AE24" s="50"/>
      <c r="AF24" s="51"/>
      <c r="AG24" s="51"/>
      <c r="AH24" s="51"/>
      <c r="AI24" s="51"/>
    </row>
    <row r="25" spans="1:35" ht="40" customHeight="1" x14ac:dyDescent="0.35">
      <c r="A25" s="109"/>
      <c r="B25" s="112"/>
      <c r="C25" s="33">
        <v>22</v>
      </c>
      <c r="D25" s="124"/>
      <c r="E25" s="39" t="s">
        <v>64</v>
      </c>
      <c r="F25" s="40" t="s">
        <v>125</v>
      </c>
      <c r="G25" s="40" t="s">
        <v>63</v>
      </c>
      <c r="H25" s="40" t="s">
        <v>29</v>
      </c>
      <c r="I25" s="38">
        <v>450.92</v>
      </c>
      <c r="J25" s="17">
        <v>0</v>
      </c>
      <c r="K25" s="79">
        <f t="shared" si="0"/>
        <v>0</v>
      </c>
      <c r="L25" s="81">
        <f t="shared" si="1"/>
        <v>0</v>
      </c>
      <c r="M25" s="82"/>
      <c r="N25" s="83">
        <f t="shared" si="2"/>
        <v>0</v>
      </c>
      <c r="O25" s="80"/>
      <c r="P25" s="80"/>
      <c r="Q25" s="80"/>
      <c r="R25" s="84">
        <f t="shared" si="3"/>
        <v>0</v>
      </c>
      <c r="S25" s="19" t="str">
        <f t="shared" si="4"/>
        <v>OK</v>
      </c>
      <c r="T25" s="48"/>
      <c r="U25" s="48"/>
      <c r="V25" s="48"/>
      <c r="W25" s="48"/>
      <c r="X25" s="48"/>
      <c r="Y25" s="50"/>
      <c r="Z25" s="50"/>
      <c r="AA25" s="50"/>
      <c r="AB25" s="50"/>
      <c r="AC25" s="50"/>
      <c r="AD25" s="50"/>
      <c r="AE25" s="50"/>
      <c r="AF25" s="51"/>
      <c r="AG25" s="51"/>
      <c r="AH25" s="51"/>
      <c r="AI25" s="51"/>
    </row>
    <row r="26" spans="1:35" ht="40" customHeight="1" x14ac:dyDescent="0.35">
      <c r="A26" s="109"/>
      <c r="B26" s="112"/>
      <c r="C26" s="33">
        <v>23</v>
      </c>
      <c r="D26" s="124"/>
      <c r="E26" s="39" t="s">
        <v>65</v>
      </c>
      <c r="F26" s="40" t="s">
        <v>125</v>
      </c>
      <c r="G26" s="40" t="s">
        <v>66</v>
      </c>
      <c r="H26" s="40" t="s">
        <v>29</v>
      </c>
      <c r="I26" s="38">
        <v>121.74</v>
      </c>
      <c r="J26" s="17">
        <v>0</v>
      </c>
      <c r="K26" s="79">
        <f t="shared" si="0"/>
        <v>0</v>
      </c>
      <c r="L26" s="81">
        <f t="shared" si="1"/>
        <v>0</v>
      </c>
      <c r="M26" s="82"/>
      <c r="N26" s="83">
        <f t="shared" si="2"/>
        <v>0</v>
      </c>
      <c r="O26" s="80"/>
      <c r="P26" s="80"/>
      <c r="Q26" s="80"/>
      <c r="R26" s="84">
        <f t="shared" si="3"/>
        <v>0</v>
      </c>
      <c r="S26" s="19" t="str">
        <f t="shared" si="4"/>
        <v>OK</v>
      </c>
      <c r="T26" s="48"/>
      <c r="U26" s="48"/>
      <c r="V26" s="48"/>
      <c r="W26" s="48"/>
      <c r="X26" s="48"/>
      <c r="Y26" s="50"/>
      <c r="Z26" s="50"/>
      <c r="AA26" s="50"/>
      <c r="AB26" s="50"/>
      <c r="AC26" s="50"/>
      <c r="AD26" s="50"/>
      <c r="AE26" s="50"/>
      <c r="AF26" s="51"/>
      <c r="AG26" s="51"/>
      <c r="AH26" s="51"/>
      <c r="AI26" s="51"/>
    </row>
    <row r="27" spans="1:35" ht="40" customHeight="1" x14ac:dyDescent="0.35">
      <c r="A27" s="109"/>
      <c r="B27" s="112"/>
      <c r="C27" s="33">
        <v>24</v>
      </c>
      <c r="D27" s="124"/>
      <c r="E27" s="39" t="s">
        <v>67</v>
      </c>
      <c r="F27" s="40" t="s">
        <v>125</v>
      </c>
      <c r="G27" s="40" t="s">
        <v>68</v>
      </c>
      <c r="H27" s="40" t="s">
        <v>29</v>
      </c>
      <c r="I27" s="38">
        <v>559.17999999999995</v>
      </c>
      <c r="J27" s="17">
        <v>0</v>
      </c>
      <c r="K27" s="79">
        <f t="shared" si="0"/>
        <v>0</v>
      </c>
      <c r="L27" s="81">
        <f t="shared" si="1"/>
        <v>0</v>
      </c>
      <c r="M27" s="82"/>
      <c r="N27" s="83">
        <f t="shared" si="2"/>
        <v>0</v>
      </c>
      <c r="O27" s="80"/>
      <c r="P27" s="80"/>
      <c r="Q27" s="80"/>
      <c r="R27" s="84">
        <f t="shared" si="3"/>
        <v>0</v>
      </c>
      <c r="S27" s="19" t="str">
        <f t="shared" si="4"/>
        <v>OK</v>
      </c>
      <c r="T27" s="48"/>
      <c r="U27" s="48"/>
      <c r="V27" s="48"/>
      <c r="W27" s="48"/>
      <c r="X27" s="48"/>
      <c r="Y27" s="50"/>
      <c r="Z27" s="50"/>
      <c r="AA27" s="50"/>
      <c r="AB27" s="50"/>
      <c r="AC27" s="50"/>
      <c r="AD27" s="50"/>
      <c r="AE27" s="50"/>
      <c r="AF27" s="51"/>
      <c r="AG27" s="51"/>
      <c r="AH27" s="51"/>
      <c r="AI27" s="51"/>
    </row>
    <row r="28" spans="1:35" ht="40" customHeight="1" x14ac:dyDescent="0.35">
      <c r="A28" s="109"/>
      <c r="B28" s="112"/>
      <c r="C28" s="33">
        <v>25</v>
      </c>
      <c r="D28" s="124"/>
      <c r="E28" s="39" t="s">
        <v>69</v>
      </c>
      <c r="F28" s="40" t="s">
        <v>125</v>
      </c>
      <c r="G28" s="40" t="s">
        <v>28</v>
      </c>
      <c r="H28" s="40" t="s">
        <v>29</v>
      </c>
      <c r="I28" s="38">
        <v>279.39999999999998</v>
      </c>
      <c r="J28" s="17">
        <v>0</v>
      </c>
      <c r="K28" s="79">
        <f t="shared" si="0"/>
        <v>0</v>
      </c>
      <c r="L28" s="81">
        <f t="shared" si="1"/>
        <v>0</v>
      </c>
      <c r="M28" s="82"/>
      <c r="N28" s="83">
        <f t="shared" si="2"/>
        <v>0</v>
      </c>
      <c r="O28" s="80"/>
      <c r="P28" s="80"/>
      <c r="Q28" s="80"/>
      <c r="R28" s="84">
        <f t="shared" si="3"/>
        <v>0</v>
      </c>
      <c r="S28" s="19" t="str">
        <f t="shared" si="4"/>
        <v>OK</v>
      </c>
      <c r="T28" s="48"/>
      <c r="U28" s="48"/>
      <c r="V28" s="48"/>
      <c r="W28" s="48"/>
      <c r="X28" s="48"/>
      <c r="Y28" s="50"/>
      <c r="Z28" s="50"/>
      <c r="AA28" s="50"/>
      <c r="AB28" s="50"/>
      <c r="AC28" s="50"/>
      <c r="AD28" s="50"/>
      <c r="AE28" s="50"/>
      <c r="AF28" s="51"/>
      <c r="AG28" s="51"/>
      <c r="AH28" s="51"/>
      <c r="AI28" s="51"/>
    </row>
    <row r="29" spans="1:35" ht="40" customHeight="1" x14ac:dyDescent="0.35">
      <c r="A29" s="109"/>
      <c r="B29" s="112"/>
      <c r="C29" s="33">
        <v>26</v>
      </c>
      <c r="D29" s="124"/>
      <c r="E29" s="39" t="s">
        <v>70</v>
      </c>
      <c r="F29" s="40" t="s">
        <v>125</v>
      </c>
      <c r="G29" s="40" t="s">
        <v>71</v>
      </c>
      <c r="H29" s="40" t="s">
        <v>29</v>
      </c>
      <c r="I29" s="38">
        <v>106.23</v>
      </c>
      <c r="J29" s="17">
        <v>0</v>
      </c>
      <c r="K29" s="79">
        <f t="shared" si="0"/>
        <v>0</v>
      </c>
      <c r="L29" s="81">
        <f t="shared" si="1"/>
        <v>0</v>
      </c>
      <c r="M29" s="82"/>
      <c r="N29" s="83">
        <f t="shared" si="2"/>
        <v>0</v>
      </c>
      <c r="O29" s="80"/>
      <c r="P29" s="80"/>
      <c r="Q29" s="80"/>
      <c r="R29" s="84">
        <f t="shared" si="3"/>
        <v>0</v>
      </c>
      <c r="S29" s="19" t="str">
        <f t="shared" si="4"/>
        <v>OK</v>
      </c>
      <c r="T29" s="48"/>
      <c r="U29" s="48"/>
      <c r="V29" s="48"/>
      <c r="W29" s="48"/>
      <c r="X29" s="48"/>
      <c r="Y29" s="50"/>
      <c r="Z29" s="50"/>
      <c r="AA29" s="50"/>
      <c r="AB29" s="50"/>
      <c r="AC29" s="50"/>
      <c r="AD29" s="50"/>
      <c r="AE29" s="50"/>
      <c r="AF29" s="51"/>
      <c r="AG29" s="51"/>
      <c r="AH29" s="51"/>
      <c r="AI29" s="51"/>
    </row>
    <row r="30" spans="1:35" ht="40" customHeight="1" x14ac:dyDescent="0.35">
      <c r="A30" s="109"/>
      <c r="B30" s="112"/>
      <c r="C30" s="33">
        <v>27</v>
      </c>
      <c r="D30" s="124"/>
      <c r="E30" s="39" t="s">
        <v>72</v>
      </c>
      <c r="F30" s="40" t="s">
        <v>125</v>
      </c>
      <c r="G30" s="40" t="s">
        <v>73</v>
      </c>
      <c r="H30" s="40" t="s">
        <v>29</v>
      </c>
      <c r="I30" s="38">
        <v>619.09</v>
      </c>
      <c r="J30" s="17">
        <v>0</v>
      </c>
      <c r="K30" s="79">
        <f t="shared" si="0"/>
        <v>0</v>
      </c>
      <c r="L30" s="81">
        <f t="shared" si="1"/>
        <v>0</v>
      </c>
      <c r="M30" s="82"/>
      <c r="N30" s="83">
        <f t="shared" si="2"/>
        <v>0</v>
      </c>
      <c r="O30" s="80"/>
      <c r="P30" s="80"/>
      <c r="Q30" s="80"/>
      <c r="R30" s="84">
        <f t="shared" si="3"/>
        <v>0</v>
      </c>
      <c r="S30" s="19" t="str">
        <f t="shared" si="4"/>
        <v>OK</v>
      </c>
      <c r="T30" s="48"/>
      <c r="U30" s="48"/>
      <c r="V30" s="48"/>
      <c r="W30" s="48"/>
      <c r="X30" s="48"/>
      <c r="Y30" s="50"/>
      <c r="Z30" s="50"/>
      <c r="AA30" s="50"/>
      <c r="AB30" s="50"/>
      <c r="AC30" s="50"/>
      <c r="AD30" s="50"/>
      <c r="AE30" s="50"/>
      <c r="AF30" s="51"/>
      <c r="AG30" s="51"/>
      <c r="AH30" s="51"/>
      <c r="AI30" s="51"/>
    </row>
    <row r="31" spans="1:35" ht="40" customHeight="1" x14ac:dyDescent="0.35">
      <c r="A31" s="109"/>
      <c r="B31" s="112"/>
      <c r="C31" s="33">
        <v>28</v>
      </c>
      <c r="D31" s="124"/>
      <c r="E31" s="39" t="s">
        <v>74</v>
      </c>
      <c r="F31" s="40" t="s">
        <v>125</v>
      </c>
      <c r="G31" s="40" t="s">
        <v>75</v>
      </c>
      <c r="H31" s="40" t="s">
        <v>29</v>
      </c>
      <c r="I31" s="38">
        <v>864.15</v>
      </c>
      <c r="J31" s="17">
        <v>0</v>
      </c>
      <c r="K31" s="79">
        <f t="shared" si="0"/>
        <v>0</v>
      </c>
      <c r="L31" s="81">
        <f t="shared" si="1"/>
        <v>0</v>
      </c>
      <c r="M31" s="82"/>
      <c r="N31" s="83">
        <f t="shared" si="2"/>
        <v>0</v>
      </c>
      <c r="O31" s="80"/>
      <c r="P31" s="80"/>
      <c r="Q31" s="80"/>
      <c r="R31" s="84">
        <f t="shared" si="3"/>
        <v>0</v>
      </c>
      <c r="S31" s="19" t="str">
        <f t="shared" si="4"/>
        <v>OK</v>
      </c>
      <c r="T31" s="48"/>
      <c r="U31" s="48"/>
      <c r="V31" s="48"/>
      <c r="W31" s="48"/>
      <c r="X31" s="48"/>
      <c r="Y31" s="50"/>
      <c r="Z31" s="50"/>
      <c r="AA31" s="50"/>
      <c r="AB31" s="50"/>
      <c r="AC31" s="50"/>
      <c r="AD31" s="50"/>
      <c r="AE31" s="50"/>
      <c r="AF31" s="51"/>
      <c r="AG31" s="51"/>
      <c r="AH31" s="51"/>
      <c r="AI31" s="51"/>
    </row>
    <row r="32" spans="1:35" ht="40" customHeight="1" x14ac:dyDescent="0.35">
      <c r="A32" s="109"/>
      <c r="B32" s="112"/>
      <c r="C32" s="33">
        <v>29</v>
      </c>
      <c r="D32" s="124"/>
      <c r="E32" s="39" t="s">
        <v>76</v>
      </c>
      <c r="F32" s="40" t="s">
        <v>125</v>
      </c>
      <c r="G32" s="40" t="s">
        <v>28</v>
      </c>
      <c r="H32" s="40" t="s">
        <v>29</v>
      </c>
      <c r="I32" s="38">
        <v>462.23</v>
      </c>
      <c r="J32" s="17">
        <v>0</v>
      </c>
      <c r="K32" s="79">
        <f t="shared" si="0"/>
        <v>0</v>
      </c>
      <c r="L32" s="81">
        <f t="shared" si="1"/>
        <v>0</v>
      </c>
      <c r="M32" s="82"/>
      <c r="N32" s="83">
        <f t="shared" si="2"/>
        <v>0</v>
      </c>
      <c r="O32" s="80"/>
      <c r="P32" s="80"/>
      <c r="Q32" s="80"/>
      <c r="R32" s="84">
        <f t="shared" si="3"/>
        <v>0</v>
      </c>
      <c r="S32" s="19" t="str">
        <f t="shared" si="4"/>
        <v>OK</v>
      </c>
      <c r="T32" s="48"/>
      <c r="U32" s="48"/>
      <c r="V32" s="48"/>
      <c r="W32" s="48"/>
      <c r="X32" s="48"/>
      <c r="Y32" s="50"/>
      <c r="Z32" s="50"/>
      <c r="AA32" s="50"/>
      <c r="AB32" s="50"/>
      <c r="AC32" s="50"/>
      <c r="AD32" s="50"/>
      <c r="AE32" s="50"/>
      <c r="AF32" s="51"/>
      <c r="AG32" s="51"/>
      <c r="AH32" s="51"/>
      <c r="AI32" s="51"/>
    </row>
    <row r="33" spans="1:35" ht="40" customHeight="1" x14ac:dyDescent="0.35">
      <c r="A33" s="109"/>
      <c r="B33" s="112"/>
      <c r="C33" s="33">
        <v>30</v>
      </c>
      <c r="D33" s="124"/>
      <c r="E33" s="39" t="s">
        <v>77</v>
      </c>
      <c r="F33" s="40" t="s">
        <v>125</v>
      </c>
      <c r="G33" s="40" t="s">
        <v>28</v>
      </c>
      <c r="H33" s="40" t="s">
        <v>29</v>
      </c>
      <c r="I33" s="38">
        <v>872.9</v>
      </c>
      <c r="J33" s="17">
        <v>0</v>
      </c>
      <c r="K33" s="79">
        <f t="shared" si="0"/>
        <v>0</v>
      </c>
      <c r="L33" s="81">
        <f t="shared" si="1"/>
        <v>0</v>
      </c>
      <c r="M33" s="82"/>
      <c r="N33" s="83">
        <f t="shared" si="2"/>
        <v>0</v>
      </c>
      <c r="O33" s="80"/>
      <c r="P33" s="80"/>
      <c r="Q33" s="80"/>
      <c r="R33" s="84">
        <f t="shared" si="3"/>
        <v>0</v>
      </c>
      <c r="S33" s="19" t="str">
        <f t="shared" si="4"/>
        <v>OK</v>
      </c>
      <c r="T33" s="48"/>
      <c r="U33" s="48"/>
      <c r="V33" s="48"/>
      <c r="W33" s="48"/>
      <c r="X33" s="48"/>
      <c r="Y33" s="50"/>
      <c r="Z33" s="50"/>
      <c r="AA33" s="50"/>
      <c r="AB33" s="50"/>
      <c r="AC33" s="50"/>
      <c r="AD33" s="50"/>
      <c r="AE33" s="50"/>
      <c r="AF33" s="51"/>
      <c r="AG33" s="51"/>
      <c r="AH33" s="51"/>
      <c r="AI33" s="51"/>
    </row>
    <row r="34" spans="1:35" ht="40" customHeight="1" x14ac:dyDescent="0.35">
      <c r="A34" s="109"/>
      <c r="B34" s="112"/>
      <c r="C34" s="33">
        <v>31</v>
      </c>
      <c r="D34" s="124"/>
      <c r="E34" s="39" t="s">
        <v>78</v>
      </c>
      <c r="F34" s="40" t="s">
        <v>125</v>
      </c>
      <c r="G34" s="40" t="s">
        <v>28</v>
      </c>
      <c r="H34" s="40" t="s">
        <v>29</v>
      </c>
      <c r="I34" s="38">
        <v>58.04</v>
      </c>
      <c r="J34" s="17">
        <v>0</v>
      </c>
      <c r="K34" s="79">
        <f t="shared" si="0"/>
        <v>0</v>
      </c>
      <c r="L34" s="81">
        <f t="shared" si="1"/>
        <v>0</v>
      </c>
      <c r="M34" s="82"/>
      <c r="N34" s="83">
        <f t="shared" si="2"/>
        <v>0</v>
      </c>
      <c r="O34" s="80"/>
      <c r="P34" s="80"/>
      <c r="Q34" s="80"/>
      <c r="R34" s="84">
        <f t="shared" si="3"/>
        <v>0</v>
      </c>
      <c r="S34" s="19" t="str">
        <f t="shared" si="4"/>
        <v>OK</v>
      </c>
      <c r="T34" s="48"/>
      <c r="U34" s="48"/>
      <c r="V34" s="48"/>
      <c r="W34" s="48"/>
      <c r="X34" s="48"/>
      <c r="Y34" s="50"/>
      <c r="Z34" s="50"/>
      <c r="AA34" s="50"/>
      <c r="AB34" s="50"/>
      <c r="AC34" s="50"/>
      <c r="AD34" s="50"/>
      <c r="AE34" s="50"/>
      <c r="AF34" s="51"/>
      <c r="AG34" s="51"/>
      <c r="AH34" s="51"/>
      <c r="AI34" s="51"/>
    </row>
    <row r="35" spans="1:35" ht="40" customHeight="1" x14ac:dyDescent="0.35">
      <c r="A35" s="109"/>
      <c r="B35" s="112"/>
      <c r="C35" s="33">
        <v>32</v>
      </c>
      <c r="D35" s="124"/>
      <c r="E35" s="39" t="s">
        <v>131</v>
      </c>
      <c r="F35" s="40" t="s">
        <v>125</v>
      </c>
      <c r="G35" s="40" t="s">
        <v>28</v>
      </c>
      <c r="H35" s="40" t="s">
        <v>29</v>
      </c>
      <c r="I35" s="38">
        <v>54.95</v>
      </c>
      <c r="J35" s="17">
        <v>0</v>
      </c>
      <c r="K35" s="79">
        <f t="shared" si="0"/>
        <v>0</v>
      </c>
      <c r="L35" s="81">
        <f t="shared" si="1"/>
        <v>0</v>
      </c>
      <c r="M35" s="82"/>
      <c r="N35" s="83">
        <f t="shared" si="2"/>
        <v>0</v>
      </c>
      <c r="O35" s="80"/>
      <c r="P35" s="80"/>
      <c r="Q35" s="80"/>
      <c r="R35" s="84">
        <f t="shared" si="3"/>
        <v>0</v>
      </c>
      <c r="S35" s="19" t="str">
        <f t="shared" si="4"/>
        <v>OK</v>
      </c>
      <c r="T35" s="48"/>
      <c r="U35" s="48"/>
      <c r="V35" s="48"/>
      <c r="W35" s="48"/>
      <c r="X35" s="48"/>
      <c r="Y35" s="50"/>
      <c r="Z35" s="50"/>
      <c r="AA35" s="50"/>
      <c r="AB35" s="50"/>
      <c r="AC35" s="50"/>
      <c r="AD35" s="50"/>
      <c r="AE35" s="50"/>
      <c r="AF35" s="51"/>
      <c r="AG35" s="51"/>
      <c r="AH35" s="51"/>
      <c r="AI35" s="51"/>
    </row>
    <row r="36" spans="1:35" ht="40" customHeight="1" x14ac:dyDescent="0.35">
      <c r="A36" s="109"/>
      <c r="B36" s="112"/>
      <c r="C36" s="33">
        <v>33</v>
      </c>
      <c r="D36" s="124"/>
      <c r="E36" s="39" t="s">
        <v>132</v>
      </c>
      <c r="F36" s="40" t="s">
        <v>37</v>
      </c>
      <c r="G36" s="40" t="s">
        <v>79</v>
      </c>
      <c r="H36" s="40" t="s">
        <v>29</v>
      </c>
      <c r="I36" s="38">
        <v>10.43</v>
      </c>
      <c r="J36" s="17">
        <v>0</v>
      </c>
      <c r="K36" s="79">
        <f t="shared" si="0"/>
        <v>0</v>
      </c>
      <c r="L36" s="81">
        <f t="shared" si="1"/>
        <v>0</v>
      </c>
      <c r="M36" s="82"/>
      <c r="N36" s="83">
        <f t="shared" si="2"/>
        <v>0</v>
      </c>
      <c r="O36" s="80"/>
      <c r="P36" s="80"/>
      <c r="Q36" s="80"/>
      <c r="R36" s="84">
        <f t="shared" si="3"/>
        <v>0</v>
      </c>
      <c r="S36" s="19" t="str">
        <f t="shared" si="4"/>
        <v>OK</v>
      </c>
      <c r="T36" s="48"/>
      <c r="U36" s="48"/>
      <c r="V36" s="48"/>
      <c r="W36" s="48"/>
      <c r="X36" s="48"/>
      <c r="Y36" s="50"/>
      <c r="Z36" s="50"/>
      <c r="AA36" s="50"/>
      <c r="AB36" s="50"/>
      <c r="AC36" s="50"/>
      <c r="AD36" s="50"/>
      <c r="AE36" s="50"/>
      <c r="AF36" s="51"/>
      <c r="AG36" s="51"/>
      <c r="AH36" s="51"/>
      <c r="AI36" s="51"/>
    </row>
    <row r="37" spans="1:35" ht="40" customHeight="1" x14ac:dyDescent="0.35">
      <c r="A37" s="109"/>
      <c r="B37" s="112"/>
      <c r="C37" s="33">
        <v>34</v>
      </c>
      <c r="D37" s="124"/>
      <c r="E37" s="39" t="s">
        <v>133</v>
      </c>
      <c r="F37" s="40" t="s">
        <v>37</v>
      </c>
      <c r="G37" s="40" t="s">
        <v>80</v>
      </c>
      <c r="H37" s="40" t="s">
        <v>29</v>
      </c>
      <c r="I37" s="38">
        <v>15.99</v>
      </c>
      <c r="J37" s="17">
        <v>0</v>
      </c>
      <c r="K37" s="79">
        <f t="shared" si="0"/>
        <v>0</v>
      </c>
      <c r="L37" s="81">
        <f t="shared" si="1"/>
        <v>0</v>
      </c>
      <c r="M37" s="82"/>
      <c r="N37" s="83">
        <f t="shared" si="2"/>
        <v>0</v>
      </c>
      <c r="O37" s="80"/>
      <c r="P37" s="80"/>
      <c r="Q37" s="80"/>
      <c r="R37" s="84">
        <f t="shared" si="3"/>
        <v>0</v>
      </c>
      <c r="S37" s="19" t="str">
        <f t="shared" si="4"/>
        <v>OK</v>
      </c>
      <c r="T37" s="48"/>
      <c r="U37" s="48"/>
      <c r="V37" s="48"/>
      <c r="W37" s="48"/>
      <c r="X37" s="48"/>
      <c r="Y37" s="50"/>
      <c r="Z37" s="50"/>
      <c r="AA37" s="50"/>
      <c r="AB37" s="50"/>
      <c r="AC37" s="50"/>
      <c r="AD37" s="50"/>
      <c r="AE37" s="50"/>
      <c r="AF37" s="51"/>
      <c r="AG37" s="51"/>
      <c r="AH37" s="51"/>
      <c r="AI37" s="51"/>
    </row>
    <row r="38" spans="1:35" ht="40" customHeight="1" x14ac:dyDescent="0.35">
      <c r="A38" s="109"/>
      <c r="B38" s="112"/>
      <c r="C38" s="33">
        <v>35</v>
      </c>
      <c r="D38" s="124"/>
      <c r="E38" s="39" t="s">
        <v>134</v>
      </c>
      <c r="F38" s="40" t="s">
        <v>37</v>
      </c>
      <c r="G38" s="40" t="s">
        <v>81</v>
      </c>
      <c r="H38" s="40" t="s">
        <v>29</v>
      </c>
      <c r="I38" s="38">
        <v>16.75</v>
      </c>
      <c r="J38" s="17">
        <v>0</v>
      </c>
      <c r="K38" s="79">
        <f t="shared" si="0"/>
        <v>0</v>
      </c>
      <c r="L38" s="81">
        <f t="shared" si="1"/>
        <v>0</v>
      </c>
      <c r="M38" s="82"/>
      <c r="N38" s="83">
        <f t="shared" si="2"/>
        <v>0</v>
      </c>
      <c r="O38" s="80"/>
      <c r="P38" s="80"/>
      <c r="Q38" s="80"/>
      <c r="R38" s="84">
        <f t="shared" si="3"/>
        <v>0</v>
      </c>
      <c r="S38" s="19" t="str">
        <f t="shared" si="4"/>
        <v>OK</v>
      </c>
      <c r="T38" s="48"/>
      <c r="U38" s="48"/>
      <c r="V38" s="48"/>
      <c r="W38" s="48"/>
      <c r="X38" s="48"/>
      <c r="Y38" s="50"/>
      <c r="Z38" s="50"/>
      <c r="AA38" s="50"/>
      <c r="AB38" s="50"/>
      <c r="AC38" s="50"/>
      <c r="AD38" s="50"/>
      <c r="AE38" s="50"/>
      <c r="AF38" s="51"/>
      <c r="AG38" s="51"/>
      <c r="AH38" s="51"/>
      <c r="AI38" s="51"/>
    </row>
    <row r="39" spans="1:35" ht="40" customHeight="1" x14ac:dyDescent="0.35">
      <c r="A39" s="109"/>
      <c r="B39" s="112"/>
      <c r="C39" s="33">
        <v>36</v>
      </c>
      <c r="D39" s="124"/>
      <c r="E39" s="39" t="s">
        <v>135</v>
      </c>
      <c r="F39" s="40" t="s">
        <v>37</v>
      </c>
      <c r="G39" s="40" t="s">
        <v>82</v>
      </c>
      <c r="H39" s="40" t="s">
        <v>29</v>
      </c>
      <c r="I39" s="38">
        <v>42.18</v>
      </c>
      <c r="J39" s="17">
        <v>0</v>
      </c>
      <c r="K39" s="79">
        <f t="shared" si="0"/>
        <v>0</v>
      </c>
      <c r="L39" s="81">
        <f t="shared" si="1"/>
        <v>0</v>
      </c>
      <c r="M39" s="82"/>
      <c r="N39" s="83">
        <f t="shared" si="2"/>
        <v>0</v>
      </c>
      <c r="O39" s="80"/>
      <c r="P39" s="80"/>
      <c r="Q39" s="80"/>
      <c r="R39" s="84">
        <f t="shared" si="3"/>
        <v>0</v>
      </c>
      <c r="S39" s="19" t="str">
        <f t="shared" si="4"/>
        <v>OK</v>
      </c>
      <c r="T39" s="48"/>
      <c r="U39" s="48"/>
      <c r="V39" s="48"/>
      <c r="W39" s="48"/>
      <c r="X39" s="48"/>
      <c r="Y39" s="50"/>
      <c r="Z39" s="50"/>
      <c r="AA39" s="50"/>
      <c r="AB39" s="50"/>
      <c r="AC39" s="50"/>
      <c r="AD39" s="50"/>
      <c r="AE39" s="50"/>
      <c r="AF39" s="51"/>
      <c r="AG39" s="51"/>
      <c r="AH39" s="51"/>
      <c r="AI39" s="51"/>
    </row>
    <row r="40" spans="1:35" ht="40" customHeight="1" x14ac:dyDescent="0.35">
      <c r="A40" s="109"/>
      <c r="B40" s="112"/>
      <c r="C40" s="33">
        <v>37</v>
      </c>
      <c r="D40" s="124"/>
      <c r="E40" s="39" t="s">
        <v>136</v>
      </c>
      <c r="F40" s="40" t="s">
        <v>37</v>
      </c>
      <c r="G40" s="40" t="s">
        <v>83</v>
      </c>
      <c r="H40" s="40" t="s">
        <v>29</v>
      </c>
      <c r="I40" s="38">
        <v>22.07</v>
      </c>
      <c r="J40" s="17">
        <v>0</v>
      </c>
      <c r="K40" s="79">
        <f t="shared" si="0"/>
        <v>0</v>
      </c>
      <c r="L40" s="81">
        <f t="shared" si="1"/>
        <v>0</v>
      </c>
      <c r="M40" s="82"/>
      <c r="N40" s="83">
        <f t="shared" si="2"/>
        <v>0</v>
      </c>
      <c r="O40" s="80"/>
      <c r="P40" s="80"/>
      <c r="Q40" s="80"/>
      <c r="R40" s="84">
        <f t="shared" si="3"/>
        <v>0</v>
      </c>
      <c r="S40" s="19" t="str">
        <f t="shared" si="4"/>
        <v>OK</v>
      </c>
      <c r="T40" s="48"/>
      <c r="U40" s="48"/>
      <c r="V40" s="48"/>
      <c r="W40" s="48"/>
      <c r="X40" s="48"/>
      <c r="Y40" s="50"/>
      <c r="Z40" s="50"/>
      <c r="AA40" s="50"/>
      <c r="AB40" s="50"/>
      <c r="AC40" s="50"/>
      <c r="AD40" s="50"/>
      <c r="AE40" s="50"/>
      <c r="AF40" s="51"/>
      <c r="AG40" s="51"/>
      <c r="AH40" s="51"/>
      <c r="AI40" s="51"/>
    </row>
    <row r="41" spans="1:35" ht="40" customHeight="1" x14ac:dyDescent="0.35">
      <c r="A41" s="109"/>
      <c r="B41" s="112"/>
      <c r="C41" s="33">
        <v>38</v>
      </c>
      <c r="D41" s="124"/>
      <c r="E41" s="39" t="s">
        <v>84</v>
      </c>
      <c r="F41" s="40" t="s">
        <v>125</v>
      </c>
      <c r="G41" s="40" t="s">
        <v>85</v>
      </c>
      <c r="H41" s="40" t="s">
        <v>29</v>
      </c>
      <c r="I41" s="38">
        <v>913.6</v>
      </c>
      <c r="J41" s="17">
        <v>0</v>
      </c>
      <c r="K41" s="79">
        <f t="shared" si="0"/>
        <v>0</v>
      </c>
      <c r="L41" s="81">
        <f t="shared" si="1"/>
        <v>0</v>
      </c>
      <c r="M41" s="82"/>
      <c r="N41" s="83">
        <f t="shared" si="2"/>
        <v>0</v>
      </c>
      <c r="O41" s="80"/>
      <c r="P41" s="80"/>
      <c r="Q41" s="80"/>
      <c r="R41" s="84">
        <f t="shared" si="3"/>
        <v>0</v>
      </c>
      <c r="S41" s="19" t="str">
        <f t="shared" si="4"/>
        <v>OK</v>
      </c>
      <c r="T41" s="48"/>
      <c r="U41" s="48"/>
      <c r="V41" s="48"/>
      <c r="W41" s="48"/>
      <c r="X41" s="48"/>
      <c r="Y41" s="50"/>
      <c r="Z41" s="50"/>
      <c r="AA41" s="50"/>
      <c r="AB41" s="50"/>
      <c r="AC41" s="50"/>
      <c r="AD41" s="50"/>
      <c r="AE41" s="50"/>
      <c r="AF41" s="51"/>
      <c r="AG41" s="51"/>
      <c r="AH41" s="51"/>
      <c r="AI41" s="51"/>
    </row>
    <row r="42" spans="1:35" ht="40" customHeight="1" x14ac:dyDescent="0.35">
      <c r="A42" s="109"/>
      <c r="B42" s="112"/>
      <c r="C42" s="33">
        <v>39</v>
      </c>
      <c r="D42" s="124"/>
      <c r="E42" s="39" t="s">
        <v>86</v>
      </c>
      <c r="F42" s="40" t="s">
        <v>125</v>
      </c>
      <c r="G42" s="40" t="s">
        <v>87</v>
      </c>
      <c r="H42" s="40" t="s">
        <v>29</v>
      </c>
      <c r="I42" s="38">
        <v>373.35</v>
      </c>
      <c r="J42" s="17">
        <v>0</v>
      </c>
      <c r="K42" s="79">
        <f t="shared" si="0"/>
        <v>0</v>
      </c>
      <c r="L42" s="81">
        <f t="shared" si="1"/>
        <v>0</v>
      </c>
      <c r="M42" s="82"/>
      <c r="N42" s="83">
        <f t="shared" si="2"/>
        <v>0</v>
      </c>
      <c r="O42" s="80"/>
      <c r="P42" s="80"/>
      <c r="Q42" s="80"/>
      <c r="R42" s="84">
        <f t="shared" si="3"/>
        <v>0</v>
      </c>
      <c r="S42" s="19" t="str">
        <f t="shared" si="4"/>
        <v>OK</v>
      </c>
      <c r="T42" s="48"/>
      <c r="U42" s="48"/>
      <c r="V42" s="48"/>
      <c r="W42" s="48"/>
      <c r="X42" s="48"/>
      <c r="Y42" s="50"/>
      <c r="Z42" s="50"/>
      <c r="AA42" s="50"/>
      <c r="AB42" s="50"/>
      <c r="AC42" s="50"/>
      <c r="AD42" s="50"/>
      <c r="AE42" s="50"/>
      <c r="AF42" s="51"/>
      <c r="AG42" s="51"/>
      <c r="AH42" s="51"/>
      <c r="AI42" s="51"/>
    </row>
    <row r="43" spans="1:35" ht="40" customHeight="1" x14ac:dyDescent="0.35">
      <c r="A43" s="109"/>
      <c r="B43" s="112"/>
      <c r="C43" s="33">
        <v>40</v>
      </c>
      <c r="D43" s="124"/>
      <c r="E43" s="39" t="s">
        <v>88</v>
      </c>
      <c r="F43" s="40" t="s">
        <v>125</v>
      </c>
      <c r="G43" s="40" t="s">
        <v>28</v>
      </c>
      <c r="H43" s="40" t="s">
        <v>29</v>
      </c>
      <c r="I43" s="38">
        <v>741.62</v>
      </c>
      <c r="J43" s="17">
        <v>0</v>
      </c>
      <c r="K43" s="79">
        <f t="shared" si="0"/>
        <v>0</v>
      </c>
      <c r="L43" s="81">
        <f t="shared" si="1"/>
        <v>0</v>
      </c>
      <c r="M43" s="82"/>
      <c r="N43" s="83">
        <f t="shared" si="2"/>
        <v>0</v>
      </c>
      <c r="O43" s="80"/>
      <c r="P43" s="80"/>
      <c r="Q43" s="80"/>
      <c r="R43" s="84">
        <f t="shared" si="3"/>
        <v>0</v>
      </c>
      <c r="S43" s="19" t="str">
        <f t="shared" si="4"/>
        <v>OK</v>
      </c>
      <c r="T43" s="48"/>
      <c r="U43" s="48"/>
      <c r="V43" s="48"/>
      <c r="W43" s="48"/>
      <c r="X43" s="48"/>
      <c r="Y43" s="50"/>
      <c r="Z43" s="50"/>
      <c r="AA43" s="50"/>
      <c r="AB43" s="50"/>
      <c r="AC43" s="50"/>
      <c r="AD43" s="50"/>
      <c r="AE43" s="50"/>
      <c r="AF43" s="51"/>
      <c r="AG43" s="51"/>
      <c r="AH43" s="51"/>
      <c r="AI43" s="51"/>
    </row>
    <row r="44" spans="1:35" ht="40" customHeight="1" x14ac:dyDescent="0.35">
      <c r="A44" s="109"/>
      <c r="B44" s="112"/>
      <c r="C44" s="33">
        <v>41</v>
      </c>
      <c r="D44" s="124"/>
      <c r="E44" s="39" t="s">
        <v>89</v>
      </c>
      <c r="F44" s="40" t="s">
        <v>37</v>
      </c>
      <c r="G44" s="40" t="s">
        <v>28</v>
      </c>
      <c r="H44" s="40" t="s">
        <v>29</v>
      </c>
      <c r="I44" s="38">
        <v>154.77000000000001</v>
      </c>
      <c r="J44" s="17">
        <v>0</v>
      </c>
      <c r="K44" s="79">
        <f t="shared" si="0"/>
        <v>0</v>
      </c>
      <c r="L44" s="81">
        <f t="shared" si="1"/>
        <v>0</v>
      </c>
      <c r="M44" s="82"/>
      <c r="N44" s="83">
        <f t="shared" si="2"/>
        <v>0</v>
      </c>
      <c r="O44" s="80"/>
      <c r="P44" s="80"/>
      <c r="Q44" s="80"/>
      <c r="R44" s="84">
        <f t="shared" si="3"/>
        <v>0</v>
      </c>
      <c r="S44" s="19" t="str">
        <f t="shared" si="4"/>
        <v>OK</v>
      </c>
      <c r="T44" s="48"/>
      <c r="U44" s="48"/>
      <c r="V44" s="48"/>
      <c r="W44" s="48"/>
      <c r="X44" s="48"/>
      <c r="Y44" s="50"/>
      <c r="Z44" s="50"/>
      <c r="AA44" s="50"/>
      <c r="AB44" s="50"/>
      <c r="AC44" s="50"/>
      <c r="AD44" s="50"/>
      <c r="AE44" s="50"/>
      <c r="AF44" s="51"/>
      <c r="AG44" s="51"/>
      <c r="AH44" s="51"/>
      <c r="AI44" s="51"/>
    </row>
    <row r="45" spans="1:35" ht="40" customHeight="1" x14ac:dyDescent="0.35">
      <c r="A45" s="109"/>
      <c r="B45" s="112"/>
      <c r="C45" s="33">
        <v>42</v>
      </c>
      <c r="D45" s="124"/>
      <c r="E45" s="39" t="s">
        <v>90</v>
      </c>
      <c r="F45" s="40" t="s">
        <v>37</v>
      </c>
      <c r="G45" s="40" t="s">
        <v>28</v>
      </c>
      <c r="H45" s="40" t="s">
        <v>29</v>
      </c>
      <c r="I45" s="38">
        <v>87.06</v>
      </c>
      <c r="J45" s="17">
        <v>0</v>
      </c>
      <c r="K45" s="79">
        <f t="shared" si="0"/>
        <v>0</v>
      </c>
      <c r="L45" s="81">
        <f t="shared" si="1"/>
        <v>0</v>
      </c>
      <c r="M45" s="82"/>
      <c r="N45" s="83">
        <f t="shared" si="2"/>
        <v>0</v>
      </c>
      <c r="O45" s="80"/>
      <c r="P45" s="80"/>
      <c r="Q45" s="80"/>
      <c r="R45" s="84">
        <f t="shared" si="3"/>
        <v>0</v>
      </c>
      <c r="S45" s="19" t="str">
        <f t="shared" si="4"/>
        <v>OK</v>
      </c>
      <c r="T45" s="48"/>
      <c r="U45" s="48"/>
      <c r="V45" s="48"/>
      <c r="W45" s="48"/>
      <c r="X45" s="48"/>
      <c r="Y45" s="50"/>
      <c r="Z45" s="50"/>
      <c r="AA45" s="50"/>
      <c r="AB45" s="50"/>
      <c r="AC45" s="50"/>
      <c r="AD45" s="50"/>
      <c r="AE45" s="50"/>
      <c r="AF45" s="51"/>
      <c r="AG45" s="51"/>
      <c r="AH45" s="51"/>
      <c r="AI45" s="51"/>
    </row>
    <row r="46" spans="1:35" ht="40" customHeight="1" x14ac:dyDescent="0.35">
      <c r="A46" s="109"/>
      <c r="B46" s="112"/>
      <c r="C46" s="33">
        <v>43</v>
      </c>
      <c r="D46" s="124"/>
      <c r="E46" s="39" t="s">
        <v>91</v>
      </c>
      <c r="F46" s="40" t="s">
        <v>37</v>
      </c>
      <c r="G46" s="40" t="s">
        <v>92</v>
      </c>
      <c r="H46" s="40" t="s">
        <v>29</v>
      </c>
      <c r="I46" s="38">
        <v>15.61</v>
      </c>
      <c r="J46" s="17">
        <v>0</v>
      </c>
      <c r="K46" s="79">
        <f t="shared" si="0"/>
        <v>0</v>
      </c>
      <c r="L46" s="81">
        <f t="shared" si="1"/>
        <v>0</v>
      </c>
      <c r="M46" s="82"/>
      <c r="N46" s="83">
        <f t="shared" si="2"/>
        <v>0</v>
      </c>
      <c r="O46" s="80"/>
      <c r="P46" s="80"/>
      <c r="Q46" s="80"/>
      <c r="R46" s="84">
        <f t="shared" si="3"/>
        <v>0</v>
      </c>
      <c r="S46" s="19" t="str">
        <f t="shared" si="4"/>
        <v>OK</v>
      </c>
      <c r="T46" s="48"/>
      <c r="U46" s="48"/>
      <c r="V46" s="48"/>
      <c r="W46" s="48"/>
      <c r="X46" s="48"/>
      <c r="Y46" s="50"/>
      <c r="Z46" s="50"/>
      <c r="AA46" s="50"/>
      <c r="AB46" s="50"/>
      <c r="AC46" s="50"/>
      <c r="AD46" s="50"/>
      <c r="AE46" s="50"/>
      <c r="AF46" s="51"/>
      <c r="AG46" s="51"/>
      <c r="AH46" s="51"/>
      <c r="AI46" s="51"/>
    </row>
    <row r="47" spans="1:35" ht="40" customHeight="1" x14ac:dyDescent="0.35">
      <c r="A47" s="109"/>
      <c r="B47" s="112"/>
      <c r="C47" s="33">
        <v>44</v>
      </c>
      <c r="D47" s="124"/>
      <c r="E47" s="39" t="s">
        <v>93</v>
      </c>
      <c r="F47" s="40" t="s">
        <v>125</v>
      </c>
      <c r="G47" s="40" t="s">
        <v>28</v>
      </c>
      <c r="H47" s="40" t="s">
        <v>29</v>
      </c>
      <c r="I47" s="38">
        <v>144.44999999999999</v>
      </c>
      <c r="J47" s="17">
        <v>0</v>
      </c>
      <c r="K47" s="79">
        <f t="shared" si="0"/>
        <v>0</v>
      </c>
      <c r="L47" s="81">
        <f t="shared" si="1"/>
        <v>0</v>
      </c>
      <c r="M47" s="82"/>
      <c r="N47" s="83">
        <f t="shared" si="2"/>
        <v>0</v>
      </c>
      <c r="O47" s="80"/>
      <c r="P47" s="80"/>
      <c r="Q47" s="80"/>
      <c r="R47" s="84">
        <f t="shared" si="3"/>
        <v>0</v>
      </c>
      <c r="S47" s="19" t="str">
        <f t="shared" si="4"/>
        <v>OK</v>
      </c>
      <c r="T47" s="48"/>
      <c r="U47" s="48"/>
      <c r="V47" s="48"/>
      <c r="W47" s="48"/>
      <c r="X47" s="48"/>
      <c r="Y47" s="50"/>
      <c r="Z47" s="50"/>
      <c r="AA47" s="50"/>
      <c r="AB47" s="50"/>
      <c r="AC47" s="50"/>
      <c r="AD47" s="50"/>
      <c r="AE47" s="50"/>
      <c r="AF47" s="51"/>
      <c r="AG47" s="51"/>
      <c r="AH47" s="51"/>
      <c r="AI47" s="51"/>
    </row>
    <row r="48" spans="1:35" ht="40" customHeight="1" x14ac:dyDescent="0.35">
      <c r="A48" s="110"/>
      <c r="B48" s="113"/>
      <c r="C48" s="33">
        <v>45</v>
      </c>
      <c r="D48" s="125"/>
      <c r="E48" s="39" t="s">
        <v>94</v>
      </c>
      <c r="F48" s="40" t="s">
        <v>125</v>
      </c>
      <c r="G48" s="40" t="s">
        <v>28</v>
      </c>
      <c r="H48" s="40" t="s">
        <v>29</v>
      </c>
      <c r="I48" s="38">
        <v>157.99</v>
      </c>
      <c r="J48" s="17">
        <v>0</v>
      </c>
      <c r="K48" s="79">
        <f t="shared" si="0"/>
        <v>0</v>
      </c>
      <c r="L48" s="81">
        <f t="shared" si="1"/>
        <v>0</v>
      </c>
      <c r="M48" s="82"/>
      <c r="N48" s="83">
        <f t="shared" si="2"/>
        <v>0</v>
      </c>
      <c r="O48" s="80"/>
      <c r="P48" s="80"/>
      <c r="Q48" s="80"/>
      <c r="R48" s="84">
        <f t="shared" si="3"/>
        <v>0</v>
      </c>
      <c r="S48" s="19" t="str">
        <f t="shared" si="4"/>
        <v>OK</v>
      </c>
      <c r="T48" s="48"/>
      <c r="U48" s="48"/>
      <c r="V48" s="48"/>
      <c r="W48" s="48"/>
      <c r="X48" s="48"/>
      <c r="Y48" s="50"/>
      <c r="Z48" s="50"/>
      <c r="AA48" s="50"/>
      <c r="AB48" s="50"/>
      <c r="AC48" s="50"/>
      <c r="AD48" s="50"/>
      <c r="AE48" s="50"/>
      <c r="AF48" s="51"/>
      <c r="AG48" s="51"/>
      <c r="AH48" s="51"/>
      <c r="AI48" s="51"/>
    </row>
    <row r="49" spans="1:35" ht="40" customHeight="1" x14ac:dyDescent="0.35">
      <c r="A49" s="108" t="s">
        <v>140</v>
      </c>
      <c r="B49" s="111">
        <v>2</v>
      </c>
      <c r="C49" s="33">
        <v>46</v>
      </c>
      <c r="D49" s="114" t="s">
        <v>123</v>
      </c>
      <c r="E49" s="39" t="s">
        <v>27</v>
      </c>
      <c r="F49" s="40" t="s">
        <v>125</v>
      </c>
      <c r="G49" s="40" t="s">
        <v>28</v>
      </c>
      <c r="H49" s="40" t="s">
        <v>29</v>
      </c>
      <c r="I49" s="38">
        <v>185.26</v>
      </c>
      <c r="J49" s="17">
        <v>0</v>
      </c>
      <c r="K49" s="79">
        <f t="shared" si="0"/>
        <v>0</v>
      </c>
      <c r="L49" s="81">
        <f t="shared" si="1"/>
        <v>0</v>
      </c>
      <c r="M49" s="82"/>
      <c r="N49" s="83">
        <f t="shared" si="2"/>
        <v>0</v>
      </c>
      <c r="O49" s="80"/>
      <c r="P49" s="80"/>
      <c r="Q49" s="80"/>
      <c r="R49" s="84">
        <f t="shared" si="3"/>
        <v>0</v>
      </c>
      <c r="S49" s="19" t="str">
        <f t="shared" si="4"/>
        <v>OK</v>
      </c>
      <c r="T49" s="48"/>
      <c r="U49" s="48"/>
      <c r="V49" s="48"/>
      <c r="W49" s="48"/>
      <c r="X49" s="48"/>
      <c r="Y49" s="50"/>
      <c r="Z49" s="50"/>
      <c r="AA49" s="50"/>
      <c r="AB49" s="50"/>
      <c r="AC49" s="50"/>
      <c r="AD49" s="50"/>
      <c r="AE49" s="50"/>
      <c r="AF49" s="51"/>
      <c r="AG49" s="51"/>
      <c r="AH49" s="51"/>
      <c r="AI49" s="51"/>
    </row>
    <row r="50" spans="1:35" ht="40" customHeight="1" x14ac:dyDescent="0.35">
      <c r="A50" s="109"/>
      <c r="B50" s="112"/>
      <c r="C50" s="33">
        <v>47</v>
      </c>
      <c r="D50" s="115"/>
      <c r="E50" s="39" t="s">
        <v>30</v>
      </c>
      <c r="F50" s="40" t="s">
        <v>31</v>
      </c>
      <c r="G50" s="40" t="s">
        <v>28</v>
      </c>
      <c r="H50" s="40" t="s">
        <v>29</v>
      </c>
      <c r="I50" s="38">
        <v>14.82</v>
      </c>
      <c r="J50" s="17">
        <v>0</v>
      </c>
      <c r="K50" s="79">
        <f t="shared" si="0"/>
        <v>0</v>
      </c>
      <c r="L50" s="81">
        <f t="shared" si="1"/>
        <v>0</v>
      </c>
      <c r="M50" s="82"/>
      <c r="N50" s="83">
        <f t="shared" si="2"/>
        <v>0</v>
      </c>
      <c r="O50" s="80"/>
      <c r="P50" s="80"/>
      <c r="Q50" s="80"/>
      <c r="R50" s="84">
        <f t="shared" si="3"/>
        <v>0</v>
      </c>
      <c r="S50" s="19" t="str">
        <f t="shared" si="4"/>
        <v>OK</v>
      </c>
      <c r="T50" s="48"/>
      <c r="U50" s="48"/>
      <c r="V50" s="48"/>
      <c r="W50" s="48"/>
      <c r="X50" s="48"/>
      <c r="Y50" s="50"/>
      <c r="Z50" s="50"/>
      <c r="AA50" s="50"/>
      <c r="AB50" s="50"/>
      <c r="AC50" s="50"/>
      <c r="AD50" s="50"/>
      <c r="AE50" s="50"/>
      <c r="AF50" s="51"/>
      <c r="AG50" s="51"/>
      <c r="AH50" s="51"/>
      <c r="AI50" s="51"/>
    </row>
    <row r="51" spans="1:35" ht="40" customHeight="1" x14ac:dyDescent="0.35">
      <c r="A51" s="109"/>
      <c r="B51" s="112"/>
      <c r="C51" s="33">
        <v>48</v>
      </c>
      <c r="D51" s="115"/>
      <c r="E51" s="39" t="s">
        <v>35</v>
      </c>
      <c r="F51" s="40" t="s">
        <v>125</v>
      </c>
      <c r="G51" s="40" t="s">
        <v>36</v>
      </c>
      <c r="H51" s="40" t="s">
        <v>29</v>
      </c>
      <c r="I51" s="38">
        <v>55.57</v>
      </c>
      <c r="J51" s="17">
        <v>0</v>
      </c>
      <c r="K51" s="79">
        <f t="shared" si="0"/>
        <v>0</v>
      </c>
      <c r="L51" s="81">
        <f t="shared" si="1"/>
        <v>0</v>
      </c>
      <c r="M51" s="82"/>
      <c r="N51" s="83">
        <f t="shared" si="2"/>
        <v>0</v>
      </c>
      <c r="O51" s="80"/>
      <c r="P51" s="80"/>
      <c r="Q51" s="80"/>
      <c r="R51" s="84">
        <f t="shared" si="3"/>
        <v>0</v>
      </c>
      <c r="S51" s="19" t="str">
        <f t="shared" si="4"/>
        <v>OK</v>
      </c>
      <c r="T51" s="48"/>
      <c r="U51" s="48"/>
      <c r="V51" s="48"/>
      <c r="W51" s="48"/>
      <c r="X51" s="48"/>
      <c r="Y51" s="50"/>
      <c r="Z51" s="50"/>
      <c r="AA51" s="50"/>
      <c r="AB51" s="50"/>
      <c r="AC51" s="50"/>
      <c r="AD51" s="50"/>
      <c r="AE51" s="50"/>
      <c r="AF51" s="51"/>
      <c r="AG51" s="51"/>
      <c r="AH51" s="51"/>
      <c r="AI51" s="51"/>
    </row>
    <row r="52" spans="1:35" ht="40" customHeight="1" x14ac:dyDescent="0.35">
      <c r="A52" s="109"/>
      <c r="B52" s="112"/>
      <c r="C52" s="33">
        <v>49</v>
      </c>
      <c r="D52" s="115"/>
      <c r="E52" s="39" t="s">
        <v>127</v>
      </c>
      <c r="F52" s="40" t="s">
        <v>125</v>
      </c>
      <c r="G52" s="40" t="s">
        <v>28</v>
      </c>
      <c r="H52" s="40" t="s">
        <v>29</v>
      </c>
      <c r="I52" s="38">
        <v>4.88</v>
      </c>
      <c r="J52" s="17">
        <v>0</v>
      </c>
      <c r="K52" s="79">
        <f t="shared" si="0"/>
        <v>0</v>
      </c>
      <c r="L52" s="81">
        <f t="shared" si="1"/>
        <v>0</v>
      </c>
      <c r="M52" s="82"/>
      <c r="N52" s="83">
        <f t="shared" si="2"/>
        <v>0</v>
      </c>
      <c r="O52" s="80"/>
      <c r="P52" s="80"/>
      <c r="Q52" s="80"/>
      <c r="R52" s="84">
        <f t="shared" si="3"/>
        <v>0</v>
      </c>
      <c r="S52" s="19" t="str">
        <f t="shared" si="4"/>
        <v>OK</v>
      </c>
      <c r="T52" s="48"/>
      <c r="U52" s="48"/>
      <c r="V52" s="48"/>
      <c r="W52" s="48"/>
      <c r="X52" s="48"/>
      <c r="Y52" s="50"/>
      <c r="Z52" s="50"/>
      <c r="AA52" s="50"/>
      <c r="AB52" s="50"/>
      <c r="AC52" s="50"/>
      <c r="AD52" s="50"/>
      <c r="AE52" s="50"/>
      <c r="AF52" s="51"/>
      <c r="AG52" s="51"/>
      <c r="AH52" s="51"/>
      <c r="AI52" s="51"/>
    </row>
    <row r="53" spans="1:35" ht="40" customHeight="1" x14ac:dyDescent="0.35">
      <c r="A53" s="109"/>
      <c r="B53" s="112"/>
      <c r="C53" s="33">
        <v>50</v>
      </c>
      <c r="D53" s="115"/>
      <c r="E53" s="39" t="s">
        <v>129</v>
      </c>
      <c r="F53" s="40" t="s">
        <v>37</v>
      </c>
      <c r="G53" s="40" t="s">
        <v>39</v>
      </c>
      <c r="H53" s="40" t="s">
        <v>29</v>
      </c>
      <c r="I53" s="38">
        <v>14.54</v>
      </c>
      <c r="J53" s="17">
        <v>0</v>
      </c>
      <c r="K53" s="79">
        <f t="shared" si="0"/>
        <v>0</v>
      </c>
      <c r="L53" s="81">
        <f t="shared" si="1"/>
        <v>0</v>
      </c>
      <c r="M53" s="82"/>
      <c r="N53" s="83">
        <f t="shared" si="2"/>
        <v>0</v>
      </c>
      <c r="O53" s="80"/>
      <c r="P53" s="80"/>
      <c r="Q53" s="80"/>
      <c r="R53" s="84">
        <f t="shared" si="3"/>
        <v>0</v>
      </c>
      <c r="S53" s="19" t="str">
        <f t="shared" si="4"/>
        <v>OK</v>
      </c>
      <c r="T53" s="48"/>
      <c r="U53" s="48"/>
      <c r="V53" s="48"/>
      <c r="W53" s="48"/>
      <c r="X53" s="48"/>
      <c r="Y53" s="50"/>
      <c r="Z53" s="50"/>
      <c r="AA53" s="50"/>
      <c r="AB53" s="50"/>
      <c r="AC53" s="50"/>
      <c r="AD53" s="50"/>
      <c r="AE53" s="50"/>
      <c r="AF53" s="51"/>
      <c r="AG53" s="51"/>
      <c r="AH53" s="51"/>
      <c r="AI53" s="51"/>
    </row>
    <row r="54" spans="1:35" ht="40" customHeight="1" x14ac:dyDescent="0.35">
      <c r="A54" s="109"/>
      <c r="B54" s="112"/>
      <c r="C54" s="33">
        <v>51</v>
      </c>
      <c r="D54" s="115"/>
      <c r="E54" s="39" t="s">
        <v>130</v>
      </c>
      <c r="F54" s="40" t="s">
        <v>37</v>
      </c>
      <c r="G54" s="40" t="s">
        <v>40</v>
      </c>
      <c r="H54" s="40" t="s">
        <v>29</v>
      </c>
      <c r="I54" s="38">
        <v>15.8</v>
      </c>
      <c r="J54" s="17">
        <v>0</v>
      </c>
      <c r="K54" s="79">
        <f t="shared" si="0"/>
        <v>0</v>
      </c>
      <c r="L54" s="81">
        <f t="shared" si="1"/>
        <v>0</v>
      </c>
      <c r="M54" s="82"/>
      <c r="N54" s="83">
        <f t="shared" si="2"/>
        <v>0</v>
      </c>
      <c r="O54" s="80"/>
      <c r="P54" s="80"/>
      <c r="Q54" s="80"/>
      <c r="R54" s="84">
        <f t="shared" si="3"/>
        <v>0</v>
      </c>
      <c r="S54" s="19" t="str">
        <f t="shared" si="4"/>
        <v>OK</v>
      </c>
      <c r="T54" s="48"/>
      <c r="U54" s="48"/>
      <c r="V54" s="48"/>
      <c r="W54" s="48"/>
      <c r="X54" s="48"/>
      <c r="Y54" s="50"/>
      <c r="Z54" s="50"/>
      <c r="AA54" s="50"/>
      <c r="AB54" s="50"/>
      <c r="AC54" s="50"/>
      <c r="AD54" s="50"/>
      <c r="AE54" s="50"/>
      <c r="AF54" s="51"/>
      <c r="AG54" s="51"/>
      <c r="AH54" s="51"/>
      <c r="AI54" s="51"/>
    </row>
    <row r="55" spans="1:35" ht="40" customHeight="1" x14ac:dyDescent="0.35">
      <c r="A55" s="109"/>
      <c r="B55" s="112"/>
      <c r="C55" s="33">
        <v>52</v>
      </c>
      <c r="D55" s="115"/>
      <c r="E55" s="39" t="s">
        <v>44</v>
      </c>
      <c r="F55" s="40" t="s">
        <v>37</v>
      </c>
      <c r="G55" s="40" t="s">
        <v>45</v>
      </c>
      <c r="H55" s="40" t="s">
        <v>29</v>
      </c>
      <c r="I55" s="38">
        <v>25.35</v>
      </c>
      <c r="J55" s="17">
        <v>0</v>
      </c>
      <c r="K55" s="79">
        <f t="shared" si="0"/>
        <v>0</v>
      </c>
      <c r="L55" s="81">
        <f t="shared" si="1"/>
        <v>0</v>
      </c>
      <c r="M55" s="82"/>
      <c r="N55" s="83">
        <f t="shared" si="2"/>
        <v>0</v>
      </c>
      <c r="O55" s="80"/>
      <c r="P55" s="80"/>
      <c r="Q55" s="80"/>
      <c r="R55" s="84">
        <f t="shared" si="3"/>
        <v>0</v>
      </c>
      <c r="S55" s="19" t="str">
        <f t="shared" si="4"/>
        <v>OK</v>
      </c>
      <c r="T55" s="48"/>
      <c r="U55" s="48"/>
      <c r="V55" s="48"/>
      <c r="W55" s="48"/>
      <c r="X55" s="48"/>
      <c r="Y55" s="50"/>
      <c r="Z55" s="50"/>
      <c r="AA55" s="50"/>
      <c r="AB55" s="50"/>
      <c r="AC55" s="50"/>
      <c r="AD55" s="50"/>
      <c r="AE55" s="50"/>
      <c r="AF55" s="51"/>
      <c r="AG55" s="51"/>
      <c r="AH55" s="51"/>
      <c r="AI55" s="51"/>
    </row>
    <row r="56" spans="1:35" ht="40" customHeight="1" x14ac:dyDescent="0.35">
      <c r="A56" s="109"/>
      <c r="B56" s="112"/>
      <c r="C56" s="33">
        <v>53</v>
      </c>
      <c r="D56" s="115"/>
      <c r="E56" s="39" t="s">
        <v>46</v>
      </c>
      <c r="F56" s="40" t="s">
        <v>37</v>
      </c>
      <c r="G56" s="40" t="s">
        <v>47</v>
      </c>
      <c r="H56" s="40" t="s">
        <v>29</v>
      </c>
      <c r="I56" s="38">
        <v>20</v>
      </c>
      <c r="J56" s="17">
        <v>0</v>
      </c>
      <c r="K56" s="79">
        <f t="shared" si="0"/>
        <v>0</v>
      </c>
      <c r="L56" s="81">
        <f t="shared" si="1"/>
        <v>0</v>
      </c>
      <c r="M56" s="82"/>
      <c r="N56" s="83">
        <f t="shared" si="2"/>
        <v>0</v>
      </c>
      <c r="O56" s="80"/>
      <c r="P56" s="80"/>
      <c r="Q56" s="80"/>
      <c r="R56" s="84">
        <f t="shared" si="3"/>
        <v>0</v>
      </c>
      <c r="S56" s="19" t="str">
        <f t="shared" si="4"/>
        <v>OK</v>
      </c>
      <c r="T56" s="48"/>
      <c r="U56" s="48"/>
      <c r="V56" s="48"/>
      <c r="W56" s="48"/>
      <c r="X56" s="48"/>
      <c r="Y56" s="50"/>
      <c r="Z56" s="50"/>
      <c r="AA56" s="50"/>
      <c r="AB56" s="50"/>
      <c r="AC56" s="50"/>
      <c r="AD56" s="50"/>
      <c r="AE56" s="50"/>
      <c r="AF56" s="51"/>
      <c r="AG56" s="51"/>
      <c r="AH56" s="51"/>
      <c r="AI56" s="51"/>
    </row>
    <row r="57" spans="1:35" ht="40" customHeight="1" x14ac:dyDescent="0.35">
      <c r="A57" s="109"/>
      <c r="B57" s="112"/>
      <c r="C57" s="33">
        <v>54</v>
      </c>
      <c r="D57" s="115"/>
      <c r="E57" s="39" t="s">
        <v>48</v>
      </c>
      <c r="F57" s="40" t="s">
        <v>37</v>
      </c>
      <c r="G57" s="40" t="s">
        <v>49</v>
      </c>
      <c r="H57" s="40" t="s">
        <v>29</v>
      </c>
      <c r="I57" s="38">
        <v>14.23</v>
      </c>
      <c r="J57" s="17">
        <v>0</v>
      </c>
      <c r="K57" s="79">
        <f t="shared" si="0"/>
        <v>0</v>
      </c>
      <c r="L57" s="81">
        <f t="shared" si="1"/>
        <v>0</v>
      </c>
      <c r="M57" s="82"/>
      <c r="N57" s="83">
        <f t="shared" si="2"/>
        <v>0</v>
      </c>
      <c r="O57" s="80"/>
      <c r="P57" s="80"/>
      <c r="Q57" s="80"/>
      <c r="R57" s="84">
        <f t="shared" si="3"/>
        <v>0</v>
      </c>
      <c r="S57" s="19" t="str">
        <f t="shared" si="4"/>
        <v>OK</v>
      </c>
      <c r="T57" s="48"/>
      <c r="U57" s="48"/>
      <c r="V57" s="48"/>
      <c r="W57" s="48"/>
      <c r="X57" s="48"/>
      <c r="Y57" s="50"/>
      <c r="Z57" s="50"/>
      <c r="AA57" s="50"/>
      <c r="AB57" s="50"/>
      <c r="AC57" s="50"/>
      <c r="AD57" s="50"/>
      <c r="AE57" s="50"/>
      <c r="AF57" s="51"/>
      <c r="AG57" s="51"/>
      <c r="AH57" s="51"/>
      <c r="AI57" s="51"/>
    </row>
    <row r="58" spans="1:35" ht="40" customHeight="1" x14ac:dyDescent="0.35">
      <c r="A58" s="109"/>
      <c r="B58" s="112"/>
      <c r="C58" s="33">
        <v>55</v>
      </c>
      <c r="D58" s="115"/>
      <c r="E58" s="39" t="s">
        <v>54</v>
      </c>
      <c r="F58" s="40" t="s">
        <v>37</v>
      </c>
      <c r="G58" s="40" t="s">
        <v>95</v>
      </c>
      <c r="H58" s="40" t="s">
        <v>29</v>
      </c>
      <c r="I58" s="38">
        <v>64.08</v>
      </c>
      <c r="J58" s="17">
        <v>0</v>
      </c>
      <c r="K58" s="79">
        <f t="shared" si="0"/>
        <v>0</v>
      </c>
      <c r="L58" s="81">
        <f t="shared" si="1"/>
        <v>0</v>
      </c>
      <c r="M58" s="82"/>
      <c r="N58" s="83">
        <f t="shared" si="2"/>
        <v>0</v>
      </c>
      <c r="O58" s="80"/>
      <c r="P58" s="80"/>
      <c r="Q58" s="80"/>
      <c r="R58" s="84">
        <f t="shared" si="3"/>
        <v>0</v>
      </c>
      <c r="S58" s="19" t="str">
        <f t="shared" si="4"/>
        <v>OK</v>
      </c>
      <c r="T58" s="48"/>
      <c r="U58" s="48"/>
      <c r="V58" s="48"/>
      <c r="W58" s="48"/>
      <c r="X58" s="48"/>
      <c r="Y58" s="50"/>
      <c r="Z58" s="50"/>
      <c r="AA58" s="50"/>
      <c r="AB58" s="50"/>
      <c r="AC58" s="50"/>
      <c r="AD58" s="50"/>
      <c r="AE58" s="50"/>
      <c r="AF58" s="51"/>
      <c r="AG58" s="51"/>
      <c r="AH58" s="51"/>
      <c r="AI58" s="51"/>
    </row>
    <row r="59" spans="1:35" ht="40" customHeight="1" x14ac:dyDescent="0.35">
      <c r="A59" s="109"/>
      <c r="B59" s="112"/>
      <c r="C59" s="33">
        <v>56</v>
      </c>
      <c r="D59" s="115"/>
      <c r="E59" s="39" t="s">
        <v>56</v>
      </c>
      <c r="F59" s="40" t="s">
        <v>37</v>
      </c>
      <c r="G59" s="40" t="s">
        <v>96</v>
      </c>
      <c r="H59" s="40" t="s">
        <v>29</v>
      </c>
      <c r="I59" s="38">
        <v>24.58</v>
      </c>
      <c r="J59" s="17">
        <v>0</v>
      </c>
      <c r="K59" s="79">
        <f t="shared" si="0"/>
        <v>0</v>
      </c>
      <c r="L59" s="81">
        <f t="shared" si="1"/>
        <v>0</v>
      </c>
      <c r="M59" s="82"/>
      <c r="N59" s="83">
        <f t="shared" si="2"/>
        <v>0</v>
      </c>
      <c r="O59" s="80"/>
      <c r="P59" s="80"/>
      <c r="Q59" s="80"/>
      <c r="R59" s="84">
        <f t="shared" si="3"/>
        <v>0</v>
      </c>
      <c r="S59" s="19" t="str">
        <f t="shared" si="4"/>
        <v>OK</v>
      </c>
      <c r="T59" s="48"/>
      <c r="U59" s="48"/>
      <c r="V59" s="48"/>
      <c r="W59" s="48"/>
      <c r="X59" s="48"/>
      <c r="Y59" s="50"/>
      <c r="Z59" s="50"/>
      <c r="AA59" s="50"/>
      <c r="AB59" s="50"/>
      <c r="AC59" s="50"/>
      <c r="AD59" s="50"/>
      <c r="AE59" s="50"/>
      <c r="AF59" s="51"/>
      <c r="AG59" s="51"/>
      <c r="AH59" s="51"/>
      <c r="AI59" s="51"/>
    </row>
    <row r="60" spans="1:35" ht="40" customHeight="1" x14ac:dyDescent="0.35">
      <c r="A60" s="109"/>
      <c r="B60" s="112"/>
      <c r="C60" s="33">
        <v>57</v>
      </c>
      <c r="D60" s="115"/>
      <c r="E60" s="39" t="s">
        <v>58</v>
      </c>
      <c r="F60" s="40" t="s">
        <v>37</v>
      </c>
      <c r="G60" s="40" t="s">
        <v>59</v>
      </c>
      <c r="H60" s="40" t="s">
        <v>29</v>
      </c>
      <c r="I60" s="38">
        <v>55.06</v>
      </c>
      <c r="J60" s="17">
        <v>0</v>
      </c>
      <c r="K60" s="79">
        <f t="shared" si="0"/>
        <v>0</v>
      </c>
      <c r="L60" s="81">
        <f t="shared" si="1"/>
        <v>0</v>
      </c>
      <c r="M60" s="82"/>
      <c r="N60" s="83">
        <f t="shared" si="2"/>
        <v>0</v>
      </c>
      <c r="O60" s="80"/>
      <c r="P60" s="80"/>
      <c r="Q60" s="80"/>
      <c r="R60" s="84">
        <f t="shared" si="3"/>
        <v>0</v>
      </c>
      <c r="S60" s="19" t="str">
        <f t="shared" si="4"/>
        <v>OK</v>
      </c>
      <c r="T60" s="48"/>
      <c r="U60" s="48"/>
      <c r="V60" s="48"/>
      <c r="W60" s="48"/>
      <c r="X60" s="48"/>
      <c r="Y60" s="50"/>
      <c r="Z60" s="50"/>
      <c r="AA60" s="50"/>
      <c r="AB60" s="50"/>
      <c r="AC60" s="50"/>
      <c r="AD60" s="50"/>
      <c r="AE60" s="50"/>
      <c r="AF60" s="51"/>
      <c r="AG60" s="51"/>
      <c r="AH60" s="51"/>
      <c r="AI60" s="51"/>
    </row>
    <row r="61" spans="1:35" ht="40" customHeight="1" x14ac:dyDescent="0.35">
      <c r="A61" s="109"/>
      <c r="B61" s="112"/>
      <c r="C61" s="33">
        <v>58</v>
      </c>
      <c r="D61" s="115"/>
      <c r="E61" s="39" t="s">
        <v>62</v>
      </c>
      <c r="F61" s="40" t="s">
        <v>125</v>
      </c>
      <c r="G61" s="40" t="s">
        <v>63</v>
      </c>
      <c r="H61" s="40" t="s">
        <v>29</v>
      </c>
      <c r="I61" s="38">
        <v>985.48</v>
      </c>
      <c r="J61" s="17">
        <v>0</v>
      </c>
      <c r="K61" s="79">
        <f t="shared" si="0"/>
        <v>0</v>
      </c>
      <c r="L61" s="81">
        <f t="shared" si="1"/>
        <v>0</v>
      </c>
      <c r="M61" s="82"/>
      <c r="N61" s="83">
        <f t="shared" si="2"/>
        <v>0</v>
      </c>
      <c r="O61" s="80"/>
      <c r="P61" s="80"/>
      <c r="Q61" s="80"/>
      <c r="R61" s="84">
        <f t="shared" si="3"/>
        <v>0</v>
      </c>
      <c r="S61" s="19" t="str">
        <f t="shared" si="4"/>
        <v>OK</v>
      </c>
      <c r="T61" s="48"/>
      <c r="U61" s="48"/>
      <c r="V61" s="48"/>
      <c r="W61" s="48"/>
      <c r="X61" s="48"/>
      <c r="Y61" s="50"/>
      <c r="Z61" s="50"/>
      <c r="AA61" s="50"/>
      <c r="AB61" s="50"/>
      <c r="AC61" s="50"/>
      <c r="AD61" s="50"/>
      <c r="AE61" s="50"/>
      <c r="AF61" s="51"/>
      <c r="AG61" s="51"/>
      <c r="AH61" s="51"/>
      <c r="AI61" s="51"/>
    </row>
    <row r="62" spans="1:35" ht="40" customHeight="1" x14ac:dyDescent="0.35">
      <c r="A62" s="109"/>
      <c r="B62" s="112"/>
      <c r="C62" s="33">
        <v>59</v>
      </c>
      <c r="D62" s="115"/>
      <c r="E62" s="39" t="s">
        <v>64</v>
      </c>
      <c r="F62" s="40" t="s">
        <v>125</v>
      </c>
      <c r="G62" s="40" t="s">
        <v>63</v>
      </c>
      <c r="H62" s="40" t="s">
        <v>29</v>
      </c>
      <c r="I62" s="38">
        <v>518.16999999999996</v>
      </c>
      <c r="J62" s="17">
        <v>0</v>
      </c>
      <c r="K62" s="79">
        <f t="shared" si="0"/>
        <v>0</v>
      </c>
      <c r="L62" s="81">
        <f t="shared" si="1"/>
        <v>0</v>
      </c>
      <c r="M62" s="82"/>
      <c r="N62" s="83">
        <f t="shared" si="2"/>
        <v>0</v>
      </c>
      <c r="O62" s="80"/>
      <c r="P62" s="80"/>
      <c r="Q62" s="80"/>
      <c r="R62" s="84">
        <f t="shared" si="3"/>
        <v>0</v>
      </c>
      <c r="S62" s="19" t="str">
        <f t="shared" si="4"/>
        <v>OK</v>
      </c>
      <c r="T62" s="48"/>
      <c r="U62" s="48"/>
      <c r="V62" s="48"/>
      <c r="W62" s="48"/>
      <c r="X62" s="48"/>
      <c r="Y62" s="50"/>
      <c r="Z62" s="50"/>
      <c r="AA62" s="50"/>
      <c r="AB62" s="50"/>
      <c r="AC62" s="50"/>
      <c r="AD62" s="50"/>
      <c r="AE62" s="50"/>
      <c r="AF62" s="51"/>
      <c r="AG62" s="51"/>
      <c r="AH62" s="51"/>
      <c r="AI62" s="51"/>
    </row>
    <row r="63" spans="1:35" ht="40" customHeight="1" x14ac:dyDescent="0.35">
      <c r="A63" s="109"/>
      <c r="B63" s="112"/>
      <c r="C63" s="33">
        <v>60</v>
      </c>
      <c r="D63" s="115"/>
      <c r="E63" s="39" t="s">
        <v>65</v>
      </c>
      <c r="F63" s="40" t="s">
        <v>125</v>
      </c>
      <c r="G63" s="40" t="s">
        <v>66</v>
      </c>
      <c r="H63" s="40" t="s">
        <v>29</v>
      </c>
      <c r="I63" s="38">
        <v>139.9</v>
      </c>
      <c r="J63" s="17">
        <v>0</v>
      </c>
      <c r="K63" s="79">
        <f t="shared" si="0"/>
        <v>0</v>
      </c>
      <c r="L63" s="81">
        <f t="shared" si="1"/>
        <v>0</v>
      </c>
      <c r="M63" s="82"/>
      <c r="N63" s="83">
        <f t="shared" si="2"/>
        <v>0</v>
      </c>
      <c r="O63" s="80"/>
      <c r="P63" s="80"/>
      <c r="Q63" s="80"/>
      <c r="R63" s="84">
        <f t="shared" si="3"/>
        <v>0</v>
      </c>
      <c r="S63" s="19" t="str">
        <f t="shared" si="4"/>
        <v>OK</v>
      </c>
      <c r="T63" s="48"/>
      <c r="U63" s="48"/>
      <c r="V63" s="48"/>
      <c r="W63" s="48"/>
      <c r="X63" s="48"/>
      <c r="Y63" s="50"/>
      <c r="Z63" s="50"/>
      <c r="AA63" s="50"/>
      <c r="AB63" s="50"/>
      <c r="AC63" s="50"/>
      <c r="AD63" s="50"/>
      <c r="AE63" s="50"/>
      <c r="AF63" s="51"/>
      <c r="AG63" s="51"/>
      <c r="AH63" s="51"/>
      <c r="AI63" s="51"/>
    </row>
    <row r="64" spans="1:35" ht="40" customHeight="1" x14ac:dyDescent="0.35">
      <c r="A64" s="109"/>
      <c r="B64" s="112"/>
      <c r="C64" s="33">
        <v>61</v>
      </c>
      <c r="D64" s="115"/>
      <c r="E64" s="39" t="s">
        <v>67</v>
      </c>
      <c r="F64" s="40" t="s">
        <v>125</v>
      </c>
      <c r="G64" s="40" t="s">
        <v>68</v>
      </c>
      <c r="H64" s="40" t="s">
        <v>29</v>
      </c>
      <c r="I64" s="38">
        <v>642.58000000000004</v>
      </c>
      <c r="J64" s="17">
        <v>0</v>
      </c>
      <c r="K64" s="79">
        <f t="shared" si="0"/>
        <v>0</v>
      </c>
      <c r="L64" s="81">
        <f t="shared" si="1"/>
        <v>0</v>
      </c>
      <c r="M64" s="82"/>
      <c r="N64" s="83">
        <f t="shared" si="2"/>
        <v>0</v>
      </c>
      <c r="O64" s="80"/>
      <c r="P64" s="80"/>
      <c r="Q64" s="80"/>
      <c r="R64" s="84">
        <f t="shared" si="3"/>
        <v>0</v>
      </c>
      <c r="S64" s="19" t="str">
        <f t="shared" si="4"/>
        <v>OK</v>
      </c>
      <c r="T64" s="48"/>
      <c r="U64" s="48"/>
      <c r="V64" s="48"/>
      <c r="W64" s="48"/>
      <c r="X64" s="48"/>
      <c r="Y64" s="50"/>
      <c r="Z64" s="50"/>
      <c r="AA64" s="50"/>
      <c r="AB64" s="50"/>
      <c r="AC64" s="50"/>
      <c r="AD64" s="50"/>
      <c r="AE64" s="50"/>
      <c r="AF64" s="51"/>
      <c r="AG64" s="51"/>
      <c r="AH64" s="51"/>
      <c r="AI64" s="51"/>
    </row>
    <row r="65" spans="1:35" ht="40" customHeight="1" x14ac:dyDescent="0.35">
      <c r="A65" s="109"/>
      <c r="B65" s="112"/>
      <c r="C65" s="33">
        <v>62</v>
      </c>
      <c r="D65" s="115"/>
      <c r="E65" s="39" t="s">
        <v>74</v>
      </c>
      <c r="F65" s="40" t="s">
        <v>125</v>
      </c>
      <c r="G65" s="40" t="s">
        <v>39</v>
      </c>
      <c r="H65" s="40" t="s">
        <v>29</v>
      </c>
      <c r="I65" s="38">
        <v>993.02</v>
      </c>
      <c r="J65" s="17">
        <v>0</v>
      </c>
      <c r="K65" s="79">
        <f t="shared" si="0"/>
        <v>0</v>
      </c>
      <c r="L65" s="81">
        <f t="shared" si="1"/>
        <v>0</v>
      </c>
      <c r="M65" s="82"/>
      <c r="N65" s="83">
        <f t="shared" si="2"/>
        <v>0</v>
      </c>
      <c r="O65" s="80"/>
      <c r="P65" s="80"/>
      <c r="Q65" s="80"/>
      <c r="R65" s="84">
        <f t="shared" si="3"/>
        <v>0</v>
      </c>
      <c r="S65" s="19" t="str">
        <f t="shared" si="4"/>
        <v>OK</v>
      </c>
      <c r="T65" s="48"/>
      <c r="U65" s="48"/>
      <c r="V65" s="48"/>
      <c r="W65" s="48"/>
      <c r="X65" s="48"/>
      <c r="Y65" s="50"/>
      <c r="Z65" s="50"/>
      <c r="AA65" s="50"/>
      <c r="AB65" s="50"/>
      <c r="AC65" s="50"/>
      <c r="AD65" s="50"/>
      <c r="AE65" s="50"/>
      <c r="AF65" s="51"/>
      <c r="AG65" s="51"/>
      <c r="AH65" s="51"/>
      <c r="AI65" s="51"/>
    </row>
    <row r="66" spans="1:35" ht="40" customHeight="1" x14ac:dyDescent="0.35">
      <c r="A66" s="109"/>
      <c r="B66" s="112"/>
      <c r="C66" s="33">
        <v>63</v>
      </c>
      <c r="D66" s="115"/>
      <c r="E66" s="39" t="s">
        <v>78</v>
      </c>
      <c r="F66" s="40" t="s">
        <v>125</v>
      </c>
      <c r="G66" s="40" t="s">
        <v>28</v>
      </c>
      <c r="H66" s="40" t="s">
        <v>29</v>
      </c>
      <c r="I66" s="38">
        <v>66.69</v>
      </c>
      <c r="J66" s="17">
        <v>0</v>
      </c>
      <c r="K66" s="79">
        <f t="shared" si="0"/>
        <v>0</v>
      </c>
      <c r="L66" s="81">
        <f t="shared" si="1"/>
        <v>0</v>
      </c>
      <c r="M66" s="82"/>
      <c r="N66" s="83">
        <f t="shared" si="2"/>
        <v>0</v>
      </c>
      <c r="O66" s="80"/>
      <c r="P66" s="80"/>
      <c r="Q66" s="80"/>
      <c r="R66" s="84">
        <f t="shared" si="3"/>
        <v>0</v>
      </c>
      <c r="S66" s="19" t="str">
        <f t="shared" si="4"/>
        <v>OK</v>
      </c>
      <c r="T66" s="48"/>
      <c r="U66" s="48"/>
      <c r="V66" s="48"/>
      <c r="W66" s="48"/>
      <c r="X66" s="48"/>
      <c r="Y66" s="50"/>
      <c r="Z66" s="50"/>
      <c r="AA66" s="50"/>
      <c r="AB66" s="50"/>
      <c r="AC66" s="50"/>
      <c r="AD66" s="50"/>
      <c r="AE66" s="50"/>
      <c r="AF66" s="51"/>
      <c r="AG66" s="51"/>
      <c r="AH66" s="51"/>
      <c r="AI66" s="51"/>
    </row>
    <row r="67" spans="1:35" ht="40" customHeight="1" x14ac:dyDescent="0.35">
      <c r="A67" s="109"/>
      <c r="B67" s="112"/>
      <c r="C67" s="33">
        <v>64</v>
      </c>
      <c r="D67" s="115"/>
      <c r="E67" s="39" t="s">
        <v>131</v>
      </c>
      <c r="F67" s="40" t="s">
        <v>125</v>
      </c>
      <c r="G67" s="40" t="s">
        <v>28</v>
      </c>
      <c r="H67" s="40" t="s">
        <v>29</v>
      </c>
      <c r="I67" s="38">
        <v>63.14</v>
      </c>
      <c r="J67" s="17">
        <v>0</v>
      </c>
      <c r="K67" s="79">
        <f t="shared" si="0"/>
        <v>0</v>
      </c>
      <c r="L67" s="81">
        <f t="shared" si="1"/>
        <v>0</v>
      </c>
      <c r="M67" s="82"/>
      <c r="N67" s="83">
        <f t="shared" si="2"/>
        <v>0</v>
      </c>
      <c r="O67" s="80"/>
      <c r="P67" s="80"/>
      <c r="Q67" s="80"/>
      <c r="R67" s="84">
        <f t="shared" si="3"/>
        <v>0</v>
      </c>
      <c r="S67" s="19" t="str">
        <f t="shared" si="4"/>
        <v>OK</v>
      </c>
      <c r="T67" s="48"/>
      <c r="U67" s="48"/>
      <c r="V67" s="48"/>
      <c r="W67" s="48"/>
      <c r="X67" s="48"/>
      <c r="Y67" s="50"/>
      <c r="Z67" s="50"/>
      <c r="AA67" s="50"/>
      <c r="AB67" s="50"/>
      <c r="AC67" s="50"/>
      <c r="AD67" s="50"/>
      <c r="AE67" s="50"/>
      <c r="AF67" s="51"/>
      <c r="AG67" s="51"/>
      <c r="AH67" s="51"/>
      <c r="AI67" s="51"/>
    </row>
    <row r="68" spans="1:35" ht="40" customHeight="1" x14ac:dyDescent="0.35">
      <c r="A68" s="109"/>
      <c r="B68" s="112"/>
      <c r="C68" s="33">
        <v>65</v>
      </c>
      <c r="D68" s="115"/>
      <c r="E68" s="39" t="s">
        <v>132</v>
      </c>
      <c r="F68" s="40" t="s">
        <v>37</v>
      </c>
      <c r="G68" s="40" t="s">
        <v>79</v>
      </c>
      <c r="H68" s="40" t="s">
        <v>29</v>
      </c>
      <c r="I68" s="38">
        <v>11.99</v>
      </c>
      <c r="J68" s="17">
        <v>0</v>
      </c>
      <c r="K68" s="79">
        <f t="shared" si="0"/>
        <v>0</v>
      </c>
      <c r="L68" s="81">
        <f t="shared" si="1"/>
        <v>0</v>
      </c>
      <c r="M68" s="82"/>
      <c r="N68" s="83">
        <f t="shared" si="2"/>
        <v>0</v>
      </c>
      <c r="O68" s="80"/>
      <c r="P68" s="80"/>
      <c r="Q68" s="80"/>
      <c r="R68" s="84">
        <f t="shared" si="3"/>
        <v>0</v>
      </c>
      <c r="S68" s="19" t="str">
        <f t="shared" si="4"/>
        <v>OK</v>
      </c>
      <c r="T68" s="48"/>
      <c r="U68" s="48"/>
      <c r="V68" s="48"/>
      <c r="W68" s="48"/>
      <c r="X68" s="48"/>
      <c r="Y68" s="50"/>
      <c r="Z68" s="50"/>
      <c r="AA68" s="50"/>
      <c r="AB68" s="50"/>
      <c r="AC68" s="50"/>
      <c r="AD68" s="50"/>
      <c r="AE68" s="50"/>
      <c r="AF68" s="51"/>
      <c r="AG68" s="51"/>
      <c r="AH68" s="51"/>
      <c r="AI68" s="51"/>
    </row>
    <row r="69" spans="1:35" ht="40" customHeight="1" x14ac:dyDescent="0.35">
      <c r="A69" s="109"/>
      <c r="B69" s="112"/>
      <c r="C69" s="33">
        <v>66</v>
      </c>
      <c r="D69" s="115"/>
      <c r="E69" s="39" t="s">
        <v>133</v>
      </c>
      <c r="F69" s="40" t="s">
        <v>37</v>
      </c>
      <c r="G69" s="40" t="s">
        <v>80</v>
      </c>
      <c r="H69" s="40" t="s">
        <v>29</v>
      </c>
      <c r="I69" s="38">
        <v>18.37</v>
      </c>
      <c r="J69" s="17">
        <v>0</v>
      </c>
      <c r="K69" s="79">
        <f t="shared" ref="K69:K132" si="5">IF(SUM(T69:AK69)&gt;J69,J69,SUM(T69:AK69))</f>
        <v>0</v>
      </c>
      <c r="L69" s="81">
        <f t="shared" ref="L69:L132" si="6">(SUM(T69:AK69))</f>
        <v>0</v>
      </c>
      <c r="M69" s="82"/>
      <c r="N69" s="83">
        <f t="shared" ref="N69:N132" si="7">ROUND(IF(J69*0.25-0.5&lt;0,0,J69*0.25-0.5),0)-Q69-O69</f>
        <v>0</v>
      </c>
      <c r="O69" s="80"/>
      <c r="P69" s="80"/>
      <c r="Q69" s="80"/>
      <c r="R69" s="84">
        <f t="shared" ref="R69:R132" si="8">J69-(SUM(T69:AC69))+M69</f>
        <v>0</v>
      </c>
      <c r="S69" s="19" t="str">
        <f t="shared" ref="S69:S294" si="9">IF(R69&lt;0,"ATENÇÃO","OK")</f>
        <v>OK</v>
      </c>
      <c r="T69" s="48"/>
      <c r="U69" s="48"/>
      <c r="V69" s="48"/>
      <c r="W69" s="48"/>
      <c r="X69" s="48"/>
      <c r="Y69" s="50"/>
      <c r="Z69" s="50"/>
      <c r="AA69" s="50"/>
      <c r="AB69" s="50"/>
      <c r="AC69" s="50"/>
      <c r="AD69" s="50"/>
      <c r="AE69" s="50"/>
      <c r="AF69" s="51"/>
      <c r="AG69" s="51"/>
      <c r="AH69" s="51"/>
      <c r="AI69" s="51"/>
    </row>
    <row r="70" spans="1:35" ht="40" customHeight="1" x14ac:dyDescent="0.35">
      <c r="A70" s="109"/>
      <c r="B70" s="112"/>
      <c r="C70" s="33">
        <v>67</v>
      </c>
      <c r="D70" s="115"/>
      <c r="E70" s="39" t="s">
        <v>134</v>
      </c>
      <c r="F70" s="40" t="s">
        <v>37</v>
      </c>
      <c r="G70" s="40" t="s">
        <v>81</v>
      </c>
      <c r="H70" s="40" t="s">
        <v>29</v>
      </c>
      <c r="I70" s="38">
        <v>19.25</v>
      </c>
      <c r="J70" s="17">
        <v>0</v>
      </c>
      <c r="K70" s="79">
        <f t="shared" si="5"/>
        <v>0</v>
      </c>
      <c r="L70" s="81">
        <f t="shared" si="6"/>
        <v>0</v>
      </c>
      <c r="M70" s="82"/>
      <c r="N70" s="83">
        <f t="shared" si="7"/>
        <v>0</v>
      </c>
      <c r="O70" s="80"/>
      <c r="P70" s="80"/>
      <c r="Q70" s="80"/>
      <c r="R70" s="84">
        <f t="shared" si="8"/>
        <v>0</v>
      </c>
      <c r="S70" s="19" t="str">
        <f t="shared" si="9"/>
        <v>OK</v>
      </c>
      <c r="T70" s="48"/>
      <c r="U70" s="48"/>
      <c r="V70" s="48"/>
      <c r="W70" s="48"/>
      <c r="X70" s="48"/>
      <c r="Y70" s="50"/>
      <c r="Z70" s="50"/>
      <c r="AA70" s="50"/>
      <c r="AB70" s="50"/>
      <c r="AC70" s="50"/>
      <c r="AD70" s="50"/>
      <c r="AE70" s="50"/>
      <c r="AF70" s="51"/>
      <c r="AG70" s="51"/>
      <c r="AH70" s="51"/>
      <c r="AI70" s="51"/>
    </row>
    <row r="71" spans="1:35" ht="40" customHeight="1" x14ac:dyDescent="0.35">
      <c r="A71" s="109"/>
      <c r="B71" s="112"/>
      <c r="C71" s="33">
        <v>68</v>
      </c>
      <c r="D71" s="115"/>
      <c r="E71" s="39" t="s">
        <v>135</v>
      </c>
      <c r="F71" s="40" t="s">
        <v>37</v>
      </c>
      <c r="G71" s="40" t="s">
        <v>82</v>
      </c>
      <c r="H71" s="40" t="s">
        <v>29</v>
      </c>
      <c r="I71" s="38">
        <v>48.47</v>
      </c>
      <c r="J71" s="17">
        <v>0</v>
      </c>
      <c r="K71" s="79">
        <f t="shared" si="5"/>
        <v>0</v>
      </c>
      <c r="L71" s="81">
        <f t="shared" si="6"/>
        <v>0</v>
      </c>
      <c r="M71" s="82"/>
      <c r="N71" s="83">
        <f t="shared" si="7"/>
        <v>0</v>
      </c>
      <c r="O71" s="80"/>
      <c r="P71" s="80"/>
      <c r="Q71" s="80"/>
      <c r="R71" s="84">
        <f t="shared" si="8"/>
        <v>0</v>
      </c>
      <c r="S71" s="19" t="str">
        <f t="shared" si="9"/>
        <v>OK</v>
      </c>
      <c r="T71" s="48"/>
      <c r="U71" s="48"/>
      <c r="V71" s="48"/>
      <c r="W71" s="48"/>
      <c r="X71" s="48"/>
      <c r="Y71" s="50"/>
      <c r="Z71" s="50"/>
      <c r="AA71" s="50"/>
      <c r="AB71" s="50"/>
      <c r="AC71" s="50"/>
      <c r="AD71" s="50"/>
      <c r="AE71" s="50"/>
      <c r="AF71" s="51"/>
      <c r="AG71" s="51"/>
      <c r="AH71" s="51"/>
      <c r="AI71" s="51"/>
    </row>
    <row r="72" spans="1:35" ht="40" customHeight="1" x14ac:dyDescent="0.35">
      <c r="A72" s="109"/>
      <c r="B72" s="112"/>
      <c r="C72" s="33">
        <v>69</v>
      </c>
      <c r="D72" s="115"/>
      <c r="E72" s="39" t="s">
        <v>136</v>
      </c>
      <c r="F72" s="40" t="s">
        <v>37</v>
      </c>
      <c r="G72" s="40" t="s">
        <v>83</v>
      </c>
      <c r="H72" s="40" t="s">
        <v>29</v>
      </c>
      <c r="I72" s="38">
        <v>25.36</v>
      </c>
      <c r="J72" s="17">
        <v>0</v>
      </c>
      <c r="K72" s="79">
        <f t="shared" si="5"/>
        <v>0</v>
      </c>
      <c r="L72" s="81">
        <f t="shared" si="6"/>
        <v>0</v>
      </c>
      <c r="M72" s="82"/>
      <c r="N72" s="83">
        <f t="shared" si="7"/>
        <v>0</v>
      </c>
      <c r="O72" s="80"/>
      <c r="P72" s="80"/>
      <c r="Q72" s="80"/>
      <c r="R72" s="84">
        <f t="shared" si="8"/>
        <v>0</v>
      </c>
      <c r="S72" s="19" t="str">
        <f t="shared" si="9"/>
        <v>OK</v>
      </c>
      <c r="T72" s="48"/>
      <c r="U72" s="48"/>
      <c r="V72" s="48"/>
      <c r="W72" s="48"/>
      <c r="X72" s="48"/>
      <c r="Y72" s="50"/>
      <c r="Z72" s="50"/>
      <c r="AA72" s="50"/>
      <c r="AB72" s="50"/>
      <c r="AC72" s="50"/>
      <c r="AD72" s="50"/>
      <c r="AE72" s="50"/>
      <c r="AF72" s="51"/>
      <c r="AG72" s="51"/>
      <c r="AH72" s="51"/>
      <c r="AI72" s="51"/>
    </row>
    <row r="73" spans="1:35" ht="40" customHeight="1" x14ac:dyDescent="0.35">
      <c r="A73" s="109"/>
      <c r="B73" s="112"/>
      <c r="C73" s="33">
        <v>70</v>
      </c>
      <c r="D73" s="115"/>
      <c r="E73" s="39" t="s">
        <v>84</v>
      </c>
      <c r="F73" s="40" t="s">
        <v>125</v>
      </c>
      <c r="G73" s="40" t="s">
        <v>85</v>
      </c>
      <c r="H73" s="40" t="s">
        <v>29</v>
      </c>
      <c r="I73" s="38">
        <v>1049.8499999999999</v>
      </c>
      <c r="J73" s="17">
        <v>0</v>
      </c>
      <c r="K73" s="79">
        <f t="shared" si="5"/>
        <v>0</v>
      </c>
      <c r="L73" s="81">
        <f t="shared" si="6"/>
        <v>0</v>
      </c>
      <c r="M73" s="82"/>
      <c r="N73" s="83">
        <f t="shared" si="7"/>
        <v>0</v>
      </c>
      <c r="O73" s="80"/>
      <c r="P73" s="80"/>
      <c r="Q73" s="80"/>
      <c r="R73" s="84">
        <f t="shared" si="8"/>
        <v>0</v>
      </c>
      <c r="S73" s="19" t="str">
        <f t="shared" si="9"/>
        <v>OK</v>
      </c>
      <c r="T73" s="48"/>
      <c r="U73" s="48"/>
      <c r="V73" s="48"/>
      <c r="W73" s="48"/>
      <c r="X73" s="48"/>
      <c r="Y73" s="50"/>
      <c r="Z73" s="50"/>
      <c r="AA73" s="50"/>
      <c r="AB73" s="50"/>
      <c r="AC73" s="50"/>
      <c r="AD73" s="50"/>
      <c r="AE73" s="50"/>
      <c r="AF73" s="51"/>
      <c r="AG73" s="51"/>
      <c r="AH73" s="51"/>
      <c r="AI73" s="51"/>
    </row>
    <row r="74" spans="1:35" ht="40" customHeight="1" x14ac:dyDescent="0.35">
      <c r="A74" s="109"/>
      <c r="B74" s="112"/>
      <c r="C74" s="33">
        <v>71</v>
      </c>
      <c r="D74" s="115"/>
      <c r="E74" s="39" t="s">
        <v>86</v>
      </c>
      <c r="F74" s="40" t="s">
        <v>125</v>
      </c>
      <c r="G74" s="40" t="s">
        <v>87</v>
      </c>
      <c r="H74" s="40" t="s">
        <v>29</v>
      </c>
      <c r="I74" s="38">
        <v>429.03</v>
      </c>
      <c r="J74" s="17">
        <v>0</v>
      </c>
      <c r="K74" s="79">
        <f t="shared" si="5"/>
        <v>0</v>
      </c>
      <c r="L74" s="81">
        <f t="shared" si="6"/>
        <v>0</v>
      </c>
      <c r="M74" s="82"/>
      <c r="N74" s="83">
        <f t="shared" si="7"/>
        <v>0</v>
      </c>
      <c r="O74" s="80"/>
      <c r="P74" s="80"/>
      <c r="Q74" s="80"/>
      <c r="R74" s="84">
        <f t="shared" si="8"/>
        <v>0</v>
      </c>
      <c r="S74" s="19" t="str">
        <f t="shared" si="9"/>
        <v>OK</v>
      </c>
      <c r="T74" s="48"/>
      <c r="U74" s="48"/>
      <c r="V74" s="48"/>
      <c r="W74" s="48"/>
      <c r="X74" s="48"/>
      <c r="Y74" s="50"/>
      <c r="Z74" s="50"/>
      <c r="AA74" s="50"/>
      <c r="AB74" s="50"/>
      <c r="AC74" s="50"/>
      <c r="AD74" s="50"/>
      <c r="AE74" s="50"/>
      <c r="AF74" s="51"/>
      <c r="AG74" s="51"/>
      <c r="AH74" s="51"/>
      <c r="AI74" s="51"/>
    </row>
    <row r="75" spans="1:35" ht="40" customHeight="1" x14ac:dyDescent="0.35">
      <c r="A75" s="109"/>
      <c r="B75" s="112"/>
      <c r="C75" s="33">
        <v>72</v>
      </c>
      <c r="D75" s="115"/>
      <c r="E75" s="39" t="s">
        <v>89</v>
      </c>
      <c r="F75" s="40" t="s">
        <v>37</v>
      </c>
      <c r="G75" s="40" t="s">
        <v>28</v>
      </c>
      <c r="H75" s="40" t="s">
        <v>29</v>
      </c>
      <c r="I75" s="38">
        <v>177.85</v>
      </c>
      <c r="J75" s="17">
        <v>0</v>
      </c>
      <c r="K75" s="79">
        <f t="shared" si="5"/>
        <v>0</v>
      </c>
      <c r="L75" s="81">
        <f t="shared" si="6"/>
        <v>0</v>
      </c>
      <c r="M75" s="82"/>
      <c r="N75" s="83">
        <f t="shared" si="7"/>
        <v>0</v>
      </c>
      <c r="O75" s="80"/>
      <c r="P75" s="80"/>
      <c r="Q75" s="80"/>
      <c r="R75" s="84">
        <f t="shared" si="8"/>
        <v>0</v>
      </c>
      <c r="S75" s="19" t="str">
        <f t="shared" si="9"/>
        <v>OK</v>
      </c>
      <c r="T75" s="48"/>
      <c r="U75" s="48"/>
      <c r="V75" s="48"/>
      <c r="W75" s="48"/>
      <c r="X75" s="48"/>
      <c r="Y75" s="50"/>
      <c r="Z75" s="50"/>
      <c r="AA75" s="50"/>
      <c r="AB75" s="50"/>
      <c r="AC75" s="50"/>
      <c r="AD75" s="50"/>
      <c r="AE75" s="50"/>
      <c r="AF75" s="51"/>
      <c r="AG75" s="51"/>
      <c r="AH75" s="51"/>
      <c r="AI75" s="51"/>
    </row>
    <row r="76" spans="1:35" ht="40" customHeight="1" x14ac:dyDescent="0.35">
      <c r="A76" s="109"/>
      <c r="B76" s="112"/>
      <c r="C76" s="33">
        <v>73</v>
      </c>
      <c r="D76" s="115"/>
      <c r="E76" s="39" t="s">
        <v>90</v>
      </c>
      <c r="F76" s="40" t="s">
        <v>37</v>
      </c>
      <c r="G76" s="40" t="s">
        <v>28</v>
      </c>
      <c r="H76" s="40" t="s">
        <v>29</v>
      </c>
      <c r="I76" s="38">
        <v>100.04</v>
      </c>
      <c r="J76" s="17">
        <v>0</v>
      </c>
      <c r="K76" s="79">
        <f t="shared" si="5"/>
        <v>0</v>
      </c>
      <c r="L76" s="81">
        <f t="shared" si="6"/>
        <v>0</v>
      </c>
      <c r="M76" s="82"/>
      <c r="N76" s="83">
        <f t="shared" si="7"/>
        <v>0</v>
      </c>
      <c r="O76" s="80"/>
      <c r="P76" s="80"/>
      <c r="Q76" s="80"/>
      <c r="R76" s="84">
        <f t="shared" si="8"/>
        <v>0</v>
      </c>
      <c r="S76" s="19" t="str">
        <f t="shared" si="9"/>
        <v>OK</v>
      </c>
      <c r="T76" s="48"/>
      <c r="U76" s="48"/>
      <c r="V76" s="48"/>
      <c r="W76" s="48"/>
      <c r="X76" s="48"/>
      <c r="Y76" s="50"/>
      <c r="Z76" s="50"/>
      <c r="AA76" s="50"/>
      <c r="AB76" s="50"/>
      <c r="AC76" s="50"/>
      <c r="AD76" s="50"/>
      <c r="AE76" s="50"/>
      <c r="AF76" s="51"/>
      <c r="AG76" s="51"/>
      <c r="AH76" s="51"/>
      <c r="AI76" s="51"/>
    </row>
    <row r="77" spans="1:35" ht="40" customHeight="1" x14ac:dyDescent="0.35">
      <c r="A77" s="109"/>
      <c r="B77" s="112"/>
      <c r="C77" s="33">
        <v>74</v>
      </c>
      <c r="D77" s="115"/>
      <c r="E77" s="39" t="s">
        <v>91</v>
      </c>
      <c r="F77" s="40" t="s">
        <v>37</v>
      </c>
      <c r="G77" s="40" t="s">
        <v>92</v>
      </c>
      <c r="H77" s="40" t="s">
        <v>29</v>
      </c>
      <c r="I77" s="38">
        <v>17.940000000000001</v>
      </c>
      <c r="J77" s="17">
        <v>0</v>
      </c>
      <c r="K77" s="79">
        <f t="shared" si="5"/>
        <v>0</v>
      </c>
      <c r="L77" s="81">
        <f t="shared" si="6"/>
        <v>0</v>
      </c>
      <c r="M77" s="82"/>
      <c r="N77" s="83">
        <f t="shared" si="7"/>
        <v>0</v>
      </c>
      <c r="O77" s="80"/>
      <c r="P77" s="80"/>
      <c r="Q77" s="80"/>
      <c r="R77" s="84">
        <f t="shared" si="8"/>
        <v>0</v>
      </c>
      <c r="S77" s="19" t="str">
        <f t="shared" si="9"/>
        <v>OK</v>
      </c>
      <c r="T77" s="48"/>
      <c r="U77" s="48"/>
      <c r="V77" s="48"/>
      <c r="W77" s="48"/>
      <c r="X77" s="48"/>
      <c r="Y77" s="50"/>
      <c r="Z77" s="50"/>
      <c r="AA77" s="50"/>
      <c r="AB77" s="50"/>
      <c r="AC77" s="50"/>
      <c r="AD77" s="50"/>
      <c r="AE77" s="50"/>
      <c r="AF77" s="51"/>
      <c r="AG77" s="51"/>
      <c r="AH77" s="51"/>
      <c r="AI77" s="51"/>
    </row>
    <row r="78" spans="1:35" ht="40" customHeight="1" x14ac:dyDescent="0.35">
      <c r="A78" s="109"/>
      <c r="B78" s="112"/>
      <c r="C78" s="33">
        <v>75</v>
      </c>
      <c r="D78" s="115"/>
      <c r="E78" s="39" t="s">
        <v>93</v>
      </c>
      <c r="F78" s="40" t="s">
        <v>125</v>
      </c>
      <c r="G78" s="40" t="s">
        <v>28</v>
      </c>
      <c r="H78" s="40" t="s">
        <v>29</v>
      </c>
      <c r="I78" s="38">
        <v>165.99</v>
      </c>
      <c r="J78" s="17">
        <v>0</v>
      </c>
      <c r="K78" s="79">
        <f t="shared" si="5"/>
        <v>0</v>
      </c>
      <c r="L78" s="81">
        <f t="shared" si="6"/>
        <v>0</v>
      </c>
      <c r="M78" s="82"/>
      <c r="N78" s="83">
        <f t="shared" si="7"/>
        <v>0</v>
      </c>
      <c r="O78" s="80"/>
      <c r="P78" s="80"/>
      <c r="Q78" s="80"/>
      <c r="R78" s="84">
        <f t="shared" si="8"/>
        <v>0</v>
      </c>
      <c r="S78" s="19" t="str">
        <f t="shared" si="9"/>
        <v>OK</v>
      </c>
      <c r="T78" s="48"/>
      <c r="U78" s="48"/>
      <c r="V78" s="48"/>
      <c r="W78" s="48"/>
      <c r="X78" s="48"/>
      <c r="Y78" s="50"/>
      <c r="Z78" s="50"/>
      <c r="AA78" s="50"/>
      <c r="AB78" s="50"/>
      <c r="AC78" s="50"/>
      <c r="AD78" s="50"/>
      <c r="AE78" s="50"/>
      <c r="AF78" s="51"/>
      <c r="AG78" s="51"/>
      <c r="AH78" s="51"/>
      <c r="AI78" s="51"/>
    </row>
    <row r="79" spans="1:35" ht="40" customHeight="1" x14ac:dyDescent="0.35">
      <c r="A79" s="109"/>
      <c r="B79" s="113"/>
      <c r="C79" s="33">
        <v>76</v>
      </c>
      <c r="D79" s="116"/>
      <c r="E79" s="39" t="s">
        <v>94</v>
      </c>
      <c r="F79" s="40" t="s">
        <v>125</v>
      </c>
      <c r="G79" s="40" t="s">
        <v>28</v>
      </c>
      <c r="H79" s="40" t="s">
        <v>29</v>
      </c>
      <c r="I79" s="38">
        <v>181.56</v>
      </c>
      <c r="J79" s="17">
        <v>0</v>
      </c>
      <c r="K79" s="79">
        <f t="shared" si="5"/>
        <v>0</v>
      </c>
      <c r="L79" s="81">
        <f t="shared" si="6"/>
        <v>0</v>
      </c>
      <c r="M79" s="82"/>
      <c r="N79" s="83">
        <f t="shared" si="7"/>
        <v>0</v>
      </c>
      <c r="O79" s="80"/>
      <c r="P79" s="80"/>
      <c r="Q79" s="80"/>
      <c r="R79" s="84">
        <f t="shared" si="8"/>
        <v>0</v>
      </c>
      <c r="S79" s="19" t="str">
        <f t="shared" si="9"/>
        <v>OK</v>
      </c>
      <c r="T79" s="48"/>
      <c r="U79" s="48"/>
      <c r="V79" s="48"/>
      <c r="W79" s="48"/>
      <c r="X79" s="48"/>
      <c r="Y79" s="50"/>
      <c r="Z79" s="50"/>
      <c r="AA79" s="50"/>
      <c r="AB79" s="50"/>
      <c r="AC79" s="50"/>
      <c r="AD79" s="50"/>
      <c r="AE79" s="50"/>
      <c r="AF79" s="51"/>
      <c r="AG79" s="51"/>
      <c r="AH79" s="51"/>
      <c r="AI79" s="51"/>
    </row>
    <row r="80" spans="1:35" ht="40" customHeight="1" x14ac:dyDescent="0.35">
      <c r="A80" s="108" t="s">
        <v>141</v>
      </c>
      <c r="B80" s="111">
        <v>3</v>
      </c>
      <c r="C80" s="33">
        <v>77</v>
      </c>
      <c r="D80" s="114" t="s">
        <v>123</v>
      </c>
      <c r="E80" s="39" t="s">
        <v>27</v>
      </c>
      <c r="F80" s="40" t="s">
        <v>125</v>
      </c>
      <c r="G80" s="40" t="s">
        <v>28</v>
      </c>
      <c r="H80" s="40" t="s">
        <v>29</v>
      </c>
      <c r="I80" s="38">
        <v>214.44</v>
      </c>
      <c r="J80" s="17">
        <v>0</v>
      </c>
      <c r="K80" s="79">
        <f t="shared" si="5"/>
        <v>0</v>
      </c>
      <c r="L80" s="81">
        <f t="shared" si="6"/>
        <v>0</v>
      </c>
      <c r="M80" s="82"/>
      <c r="N80" s="83">
        <f t="shared" si="7"/>
        <v>0</v>
      </c>
      <c r="O80" s="80"/>
      <c r="P80" s="80"/>
      <c r="Q80" s="80"/>
      <c r="R80" s="84">
        <f t="shared" si="8"/>
        <v>0</v>
      </c>
      <c r="S80" s="19" t="str">
        <f t="shared" si="9"/>
        <v>OK</v>
      </c>
      <c r="T80" s="48"/>
      <c r="U80" s="48"/>
      <c r="V80" s="48"/>
      <c r="W80" s="48"/>
      <c r="X80" s="48"/>
      <c r="Y80" s="50"/>
      <c r="Z80" s="50"/>
      <c r="AA80" s="50"/>
      <c r="AB80" s="50"/>
      <c r="AC80" s="50"/>
      <c r="AD80" s="50"/>
      <c r="AE80" s="50"/>
      <c r="AF80" s="51"/>
      <c r="AG80" s="51"/>
      <c r="AH80" s="51"/>
      <c r="AI80" s="51"/>
    </row>
    <row r="81" spans="1:35" ht="40" customHeight="1" x14ac:dyDescent="0.35">
      <c r="A81" s="109"/>
      <c r="B81" s="112"/>
      <c r="C81" s="33">
        <v>78</v>
      </c>
      <c r="D81" s="115"/>
      <c r="E81" s="39" t="s">
        <v>32</v>
      </c>
      <c r="F81" s="40" t="s">
        <v>125</v>
      </c>
      <c r="G81" s="40" t="s">
        <v>28</v>
      </c>
      <c r="H81" s="40" t="s">
        <v>29</v>
      </c>
      <c r="I81" s="38">
        <v>27.44</v>
      </c>
      <c r="J81" s="17">
        <v>0</v>
      </c>
      <c r="K81" s="79">
        <f t="shared" si="5"/>
        <v>0</v>
      </c>
      <c r="L81" s="81">
        <f t="shared" si="6"/>
        <v>0</v>
      </c>
      <c r="M81" s="82"/>
      <c r="N81" s="83">
        <f t="shared" si="7"/>
        <v>0</v>
      </c>
      <c r="O81" s="80"/>
      <c r="P81" s="80"/>
      <c r="Q81" s="80"/>
      <c r="R81" s="84">
        <f t="shared" si="8"/>
        <v>0</v>
      </c>
      <c r="S81" s="19" t="str">
        <f t="shared" si="9"/>
        <v>OK</v>
      </c>
      <c r="T81" s="48"/>
      <c r="U81" s="48"/>
      <c r="V81" s="48"/>
      <c r="W81" s="48"/>
      <c r="X81" s="48"/>
      <c r="Y81" s="50"/>
      <c r="Z81" s="50"/>
      <c r="AA81" s="50"/>
      <c r="AB81" s="50"/>
      <c r="AC81" s="50"/>
      <c r="AD81" s="50"/>
      <c r="AE81" s="50"/>
      <c r="AF81" s="51"/>
      <c r="AG81" s="51"/>
      <c r="AH81" s="51"/>
      <c r="AI81" s="51"/>
    </row>
    <row r="82" spans="1:35" ht="40" customHeight="1" x14ac:dyDescent="0.35">
      <c r="A82" s="109"/>
      <c r="B82" s="112"/>
      <c r="C82" s="33">
        <v>79</v>
      </c>
      <c r="D82" s="115"/>
      <c r="E82" s="39" t="s">
        <v>33</v>
      </c>
      <c r="F82" s="40" t="s">
        <v>125</v>
      </c>
      <c r="G82" s="40" t="s">
        <v>34</v>
      </c>
      <c r="H82" s="40" t="s">
        <v>29</v>
      </c>
      <c r="I82" s="38">
        <v>44.6</v>
      </c>
      <c r="J82" s="17">
        <v>0</v>
      </c>
      <c r="K82" s="79">
        <f t="shared" si="5"/>
        <v>0</v>
      </c>
      <c r="L82" s="81">
        <f t="shared" si="6"/>
        <v>0</v>
      </c>
      <c r="M82" s="82"/>
      <c r="N82" s="83">
        <f t="shared" si="7"/>
        <v>0</v>
      </c>
      <c r="O82" s="80"/>
      <c r="P82" s="80"/>
      <c r="Q82" s="80"/>
      <c r="R82" s="84">
        <f t="shared" si="8"/>
        <v>0</v>
      </c>
      <c r="S82" s="19" t="str">
        <f t="shared" si="9"/>
        <v>OK</v>
      </c>
      <c r="T82" s="48"/>
      <c r="U82" s="48"/>
      <c r="V82" s="48"/>
      <c r="W82" s="48"/>
      <c r="X82" s="48"/>
      <c r="Y82" s="50"/>
      <c r="Z82" s="50"/>
      <c r="AA82" s="50"/>
      <c r="AB82" s="50"/>
      <c r="AC82" s="50"/>
      <c r="AD82" s="50"/>
      <c r="AE82" s="50"/>
      <c r="AF82" s="51"/>
      <c r="AG82" s="51"/>
      <c r="AH82" s="51"/>
      <c r="AI82" s="51"/>
    </row>
    <row r="83" spans="1:35" ht="40" customHeight="1" x14ac:dyDescent="0.35">
      <c r="A83" s="109"/>
      <c r="B83" s="112"/>
      <c r="C83" s="33">
        <v>80</v>
      </c>
      <c r="D83" s="115"/>
      <c r="E83" s="39" t="s">
        <v>35</v>
      </c>
      <c r="F83" s="40" t="s">
        <v>125</v>
      </c>
      <c r="G83" s="40" t="s">
        <v>36</v>
      </c>
      <c r="H83" s="40" t="s">
        <v>29</v>
      </c>
      <c r="I83" s="38">
        <v>64.33</v>
      </c>
      <c r="J83" s="17">
        <v>0</v>
      </c>
      <c r="K83" s="79">
        <f t="shared" si="5"/>
        <v>0</v>
      </c>
      <c r="L83" s="81">
        <f t="shared" si="6"/>
        <v>0</v>
      </c>
      <c r="M83" s="82"/>
      <c r="N83" s="83">
        <f t="shared" si="7"/>
        <v>0</v>
      </c>
      <c r="O83" s="80"/>
      <c r="P83" s="80"/>
      <c r="Q83" s="80"/>
      <c r="R83" s="84">
        <f t="shared" si="8"/>
        <v>0</v>
      </c>
      <c r="S83" s="19" t="str">
        <f t="shared" si="9"/>
        <v>OK</v>
      </c>
      <c r="T83" s="48"/>
      <c r="U83" s="48"/>
      <c r="V83" s="48"/>
      <c r="W83" s="48"/>
      <c r="X83" s="48"/>
      <c r="Y83" s="50"/>
      <c r="Z83" s="50"/>
      <c r="AA83" s="50"/>
      <c r="AB83" s="50"/>
      <c r="AC83" s="50"/>
      <c r="AD83" s="50"/>
      <c r="AE83" s="50"/>
      <c r="AF83" s="51"/>
      <c r="AG83" s="51"/>
      <c r="AH83" s="51"/>
      <c r="AI83" s="51"/>
    </row>
    <row r="84" spans="1:35" ht="40" customHeight="1" x14ac:dyDescent="0.35">
      <c r="A84" s="109"/>
      <c r="B84" s="112"/>
      <c r="C84" s="33">
        <v>81</v>
      </c>
      <c r="D84" s="115"/>
      <c r="E84" s="39" t="s">
        <v>127</v>
      </c>
      <c r="F84" s="40" t="s">
        <v>125</v>
      </c>
      <c r="G84" s="40" t="s">
        <v>28</v>
      </c>
      <c r="H84" s="40" t="s">
        <v>29</v>
      </c>
      <c r="I84" s="38">
        <v>5.65</v>
      </c>
      <c r="J84" s="17">
        <v>0</v>
      </c>
      <c r="K84" s="79">
        <f t="shared" si="5"/>
        <v>0</v>
      </c>
      <c r="L84" s="81">
        <f t="shared" si="6"/>
        <v>0</v>
      </c>
      <c r="M84" s="82"/>
      <c r="N84" s="83">
        <f t="shared" si="7"/>
        <v>0</v>
      </c>
      <c r="O84" s="80"/>
      <c r="P84" s="80"/>
      <c r="Q84" s="80"/>
      <c r="R84" s="84">
        <f t="shared" si="8"/>
        <v>0</v>
      </c>
      <c r="S84" s="19" t="str">
        <f t="shared" si="9"/>
        <v>OK</v>
      </c>
      <c r="T84" s="48"/>
      <c r="U84" s="48"/>
      <c r="V84" s="48"/>
      <c r="W84" s="48"/>
      <c r="X84" s="48"/>
      <c r="Y84" s="50"/>
      <c r="Z84" s="50"/>
      <c r="AA84" s="50"/>
      <c r="AB84" s="50"/>
      <c r="AC84" s="50"/>
      <c r="AD84" s="50"/>
      <c r="AE84" s="50"/>
      <c r="AF84" s="51"/>
      <c r="AG84" s="51"/>
      <c r="AH84" s="51"/>
      <c r="AI84" s="51"/>
    </row>
    <row r="85" spans="1:35" ht="40" customHeight="1" x14ac:dyDescent="0.35">
      <c r="A85" s="109"/>
      <c r="B85" s="112"/>
      <c r="C85" s="33">
        <v>82</v>
      </c>
      <c r="D85" s="115"/>
      <c r="E85" s="39" t="s">
        <v>128</v>
      </c>
      <c r="F85" s="40" t="s">
        <v>37</v>
      </c>
      <c r="G85" s="40" t="s">
        <v>38</v>
      </c>
      <c r="H85" s="40" t="s">
        <v>29</v>
      </c>
      <c r="I85" s="38">
        <v>11.43</v>
      </c>
      <c r="J85" s="17">
        <v>0</v>
      </c>
      <c r="K85" s="79">
        <f t="shared" si="5"/>
        <v>0</v>
      </c>
      <c r="L85" s="81">
        <f t="shared" si="6"/>
        <v>0</v>
      </c>
      <c r="M85" s="82"/>
      <c r="N85" s="83">
        <f t="shared" si="7"/>
        <v>0</v>
      </c>
      <c r="O85" s="80"/>
      <c r="P85" s="80"/>
      <c r="Q85" s="80"/>
      <c r="R85" s="84">
        <f t="shared" si="8"/>
        <v>0</v>
      </c>
      <c r="S85" s="19" t="str">
        <f t="shared" si="9"/>
        <v>OK</v>
      </c>
      <c r="T85" s="48"/>
      <c r="U85" s="48"/>
      <c r="V85" s="48"/>
      <c r="W85" s="48"/>
      <c r="X85" s="48"/>
      <c r="Y85" s="50"/>
      <c r="Z85" s="50"/>
      <c r="AA85" s="50"/>
      <c r="AB85" s="50"/>
      <c r="AC85" s="50"/>
      <c r="AD85" s="50"/>
      <c r="AE85" s="50"/>
      <c r="AF85" s="51"/>
      <c r="AG85" s="51"/>
      <c r="AH85" s="51"/>
      <c r="AI85" s="51"/>
    </row>
    <row r="86" spans="1:35" ht="40" customHeight="1" x14ac:dyDescent="0.35">
      <c r="A86" s="109"/>
      <c r="B86" s="112"/>
      <c r="C86" s="33">
        <v>83</v>
      </c>
      <c r="D86" s="115"/>
      <c r="E86" s="39" t="s">
        <v>129</v>
      </c>
      <c r="F86" s="40" t="s">
        <v>37</v>
      </c>
      <c r="G86" s="40" t="s">
        <v>39</v>
      </c>
      <c r="H86" s="40" t="s">
        <v>29</v>
      </c>
      <c r="I86" s="38">
        <v>16.829999999999998</v>
      </c>
      <c r="J86" s="17">
        <v>0</v>
      </c>
      <c r="K86" s="79">
        <f t="shared" si="5"/>
        <v>0</v>
      </c>
      <c r="L86" s="81">
        <f t="shared" si="6"/>
        <v>0</v>
      </c>
      <c r="M86" s="82"/>
      <c r="N86" s="83">
        <f t="shared" si="7"/>
        <v>0</v>
      </c>
      <c r="O86" s="80"/>
      <c r="P86" s="80"/>
      <c r="Q86" s="80"/>
      <c r="R86" s="84">
        <f t="shared" si="8"/>
        <v>0</v>
      </c>
      <c r="S86" s="19" t="str">
        <f t="shared" si="9"/>
        <v>OK</v>
      </c>
      <c r="T86" s="48"/>
      <c r="U86" s="48"/>
      <c r="V86" s="48"/>
      <c r="W86" s="48"/>
      <c r="X86" s="48"/>
      <c r="Y86" s="50"/>
      <c r="Z86" s="50"/>
      <c r="AA86" s="50"/>
      <c r="AB86" s="50"/>
      <c r="AC86" s="50"/>
      <c r="AD86" s="50"/>
      <c r="AE86" s="50"/>
      <c r="AF86" s="51"/>
      <c r="AG86" s="51"/>
      <c r="AH86" s="51"/>
      <c r="AI86" s="51"/>
    </row>
    <row r="87" spans="1:35" ht="40" customHeight="1" x14ac:dyDescent="0.35">
      <c r="A87" s="109"/>
      <c r="B87" s="112"/>
      <c r="C87" s="33">
        <v>84</v>
      </c>
      <c r="D87" s="115"/>
      <c r="E87" s="39" t="s">
        <v>41</v>
      </c>
      <c r="F87" s="40" t="s">
        <v>10</v>
      </c>
      <c r="G87" s="40" t="s">
        <v>28</v>
      </c>
      <c r="H87" s="40" t="s">
        <v>29</v>
      </c>
      <c r="I87" s="38">
        <v>63.71</v>
      </c>
      <c r="J87" s="17">
        <v>0</v>
      </c>
      <c r="K87" s="79">
        <f t="shared" si="5"/>
        <v>0</v>
      </c>
      <c r="L87" s="81">
        <f t="shared" si="6"/>
        <v>0</v>
      </c>
      <c r="M87" s="82"/>
      <c r="N87" s="83">
        <f t="shared" si="7"/>
        <v>0</v>
      </c>
      <c r="O87" s="80"/>
      <c r="P87" s="80"/>
      <c r="Q87" s="80"/>
      <c r="R87" s="84">
        <f t="shared" si="8"/>
        <v>0</v>
      </c>
      <c r="S87" s="19" t="str">
        <f t="shared" si="9"/>
        <v>OK</v>
      </c>
      <c r="T87" s="48"/>
      <c r="U87" s="48"/>
      <c r="V87" s="48"/>
      <c r="W87" s="48"/>
      <c r="X87" s="48"/>
      <c r="Y87" s="50"/>
      <c r="Z87" s="50"/>
      <c r="AA87" s="50"/>
      <c r="AB87" s="50"/>
      <c r="AC87" s="50"/>
      <c r="AD87" s="50"/>
      <c r="AE87" s="50"/>
      <c r="AF87" s="51"/>
      <c r="AG87" s="51"/>
      <c r="AH87" s="51"/>
      <c r="AI87" s="51"/>
    </row>
    <row r="88" spans="1:35" ht="40" customHeight="1" x14ac:dyDescent="0.35">
      <c r="A88" s="109"/>
      <c r="B88" s="112"/>
      <c r="C88" s="33">
        <v>85</v>
      </c>
      <c r="D88" s="115"/>
      <c r="E88" s="39" t="s">
        <v>44</v>
      </c>
      <c r="F88" s="40" t="s">
        <v>37</v>
      </c>
      <c r="G88" s="40" t="s">
        <v>97</v>
      </c>
      <c r="H88" s="40" t="s">
        <v>29</v>
      </c>
      <c r="I88" s="38">
        <v>29.34</v>
      </c>
      <c r="J88" s="17">
        <v>0</v>
      </c>
      <c r="K88" s="79">
        <f t="shared" si="5"/>
        <v>0</v>
      </c>
      <c r="L88" s="81">
        <f t="shared" si="6"/>
        <v>0</v>
      </c>
      <c r="M88" s="82"/>
      <c r="N88" s="83">
        <f t="shared" si="7"/>
        <v>0</v>
      </c>
      <c r="O88" s="80"/>
      <c r="P88" s="80"/>
      <c r="Q88" s="80"/>
      <c r="R88" s="84">
        <f t="shared" si="8"/>
        <v>0</v>
      </c>
      <c r="S88" s="19" t="str">
        <f t="shared" si="9"/>
        <v>OK</v>
      </c>
      <c r="T88" s="48"/>
      <c r="U88" s="48"/>
      <c r="V88" s="48"/>
      <c r="W88" s="48"/>
      <c r="X88" s="48"/>
      <c r="Y88" s="50"/>
      <c r="Z88" s="50"/>
      <c r="AA88" s="50"/>
      <c r="AB88" s="50"/>
      <c r="AC88" s="50"/>
      <c r="AD88" s="50"/>
      <c r="AE88" s="50"/>
      <c r="AF88" s="51"/>
      <c r="AG88" s="51"/>
      <c r="AH88" s="51"/>
      <c r="AI88" s="51"/>
    </row>
    <row r="89" spans="1:35" ht="40" customHeight="1" x14ac:dyDescent="0.35">
      <c r="A89" s="109"/>
      <c r="B89" s="112"/>
      <c r="C89" s="33">
        <v>86</v>
      </c>
      <c r="D89" s="115"/>
      <c r="E89" s="39" t="s">
        <v>46</v>
      </c>
      <c r="F89" s="40" t="s">
        <v>37</v>
      </c>
      <c r="G89" s="40" t="s">
        <v>47</v>
      </c>
      <c r="H89" s="40" t="s">
        <v>29</v>
      </c>
      <c r="I89" s="38">
        <v>23.16</v>
      </c>
      <c r="J89" s="17">
        <v>0</v>
      </c>
      <c r="K89" s="79">
        <f t="shared" si="5"/>
        <v>0</v>
      </c>
      <c r="L89" s="81">
        <f t="shared" si="6"/>
        <v>0</v>
      </c>
      <c r="M89" s="82"/>
      <c r="N89" s="83">
        <f t="shared" si="7"/>
        <v>0</v>
      </c>
      <c r="O89" s="80"/>
      <c r="P89" s="80"/>
      <c r="Q89" s="80"/>
      <c r="R89" s="84">
        <f t="shared" si="8"/>
        <v>0</v>
      </c>
      <c r="S89" s="19" t="str">
        <f t="shared" si="9"/>
        <v>OK</v>
      </c>
      <c r="T89" s="48"/>
      <c r="U89" s="48"/>
      <c r="V89" s="48"/>
      <c r="W89" s="48"/>
      <c r="X89" s="48"/>
      <c r="Y89" s="50"/>
      <c r="Z89" s="50"/>
      <c r="AA89" s="50"/>
      <c r="AB89" s="50"/>
      <c r="AC89" s="50"/>
      <c r="AD89" s="50"/>
      <c r="AE89" s="50"/>
      <c r="AF89" s="51"/>
      <c r="AG89" s="51"/>
      <c r="AH89" s="51"/>
      <c r="AI89" s="51"/>
    </row>
    <row r="90" spans="1:35" ht="40" customHeight="1" x14ac:dyDescent="0.35">
      <c r="A90" s="109"/>
      <c r="B90" s="112"/>
      <c r="C90" s="33">
        <v>87</v>
      </c>
      <c r="D90" s="115"/>
      <c r="E90" s="39" t="s">
        <v>48</v>
      </c>
      <c r="F90" s="40" t="s">
        <v>37</v>
      </c>
      <c r="G90" s="40" t="s">
        <v>49</v>
      </c>
      <c r="H90" s="40" t="s">
        <v>29</v>
      </c>
      <c r="I90" s="38">
        <v>16.47</v>
      </c>
      <c r="J90" s="17">
        <v>0</v>
      </c>
      <c r="K90" s="79">
        <f t="shared" si="5"/>
        <v>0</v>
      </c>
      <c r="L90" s="81">
        <f t="shared" si="6"/>
        <v>0</v>
      </c>
      <c r="M90" s="82"/>
      <c r="N90" s="83">
        <f t="shared" si="7"/>
        <v>0</v>
      </c>
      <c r="O90" s="80"/>
      <c r="P90" s="80"/>
      <c r="Q90" s="80"/>
      <c r="R90" s="84">
        <f t="shared" si="8"/>
        <v>0</v>
      </c>
      <c r="S90" s="19" t="str">
        <f t="shared" si="9"/>
        <v>OK</v>
      </c>
      <c r="T90" s="48"/>
      <c r="U90" s="48"/>
      <c r="V90" s="48"/>
      <c r="W90" s="48"/>
      <c r="X90" s="48"/>
      <c r="Y90" s="50"/>
      <c r="Z90" s="50"/>
      <c r="AA90" s="50"/>
      <c r="AB90" s="50"/>
      <c r="AC90" s="50"/>
      <c r="AD90" s="50"/>
      <c r="AE90" s="50"/>
      <c r="AF90" s="51"/>
      <c r="AG90" s="51"/>
      <c r="AH90" s="51"/>
      <c r="AI90" s="51"/>
    </row>
    <row r="91" spans="1:35" ht="40" customHeight="1" x14ac:dyDescent="0.35">
      <c r="A91" s="109"/>
      <c r="B91" s="112"/>
      <c r="C91" s="33">
        <v>88</v>
      </c>
      <c r="D91" s="115"/>
      <c r="E91" s="39" t="s">
        <v>50</v>
      </c>
      <c r="F91" s="40" t="s">
        <v>37</v>
      </c>
      <c r="G91" s="40" t="s">
        <v>51</v>
      </c>
      <c r="H91" s="40" t="s">
        <v>29</v>
      </c>
      <c r="I91" s="38">
        <v>206.12</v>
      </c>
      <c r="J91" s="17">
        <v>0</v>
      </c>
      <c r="K91" s="79">
        <f t="shared" si="5"/>
        <v>0</v>
      </c>
      <c r="L91" s="81">
        <f t="shared" si="6"/>
        <v>0</v>
      </c>
      <c r="M91" s="82"/>
      <c r="N91" s="83">
        <f t="shared" si="7"/>
        <v>0</v>
      </c>
      <c r="O91" s="80"/>
      <c r="P91" s="80"/>
      <c r="Q91" s="80"/>
      <c r="R91" s="84">
        <f t="shared" si="8"/>
        <v>0</v>
      </c>
      <c r="S91" s="19" t="str">
        <f t="shared" si="9"/>
        <v>OK</v>
      </c>
      <c r="T91" s="48"/>
      <c r="U91" s="48"/>
      <c r="V91" s="48"/>
      <c r="W91" s="48"/>
      <c r="X91" s="48"/>
      <c r="Y91" s="50"/>
      <c r="Z91" s="50"/>
      <c r="AA91" s="50"/>
      <c r="AB91" s="50"/>
      <c r="AC91" s="50"/>
      <c r="AD91" s="50"/>
      <c r="AE91" s="50"/>
      <c r="AF91" s="51"/>
      <c r="AG91" s="51"/>
      <c r="AH91" s="51"/>
      <c r="AI91" s="51"/>
    </row>
    <row r="92" spans="1:35" ht="40" customHeight="1" x14ac:dyDescent="0.35">
      <c r="A92" s="109"/>
      <c r="B92" s="112"/>
      <c r="C92" s="33">
        <v>89</v>
      </c>
      <c r="D92" s="115"/>
      <c r="E92" s="39" t="s">
        <v>52</v>
      </c>
      <c r="F92" s="40" t="s">
        <v>37</v>
      </c>
      <c r="G92" s="40" t="s">
        <v>53</v>
      </c>
      <c r="H92" s="40" t="s">
        <v>29</v>
      </c>
      <c r="I92" s="38">
        <v>225.04</v>
      </c>
      <c r="J92" s="17">
        <v>0</v>
      </c>
      <c r="K92" s="79">
        <f t="shared" si="5"/>
        <v>0</v>
      </c>
      <c r="L92" s="81">
        <f t="shared" si="6"/>
        <v>0</v>
      </c>
      <c r="M92" s="82"/>
      <c r="N92" s="83">
        <f t="shared" si="7"/>
        <v>0</v>
      </c>
      <c r="O92" s="80"/>
      <c r="P92" s="80"/>
      <c r="Q92" s="80"/>
      <c r="R92" s="84">
        <f t="shared" si="8"/>
        <v>0</v>
      </c>
      <c r="S92" s="19" t="str">
        <f t="shared" si="9"/>
        <v>OK</v>
      </c>
      <c r="T92" s="48"/>
      <c r="U92" s="48"/>
      <c r="V92" s="48"/>
      <c r="W92" s="48"/>
      <c r="X92" s="48"/>
      <c r="Y92" s="50"/>
      <c r="Z92" s="50"/>
      <c r="AA92" s="50"/>
      <c r="AB92" s="50"/>
      <c r="AC92" s="50"/>
      <c r="AD92" s="50"/>
      <c r="AE92" s="50"/>
      <c r="AF92" s="51"/>
      <c r="AG92" s="51"/>
      <c r="AH92" s="51"/>
      <c r="AI92" s="51"/>
    </row>
    <row r="93" spans="1:35" ht="40" customHeight="1" x14ac:dyDescent="0.35">
      <c r="A93" s="109"/>
      <c r="B93" s="112"/>
      <c r="C93" s="33">
        <v>90</v>
      </c>
      <c r="D93" s="115"/>
      <c r="E93" s="39" t="s">
        <v>54</v>
      </c>
      <c r="F93" s="40" t="s">
        <v>37</v>
      </c>
      <c r="G93" s="40" t="s">
        <v>95</v>
      </c>
      <c r="H93" s="40" t="s">
        <v>29</v>
      </c>
      <c r="I93" s="38">
        <v>74.180000000000007</v>
      </c>
      <c r="J93" s="17">
        <v>0</v>
      </c>
      <c r="K93" s="79">
        <f t="shared" si="5"/>
        <v>0</v>
      </c>
      <c r="L93" s="81">
        <f t="shared" si="6"/>
        <v>0</v>
      </c>
      <c r="M93" s="82"/>
      <c r="N93" s="83">
        <f t="shared" si="7"/>
        <v>0</v>
      </c>
      <c r="O93" s="80"/>
      <c r="P93" s="80"/>
      <c r="Q93" s="80"/>
      <c r="R93" s="84">
        <f t="shared" si="8"/>
        <v>0</v>
      </c>
      <c r="S93" s="19" t="str">
        <f t="shared" si="9"/>
        <v>OK</v>
      </c>
      <c r="T93" s="48"/>
      <c r="U93" s="48"/>
      <c r="V93" s="48"/>
      <c r="W93" s="48"/>
      <c r="X93" s="48"/>
      <c r="Y93" s="50"/>
      <c r="Z93" s="50"/>
      <c r="AA93" s="50"/>
      <c r="AB93" s="50"/>
      <c r="AC93" s="50"/>
      <c r="AD93" s="50"/>
      <c r="AE93" s="50"/>
      <c r="AF93" s="51"/>
      <c r="AG93" s="51"/>
      <c r="AH93" s="51"/>
      <c r="AI93" s="51"/>
    </row>
    <row r="94" spans="1:35" ht="40" customHeight="1" x14ac:dyDescent="0.35">
      <c r="A94" s="109"/>
      <c r="B94" s="112"/>
      <c r="C94" s="33">
        <v>91</v>
      </c>
      <c r="D94" s="115"/>
      <c r="E94" s="39" t="s">
        <v>56</v>
      </c>
      <c r="F94" s="40" t="s">
        <v>37</v>
      </c>
      <c r="G94" s="40" t="s">
        <v>96</v>
      </c>
      <c r="H94" s="40" t="s">
        <v>29</v>
      </c>
      <c r="I94" s="38">
        <v>28.45</v>
      </c>
      <c r="J94" s="17">
        <v>0</v>
      </c>
      <c r="K94" s="79">
        <f t="shared" si="5"/>
        <v>0</v>
      </c>
      <c r="L94" s="81">
        <f t="shared" si="6"/>
        <v>0</v>
      </c>
      <c r="M94" s="82"/>
      <c r="N94" s="83">
        <f t="shared" si="7"/>
        <v>0</v>
      </c>
      <c r="O94" s="80"/>
      <c r="P94" s="80"/>
      <c r="Q94" s="80"/>
      <c r="R94" s="84">
        <f t="shared" si="8"/>
        <v>0</v>
      </c>
      <c r="S94" s="19" t="str">
        <f t="shared" si="9"/>
        <v>OK</v>
      </c>
      <c r="T94" s="48"/>
      <c r="U94" s="48"/>
      <c r="V94" s="48"/>
      <c r="W94" s="48"/>
      <c r="X94" s="48"/>
      <c r="Y94" s="50"/>
      <c r="Z94" s="50"/>
      <c r="AA94" s="50"/>
      <c r="AB94" s="50"/>
      <c r="AC94" s="50"/>
      <c r="AD94" s="50"/>
      <c r="AE94" s="50"/>
      <c r="AF94" s="51"/>
      <c r="AG94" s="51"/>
      <c r="AH94" s="51"/>
      <c r="AI94" s="51"/>
    </row>
    <row r="95" spans="1:35" ht="40" customHeight="1" x14ac:dyDescent="0.35">
      <c r="A95" s="109"/>
      <c r="B95" s="112"/>
      <c r="C95" s="33">
        <v>92</v>
      </c>
      <c r="D95" s="115"/>
      <c r="E95" s="39" t="s">
        <v>58</v>
      </c>
      <c r="F95" s="40" t="s">
        <v>37</v>
      </c>
      <c r="G95" s="40" t="s">
        <v>59</v>
      </c>
      <c r="H95" s="40" t="s">
        <v>29</v>
      </c>
      <c r="I95" s="38">
        <v>63.74</v>
      </c>
      <c r="J95" s="17">
        <v>0</v>
      </c>
      <c r="K95" s="79">
        <f t="shared" si="5"/>
        <v>0</v>
      </c>
      <c r="L95" s="81">
        <f t="shared" si="6"/>
        <v>0</v>
      </c>
      <c r="M95" s="82"/>
      <c r="N95" s="83">
        <f t="shared" si="7"/>
        <v>0</v>
      </c>
      <c r="O95" s="80"/>
      <c r="P95" s="80"/>
      <c r="Q95" s="80"/>
      <c r="R95" s="84">
        <f t="shared" si="8"/>
        <v>0</v>
      </c>
      <c r="S95" s="19" t="str">
        <f t="shared" si="9"/>
        <v>OK</v>
      </c>
      <c r="T95" s="48"/>
      <c r="U95" s="48"/>
      <c r="V95" s="48"/>
      <c r="W95" s="48"/>
      <c r="X95" s="48"/>
      <c r="Y95" s="50"/>
      <c r="Z95" s="50"/>
      <c r="AA95" s="50"/>
      <c r="AB95" s="50"/>
      <c r="AC95" s="50"/>
      <c r="AD95" s="50"/>
      <c r="AE95" s="50"/>
      <c r="AF95" s="51"/>
      <c r="AG95" s="51"/>
      <c r="AH95" s="51"/>
      <c r="AI95" s="51"/>
    </row>
    <row r="96" spans="1:35" ht="40" customHeight="1" x14ac:dyDescent="0.35">
      <c r="A96" s="109"/>
      <c r="B96" s="112"/>
      <c r="C96" s="33">
        <v>93</v>
      </c>
      <c r="D96" s="115"/>
      <c r="E96" s="39" t="s">
        <v>60</v>
      </c>
      <c r="F96" s="40" t="s">
        <v>37</v>
      </c>
      <c r="G96" s="40" t="s">
        <v>61</v>
      </c>
      <c r="H96" s="40" t="s">
        <v>29</v>
      </c>
      <c r="I96" s="38">
        <v>106.76</v>
      </c>
      <c r="J96" s="17">
        <v>0</v>
      </c>
      <c r="K96" s="79">
        <f t="shared" si="5"/>
        <v>0</v>
      </c>
      <c r="L96" s="81">
        <f t="shared" si="6"/>
        <v>0</v>
      </c>
      <c r="M96" s="82"/>
      <c r="N96" s="83">
        <f t="shared" si="7"/>
        <v>0</v>
      </c>
      <c r="O96" s="80"/>
      <c r="P96" s="80"/>
      <c r="Q96" s="80"/>
      <c r="R96" s="84">
        <f t="shared" si="8"/>
        <v>0</v>
      </c>
      <c r="S96" s="19" t="str">
        <f t="shared" si="9"/>
        <v>OK</v>
      </c>
      <c r="T96" s="48"/>
      <c r="U96" s="48"/>
      <c r="V96" s="48"/>
      <c r="W96" s="48"/>
      <c r="X96" s="48"/>
      <c r="Y96" s="50"/>
      <c r="Z96" s="50"/>
      <c r="AA96" s="50"/>
      <c r="AB96" s="50"/>
      <c r="AC96" s="50"/>
      <c r="AD96" s="50"/>
      <c r="AE96" s="50"/>
      <c r="AF96" s="51"/>
      <c r="AG96" s="51"/>
      <c r="AH96" s="51"/>
      <c r="AI96" s="51"/>
    </row>
    <row r="97" spans="1:35" ht="40" customHeight="1" x14ac:dyDescent="0.35">
      <c r="A97" s="109"/>
      <c r="B97" s="112"/>
      <c r="C97" s="33">
        <v>94</v>
      </c>
      <c r="D97" s="115"/>
      <c r="E97" s="39" t="s">
        <v>62</v>
      </c>
      <c r="F97" s="40" t="s">
        <v>125</v>
      </c>
      <c r="G97" s="40" t="s">
        <v>63</v>
      </c>
      <c r="H97" s="40" t="s">
        <v>29</v>
      </c>
      <c r="I97" s="38">
        <v>1140.71</v>
      </c>
      <c r="J97" s="17">
        <v>0</v>
      </c>
      <c r="K97" s="79">
        <f t="shared" si="5"/>
        <v>0</v>
      </c>
      <c r="L97" s="81">
        <f t="shared" si="6"/>
        <v>0</v>
      </c>
      <c r="M97" s="82"/>
      <c r="N97" s="83">
        <f t="shared" si="7"/>
        <v>0</v>
      </c>
      <c r="O97" s="80"/>
      <c r="P97" s="80"/>
      <c r="Q97" s="80"/>
      <c r="R97" s="84">
        <f t="shared" si="8"/>
        <v>0</v>
      </c>
      <c r="S97" s="19" t="str">
        <f t="shared" si="9"/>
        <v>OK</v>
      </c>
      <c r="T97" s="48"/>
      <c r="U97" s="48"/>
      <c r="V97" s="48"/>
      <c r="W97" s="48"/>
      <c r="X97" s="48"/>
      <c r="Y97" s="50"/>
      <c r="Z97" s="50"/>
      <c r="AA97" s="50"/>
      <c r="AB97" s="50"/>
      <c r="AC97" s="50"/>
      <c r="AD97" s="50"/>
      <c r="AE97" s="50"/>
      <c r="AF97" s="51"/>
      <c r="AG97" s="51"/>
      <c r="AH97" s="51"/>
      <c r="AI97" s="51"/>
    </row>
    <row r="98" spans="1:35" ht="40" customHeight="1" x14ac:dyDescent="0.35">
      <c r="A98" s="109"/>
      <c r="B98" s="112"/>
      <c r="C98" s="33">
        <v>95</v>
      </c>
      <c r="D98" s="115"/>
      <c r="E98" s="39" t="s">
        <v>64</v>
      </c>
      <c r="F98" s="40" t="s">
        <v>125</v>
      </c>
      <c r="G98" s="40" t="s">
        <v>63</v>
      </c>
      <c r="H98" s="40" t="s">
        <v>29</v>
      </c>
      <c r="I98" s="38">
        <v>599.79</v>
      </c>
      <c r="J98" s="17">
        <v>0</v>
      </c>
      <c r="K98" s="79">
        <f t="shared" si="5"/>
        <v>0</v>
      </c>
      <c r="L98" s="81">
        <f t="shared" si="6"/>
        <v>0</v>
      </c>
      <c r="M98" s="82"/>
      <c r="N98" s="83">
        <f t="shared" si="7"/>
        <v>0</v>
      </c>
      <c r="O98" s="80"/>
      <c r="P98" s="80"/>
      <c r="Q98" s="80"/>
      <c r="R98" s="84">
        <f t="shared" si="8"/>
        <v>0</v>
      </c>
      <c r="S98" s="19" t="str">
        <f t="shared" si="9"/>
        <v>OK</v>
      </c>
      <c r="T98" s="48"/>
      <c r="U98" s="48"/>
      <c r="V98" s="48"/>
      <c r="W98" s="48"/>
      <c r="X98" s="48"/>
      <c r="Y98" s="50"/>
      <c r="Z98" s="50"/>
      <c r="AA98" s="50"/>
      <c r="AB98" s="50"/>
      <c r="AC98" s="50"/>
      <c r="AD98" s="50"/>
      <c r="AE98" s="50"/>
      <c r="AF98" s="51"/>
      <c r="AG98" s="51"/>
      <c r="AH98" s="51"/>
      <c r="AI98" s="51"/>
    </row>
    <row r="99" spans="1:35" ht="40" customHeight="1" x14ac:dyDescent="0.35">
      <c r="A99" s="109"/>
      <c r="B99" s="112"/>
      <c r="C99" s="33">
        <v>96</v>
      </c>
      <c r="D99" s="115"/>
      <c r="E99" s="39" t="s">
        <v>65</v>
      </c>
      <c r="F99" s="40" t="s">
        <v>125</v>
      </c>
      <c r="G99" s="40" t="s">
        <v>66</v>
      </c>
      <c r="H99" s="40" t="s">
        <v>29</v>
      </c>
      <c r="I99" s="38">
        <v>161.94</v>
      </c>
      <c r="J99" s="17">
        <v>0</v>
      </c>
      <c r="K99" s="79">
        <f t="shared" si="5"/>
        <v>0</v>
      </c>
      <c r="L99" s="81">
        <f t="shared" si="6"/>
        <v>0</v>
      </c>
      <c r="M99" s="82"/>
      <c r="N99" s="83">
        <f t="shared" si="7"/>
        <v>0</v>
      </c>
      <c r="O99" s="80"/>
      <c r="P99" s="80"/>
      <c r="Q99" s="80"/>
      <c r="R99" s="84">
        <f t="shared" si="8"/>
        <v>0</v>
      </c>
      <c r="S99" s="19" t="str">
        <f t="shared" si="9"/>
        <v>OK</v>
      </c>
      <c r="T99" s="48"/>
      <c r="U99" s="48"/>
      <c r="V99" s="48"/>
      <c r="W99" s="48"/>
      <c r="X99" s="48"/>
      <c r="Y99" s="50"/>
      <c r="Z99" s="50"/>
      <c r="AA99" s="50"/>
      <c r="AB99" s="50"/>
      <c r="AC99" s="50"/>
      <c r="AD99" s="50"/>
      <c r="AE99" s="50"/>
      <c r="AF99" s="51"/>
      <c r="AG99" s="51"/>
      <c r="AH99" s="51"/>
      <c r="AI99" s="51"/>
    </row>
    <row r="100" spans="1:35" ht="40" customHeight="1" x14ac:dyDescent="0.35">
      <c r="A100" s="109"/>
      <c r="B100" s="112"/>
      <c r="C100" s="33">
        <v>97</v>
      </c>
      <c r="D100" s="115"/>
      <c r="E100" s="39" t="s">
        <v>67</v>
      </c>
      <c r="F100" s="40" t="s">
        <v>125</v>
      </c>
      <c r="G100" s="40" t="s">
        <v>68</v>
      </c>
      <c r="H100" s="40" t="s">
        <v>29</v>
      </c>
      <c r="I100" s="38">
        <v>743.8</v>
      </c>
      <c r="J100" s="17">
        <v>0</v>
      </c>
      <c r="K100" s="79">
        <f t="shared" si="5"/>
        <v>0</v>
      </c>
      <c r="L100" s="81">
        <f t="shared" si="6"/>
        <v>0</v>
      </c>
      <c r="M100" s="82"/>
      <c r="N100" s="83">
        <f t="shared" si="7"/>
        <v>0</v>
      </c>
      <c r="O100" s="80"/>
      <c r="P100" s="80"/>
      <c r="Q100" s="80"/>
      <c r="R100" s="84">
        <f t="shared" si="8"/>
        <v>0</v>
      </c>
      <c r="S100" s="19" t="str">
        <f t="shared" si="9"/>
        <v>OK</v>
      </c>
      <c r="T100" s="48"/>
      <c r="U100" s="48"/>
      <c r="V100" s="48"/>
      <c r="W100" s="48"/>
      <c r="X100" s="48"/>
      <c r="Y100" s="50"/>
      <c r="Z100" s="50"/>
      <c r="AA100" s="50"/>
      <c r="AB100" s="50"/>
      <c r="AC100" s="50"/>
      <c r="AD100" s="50"/>
      <c r="AE100" s="50"/>
      <c r="AF100" s="51"/>
      <c r="AG100" s="51"/>
      <c r="AH100" s="51"/>
      <c r="AI100" s="51"/>
    </row>
    <row r="101" spans="1:35" ht="40" customHeight="1" x14ac:dyDescent="0.35">
      <c r="A101" s="109"/>
      <c r="B101" s="112"/>
      <c r="C101" s="33">
        <v>98</v>
      </c>
      <c r="D101" s="115"/>
      <c r="E101" s="39" t="s">
        <v>69</v>
      </c>
      <c r="F101" s="40" t="s">
        <v>125</v>
      </c>
      <c r="G101" s="40" t="s">
        <v>28</v>
      </c>
      <c r="H101" s="40" t="s">
        <v>29</v>
      </c>
      <c r="I101" s="38">
        <v>371.64</v>
      </c>
      <c r="J101" s="17">
        <v>0</v>
      </c>
      <c r="K101" s="79">
        <f t="shared" si="5"/>
        <v>0</v>
      </c>
      <c r="L101" s="81">
        <f t="shared" si="6"/>
        <v>0</v>
      </c>
      <c r="M101" s="82"/>
      <c r="N101" s="83">
        <f t="shared" si="7"/>
        <v>0</v>
      </c>
      <c r="O101" s="80"/>
      <c r="P101" s="80"/>
      <c r="Q101" s="80"/>
      <c r="R101" s="84">
        <f t="shared" si="8"/>
        <v>0</v>
      </c>
      <c r="S101" s="19" t="str">
        <f t="shared" si="9"/>
        <v>OK</v>
      </c>
      <c r="T101" s="48"/>
      <c r="U101" s="48"/>
      <c r="V101" s="48"/>
      <c r="W101" s="48"/>
      <c r="X101" s="48"/>
      <c r="Y101" s="50"/>
      <c r="Z101" s="50"/>
      <c r="AA101" s="50"/>
      <c r="AB101" s="50"/>
      <c r="AC101" s="50"/>
      <c r="AD101" s="50"/>
      <c r="AE101" s="50"/>
      <c r="AF101" s="51"/>
      <c r="AG101" s="51"/>
      <c r="AH101" s="51"/>
      <c r="AI101" s="51"/>
    </row>
    <row r="102" spans="1:35" ht="40" customHeight="1" x14ac:dyDescent="0.35">
      <c r="A102" s="109"/>
      <c r="B102" s="112"/>
      <c r="C102" s="33">
        <v>99</v>
      </c>
      <c r="D102" s="115"/>
      <c r="E102" s="39" t="s">
        <v>70</v>
      </c>
      <c r="F102" s="40" t="s">
        <v>125</v>
      </c>
      <c r="G102" s="40" t="s">
        <v>71</v>
      </c>
      <c r="H102" s="40" t="s">
        <v>29</v>
      </c>
      <c r="I102" s="38">
        <v>141.31</v>
      </c>
      <c r="J102" s="17">
        <v>0</v>
      </c>
      <c r="K102" s="79">
        <f t="shared" si="5"/>
        <v>0</v>
      </c>
      <c r="L102" s="81">
        <f t="shared" si="6"/>
        <v>0</v>
      </c>
      <c r="M102" s="82"/>
      <c r="N102" s="83">
        <f t="shared" si="7"/>
        <v>0</v>
      </c>
      <c r="O102" s="80"/>
      <c r="P102" s="80"/>
      <c r="Q102" s="80"/>
      <c r="R102" s="84">
        <f t="shared" si="8"/>
        <v>0</v>
      </c>
      <c r="S102" s="19" t="str">
        <f t="shared" si="9"/>
        <v>OK</v>
      </c>
      <c r="T102" s="48"/>
      <c r="U102" s="48"/>
      <c r="V102" s="48"/>
      <c r="W102" s="48"/>
      <c r="X102" s="48"/>
      <c r="Y102" s="50"/>
      <c r="Z102" s="50"/>
      <c r="AA102" s="50"/>
      <c r="AB102" s="50"/>
      <c r="AC102" s="50"/>
      <c r="AD102" s="50"/>
      <c r="AE102" s="50"/>
      <c r="AF102" s="51"/>
      <c r="AG102" s="51"/>
      <c r="AH102" s="51"/>
      <c r="AI102" s="51"/>
    </row>
    <row r="103" spans="1:35" ht="40" customHeight="1" x14ac:dyDescent="0.35">
      <c r="A103" s="109"/>
      <c r="B103" s="112"/>
      <c r="C103" s="33">
        <v>100</v>
      </c>
      <c r="D103" s="115"/>
      <c r="E103" s="39" t="s">
        <v>72</v>
      </c>
      <c r="F103" s="40" t="s">
        <v>125</v>
      </c>
      <c r="G103" s="40" t="s">
        <v>73</v>
      </c>
      <c r="H103" s="40" t="s">
        <v>29</v>
      </c>
      <c r="I103" s="38">
        <v>823.48</v>
      </c>
      <c r="J103" s="17">
        <v>0</v>
      </c>
      <c r="K103" s="79">
        <f t="shared" si="5"/>
        <v>0</v>
      </c>
      <c r="L103" s="81">
        <f t="shared" si="6"/>
        <v>0</v>
      </c>
      <c r="M103" s="82"/>
      <c r="N103" s="83">
        <f t="shared" si="7"/>
        <v>0</v>
      </c>
      <c r="O103" s="80"/>
      <c r="P103" s="80"/>
      <c r="Q103" s="80"/>
      <c r="R103" s="84">
        <f t="shared" si="8"/>
        <v>0</v>
      </c>
      <c r="S103" s="19" t="str">
        <f t="shared" si="9"/>
        <v>OK</v>
      </c>
      <c r="T103" s="48"/>
      <c r="U103" s="48"/>
      <c r="V103" s="48"/>
      <c r="W103" s="48"/>
      <c r="X103" s="48"/>
      <c r="Y103" s="50"/>
      <c r="Z103" s="50"/>
      <c r="AA103" s="50"/>
      <c r="AB103" s="50"/>
      <c r="AC103" s="50"/>
      <c r="AD103" s="50"/>
      <c r="AE103" s="50"/>
      <c r="AF103" s="51"/>
      <c r="AG103" s="51"/>
      <c r="AH103" s="51"/>
      <c r="AI103" s="51"/>
    </row>
    <row r="104" spans="1:35" ht="40" customHeight="1" x14ac:dyDescent="0.35">
      <c r="A104" s="109"/>
      <c r="B104" s="112"/>
      <c r="C104" s="33">
        <v>101</v>
      </c>
      <c r="D104" s="115"/>
      <c r="E104" s="39" t="s">
        <v>74</v>
      </c>
      <c r="F104" s="40" t="s">
        <v>125</v>
      </c>
      <c r="G104" s="40" t="s">
        <v>75</v>
      </c>
      <c r="H104" s="40" t="s">
        <v>29</v>
      </c>
      <c r="I104" s="38">
        <v>1149.44</v>
      </c>
      <c r="J104" s="17">
        <v>0</v>
      </c>
      <c r="K104" s="79">
        <f t="shared" si="5"/>
        <v>0</v>
      </c>
      <c r="L104" s="81">
        <f t="shared" si="6"/>
        <v>0</v>
      </c>
      <c r="M104" s="82"/>
      <c r="N104" s="83">
        <f t="shared" si="7"/>
        <v>0</v>
      </c>
      <c r="O104" s="80"/>
      <c r="P104" s="80"/>
      <c r="Q104" s="80"/>
      <c r="R104" s="84">
        <f t="shared" si="8"/>
        <v>0</v>
      </c>
      <c r="S104" s="19" t="str">
        <f t="shared" si="9"/>
        <v>OK</v>
      </c>
      <c r="T104" s="48"/>
      <c r="U104" s="48"/>
      <c r="V104" s="48"/>
      <c r="W104" s="48"/>
      <c r="X104" s="48"/>
      <c r="Y104" s="50"/>
      <c r="Z104" s="50"/>
      <c r="AA104" s="50"/>
      <c r="AB104" s="50"/>
      <c r="AC104" s="50"/>
      <c r="AD104" s="50"/>
      <c r="AE104" s="50"/>
      <c r="AF104" s="51"/>
      <c r="AG104" s="51"/>
      <c r="AH104" s="51"/>
      <c r="AI104" s="51"/>
    </row>
    <row r="105" spans="1:35" ht="40" customHeight="1" x14ac:dyDescent="0.35">
      <c r="A105" s="109"/>
      <c r="B105" s="112"/>
      <c r="C105" s="33">
        <v>102</v>
      </c>
      <c r="D105" s="115"/>
      <c r="E105" s="39" t="s">
        <v>76</v>
      </c>
      <c r="F105" s="40" t="s">
        <v>125</v>
      </c>
      <c r="G105" s="40" t="s">
        <v>28</v>
      </c>
      <c r="H105" s="40" t="s">
        <v>29</v>
      </c>
      <c r="I105" s="38">
        <v>614.84</v>
      </c>
      <c r="J105" s="17">
        <v>0</v>
      </c>
      <c r="K105" s="79">
        <f t="shared" si="5"/>
        <v>0</v>
      </c>
      <c r="L105" s="81">
        <f t="shared" si="6"/>
        <v>0</v>
      </c>
      <c r="M105" s="82"/>
      <c r="N105" s="83">
        <f t="shared" si="7"/>
        <v>0</v>
      </c>
      <c r="O105" s="80"/>
      <c r="P105" s="80"/>
      <c r="Q105" s="80"/>
      <c r="R105" s="84">
        <f t="shared" si="8"/>
        <v>0</v>
      </c>
      <c r="S105" s="19" t="str">
        <f t="shared" si="9"/>
        <v>OK</v>
      </c>
      <c r="T105" s="48"/>
      <c r="U105" s="48"/>
      <c r="V105" s="48"/>
      <c r="W105" s="48"/>
      <c r="X105" s="48"/>
      <c r="Y105" s="50"/>
      <c r="Z105" s="50"/>
      <c r="AA105" s="50"/>
      <c r="AB105" s="50"/>
      <c r="AC105" s="50"/>
      <c r="AD105" s="50"/>
      <c r="AE105" s="50"/>
      <c r="AF105" s="51"/>
      <c r="AG105" s="51"/>
      <c r="AH105" s="51"/>
      <c r="AI105" s="51"/>
    </row>
    <row r="106" spans="1:35" ht="40" customHeight="1" x14ac:dyDescent="0.35">
      <c r="A106" s="109"/>
      <c r="B106" s="112"/>
      <c r="C106" s="33">
        <v>103</v>
      </c>
      <c r="D106" s="115"/>
      <c r="E106" s="39" t="s">
        <v>77</v>
      </c>
      <c r="F106" s="40" t="s">
        <v>125</v>
      </c>
      <c r="G106" s="40" t="s">
        <v>28</v>
      </c>
      <c r="H106" s="40" t="s">
        <v>29</v>
      </c>
      <c r="I106" s="38">
        <v>1161.08</v>
      </c>
      <c r="J106" s="17">
        <v>0</v>
      </c>
      <c r="K106" s="79">
        <f t="shared" si="5"/>
        <v>0</v>
      </c>
      <c r="L106" s="81">
        <f t="shared" si="6"/>
        <v>0</v>
      </c>
      <c r="M106" s="82"/>
      <c r="N106" s="83">
        <f t="shared" si="7"/>
        <v>0</v>
      </c>
      <c r="O106" s="80"/>
      <c r="P106" s="80"/>
      <c r="Q106" s="80"/>
      <c r="R106" s="84">
        <f t="shared" si="8"/>
        <v>0</v>
      </c>
      <c r="S106" s="19" t="str">
        <f t="shared" si="9"/>
        <v>OK</v>
      </c>
      <c r="T106" s="48"/>
      <c r="U106" s="48"/>
      <c r="V106" s="48"/>
      <c r="W106" s="48"/>
      <c r="X106" s="48"/>
      <c r="Y106" s="50"/>
      <c r="Z106" s="50"/>
      <c r="AA106" s="50"/>
      <c r="AB106" s="50"/>
      <c r="AC106" s="50"/>
      <c r="AD106" s="50"/>
      <c r="AE106" s="50"/>
      <c r="AF106" s="51"/>
      <c r="AG106" s="51"/>
      <c r="AH106" s="51"/>
      <c r="AI106" s="51"/>
    </row>
    <row r="107" spans="1:35" ht="40" customHeight="1" x14ac:dyDescent="0.35">
      <c r="A107" s="109"/>
      <c r="B107" s="112"/>
      <c r="C107" s="33">
        <v>104</v>
      </c>
      <c r="D107" s="115"/>
      <c r="E107" s="39" t="s">
        <v>78</v>
      </c>
      <c r="F107" s="40" t="s">
        <v>125</v>
      </c>
      <c r="G107" s="40" t="s">
        <v>28</v>
      </c>
      <c r="H107" s="40" t="s">
        <v>29</v>
      </c>
      <c r="I107" s="38">
        <v>77.2</v>
      </c>
      <c r="J107" s="17">
        <v>0</v>
      </c>
      <c r="K107" s="79">
        <f t="shared" si="5"/>
        <v>0</v>
      </c>
      <c r="L107" s="81">
        <f t="shared" si="6"/>
        <v>0</v>
      </c>
      <c r="M107" s="82"/>
      <c r="N107" s="83">
        <f t="shared" si="7"/>
        <v>0</v>
      </c>
      <c r="O107" s="80"/>
      <c r="P107" s="80"/>
      <c r="Q107" s="80"/>
      <c r="R107" s="84">
        <f t="shared" si="8"/>
        <v>0</v>
      </c>
      <c r="S107" s="19" t="str">
        <f t="shared" si="9"/>
        <v>OK</v>
      </c>
      <c r="T107" s="48"/>
      <c r="U107" s="48"/>
      <c r="V107" s="48"/>
      <c r="W107" s="48"/>
      <c r="X107" s="48"/>
      <c r="Y107" s="50"/>
      <c r="Z107" s="50"/>
      <c r="AA107" s="50"/>
      <c r="AB107" s="50"/>
      <c r="AC107" s="50"/>
      <c r="AD107" s="50"/>
      <c r="AE107" s="50"/>
      <c r="AF107" s="51"/>
      <c r="AG107" s="51"/>
      <c r="AH107" s="51"/>
      <c r="AI107" s="51"/>
    </row>
    <row r="108" spans="1:35" ht="40" customHeight="1" x14ac:dyDescent="0.35">
      <c r="A108" s="109"/>
      <c r="B108" s="112"/>
      <c r="C108" s="33">
        <v>105</v>
      </c>
      <c r="D108" s="115"/>
      <c r="E108" s="39" t="s">
        <v>131</v>
      </c>
      <c r="F108" s="40" t="s">
        <v>125</v>
      </c>
      <c r="G108" s="40" t="s">
        <v>28</v>
      </c>
      <c r="H108" s="40" t="s">
        <v>29</v>
      </c>
      <c r="I108" s="38">
        <v>73.09</v>
      </c>
      <c r="J108" s="17">
        <v>0</v>
      </c>
      <c r="K108" s="79">
        <f t="shared" si="5"/>
        <v>0</v>
      </c>
      <c r="L108" s="81">
        <f t="shared" si="6"/>
        <v>0</v>
      </c>
      <c r="M108" s="82"/>
      <c r="N108" s="83">
        <f t="shared" si="7"/>
        <v>0</v>
      </c>
      <c r="O108" s="80"/>
      <c r="P108" s="80"/>
      <c r="Q108" s="80"/>
      <c r="R108" s="84">
        <f t="shared" si="8"/>
        <v>0</v>
      </c>
      <c r="S108" s="19" t="str">
        <f t="shared" si="9"/>
        <v>OK</v>
      </c>
      <c r="T108" s="48"/>
      <c r="U108" s="48"/>
      <c r="V108" s="48"/>
      <c r="W108" s="48"/>
      <c r="X108" s="48"/>
      <c r="Y108" s="50"/>
      <c r="Z108" s="50"/>
      <c r="AA108" s="50"/>
      <c r="AB108" s="50"/>
      <c r="AC108" s="50"/>
      <c r="AD108" s="50"/>
      <c r="AE108" s="50"/>
      <c r="AF108" s="51"/>
      <c r="AG108" s="51"/>
      <c r="AH108" s="51"/>
      <c r="AI108" s="51"/>
    </row>
    <row r="109" spans="1:35" ht="40" customHeight="1" x14ac:dyDescent="0.35">
      <c r="A109" s="109"/>
      <c r="B109" s="112"/>
      <c r="C109" s="33">
        <v>106</v>
      </c>
      <c r="D109" s="115"/>
      <c r="E109" s="39" t="s">
        <v>135</v>
      </c>
      <c r="F109" s="40" t="s">
        <v>37</v>
      </c>
      <c r="G109" s="40" t="s">
        <v>98</v>
      </c>
      <c r="H109" s="40" t="s">
        <v>29</v>
      </c>
      <c r="I109" s="38">
        <v>56.1</v>
      </c>
      <c r="J109" s="17">
        <v>0</v>
      </c>
      <c r="K109" s="79">
        <f t="shared" si="5"/>
        <v>0</v>
      </c>
      <c r="L109" s="81">
        <f t="shared" si="6"/>
        <v>0</v>
      </c>
      <c r="M109" s="82"/>
      <c r="N109" s="83">
        <f t="shared" si="7"/>
        <v>0</v>
      </c>
      <c r="O109" s="80"/>
      <c r="P109" s="80"/>
      <c r="Q109" s="80"/>
      <c r="R109" s="84">
        <f t="shared" si="8"/>
        <v>0</v>
      </c>
      <c r="S109" s="19" t="str">
        <f t="shared" si="9"/>
        <v>OK</v>
      </c>
      <c r="T109" s="48"/>
      <c r="U109" s="48"/>
      <c r="V109" s="48"/>
      <c r="W109" s="48"/>
      <c r="X109" s="48"/>
      <c r="Y109" s="50"/>
      <c r="Z109" s="50"/>
      <c r="AA109" s="50"/>
      <c r="AB109" s="50"/>
      <c r="AC109" s="50"/>
      <c r="AD109" s="50"/>
      <c r="AE109" s="50"/>
      <c r="AF109" s="51"/>
      <c r="AG109" s="51"/>
      <c r="AH109" s="51"/>
      <c r="AI109" s="51"/>
    </row>
    <row r="110" spans="1:35" ht="40" customHeight="1" x14ac:dyDescent="0.35">
      <c r="A110" s="109"/>
      <c r="B110" s="112"/>
      <c r="C110" s="33">
        <v>107</v>
      </c>
      <c r="D110" s="115"/>
      <c r="E110" s="39" t="s">
        <v>84</v>
      </c>
      <c r="F110" s="40" t="s">
        <v>125</v>
      </c>
      <c r="G110" s="40" t="s">
        <v>85</v>
      </c>
      <c r="H110" s="40" t="s">
        <v>29</v>
      </c>
      <c r="I110" s="38">
        <v>1215.22</v>
      </c>
      <c r="J110" s="17">
        <v>0</v>
      </c>
      <c r="K110" s="79">
        <f t="shared" si="5"/>
        <v>0</v>
      </c>
      <c r="L110" s="81">
        <f t="shared" si="6"/>
        <v>0</v>
      </c>
      <c r="M110" s="82"/>
      <c r="N110" s="83">
        <f t="shared" si="7"/>
        <v>0</v>
      </c>
      <c r="O110" s="80"/>
      <c r="P110" s="80"/>
      <c r="Q110" s="80"/>
      <c r="R110" s="84">
        <f t="shared" si="8"/>
        <v>0</v>
      </c>
      <c r="S110" s="19" t="str">
        <f t="shared" si="9"/>
        <v>OK</v>
      </c>
      <c r="T110" s="48"/>
      <c r="U110" s="48"/>
      <c r="V110" s="48"/>
      <c r="W110" s="48"/>
      <c r="X110" s="48"/>
      <c r="Y110" s="50"/>
      <c r="Z110" s="50"/>
      <c r="AA110" s="50"/>
      <c r="AB110" s="50"/>
      <c r="AC110" s="50"/>
      <c r="AD110" s="50"/>
      <c r="AE110" s="50"/>
      <c r="AF110" s="51"/>
      <c r="AG110" s="51"/>
      <c r="AH110" s="51"/>
      <c r="AI110" s="51"/>
    </row>
    <row r="111" spans="1:35" ht="40" customHeight="1" x14ac:dyDescent="0.35">
      <c r="A111" s="109"/>
      <c r="B111" s="112"/>
      <c r="C111" s="33">
        <v>108</v>
      </c>
      <c r="D111" s="115"/>
      <c r="E111" s="39" t="s">
        <v>86</v>
      </c>
      <c r="F111" s="40" t="s">
        <v>125</v>
      </c>
      <c r="G111" s="40" t="s">
        <v>87</v>
      </c>
      <c r="H111" s="40" t="s">
        <v>29</v>
      </c>
      <c r="I111" s="38">
        <v>496.61</v>
      </c>
      <c r="J111" s="17">
        <v>0</v>
      </c>
      <c r="K111" s="79">
        <f t="shared" si="5"/>
        <v>0</v>
      </c>
      <c r="L111" s="81">
        <f t="shared" si="6"/>
        <v>0</v>
      </c>
      <c r="M111" s="82"/>
      <c r="N111" s="83">
        <f t="shared" si="7"/>
        <v>0</v>
      </c>
      <c r="O111" s="80"/>
      <c r="P111" s="80"/>
      <c r="Q111" s="80"/>
      <c r="R111" s="84">
        <f t="shared" si="8"/>
        <v>0</v>
      </c>
      <c r="S111" s="19" t="str">
        <f t="shared" si="9"/>
        <v>OK</v>
      </c>
      <c r="T111" s="48"/>
      <c r="U111" s="48"/>
      <c r="V111" s="48"/>
      <c r="W111" s="48"/>
      <c r="X111" s="48"/>
      <c r="Y111" s="50"/>
      <c r="Z111" s="50"/>
      <c r="AA111" s="50"/>
      <c r="AB111" s="50"/>
      <c r="AC111" s="50"/>
      <c r="AD111" s="50"/>
      <c r="AE111" s="50"/>
      <c r="AF111" s="51"/>
      <c r="AG111" s="51"/>
      <c r="AH111" s="51"/>
      <c r="AI111" s="51"/>
    </row>
    <row r="112" spans="1:35" ht="40" customHeight="1" x14ac:dyDescent="0.35">
      <c r="A112" s="109"/>
      <c r="B112" s="112"/>
      <c r="C112" s="33">
        <v>109</v>
      </c>
      <c r="D112" s="115"/>
      <c r="E112" s="39" t="s">
        <v>89</v>
      </c>
      <c r="F112" s="40" t="s">
        <v>37</v>
      </c>
      <c r="G112" s="40" t="s">
        <v>28</v>
      </c>
      <c r="H112" s="40" t="s">
        <v>29</v>
      </c>
      <c r="I112" s="38">
        <v>205.87</v>
      </c>
      <c r="J112" s="17">
        <v>0</v>
      </c>
      <c r="K112" s="79">
        <f t="shared" si="5"/>
        <v>0</v>
      </c>
      <c r="L112" s="81">
        <f t="shared" si="6"/>
        <v>0</v>
      </c>
      <c r="M112" s="82"/>
      <c r="N112" s="83">
        <f t="shared" si="7"/>
        <v>0</v>
      </c>
      <c r="O112" s="80"/>
      <c r="P112" s="80"/>
      <c r="Q112" s="80"/>
      <c r="R112" s="84">
        <f t="shared" si="8"/>
        <v>0</v>
      </c>
      <c r="S112" s="19" t="str">
        <f t="shared" si="9"/>
        <v>OK</v>
      </c>
      <c r="T112" s="48"/>
      <c r="U112" s="48"/>
      <c r="V112" s="48"/>
      <c r="W112" s="48"/>
      <c r="X112" s="48"/>
      <c r="Y112" s="50"/>
      <c r="Z112" s="50"/>
      <c r="AA112" s="50"/>
      <c r="AB112" s="50"/>
      <c r="AC112" s="50"/>
      <c r="AD112" s="50"/>
      <c r="AE112" s="50"/>
      <c r="AF112" s="51"/>
      <c r="AG112" s="51"/>
      <c r="AH112" s="51"/>
      <c r="AI112" s="51"/>
    </row>
    <row r="113" spans="1:35" ht="40" customHeight="1" x14ac:dyDescent="0.35">
      <c r="A113" s="109"/>
      <c r="B113" s="112"/>
      <c r="C113" s="33">
        <v>110</v>
      </c>
      <c r="D113" s="115"/>
      <c r="E113" s="39" t="s">
        <v>90</v>
      </c>
      <c r="F113" s="40" t="s">
        <v>37</v>
      </c>
      <c r="G113" s="40" t="s">
        <v>28</v>
      </c>
      <c r="H113" s="40" t="s">
        <v>29</v>
      </c>
      <c r="I113" s="38">
        <v>115.8</v>
      </c>
      <c r="J113" s="17">
        <v>0</v>
      </c>
      <c r="K113" s="79">
        <f t="shared" si="5"/>
        <v>0</v>
      </c>
      <c r="L113" s="81">
        <f t="shared" si="6"/>
        <v>0</v>
      </c>
      <c r="M113" s="82"/>
      <c r="N113" s="83">
        <f t="shared" si="7"/>
        <v>0</v>
      </c>
      <c r="O113" s="80"/>
      <c r="P113" s="80"/>
      <c r="Q113" s="80"/>
      <c r="R113" s="84">
        <f t="shared" si="8"/>
        <v>0</v>
      </c>
      <c r="S113" s="19" t="str">
        <f t="shared" si="9"/>
        <v>OK</v>
      </c>
      <c r="T113" s="48"/>
      <c r="U113" s="48"/>
      <c r="V113" s="48"/>
      <c r="W113" s="48"/>
      <c r="X113" s="48"/>
      <c r="Y113" s="50"/>
      <c r="Z113" s="50"/>
      <c r="AA113" s="50"/>
      <c r="AB113" s="50"/>
      <c r="AC113" s="50"/>
      <c r="AD113" s="50"/>
      <c r="AE113" s="50"/>
      <c r="AF113" s="51"/>
      <c r="AG113" s="51"/>
      <c r="AH113" s="51"/>
      <c r="AI113" s="51"/>
    </row>
    <row r="114" spans="1:35" ht="40" customHeight="1" x14ac:dyDescent="0.35">
      <c r="A114" s="109"/>
      <c r="B114" s="112"/>
      <c r="C114" s="33">
        <v>111</v>
      </c>
      <c r="D114" s="115"/>
      <c r="E114" s="39" t="s">
        <v>91</v>
      </c>
      <c r="F114" s="40" t="s">
        <v>37</v>
      </c>
      <c r="G114" s="40" t="s">
        <v>92</v>
      </c>
      <c r="H114" s="40" t="s">
        <v>29</v>
      </c>
      <c r="I114" s="38">
        <v>20.76</v>
      </c>
      <c r="J114" s="17">
        <v>0</v>
      </c>
      <c r="K114" s="79">
        <f t="shared" si="5"/>
        <v>0</v>
      </c>
      <c r="L114" s="81">
        <f t="shared" si="6"/>
        <v>0</v>
      </c>
      <c r="M114" s="82"/>
      <c r="N114" s="83">
        <f t="shared" si="7"/>
        <v>0</v>
      </c>
      <c r="O114" s="80"/>
      <c r="P114" s="80"/>
      <c r="Q114" s="80"/>
      <c r="R114" s="84">
        <f t="shared" si="8"/>
        <v>0</v>
      </c>
      <c r="S114" s="19" t="str">
        <f t="shared" si="9"/>
        <v>OK</v>
      </c>
      <c r="T114" s="48"/>
      <c r="U114" s="48"/>
      <c r="V114" s="48"/>
      <c r="W114" s="48"/>
      <c r="X114" s="48"/>
      <c r="Y114" s="50"/>
      <c r="Z114" s="50"/>
      <c r="AA114" s="50"/>
      <c r="AB114" s="50"/>
      <c r="AC114" s="50"/>
      <c r="AD114" s="50"/>
      <c r="AE114" s="50"/>
      <c r="AF114" s="51"/>
      <c r="AG114" s="51"/>
      <c r="AH114" s="51"/>
      <c r="AI114" s="51"/>
    </row>
    <row r="115" spans="1:35" ht="40" customHeight="1" x14ac:dyDescent="0.35">
      <c r="A115" s="109"/>
      <c r="B115" s="112"/>
      <c r="C115" s="33">
        <v>112</v>
      </c>
      <c r="D115" s="115"/>
      <c r="E115" s="39" t="s">
        <v>93</v>
      </c>
      <c r="F115" s="40" t="s">
        <v>125</v>
      </c>
      <c r="G115" s="40" t="s">
        <v>28</v>
      </c>
      <c r="H115" s="40" t="s">
        <v>29</v>
      </c>
      <c r="I115" s="38">
        <v>192.14</v>
      </c>
      <c r="J115" s="17">
        <v>0</v>
      </c>
      <c r="K115" s="79">
        <f t="shared" si="5"/>
        <v>0</v>
      </c>
      <c r="L115" s="81">
        <f t="shared" si="6"/>
        <v>0</v>
      </c>
      <c r="M115" s="82"/>
      <c r="N115" s="83">
        <f t="shared" si="7"/>
        <v>0</v>
      </c>
      <c r="O115" s="80"/>
      <c r="P115" s="80"/>
      <c r="Q115" s="80"/>
      <c r="R115" s="84">
        <f t="shared" si="8"/>
        <v>0</v>
      </c>
      <c r="S115" s="19" t="str">
        <f t="shared" si="9"/>
        <v>OK</v>
      </c>
      <c r="T115" s="48"/>
      <c r="U115" s="48"/>
      <c r="V115" s="48"/>
      <c r="W115" s="48"/>
      <c r="X115" s="48"/>
      <c r="Y115" s="50"/>
      <c r="Z115" s="50"/>
      <c r="AA115" s="50"/>
      <c r="AB115" s="50"/>
      <c r="AC115" s="50"/>
      <c r="AD115" s="50"/>
      <c r="AE115" s="50"/>
      <c r="AF115" s="51"/>
      <c r="AG115" s="51"/>
      <c r="AH115" s="51"/>
      <c r="AI115" s="51"/>
    </row>
    <row r="116" spans="1:35" ht="40" customHeight="1" x14ac:dyDescent="0.35">
      <c r="A116" s="110"/>
      <c r="B116" s="113"/>
      <c r="C116" s="33">
        <v>113</v>
      </c>
      <c r="D116" s="116"/>
      <c r="E116" s="39" t="s">
        <v>94</v>
      </c>
      <c r="F116" s="40" t="s">
        <v>125</v>
      </c>
      <c r="G116" s="40" t="s">
        <v>28</v>
      </c>
      <c r="H116" s="40" t="s">
        <v>29</v>
      </c>
      <c r="I116" s="38">
        <v>210.16</v>
      </c>
      <c r="J116" s="17">
        <v>0</v>
      </c>
      <c r="K116" s="79">
        <f t="shared" si="5"/>
        <v>0</v>
      </c>
      <c r="L116" s="81">
        <f t="shared" si="6"/>
        <v>0</v>
      </c>
      <c r="M116" s="82"/>
      <c r="N116" s="83">
        <f t="shared" si="7"/>
        <v>0</v>
      </c>
      <c r="O116" s="80"/>
      <c r="P116" s="80"/>
      <c r="Q116" s="80"/>
      <c r="R116" s="84">
        <f t="shared" si="8"/>
        <v>0</v>
      </c>
      <c r="S116" s="19" t="str">
        <f t="shared" si="9"/>
        <v>OK</v>
      </c>
      <c r="T116" s="48"/>
      <c r="U116" s="48"/>
      <c r="V116" s="48"/>
      <c r="W116" s="48"/>
      <c r="X116" s="48"/>
      <c r="Y116" s="50"/>
      <c r="Z116" s="50"/>
      <c r="AA116" s="50"/>
      <c r="AB116" s="50"/>
      <c r="AC116" s="50"/>
      <c r="AD116" s="50"/>
      <c r="AE116" s="50"/>
      <c r="AF116" s="51"/>
      <c r="AG116" s="51"/>
      <c r="AH116" s="51"/>
      <c r="AI116" s="51"/>
    </row>
    <row r="117" spans="1:35" ht="40" customHeight="1" x14ac:dyDescent="0.35">
      <c r="A117" s="108" t="s">
        <v>142</v>
      </c>
      <c r="B117" s="111">
        <v>4</v>
      </c>
      <c r="C117" s="33">
        <v>114</v>
      </c>
      <c r="D117" s="114" t="s">
        <v>123</v>
      </c>
      <c r="E117" s="39" t="s">
        <v>27</v>
      </c>
      <c r="F117" s="40" t="s">
        <v>125</v>
      </c>
      <c r="G117" s="40" t="s">
        <v>28</v>
      </c>
      <c r="H117" s="40" t="s">
        <v>29</v>
      </c>
      <c r="I117" s="38">
        <v>250</v>
      </c>
      <c r="J117" s="17">
        <v>0</v>
      </c>
      <c r="K117" s="79">
        <f t="shared" si="5"/>
        <v>0</v>
      </c>
      <c r="L117" s="81">
        <f t="shared" si="6"/>
        <v>0</v>
      </c>
      <c r="M117" s="82"/>
      <c r="N117" s="83">
        <f t="shared" si="7"/>
        <v>0</v>
      </c>
      <c r="O117" s="80"/>
      <c r="P117" s="80"/>
      <c r="Q117" s="80"/>
      <c r="R117" s="84">
        <f t="shared" si="8"/>
        <v>0</v>
      </c>
      <c r="S117" s="19" t="str">
        <f t="shared" si="9"/>
        <v>OK</v>
      </c>
      <c r="T117" s="48"/>
      <c r="U117" s="48"/>
      <c r="V117" s="48"/>
      <c r="W117" s="48"/>
      <c r="X117" s="48"/>
      <c r="Y117" s="50"/>
      <c r="Z117" s="50"/>
      <c r="AA117" s="50"/>
      <c r="AB117" s="50"/>
      <c r="AC117" s="50"/>
      <c r="AD117" s="50"/>
      <c r="AE117" s="50"/>
      <c r="AF117" s="51"/>
      <c r="AG117" s="51"/>
      <c r="AH117" s="51"/>
      <c r="AI117" s="51"/>
    </row>
    <row r="118" spans="1:35" ht="40" customHeight="1" x14ac:dyDescent="0.35">
      <c r="A118" s="109"/>
      <c r="B118" s="112"/>
      <c r="C118" s="33">
        <v>115</v>
      </c>
      <c r="D118" s="115"/>
      <c r="E118" s="39" t="s">
        <v>30</v>
      </c>
      <c r="F118" s="40" t="s">
        <v>31</v>
      </c>
      <c r="G118" s="40" t="s">
        <v>28</v>
      </c>
      <c r="H118" s="40" t="s">
        <v>29</v>
      </c>
      <c r="I118" s="38">
        <v>20</v>
      </c>
      <c r="J118" s="17">
        <v>0</v>
      </c>
      <c r="K118" s="79">
        <f t="shared" si="5"/>
        <v>0</v>
      </c>
      <c r="L118" s="81">
        <f t="shared" si="6"/>
        <v>0</v>
      </c>
      <c r="M118" s="82"/>
      <c r="N118" s="83">
        <f t="shared" si="7"/>
        <v>0</v>
      </c>
      <c r="O118" s="80"/>
      <c r="P118" s="80"/>
      <c r="Q118" s="80"/>
      <c r="R118" s="84">
        <f t="shared" si="8"/>
        <v>0</v>
      </c>
      <c r="S118" s="19" t="str">
        <f t="shared" si="9"/>
        <v>OK</v>
      </c>
      <c r="T118" s="48"/>
      <c r="U118" s="48"/>
      <c r="V118" s="48"/>
      <c r="W118" s="48"/>
      <c r="X118" s="48"/>
      <c r="Y118" s="50"/>
      <c r="Z118" s="50"/>
      <c r="AA118" s="50"/>
      <c r="AB118" s="50"/>
      <c r="AC118" s="50"/>
      <c r="AD118" s="50"/>
      <c r="AE118" s="50"/>
      <c r="AF118" s="51"/>
      <c r="AG118" s="51"/>
      <c r="AH118" s="51"/>
      <c r="AI118" s="51"/>
    </row>
    <row r="119" spans="1:35" ht="40" customHeight="1" x14ac:dyDescent="0.35">
      <c r="A119" s="109"/>
      <c r="B119" s="112"/>
      <c r="C119" s="33">
        <v>116</v>
      </c>
      <c r="D119" s="115"/>
      <c r="E119" s="39" t="s">
        <v>32</v>
      </c>
      <c r="F119" s="40" t="s">
        <v>125</v>
      </c>
      <c r="G119" s="40" t="s">
        <v>28</v>
      </c>
      <c r="H119" s="40" t="s">
        <v>29</v>
      </c>
      <c r="I119" s="38">
        <v>32</v>
      </c>
      <c r="J119" s="17">
        <v>0</v>
      </c>
      <c r="K119" s="79">
        <f t="shared" si="5"/>
        <v>0</v>
      </c>
      <c r="L119" s="81">
        <f t="shared" si="6"/>
        <v>0</v>
      </c>
      <c r="M119" s="82"/>
      <c r="N119" s="83">
        <f t="shared" si="7"/>
        <v>0</v>
      </c>
      <c r="O119" s="80"/>
      <c r="P119" s="80"/>
      <c r="Q119" s="80"/>
      <c r="R119" s="84">
        <f t="shared" si="8"/>
        <v>0</v>
      </c>
      <c r="S119" s="19" t="str">
        <f t="shared" si="9"/>
        <v>OK</v>
      </c>
      <c r="T119" s="48"/>
      <c r="U119" s="48"/>
      <c r="V119" s="48"/>
      <c r="W119" s="48"/>
      <c r="X119" s="48"/>
      <c r="Y119" s="50"/>
      <c r="Z119" s="50"/>
      <c r="AA119" s="50"/>
      <c r="AB119" s="50"/>
      <c r="AC119" s="50"/>
      <c r="AD119" s="50"/>
      <c r="AE119" s="50"/>
      <c r="AF119" s="51"/>
      <c r="AG119" s="51"/>
      <c r="AH119" s="51"/>
      <c r="AI119" s="51"/>
    </row>
    <row r="120" spans="1:35" ht="40" customHeight="1" x14ac:dyDescent="0.35">
      <c r="A120" s="109"/>
      <c r="B120" s="112"/>
      <c r="C120" s="33">
        <v>117</v>
      </c>
      <c r="D120" s="115"/>
      <c r="E120" s="39" t="s">
        <v>33</v>
      </c>
      <c r="F120" s="40" t="s">
        <v>125</v>
      </c>
      <c r="G120" s="40" t="s">
        <v>34</v>
      </c>
      <c r="H120" s="40" t="s">
        <v>29</v>
      </c>
      <c r="I120" s="38">
        <v>52</v>
      </c>
      <c r="J120" s="17">
        <v>0</v>
      </c>
      <c r="K120" s="79">
        <f t="shared" si="5"/>
        <v>0</v>
      </c>
      <c r="L120" s="81">
        <f t="shared" si="6"/>
        <v>0</v>
      </c>
      <c r="M120" s="82"/>
      <c r="N120" s="83">
        <f t="shared" si="7"/>
        <v>0</v>
      </c>
      <c r="O120" s="80"/>
      <c r="P120" s="80"/>
      <c r="Q120" s="80"/>
      <c r="R120" s="84">
        <f t="shared" si="8"/>
        <v>0</v>
      </c>
      <c r="S120" s="19" t="str">
        <f t="shared" si="9"/>
        <v>OK</v>
      </c>
      <c r="T120" s="48"/>
      <c r="U120" s="48"/>
      <c r="V120" s="48"/>
      <c r="W120" s="48"/>
      <c r="X120" s="48"/>
      <c r="Y120" s="50"/>
      <c r="Z120" s="50"/>
      <c r="AA120" s="50"/>
      <c r="AB120" s="50"/>
      <c r="AC120" s="50"/>
      <c r="AD120" s="50"/>
      <c r="AE120" s="50"/>
      <c r="AF120" s="51"/>
      <c r="AG120" s="51"/>
      <c r="AH120" s="51"/>
      <c r="AI120" s="51"/>
    </row>
    <row r="121" spans="1:35" ht="40" customHeight="1" x14ac:dyDescent="0.35">
      <c r="A121" s="109"/>
      <c r="B121" s="112"/>
      <c r="C121" s="33">
        <v>118</v>
      </c>
      <c r="D121" s="115"/>
      <c r="E121" s="39" t="s">
        <v>35</v>
      </c>
      <c r="F121" s="40" t="s">
        <v>125</v>
      </c>
      <c r="G121" s="40" t="s">
        <v>36</v>
      </c>
      <c r="H121" s="40" t="s">
        <v>29</v>
      </c>
      <c r="I121" s="38">
        <v>75</v>
      </c>
      <c r="J121" s="17">
        <v>0</v>
      </c>
      <c r="K121" s="79">
        <f t="shared" si="5"/>
        <v>0</v>
      </c>
      <c r="L121" s="81">
        <f t="shared" si="6"/>
        <v>0</v>
      </c>
      <c r="M121" s="82"/>
      <c r="N121" s="83">
        <f t="shared" si="7"/>
        <v>0</v>
      </c>
      <c r="O121" s="80"/>
      <c r="P121" s="80"/>
      <c r="Q121" s="80"/>
      <c r="R121" s="84">
        <f t="shared" si="8"/>
        <v>0</v>
      </c>
      <c r="S121" s="19" t="str">
        <f t="shared" si="9"/>
        <v>OK</v>
      </c>
      <c r="T121" s="48"/>
      <c r="U121" s="48"/>
      <c r="V121" s="48"/>
      <c r="W121" s="48"/>
      <c r="X121" s="48"/>
      <c r="Y121" s="50"/>
      <c r="Z121" s="50"/>
      <c r="AA121" s="50"/>
      <c r="AB121" s="50"/>
      <c r="AC121" s="50"/>
      <c r="AD121" s="50"/>
      <c r="AE121" s="50"/>
      <c r="AF121" s="51"/>
      <c r="AG121" s="51"/>
      <c r="AH121" s="51"/>
      <c r="AI121" s="51"/>
    </row>
    <row r="122" spans="1:35" ht="40" customHeight="1" x14ac:dyDescent="0.35">
      <c r="A122" s="109"/>
      <c r="B122" s="112"/>
      <c r="C122" s="33">
        <v>119</v>
      </c>
      <c r="D122" s="115"/>
      <c r="E122" s="39" t="s">
        <v>127</v>
      </c>
      <c r="F122" s="40" t="s">
        <v>125</v>
      </c>
      <c r="G122" s="40" t="s">
        <v>28</v>
      </c>
      <c r="H122" s="40" t="s">
        <v>29</v>
      </c>
      <c r="I122" s="38">
        <v>6.59</v>
      </c>
      <c r="J122" s="17">
        <v>0</v>
      </c>
      <c r="K122" s="79">
        <f t="shared" si="5"/>
        <v>0</v>
      </c>
      <c r="L122" s="81">
        <f t="shared" si="6"/>
        <v>0</v>
      </c>
      <c r="M122" s="82"/>
      <c r="N122" s="83">
        <f t="shared" si="7"/>
        <v>0</v>
      </c>
      <c r="O122" s="80"/>
      <c r="P122" s="80"/>
      <c r="Q122" s="80"/>
      <c r="R122" s="84">
        <f t="shared" si="8"/>
        <v>0</v>
      </c>
      <c r="S122" s="19" t="str">
        <f t="shared" si="9"/>
        <v>OK</v>
      </c>
      <c r="T122" s="48"/>
      <c r="U122" s="48"/>
      <c r="V122" s="48"/>
      <c r="W122" s="48"/>
      <c r="X122" s="48"/>
      <c r="Y122" s="50"/>
      <c r="Z122" s="50"/>
      <c r="AA122" s="50"/>
      <c r="AB122" s="50"/>
      <c r="AC122" s="50"/>
      <c r="AD122" s="50"/>
      <c r="AE122" s="50"/>
      <c r="AF122" s="51"/>
      <c r="AG122" s="51"/>
      <c r="AH122" s="51"/>
      <c r="AI122" s="51"/>
    </row>
    <row r="123" spans="1:35" ht="40" customHeight="1" x14ac:dyDescent="0.35">
      <c r="A123" s="109"/>
      <c r="B123" s="112"/>
      <c r="C123" s="33">
        <v>120</v>
      </c>
      <c r="D123" s="115"/>
      <c r="E123" s="39" t="s">
        <v>128</v>
      </c>
      <c r="F123" s="40" t="s">
        <v>37</v>
      </c>
      <c r="G123" s="40" t="s">
        <v>38</v>
      </c>
      <c r="H123" s="40" t="s">
        <v>29</v>
      </c>
      <c r="I123" s="38">
        <v>13.33</v>
      </c>
      <c r="J123" s="17">
        <v>0</v>
      </c>
      <c r="K123" s="79">
        <f t="shared" si="5"/>
        <v>0</v>
      </c>
      <c r="L123" s="81">
        <f t="shared" si="6"/>
        <v>0</v>
      </c>
      <c r="M123" s="82"/>
      <c r="N123" s="83">
        <f t="shared" si="7"/>
        <v>0</v>
      </c>
      <c r="O123" s="80"/>
      <c r="P123" s="80"/>
      <c r="Q123" s="80"/>
      <c r="R123" s="84">
        <f t="shared" si="8"/>
        <v>0</v>
      </c>
      <c r="S123" s="19" t="str">
        <f t="shared" si="9"/>
        <v>OK</v>
      </c>
      <c r="T123" s="48"/>
      <c r="U123" s="48"/>
      <c r="V123" s="48"/>
      <c r="W123" s="48"/>
      <c r="X123" s="48"/>
      <c r="Y123" s="50"/>
      <c r="Z123" s="50"/>
      <c r="AA123" s="50"/>
      <c r="AB123" s="50"/>
      <c r="AC123" s="50"/>
      <c r="AD123" s="50"/>
      <c r="AE123" s="50"/>
      <c r="AF123" s="51"/>
      <c r="AG123" s="51"/>
      <c r="AH123" s="51"/>
      <c r="AI123" s="51"/>
    </row>
    <row r="124" spans="1:35" ht="40" customHeight="1" x14ac:dyDescent="0.35">
      <c r="A124" s="109"/>
      <c r="B124" s="112"/>
      <c r="C124" s="33">
        <v>121</v>
      </c>
      <c r="D124" s="115"/>
      <c r="E124" s="39" t="s">
        <v>129</v>
      </c>
      <c r="F124" s="40" t="s">
        <v>37</v>
      </c>
      <c r="G124" s="40" t="s">
        <v>39</v>
      </c>
      <c r="H124" s="40" t="s">
        <v>29</v>
      </c>
      <c r="I124" s="38">
        <v>19.63</v>
      </c>
      <c r="J124" s="17">
        <v>0</v>
      </c>
      <c r="K124" s="79">
        <f t="shared" si="5"/>
        <v>0</v>
      </c>
      <c r="L124" s="81">
        <f t="shared" si="6"/>
        <v>0</v>
      </c>
      <c r="M124" s="82"/>
      <c r="N124" s="83">
        <f t="shared" si="7"/>
        <v>0</v>
      </c>
      <c r="O124" s="80"/>
      <c r="P124" s="80"/>
      <c r="Q124" s="80"/>
      <c r="R124" s="84">
        <f t="shared" si="8"/>
        <v>0</v>
      </c>
      <c r="S124" s="19" t="str">
        <f t="shared" si="9"/>
        <v>OK</v>
      </c>
      <c r="T124" s="48"/>
      <c r="U124" s="48"/>
      <c r="V124" s="48"/>
      <c r="W124" s="48"/>
      <c r="X124" s="48"/>
      <c r="Y124" s="50"/>
      <c r="Z124" s="50"/>
      <c r="AA124" s="50"/>
      <c r="AB124" s="50"/>
      <c r="AC124" s="50"/>
      <c r="AD124" s="50"/>
      <c r="AE124" s="50"/>
      <c r="AF124" s="51"/>
      <c r="AG124" s="51"/>
      <c r="AH124" s="51"/>
      <c r="AI124" s="51"/>
    </row>
    <row r="125" spans="1:35" ht="40" customHeight="1" x14ac:dyDescent="0.35">
      <c r="A125" s="109"/>
      <c r="B125" s="112"/>
      <c r="C125" s="33">
        <v>122</v>
      </c>
      <c r="D125" s="115"/>
      <c r="E125" s="39" t="s">
        <v>130</v>
      </c>
      <c r="F125" s="40" t="s">
        <v>37</v>
      </c>
      <c r="G125" s="40" t="s">
        <v>40</v>
      </c>
      <c r="H125" s="40" t="s">
        <v>29</v>
      </c>
      <c r="I125" s="38">
        <v>21.33</v>
      </c>
      <c r="J125" s="17">
        <v>0</v>
      </c>
      <c r="K125" s="79">
        <f t="shared" si="5"/>
        <v>0</v>
      </c>
      <c r="L125" s="81">
        <f t="shared" si="6"/>
        <v>0</v>
      </c>
      <c r="M125" s="82"/>
      <c r="N125" s="83">
        <f t="shared" si="7"/>
        <v>0</v>
      </c>
      <c r="O125" s="80"/>
      <c r="P125" s="80"/>
      <c r="Q125" s="80"/>
      <c r="R125" s="84">
        <f t="shared" si="8"/>
        <v>0</v>
      </c>
      <c r="S125" s="19" t="str">
        <f t="shared" si="9"/>
        <v>OK</v>
      </c>
      <c r="T125" s="48"/>
      <c r="U125" s="48"/>
      <c r="V125" s="48"/>
      <c r="W125" s="48"/>
      <c r="X125" s="48"/>
      <c r="Y125" s="50"/>
      <c r="Z125" s="50"/>
      <c r="AA125" s="50"/>
      <c r="AB125" s="50"/>
      <c r="AC125" s="50"/>
      <c r="AD125" s="50"/>
      <c r="AE125" s="50"/>
      <c r="AF125" s="51"/>
      <c r="AG125" s="51"/>
      <c r="AH125" s="51"/>
      <c r="AI125" s="51"/>
    </row>
    <row r="126" spans="1:35" ht="40" customHeight="1" x14ac:dyDescent="0.35">
      <c r="A126" s="109"/>
      <c r="B126" s="112"/>
      <c r="C126" s="33">
        <v>123</v>
      </c>
      <c r="D126" s="115"/>
      <c r="E126" s="39" t="s">
        <v>41</v>
      </c>
      <c r="F126" s="40" t="s">
        <v>10</v>
      </c>
      <c r="G126" s="40" t="s">
        <v>28</v>
      </c>
      <c r="H126" s="40" t="s">
        <v>29</v>
      </c>
      <c r="I126" s="38">
        <v>74.28</v>
      </c>
      <c r="J126" s="17">
        <v>0</v>
      </c>
      <c r="K126" s="79">
        <f t="shared" si="5"/>
        <v>0</v>
      </c>
      <c r="L126" s="81">
        <f t="shared" si="6"/>
        <v>0</v>
      </c>
      <c r="M126" s="82"/>
      <c r="N126" s="83">
        <f t="shared" si="7"/>
        <v>0</v>
      </c>
      <c r="O126" s="80"/>
      <c r="P126" s="80"/>
      <c r="Q126" s="80"/>
      <c r="R126" s="84">
        <f t="shared" si="8"/>
        <v>0</v>
      </c>
      <c r="S126" s="19" t="str">
        <f t="shared" si="9"/>
        <v>OK</v>
      </c>
      <c r="T126" s="48"/>
      <c r="U126" s="48"/>
      <c r="V126" s="48"/>
      <c r="W126" s="48"/>
      <c r="X126" s="48"/>
      <c r="Y126" s="50"/>
      <c r="Z126" s="50"/>
      <c r="AA126" s="50"/>
      <c r="AB126" s="50"/>
      <c r="AC126" s="50"/>
      <c r="AD126" s="50"/>
      <c r="AE126" s="50"/>
      <c r="AF126" s="51"/>
      <c r="AG126" s="51"/>
      <c r="AH126" s="51"/>
      <c r="AI126" s="51"/>
    </row>
    <row r="127" spans="1:35" ht="40" customHeight="1" x14ac:dyDescent="0.35">
      <c r="A127" s="109"/>
      <c r="B127" s="112"/>
      <c r="C127" s="33">
        <v>124</v>
      </c>
      <c r="D127" s="115"/>
      <c r="E127" s="39" t="s">
        <v>42</v>
      </c>
      <c r="F127" s="40" t="s">
        <v>43</v>
      </c>
      <c r="G127" s="40" t="s">
        <v>28</v>
      </c>
      <c r="H127" s="40" t="s">
        <v>29</v>
      </c>
      <c r="I127" s="38">
        <v>26.57</v>
      </c>
      <c r="J127" s="17">
        <v>0</v>
      </c>
      <c r="K127" s="79">
        <f t="shared" si="5"/>
        <v>0</v>
      </c>
      <c r="L127" s="81">
        <f t="shared" si="6"/>
        <v>0</v>
      </c>
      <c r="M127" s="82"/>
      <c r="N127" s="83">
        <f t="shared" si="7"/>
        <v>0</v>
      </c>
      <c r="O127" s="80"/>
      <c r="P127" s="80"/>
      <c r="Q127" s="80"/>
      <c r="R127" s="84">
        <f t="shared" si="8"/>
        <v>0</v>
      </c>
      <c r="S127" s="19" t="str">
        <f t="shared" si="9"/>
        <v>OK</v>
      </c>
      <c r="T127" s="48"/>
      <c r="U127" s="48"/>
      <c r="V127" s="48"/>
      <c r="W127" s="48"/>
      <c r="X127" s="48"/>
      <c r="Y127" s="50"/>
      <c r="Z127" s="50"/>
      <c r="AA127" s="50"/>
      <c r="AB127" s="50"/>
      <c r="AC127" s="50"/>
      <c r="AD127" s="50"/>
      <c r="AE127" s="50"/>
      <c r="AF127" s="51"/>
      <c r="AG127" s="51"/>
      <c r="AH127" s="51"/>
      <c r="AI127" s="51"/>
    </row>
    <row r="128" spans="1:35" ht="40" customHeight="1" x14ac:dyDescent="0.35">
      <c r="A128" s="109"/>
      <c r="B128" s="112"/>
      <c r="C128" s="33">
        <v>125</v>
      </c>
      <c r="D128" s="115"/>
      <c r="E128" s="39" t="s">
        <v>44</v>
      </c>
      <c r="F128" s="40" t="s">
        <v>37</v>
      </c>
      <c r="G128" s="40" t="s">
        <v>45</v>
      </c>
      <c r="H128" s="40" t="s">
        <v>29</v>
      </c>
      <c r="I128" s="38">
        <v>34.21</v>
      </c>
      <c r="J128" s="17">
        <v>0</v>
      </c>
      <c r="K128" s="79">
        <f t="shared" si="5"/>
        <v>0</v>
      </c>
      <c r="L128" s="81">
        <f t="shared" si="6"/>
        <v>0</v>
      </c>
      <c r="M128" s="82"/>
      <c r="N128" s="83">
        <f t="shared" si="7"/>
        <v>0</v>
      </c>
      <c r="O128" s="80"/>
      <c r="P128" s="80"/>
      <c r="Q128" s="80"/>
      <c r="R128" s="84">
        <f t="shared" si="8"/>
        <v>0</v>
      </c>
      <c r="S128" s="19" t="str">
        <f t="shared" si="9"/>
        <v>OK</v>
      </c>
      <c r="T128" s="48"/>
      <c r="U128" s="48"/>
      <c r="V128" s="48"/>
      <c r="W128" s="48"/>
      <c r="X128" s="48"/>
      <c r="Y128" s="50"/>
      <c r="Z128" s="50"/>
      <c r="AA128" s="50"/>
      <c r="AB128" s="50"/>
      <c r="AC128" s="50"/>
      <c r="AD128" s="50"/>
      <c r="AE128" s="50"/>
      <c r="AF128" s="51"/>
      <c r="AG128" s="51"/>
      <c r="AH128" s="51"/>
      <c r="AI128" s="51"/>
    </row>
    <row r="129" spans="1:35" ht="40" customHeight="1" x14ac:dyDescent="0.35">
      <c r="A129" s="109"/>
      <c r="B129" s="112"/>
      <c r="C129" s="33">
        <v>126</v>
      </c>
      <c r="D129" s="115"/>
      <c r="E129" s="39" t="s">
        <v>46</v>
      </c>
      <c r="F129" s="40" t="s">
        <v>37</v>
      </c>
      <c r="G129" s="40" t="s">
        <v>47</v>
      </c>
      <c r="H129" s="40" t="s">
        <v>29</v>
      </c>
      <c r="I129" s="38">
        <v>27</v>
      </c>
      <c r="J129" s="17">
        <v>0</v>
      </c>
      <c r="K129" s="79">
        <f t="shared" si="5"/>
        <v>0</v>
      </c>
      <c r="L129" s="81">
        <f t="shared" si="6"/>
        <v>0</v>
      </c>
      <c r="M129" s="82"/>
      <c r="N129" s="83">
        <f t="shared" si="7"/>
        <v>0</v>
      </c>
      <c r="O129" s="80"/>
      <c r="P129" s="80"/>
      <c r="Q129" s="80"/>
      <c r="R129" s="84">
        <f t="shared" si="8"/>
        <v>0</v>
      </c>
      <c r="S129" s="19" t="str">
        <f t="shared" si="9"/>
        <v>OK</v>
      </c>
      <c r="T129" s="48"/>
      <c r="U129" s="48"/>
      <c r="V129" s="48"/>
      <c r="W129" s="48"/>
      <c r="X129" s="48"/>
      <c r="Y129" s="50"/>
      <c r="Z129" s="50"/>
      <c r="AA129" s="50"/>
      <c r="AB129" s="50"/>
      <c r="AC129" s="50"/>
      <c r="AD129" s="50"/>
      <c r="AE129" s="50"/>
      <c r="AF129" s="51"/>
      <c r="AG129" s="51"/>
      <c r="AH129" s="51"/>
      <c r="AI129" s="51"/>
    </row>
    <row r="130" spans="1:35" ht="40" customHeight="1" x14ac:dyDescent="0.35">
      <c r="A130" s="109"/>
      <c r="B130" s="112"/>
      <c r="C130" s="33">
        <v>127</v>
      </c>
      <c r="D130" s="115"/>
      <c r="E130" s="39" t="s">
        <v>48</v>
      </c>
      <c r="F130" s="40" t="s">
        <v>37</v>
      </c>
      <c r="G130" s="40" t="s">
        <v>49</v>
      </c>
      <c r="H130" s="40" t="s">
        <v>29</v>
      </c>
      <c r="I130" s="38">
        <v>19.21</v>
      </c>
      <c r="J130" s="17">
        <v>0</v>
      </c>
      <c r="K130" s="79">
        <f t="shared" si="5"/>
        <v>0</v>
      </c>
      <c r="L130" s="81">
        <f t="shared" si="6"/>
        <v>0</v>
      </c>
      <c r="M130" s="82"/>
      <c r="N130" s="83">
        <f t="shared" si="7"/>
        <v>0</v>
      </c>
      <c r="O130" s="80"/>
      <c r="P130" s="80"/>
      <c r="Q130" s="80"/>
      <c r="R130" s="84">
        <f t="shared" si="8"/>
        <v>0</v>
      </c>
      <c r="S130" s="19" t="str">
        <f t="shared" si="9"/>
        <v>OK</v>
      </c>
      <c r="T130" s="48"/>
      <c r="U130" s="48"/>
      <c r="V130" s="48"/>
      <c r="W130" s="48"/>
      <c r="X130" s="48"/>
      <c r="Y130" s="50"/>
      <c r="Z130" s="50"/>
      <c r="AA130" s="50"/>
      <c r="AB130" s="50"/>
      <c r="AC130" s="50"/>
      <c r="AD130" s="50"/>
      <c r="AE130" s="50"/>
      <c r="AF130" s="51"/>
      <c r="AG130" s="51"/>
      <c r="AH130" s="51"/>
      <c r="AI130" s="51"/>
    </row>
    <row r="131" spans="1:35" ht="40" customHeight="1" x14ac:dyDescent="0.35">
      <c r="A131" s="109"/>
      <c r="B131" s="112"/>
      <c r="C131" s="33">
        <v>128</v>
      </c>
      <c r="D131" s="115"/>
      <c r="E131" s="39" t="s">
        <v>50</v>
      </c>
      <c r="F131" s="40" t="s">
        <v>37</v>
      </c>
      <c r="G131" s="40" t="s">
        <v>51</v>
      </c>
      <c r="H131" s="40" t="s">
        <v>29</v>
      </c>
      <c r="I131" s="38">
        <v>240.3</v>
      </c>
      <c r="J131" s="17">
        <v>0</v>
      </c>
      <c r="K131" s="79">
        <f t="shared" si="5"/>
        <v>0</v>
      </c>
      <c r="L131" s="81">
        <f t="shared" si="6"/>
        <v>0</v>
      </c>
      <c r="M131" s="82"/>
      <c r="N131" s="83">
        <f t="shared" si="7"/>
        <v>0</v>
      </c>
      <c r="O131" s="80"/>
      <c r="P131" s="80"/>
      <c r="Q131" s="80"/>
      <c r="R131" s="84">
        <f t="shared" si="8"/>
        <v>0</v>
      </c>
      <c r="S131" s="19" t="str">
        <f t="shared" si="9"/>
        <v>OK</v>
      </c>
      <c r="T131" s="48"/>
      <c r="U131" s="48"/>
      <c r="V131" s="48"/>
      <c r="W131" s="48"/>
      <c r="X131" s="48"/>
      <c r="Y131" s="50"/>
      <c r="Z131" s="50"/>
      <c r="AA131" s="50"/>
      <c r="AB131" s="50"/>
      <c r="AC131" s="50"/>
      <c r="AD131" s="50"/>
      <c r="AE131" s="50"/>
      <c r="AF131" s="51"/>
      <c r="AG131" s="51"/>
      <c r="AH131" s="51"/>
      <c r="AI131" s="51"/>
    </row>
    <row r="132" spans="1:35" ht="40" customHeight="1" x14ac:dyDescent="0.35">
      <c r="A132" s="109"/>
      <c r="B132" s="112"/>
      <c r="C132" s="33">
        <v>129</v>
      </c>
      <c r="D132" s="115"/>
      <c r="E132" s="39" t="s">
        <v>52</v>
      </c>
      <c r="F132" s="40" t="s">
        <v>37</v>
      </c>
      <c r="G132" s="40" t="s">
        <v>53</v>
      </c>
      <c r="H132" s="40" t="s">
        <v>29</v>
      </c>
      <c r="I132" s="38">
        <v>262.35000000000002</v>
      </c>
      <c r="J132" s="17">
        <v>0</v>
      </c>
      <c r="K132" s="79">
        <f t="shared" si="5"/>
        <v>0</v>
      </c>
      <c r="L132" s="81">
        <f t="shared" si="6"/>
        <v>0</v>
      </c>
      <c r="M132" s="82"/>
      <c r="N132" s="83">
        <f t="shared" si="7"/>
        <v>0</v>
      </c>
      <c r="O132" s="80"/>
      <c r="P132" s="80"/>
      <c r="Q132" s="80"/>
      <c r="R132" s="84">
        <f t="shared" si="8"/>
        <v>0</v>
      </c>
      <c r="S132" s="19" t="str">
        <f t="shared" si="9"/>
        <v>OK</v>
      </c>
      <c r="T132" s="48"/>
      <c r="U132" s="48"/>
      <c r="V132" s="48"/>
      <c r="W132" s="48"/>
      <c r="X132" s="48"/>
      <c r="Y132" s="50"/>
      <c r="Z132" s="50"/>
      <c r="AA132" s="50"/>
      <c r="AB132" s="50"/>
      <c r="AC132" s="50"/>
      <c r="AD132" s="50"/>
      <c r="AE132" s="50"/>
      <c r="AF132" s="51"/>
      <c r="AG132" s="51"/>
      <c r="AH132" s="51"/>
      <c r="AI132" s="51"/>
    </row>
    <row r="133" spans="1:35" ht="40" customHeight="1" x14ac:dyDescent="0.35">
      <c r="A133" s="109"/>
      <c r="B133" s="112"/>
      <c r="C133" s="33">
        <v>130</v>
      </c>
      <c r="D133" s="115"/>
      <c r="E133" s="39" t="s">
        <v>54</v>
      </c>
      <c r="F133" s="40" t="s">
        <v>37</v>
      </c>
      <c r="G133" s="40" t="s">
        <v>95</v>
      </c>
      <c r="H133" s="40" t="s">
        <v>29</v>
      </c>
      <c r="I133" s="38">
        <v>86.48</v>
      </c>
      <c r="J133" s="17">
        <v>0</v>
      </c>
      <c r="K133" s="79">
        <f t="shared" ref="K133:K196" si="10">IF(SUM(T133:AK133)&gt;J133,J133,SUM(T133:AK133))</f>
        <v>0</v>
      </c>
      <c r="L133" s="81">
        <f t="shared" ref="L133:L196" si="11">(SUM(T133:AK133))</f>
        <v>0</v>
      </c>
      <c r="M133" s="82"/>
      <c r="N133" s="83">
        <f t="shared" ref="N133:N196" si="12">ROUND(IF(J133*0.25-0.5&lt;0,0,J133*0.25-0.5),0)-Q133-O133</f>
        <v>0</v>
      </c>
      <c r="O133" s="80"/>
      <c r="P133" s="80"/>
      <c r="Q133" s="80"/>
      <c r="R133" s="84">
        <f t="shared" ref="R133:R196" si="13">J133-(SUM(T133:AC133))+M133</f>
        <v>0</v>
      </c>
      <c r="S133" s="19" t="str">
        <f t="shared" si="9"/>
        <v>OK</v>
      </c>
      <c r="T133" s="48"/>
      <c r="U133" s="48"/>
      <c r="V133" s="48"/>
      <c r="W133" s="48"/>
      <c r="X133" s="48"/>
      <c r="Y133" s="50"/>
      <c r="Z133" s="50"/>
      <c r="AA133" s="50"/>
      <c r="AB133" s="50"/>
      <c r="AC133" s="50"/>
      <c r="AD133" s="50"/>
      <c r="AE133" s="50"/>
      <c r="AF133" s="51"/>
      <c r="AG133" s="51"/>
      <c r="AH133" s="51"/>
      <c r="AI133" s="51"/>
    </row>
    <row r="134" spans="1:35" ht="40" customHeight="1" x14ac:dyDescent="0.35">
      <c r="A134" s="109"/>
      <c r="B134" s="112"/>
      <c r="C134" s="33">
        <v>131</v>
      </c>
      <c r="D134" s="115"/>
      <c r="E134" s="39" t="s">
        <v>56</v>
      </c>
      <c r="F134" s="40" t="s">
        <v>37</v>
      </c>
      <c r="G134" s="40" t="s">
        <v>96</v>
      </c>
      <c r="H134" s="40" t="s">
        <v>29</v>
      </c>
      <c r="I134" s="38">
        <v>33.17</v>
      </c>
      <c r="J134" s="17">
        <v>0</v>
      </c>
      <c r="K134" s="79">
        <f t="shared" si="10"/>
        <v>0</v>
      </c>
      <c r="L134" s="81">
        <f t="shared" si="11"/>
        <v>0</v>
      </c>
      <c r="M134" s="82"/>
      <c r="N134" s="83">
        <f t="shared" si="12"/>
        <v>0</v>
      </c>
      <c r="O134" s="80"/>
      <c r="P134" s="80"/>
      <c r="Q134" s="80"/>
      <c r="R134" s="84">
        <f t="shared" si="13"/>
        <v>0</v>
      </c>
      <c r="S134" s="19" t="str">
        <f t="shared" si="9"/>
        <v>OK</v>
      </c>
      <c r="T134" s="48"/>
      <c r="U134" s="48"/>
      <c r="V134" s="48"/>
      <c r="W134" s="48"/>
      <c r="X134" s="48"/>
      <c r="Y134" s="50"/>
      <c r="Z134" s="50"/>
      <c r="AA134" s="50"/>
      <c r="AB134" s="50"/>
      <c r="AC134" s="50"/>
      <c r="AD134" s="50"/>
      <c r="AE134" s="50"/>
      <c r="AF134" s="51"/>
      <c r="AG134" s="51"/>
      <c r="AH134" s="51"/>
      <c r="AI134" s="51"/>
    </row>
    <row r="135" spans="1:35" ht="40" customHeight="1" x14ac:dyDescent="0.35">
      <c r="A135" s="109"/>
      <c r="B135" s="112"/>
      <c r="C135" s="33">
        <v>132</v>
      </c>
      <c r="D135" s="115"/>
      <c r="E135" s="39" t="s">
        <v>58</v>
      </c>
      <c r="F135" s="40" t="s">
        <v>37</v>
      </c>
      <c r="G135" s="40" t="s">
        <v>59</v>
      </c>
      <c r="H135" s="40" t="s">
        <v>29</v>
      </c>
      <c r="I135" s="38">
        <v>74.31</v>
      </c>
      <c r="J135" s="17">
        <v>0</v>
      </c>
      <c r="K135" s="79">
        <f t="shared" si="10"/>
        <v>0</v>
      </c>
      <c r="L135" s="81">
        <f t="shared" si="11"/>
        <v>0</v>
      </c>
      <c r="M135" s="82"/>
      <c r="N135" s="83">
        <f t="shared" si="12"/>
        <v>0</v>
      </c>
      <c r="O135" s="80"/>
      <c r="P135" s="80"/>
      <c r="Q135" s="80"/>
      <c r="R135" s="84">
        <f t="shared" si="13"/>
        <v>0</v>
      </c>
      <c r="S135" s="19" t="str">
        <f t="shared" si="9"/>
        <v>OK</v>
      </c>
      <c r="T135" s="48"/>
      <c r="U135" s="48"/>
      <c r="V135" s="48"/>
      <c r="W135" s="48"/>
      <c r="X135" s="48"/>
      <c r="Y135" s="50"/>
      <c r="Z135" s="50"/>
      <c r="AA135" s="50"/>
      <c r="AB135" s="50"/>
      <c r="AC135" s="50"/>
      <c r="AD135" s="50"/>
      <c r="AE135" s="50"/>
      <c r="AF135" s="51"/>
      <c r="AG135" s="51"/>
      <c r="AH135" s="51"/>
      <c r="AI135" s="51"/>
    </row>
    <row r="136" spans="1:35" ht="40" customHeight="1" x14ac:dyDescent="0.35">
      <c r="A136" s="109"/>
      <c r="B136" s="112"/>
      <c r="C136" s="33">
        <v>133</v>
      </c>
      <c r="D136" s="115"/>
      <c r="E136" s="39" t="s">
        <v>60</v>
      </c>
      <c r="F136" s="40" t="s">
        <v>37</v>
      </c>
      <c r="G136" s="40" t="s">
        <v>61</v>
      </c>
      <c r="H136" s="40" t="s">
        <v>29</v>
      </c>
      <c r="I136" s="38">
        <v>124.47</v>
      </c>
      <c r="J136" s="17">
        <v>0</v>
      </c>
      <c r="K136" s="79">
        <f t="shared" si="10"/>
        <v>0</v>
      </c>
      <c r="L136" s="81">
        <f t="shared" si="11"/>
        <v>0</v>
      </c>
      <c r="M136" s="82"/>
      <c r="N136" s="83">
        <f t="shared" si="12"/>
        <v>0</v>
      </c>
      <c r="O136" s="80"/>
      <c r="P136" s="80"/>
      <c r="Q136" s="80"/>
      <c r="R136" s="84">
        <f t="shared" si="13"/>
        <v>0</v>
      </c>
      <c r="S136" s="19" t="str">
        <f t="shared" si="9"/>
        <v>OK</v>
      </c>
      <c r="T136" s="48"/>
      <c r="U136" s="48"/>
      <c r="V136" s="48"/>
      <c r="W136" s="48"/>
      <c r="X136" s="48"/>
      <c r="Y136" s="50"/>
      <c r="Z136" s="50"/>
      <c r="AA136" s="50"/>
      <c r="AB136" s="50"/>
      <c r="AC136" s="50"/>
      <c r="AD136" s="50"/>
      <c r="AE136" s="50"/>
      <c r="AF136" s="51"/>
      <c r="AG136" s="51"/>
      <c r="AH136" s="51"/>
      <c r="AI136" s="51"/>
    </row>
    <row r="137" spans="1:35" ht="40" customHeight="1" x14ac:dyDescent="0.35">
      <c r="A137" s="109"/>
      <c r="B137" s="112"/>
      <c r="C137" s="33">
        <v>134</v>
      </c>
      <c r="D137" s="115"/>
      <c r="E137" s="39" t="s">
        <v>62</v>
      </c>
      <c r="F137" s="40" t="s">
        <v>125</v>
      </c>
      <c r="G137" s="40" t="s">
        <v>63</v>
      </c>
      <c r="H137" s="40" t="s">
        <v>29</v>
      </c>
      <c r="I137" s="38">
        <v>1329.82</v>
      </c>
      <c r="J137" s="17">
        <v>0</v>
      </c>
      <c r="K137" s="79">
        <f t="shared" si="10"/>
        <v>0</v>
      </c>
      <c r="L137" s="81">
        <f t="shared" si="11"/>
        <v>0</v>
      </c>
      <c r="M137" s="82"/>
      <c r="N137" s="83">
        <f t="shared" si="12"/>
        <v>0</v>
      </c>
      <c r="O137" s="80"/>
      <c r="P137" s="80"/>
      <c r="Q137" s="80"/>
      <c r="R137" s="84">
        <f t="shared" si="13"/>
        <v>0</v>
      </c>
      <c r="S137" s="19" t="str">
        <f t="shared" si="9"/>
        <v>OK</v>
      </c>
      <c r="T137" s="48"/>
      <c r="U137" s="48"/>
      <c r="V137" s="48"/>
      <c r="W137" s="48"/>
      <c r="X137" s="48"/>
      <c r="Y137" s="50"/>
      <c r="Z137" s="50"/>
      <c r="AA137" s="50"/>
      <c r="AB137" s="50"/>
      <c r="AC137" s="50"/>
      <c r="AD137" s="50"/>
      <c r="AE137" s="50"/>
      <c r="AF137" s="51"/>
      <c r="AG137" s="51"/>
      <c r="AH137" s="51"/>
      <c r="AI137" s="51"/>
    </row>
    <row r="138" spans="1:35" ht="40" customHeight="1" x14ac:dyDescent="0.35">
      <c r="A138" s="109"/>
      <c r="B138" s="112"/>
      <c r="C138" s="33">
        <v>135</v>
      </c>
      <c r="D138" s="115"/>
      <c r="E138" s="39" t="s">
        <v>64</v>
      </c>
      <c r="F138" s="40" t="s">
        <v>125</v>
      </c>
      <c r="G138" s="40" t="s">
        <v>63</v>
      </c>
      <c r="H138" s="40" t="s">
        <v>29</v>
      </c>
      <c r="I138" s="38">
        <v>699.23</v>
      </c>
      <c r="J138" s="17">
        <v>0</v>
      </c>
      <c r="K138" s="79">
        <f t="shared" si="10"/>
        <v>0</v>
      </c>
      <c r="L138" s="81">
        <f t="shared" si="11"/>
        <v>0</v>
      </c>
      <c r="M138" s="82"/>
      <c r="N138" s="83">
        <f t="shared" si="12"/>
        <v>0</v>
      </c>
      <c r="O138" s="80"/>
      <c r="P138" s="80"/>
      <c r="Q138" s="80"/>
      <c r="R138" s="84">
        <f t="shared" si="13"/>
        <v>0</v>
      </c>
      <c r="S138" s="19" t="str">
        <f t="shared" si="9"/>
        <v>OK</v>
      </c>
      <c r="T138" s="48"/>
      <c r="U138" s="48"/>
      <c r="V138" s="48"/>
      <c r="W138" s="48"/>
      <c r="X138" s="48"/>
      <c r="Y138" s="50"/>
      <c r="Z138" s="50"/>
      <c r="AA138" s="50"/>
      <c r="AB138" s="50"/>
      <c r="AC138" s="50"/>
      <c r="AD138" s="50"/>
      <c r="AE138" s="50"/>
      <c r="AF138" s="51"/>
      <c r="AG138" s="51"/>
      <c r="AH138" s="51"/>
      <c r="AI138" s="51"/>
    </row>
    <row r="139" spans="1:35" ht="40" customHeight="1" x14ac:dyDescent="0.35">
      <c r="A139" s="109"/>
      <c r="B139" s="112"/>
      <c r="C139" s="33">
        <v>136</v>
      </c>
      <c r="D139" s="115"/>
      <c r="E139" s="39" t="s">
        <v>65</v>
      </c>
      <c r="F139" s="40" t="s">
        <v>125</v>
      </c>
      <c r="G139" s="40" t="s">
        <v>66</v>
      </c>
      <c r="H139" s="40" t="s">
        <v>29</v>
      </c>
      <c r="I139" s="38">
        <v>188.79</v>
      </c>
      <c r="J139" s="17">
        <v>0</v>
      </c>
      <c r="K139" s="79">
        <f t="shared" si="10"/>
        <v>0</v>
      </c>
      <c r="L139" s="81">
        <f t="shared" si="11"/>
        <v>0</v>
      </c>
      <c r="M139" s="82"/>
      <c r="N139" s="83">
        <f t="shared" si="12"/>
        <v>0</v>
      </c>
      <c r="O139" s="80"/>
      <c r="P139" s="80"/>
      <c r="Q139" s="80"/>
      <c r="R139" s="84">
        <f t="shared" si="13"/>
        <v>0</v>
      </c>
      <c r="S139" s="19" t="str">
        <f t="shared" si="9"/>
        <v>OK</v>
      </c>
      <c r="T139" s="48"/>
      <c r="U139" s="48"/>
      <c r="V139" s="48"/>
      <c r="W139" s="48"/>
      <c r="X139" s="48"/>
      <c r="Y139" s="50"/>
      <c r="Z139" s="50"/>
      <c r="AA139" s="50"/>
      <c r="AB139" s="50"/>
      <c r="AC139" s="50"/>
      <c r="AD139" s="50"/>
      <c r="AE139" s="50"/>
      <c r="AF139" s="51"/>
      <c r="AG139" s="51"/>
      <c r="AH139" s="51"/>
      <c r="AI139" s="51"/>
    </row>
    <row r="140" spans="1:35" ht="40" customHeight="1" x14ac:dyDescent="0.35">
      <c r="A140" s="109"/>
      <c r="B140" s="112"/>
      <c r="C140" s="33">
        <v>137</v>
      </c>
      <c r="D140" s="115"/>
      <c r="E140" s="39" t="s">
        <v>67</v>
      </c>
      <c r="F140" s="40" t="s">
        <v>125</v>
      </c>
      <c r="G140" s="40" t="s">
        <v>68</v>
      </c>
      <c r="H140" s="40" t="s">
        <v>29</v>
      </c>
      <c r="I140" s="38">
        <v>867.11</v>
      </c>
      <c r="J140" s="17">
        <v>0</v>
      </c>
      <c r="K140" s="79">
        <f t="shared" si="10"/>
        <v>0</v>
      </c>
      <c r="L140" s="81">
        <f t="shared" si="11"/>
        <v>0</v>
      </c>
      <c r="M140" s="82"/>
      <c r="N140" s="83">
        <f t="shared" si="12"/>
        <v>0</v>
      </c>
      <c r="O140" s="80"/>
      <c r="P140" s="80"/>
      <c r="Q140" s="80"/>
      <c r="R140" s="84">
        <f t="shared" si="13"/>
        <v>0</v>
      </c>
      <c r="S140" s="19" t="str">
        <f t="shared" si="9"/>
        <v>OK</v>
      </c>
      <c r="T140" s="48"/>
      <c r="U140" s="48"/>
      <c r="V140" s="48"/>
      <c r="W140" s="48"/>
      <c r="X140" s="48"/>
      <c r="Y140" s="50"/>
      <c r="Z140" s="50"/>
      <c r="AA140" s="50"/>
      <c r="AB140" s="50"/>
      <c r="AC140" s="50"/>
      <c r="AD140" s="50"/>
      <c r="AE140" s="50"/>
      <c r="AF140" s="51"/>
      <c r="AG140" s="51"/>
      <c r="AH140" s="51"/>
      <c r="AI140" s="51"/>
    </row>
    <row r="141" spans="1:35" ht="40" customHeight="1" x14ac:dyDescent="0.35">
      <c r="A141" s="109"/>
      <c r="B141" s="112"/>
      <c r="C141" s="33">
        <v>138</v>
      </c>
      <c r="D141" s="115"/>
      <c r="E141" s="39" t="s">
        <v>69</v>
      </c>
      <c r="F141" s="40" t="s">
        <v>125</v>
      </c>
      <c r="G141" s="40" t="s">
        <v>28</v>
      </c>
      <c r="H141" s="40" t="s">
        <v>29</v>
      </c>
      <c r="I141" s="38">
        <v>433.26</v>
      </c>
      <c r="J141" s="17">
        <v>0</v>
      </c>
      <c r="K141" s="79">
        <f t="shared" si="10"/>
        <v>0</v>
      </c>
      <c r="L141" s="81">
        <f t="shared" si="11"/>
        <v>0</v>
      </c>
      <c r="M141" s="82"/>
      <c r="N141" s="83">
        <f t="shared" si="12"/>
        <v>0</v>
      </c>
      <c r="O141" s="80"/>
      <c r="P141" s="80"/>
      <c r="Q141" s="80"/>
      <c r="R141" s="84">
        <f t="shared" si="13"/>
        <v>0</v>
      </c>
      <c r="S141" s="19" t="str">
        <f t="shared" si="9"/>
        <v>OK</v>
      </c>
      <c r="T141" s="48"/>
      <c r="U141" s="48"/>
      <c r="V141" s="48"/>
      <c r="W141" s="48"/>
      <c r="X141" s="48"/>
      <c r="Y141" s="50"/>
      <c r="Z141" s="50"/>
      <c r="AA141" s="50"/>
      <c r="AB141" s="50"/>
      <c r="AC141" s="50"/>
      <c r="AD141" s="50"/>
      <c r="AE141" s="50"/>
      <c r="AF141" s="51"/>
      <c r="AG141" s="51"/>
      <c r="AH141" s="51"/>
      <c r="AI141" s="51"/>
    </row>
    <row r="142" spans="1:35" ht="40" customHeight="1" x14ac:dyDescent="0.35">
      <c r="A142" s="109"/>
      <c r="B142" s="112"/>
      <c r="C142" s="33">
        <v>139</v>
      </c>
      <c r="D142" s="115"/>
      <c r="E142" s="39" t="s">
        <v>70</v>
      </c>
      <c r="F142" s="40" t="s">
        <v>125</v>
      </c>
      <c r="G142" s="40" t="s">
        <v>71</v>
      </c>
      <c r="H142" s="40" t="s">
        <v>29</v>
      </c>
      <c r="I142" s="38">
        <v>164.74</v>
      </c>
      <c r="J142" s="17">
        <v>0</v>
      </c>
      <c r="K142" s="79">
        <f t="shared" si="10"/>
        <v>0</v>
      </c>
      <c r="L142" s="81">
        <f t="shared" si="11"/>
        <v>0</v>
      </c>
      <c r="M142" s="82"/>
      <c r="N142" s="83">
        <f t="shared" si="12"/>
        <v>0</v>
      </c>
      <c r="O142" s="80"/>
      <c r="P142" s="80"/>
      <c r="Q142" s="80"/>
      <c r="R142" s="84">
        <f t="shared" si="13"/>
        <v>0</v>
      </c>
      <c r="S142" s="19" t="str">
        <f t="shared" si="9"/>
        <v>OK</v>
      </c>
      <c r="T142" s="48"/>
      <c r="U142" s="48"/>
      <c r="V142" s="48"/>
      <c r="W142" s="48"/>
      <c r="X142" s="48"/>
      <c r="Y142" s="50"/>
      <c r="Z142" s="50"/>
      <c r="AA142" s="50"/>
      <c r="AB142" s="50"/>
      <c r="AC142" s="50"/>
      <c r="AD142" s="50"/>
      <c r="AE142" s="50"/>
      <c r="AF142" s="51"/>
      <c r="AG142" s="51"/>
      <c r="AH142" s="51"/>
      <c r="AI142" s="51"/>
    </row>
    <row r="143" spans="1:35" ht="40" customHeight="1" x14ac:dyDescent="0.35">
      <c r="A143" s="109"/>
      <c r="B143" s="112"/>
      <c r="C143" s="33">
        <v>140</v>
      </c>
      <c r="D143" s="115"/>
      <c r="E143" s="39" t="s">
        <v>72</v>
      </c>
      <c r="F143" s="40" t="s">
        <v>125</v>
      </c>
      <c r="G143" s="40" t="s">
        <v>73</v>
      </c>
      <c r="H143" s="40" t="s">
        <v>29</v>
      </c>
      <c r="I143" s="38">
        <v>960</v>
      </c>
      <c r="J143" s="17">
        <v>0</v>
      </c>
      <c r="K143" s="79">
        <f t="shared" si="10"/>
        <v>0</v>
      </c>
      <c r="L143" s="81">
        <f t="shared" si="11"/>
        <v>0</v>
      </c>
      <c r="M143" s="82"/>
      <c r="N143" s="83">
        <f t="shared" si="12"/>
        <v>0</v>
      </c>
      <c r="O143" s="80"/>
      <c r="P143" s="80"/>
      <c r="Q143" s="80"/>
      <c r="R143" s="84">
        <f t="shared" si="13"/>
        <v>0</v>
      </c>
      <c r="S143" s="19" t="str">
        <f t="shared" si="9"/>
        <v>OK</v>
      </c>
      <c r="T143" s="48"/>
      <c r="U143" s="48"/>
      <c r="V143" s="48"/>
      <c r="W143" s="48"/>
      <c r="X143" s="48"/>
      <c r="Y143" s="50"/>
      <c r="Z143" s="50"/>
      <c r="AA143" s="50"/>
      <c r="AB143" s="50"/>
      <c r="AC143" s="50"/>
      <c r="AD143" s="50"/>
      <c r="AE143" s="50"/>
      <c r="AF143" s="51"/>
      <c r="AG143" s="51"/>
      <c r="AH143" s="51"/>
      <c r="AI143" s="51"/>
    </row>
    <row r="144" spans="1:35" ht="40" customHeight="1" x14ac:dyDescent="0.35">
      <c r="A144" s="109"/>
      <c r="B144" s="112"/>
      <c r="C144" s="33">
        <v>141</v>
      </c>
      <c r="D144" s="115"/>
      <c r="E144" s="39" t="s">
        <v>74</v>
      </c>
      <c r="F144" s="40" t="s">
        <v>125</v>
      </c>
      <c r="G144" s="40" t="s">
        <v>75</v>
      </c>
      <c r="H144" s="40" t="s">
        <v>29</v>
      </c>
      <c r="I144" s="38">
        <v>1340</v>
      </c>
      <c r="J144" s="17">
        <v>0</v>
      </c>
      <c r="K144" s="79">
        <f t="shared" si="10"/>
        <v>0</v>
      </c>
      <c r="L144" s="81">
        <f t="shared" si="11"/>
        <v>0</v>
      </c>
      <c r="M144" s="82"/>
      <c r="N144" s="83">
        <f t="shared" si="12"/>
        <v>0</v>
      </c>
      <c r="O144" s="80"/>
      <c r="P144" s="80"/>
      <c r="Q144" s="80"/>
      <c r="R144" s="84">
        <f t="shared" si="13"/>
        <v>0</v>
      </c>
      <c r="S144" s="19" t="str">
        <f t="shared" si="9"/>
        <v>OK</v>
      </c>
      <c r="T144" s="48"/>
      <c r="U144" s="48"/>
      <c r="V144" s="48"/>
      <c r="W144" s="48"/>
      <c r="X144" s="48"/>
      <c r="Y144" s="50"/>
      <c r="Z144" s="50"/>
      <c r="AA144" s="50"/>
      <c r="AB144" s="50"/>
      <c r="AC144" s="50"/>
      <c r="AD144" s="50"/>
      <c r="AE144" s="50"/>
      <c r="AF144" s="51"/>
      <c r="AG144" s="51"/>
      <c r="AH144" s="51"/>
      <c r="AI144" s="51"/>
    </row>
    <row r="145" spans="1:35" ht="40" customHeight="1" x14ac:dyDescent="0.35">
      <c r="A145" s="109"/>
      <c r="B145" s="112"/>
      <c r="C145" s="33">
        <v>142</v>
      </c>
      <c r="D145" s="115"/>
      <c r="E145" s="39" t="s">
        <v>76</v>
      </c>
      <c r="F145" s="40" t="s">
        <v>125</v>
      </c>
      <c r="G145" s="40" t="s">
        <v>28</v>
      </c>
      <c r="H145" s="40" t="s">
        <v>29</v>
      </c>
      <c r="I145" s="38">
        <v>716.77</v>
      </c>
      <c r="J145" s="17">
        <v>0</v>
      </c>
      <c r="K145" s="79">
        <f t="shared" si="10"/>
        <v>0</v>
      </c>
      <c r="L145" s="81">
        <f t="shared" si="11"/>
        <v>0</v>
      </c>
      <c r="M145" s="82"/>
      <c r="N145" s="83">
        <f t="shared" si="12"/>
        <v>0</v>
      </c>
      <c r="O145" s="80"/>
      <c r="P145" s="80"/>
      <c r="Q145" s="80"/>
      <c r="R145" s="84">
        <f t="shared" si="13"/>
        <v>0</v>
      </c>
      <c r="S145" s="19" t="str">
        <f t="shared" si="9"/>
        <v>OK</v>
      </c>
      <c r="T145" s="48"/>
      <c r="U145" s="48"/>
      <c r="V145" s="48"/>
      <c r="W145" s="48"/>
      <c r="X145" s="48"/>
      <c r="Y145" s="50"/>
      <c r="Z145" s="50"/>
      <c r="AA145" s="50"/>
      <c r="AB145" s="50"/>
      <c r="AC145" s="50"/>
      <c r="AD145" s="50"/>
      <c r="AE145" s="50"/>
      <c r="AF145" s="51"/>
      <c r="AG145" s="51"/>
      <c r="AH145" s="51"/>
      <c r="AI145" s="51"/>
    </row>
    <row r="146" spans="1:35" ht="40" customHeight="1" x14ac:dyDescent="0.35">
      <c r="A146" s="109"/>
      <c r="B146" s="112"/>
      <c r="C146" s="33">
        <v>143</v>
      </c>
      <c r="D146" s="115"/>
      <c r="E146" s="39" t="s">
        <v>77</v>
      </c>
      <c r="F146" s="40" t="s">
        <v>125</v>
      </c>
      <c r="G146" s="40" t="s">
        <v>28</v>
      </c>
      <c r="H146" s="40" t="s">
        <v>29</v>
      </c>
      <c r="I146" s="38">
        <v>1353.57</v>
      </c>
      <c r="J146" s="17">
        <v>0</v>
      </c>
      <c r="K146" s="79">
        <f t="shared" si="10"/>
        <v>0</v>
      </c>
      <c r="L146" s="81">
        <f t="shared" si="11"/>
        <v>0</v>
      </c>
      <c r="M146" s="82"/>
      <c r="N146" s="83">
        <f t="shared" si="12"/>
        <v>0</v>
      </c>
      <c r="O146" s="80"/>
      <c r="P146" s="80"/>
      <c r="Q146" s="80"/>
      <c r="R146" s="84">
        <f t="shared" si="13"/>
        <v>0</v>
      </c>
      <c r="S146" s="19" t="str">
        <f t="shared" si="9"/>
        <v>OK</v>
      </c>
      <c r="T146" s="48"/>
      <c r="U146" s="48"/>
      <c r="V146" s="48"/>
      <c r="W146" s="48"/>
      <c r="X146" s="48"/>
      <c r="Y146" s="50"/>
      <c r="Z146" s="50"/>
      <c r="AA146" s="50"/>
      <c r="AB146" s="50"/>
      <c r="AC146" s="50"/>
      <c r="AD146" s="50"/>
      <c r="AE146" s="50"/>
      <c r="AF146" s="51"/>
      <c r="AG146" s="51"/>
      <c r="AH146" s="51"/>
      <c r="AI146" s="51"/>
    </row>
    <row r="147" spans="1:35" ht="40" customHeight="1" x14ac:dyDescent="0.35">
      <c r="A147" s="109"/>
      <c r="B147" s="112"/>
      <c r="C147" s="33">
        <v>144</v>
      </c>
      <c r="D147" s="115"/>
      <c r="E147" s="39" t="s">
        <v>78</v>
      </c>
      <c r="F147" s="40" t="s">
        <v>125</v>
      </c>
      <c r="G147" s="40" t="s">
        <v>28</v>
      </c>
      <c r="H147" s="40" t="s">
        <v>29</v>
      </c>
      <c r="I147" s="38">
        <v>90</v>
      </c>
      <c r="J147" s="17">
        <v>0</v>
      </c>
      <c r="K147" s="79">
        <f t="shared" si="10"/>
        <v>0</v>
      </c>
      <c r="L147" s="81">
        <f t="shared" si="11"/>
        <v>0</v>
      </c>
      <c r="M147" s="82"/>
      <c r="N147" s="83">
        <f t="shared" si="12"/>
        <v>0</v>
      </c>
      <c r="O147" s="80"/>
      <c r="P147" s="80"/>
      <c r="Q147" s="80"/>
      <c r="R147" s="84">
        <f t="shared" si="13"/>
        <v>0</v>
      </c>
      <c r="S147" s="19" t="str">
        <f t="shared" si="9"/>
        <v>OK</v>
      </c>
      <c r="T147" s="48"/>
      <c r="U147" s="48"/>
      <c r="V147" s="48"/>
      <c r="W147" s="48"/>
      <c r="X147" s="48"/>
      <c r="Y147" s="50"/>
      <c r="Z147" s="50"/>
      <c r="AA147" s="50"/>
      <c r="AB147" s="50"/>
      <c r="AC147" s="50"/>
      <c r="AD147" s="50"/>
      <c r="AE147" s="50"/>
      <c r="AF147" s="51"/>
      <c r="AG147" s="51"/>
      <c r="AH147" s="51"/>
      <c r="AI147" s="51"/>
    </row>
    <row r="148" spans="1:35" ht="40" customHeight="1" x14ac:dyDescent="0.35">
      <c r="A148" s="109"/>
      <c r="B148" s="112"/>
      <c r="C148" s="33">
        <v>145</v>
      </c>
      <c r="D148" s="115"/>
      <c r="E148" s="39" t="s">
        <v>131</v>
      </c>
      <c r="F148" s="40" t="s">
        <v>125</v>
      </c>
      <c r="G148" s="40" t="s">
        <v>28</v>
      </c>
      <c r="H148" s="40" t="s">
        <v>29</v>
      </c>
      <c r="I148" s="38">
        <v>85.21</v>
      </c>
      <c r="J148" s="17">
        <v>0</v>
      </c>
      <c r="K148" s="79">
        <f t="shared" si="10"/>
        <v>0</v>
      </c>
      <c r="L148" s="81">
        <f t="shared" si="11"/>
        <v>0</v>
      </c>
      <c r="M148" s="82"/>
      <c r="N148" s="83">
        <f t="shared" si="12"/>
        <v>0</v>
      </c>
      <c r="O148" s="80"/>
      <c r="P148" s="80"/>
      <c r="Q148" s="80"/>
      <c r="R148" s="84">
        <f t="shared" si="13"/>
        <v>0</v>
      </c>
      <c r="S148" s="19" t="str">
        <f t="shared" si="9"/>
        <v>OK</v>
      </c>
      <c r="T148" s="48"/>
      <c r="U148" s="48"/>
      <c r="V148" s="48"/>
      <c r="W148" s="48"/>
      <c r="X148" s="48"/>
      <c r="Y148" s="50"/>
      <c r="Z148" s="50"/>
      <c r="AA148" s="50"/>
      <c r="AB148" s="50"/>
      <c r="AC148" s="50"/>
      <c r="AD148" s="50"/>
      <c r="AE148" s="50"/>
      <c r="AF148" s="51"/>
      <c r="AG148" s="51"/>
      <c r="AH148" s="51"/>
      <c r="AI148" s="51"/>
    </row>
    <row r="149" spans="1:35" ht="40" customHeight="1" x14ac:dyDescent="0.35">
      <c r="A149" s="109"/>
      <c r="B149" s="112"/>
      <c r="C149" s="33">
        <v>146</v>
      </c>
      <c r="D149" s="115"/>
      <c r="E149" s="39" t="s">
        <v>132</v>
      </c>
      <c r="F149" s="40" t="s">
        <v>37</v>
      </c>
      <c r="G149" s="40" t="s">
        <v>79</v>
      </c>
      <c r="H149" s="40" t="s">
        <v>29</v>
      </c>
      <c r="I149" s="38">
        <v>16.18</v>
      </c>
      <c r="J149" s="17">
        <v>0</v>
      </c>
      <c r="K149" s="79">
        <f t="shared" si="10"/>
        <v>0</v>
      </c>
      <c r="L149" s="81">
        <f t="shared" si="11"/>
        <v>0</v>
      </c>
      <c r="M149" s="82"/>
      <c r="N149" s="83">
        <f t="shared" si="12"/>
        <v>0</v>
      </c>
      <c r="O149" s="80"/>
      <c r="P149" s="80"/>
      <c r="Q149" s="80"/>
      <c r="R149" s="84">
        <f t="shared" si="13"/>
        <v>0</v>
      </c>
      <c r="S149" s="19" t="str">
        <f t="shared" si="9"/>
        <v>OK</v>
      </c>
      <c r="T149" s="48"/>
      <c r="U149" s="48"/>
      <c r="V149" s="48"/>
      <c r="W149" s="48"/>
      <c r="X149" s="48"/>
      <c r="Y149" s="50"/>
      <c r="Z149" s="50"/>
      <c r="AA149" s="50"/>
      <c r="AB149" s="50"/>
      <c r="AC149" s="50"/>
      <c r="AD149" s="50"/>
      <c r="AE149" s="50"/>
      <c r="AF149" s="51"/>
      <c r="AG149" s="51"/>
      <c r="AH149" s="51"/>
      <c r="AI149" s="51"/>
    </row>
    <row r="150" spans="1:35" ht="40" customHeight="1" x14ac:dyDescent="0.35">
      <c r="A150" s="109"/>
      <c r="B150" s="112"/>
      <c r="C150" s="33">
        <v>147</v>
      </c>
      <c r="D150" s="115"/>
      <c r="E150" s="39" t="s">
        <v>135</v>
      </c>
      <c r="F150" s="40" t="s">
        <v>37</v>
      </c>
      <c r="G150" s="40" t="s">
        <v>82</v>
      </c>
      <c r="H150" s="40" t="s">
        <v>29</v>
      </c>
      <c r="I150" s="38">
        <v>65.41</v>
      </c>
      <c r="J150" s="17">
        <v>0</v>
      </c>
      <c r="K150" s="79">
        <f t="shared" si="10"/>
        <v>0</v>
      </c>
      <c r="L150" s="81">
        <f t="shared" si="11"/>
        <v>0</v>
      </c>
      <c r="M150" s="82"/>
      <c r="N150" s="83">
        <f t="shared" si="12"/>
        <v>0</v>
      </c>
      <c r="O150" s="80"/>
      <c r="P150" s="80"/>
      <c r="Q150" s="80"/>
      <c r="R150" s="84">
        <f t="shared" si="13"/>
        <v>0</v>
      </c>
      <c r="S150" s="19" t="str">
        <f t="shared" si="9"/>
        <v>OK</v>
      </c>
      <c r="T150" s="48"/>
      <c r="U150" s="48"/>
      <c r="V150" s="48"/>
      <c r="W150" s="48"/>
      <c r="X150" s="48"/>
      <c r="Y150" s="50"/>
      <c r="Z150" s="50"/>
      <c r="AA150" s="50"/>
      <c r="AB150" s="50"/>
      <c r="AC150" s="50"/>
      <c r="AD150" s="50"/>
      <c r="AE150" s="50"/>
      <c r="AF150" s="51"/>
      <c r="AG150" s="51"/>
      <c r="AH150" s="51"/>
      <c r="AI150" s="51"/>
    </row>
    <row r="151" spans="1:35" ht="40" customHeight="1" x14ac:dyDescent="0.35">
      <c r="A151" s="109"/>
      <c r="B151" s="112"/>
      <c r="C151" s="33">
        <v>148</v>
      </c>
      <c r="D151" s="115"/>
      <c r="E151" s="39" t="s">
        <v>136</v>
      </c>
      <c r="F151" s="40" t="s">
        <v>37</v>
      </c>
      <c r="G151" s="40" t="s">
        <v>83</v>
      </c>
      <c r="H151" s="40" t="s">
        <v>29</v>
      </c>
      <c r="I151" s="38">
        <v>34.229999999999997</v>
      </c>
      <c r="J151" s="17">
        <v>0</v>
      </c>
      <c r="K151" s="79">
        <f t="shared" si="10"/>
        <v>0</v>
      </c>
      <c r="L151" s="81">
        <f t="shared" si="11"/>
        <v>0</v>
      </c>
      <c r="M151" s="82"/>
      <c r="N151" s="83">
        <f t="shared" si="12"/>
        <v>0</v>
      </c>
      <c r="O151" s="80"/>
      <c r="P151" s="80"/>
      <c r="Q151" s="80"/>
      <c r="R151" s="84">
        <f t="shared" si="13"/>
        <v>0</v>
      </c>
      <c r="S151" s="19" t="str">
        <f t="shared" si="9"/>
        <v>OK</v>
      </c>
      <c r="T151" s="48"/>
      <c r="U151" s="48"/>
      <c r="V151" s="48"/>
      <c r="W151" s="48"/>
      <c r="X151" s="48"/>
      <c r="Y151" s="50"/>
      <c r="Z151" s="50"/>
      <c r="AA151" s="50"/>
      <c r="AB151" s="50"/>
      <c r="AC151" s="50"/>
      <c r="AD151" s="50"/>
      <c r="AE151" s="50"/>
      <c r="AF151" s="51"/>
      <c r="AG151" s="51"/>
      <c r="AH151" s="51"/>
      <c r="AI151" s="51"/>
    </row>
    <row r="152" spans="1:35" ht="40" customHeight="1" x14ac:dyDescent="0.35">
      <c r="A152" s="109"/>
      <c r="B152" s="112"/>
      <c r="C152" s="33">
        <v>149</v>
      </c>
      <c r="D152" s="115"/>
      <c r="E152" s="39" t="s">
        <v>86</v>
      </c>
      <c r="F152" s="40" t="s">
        <v>125</v>
      </c>
      <c r="G152" s="40" t="s">
        <v>87</v>
      </c>
      <c r="H152" s="40" t="s">
        <v>29</v>
      </c>
      <c r="I152" s="38">
        <v>578.94000000000005</v>
      </c>
      <c r="J152" s="17">
        <v>0</v>
      </c>
      <c r="K152" s="79">
        <f t="shared" si="10"/>
        <v>0</v>
      </c>
      <c r="L152" s="81">
        <f t="shared" si="11"/>
        <v>0</v>
      </c>
      <c r="M152" s="82"/>
      <c r="N152" s="83">
        <f t="shared" si="12"/>
        <v>0</v>
      </c>
      <c r="O152" s="80"/>
      <c r="P152" s="80"/>
      <c r="Q152" s="80"/>
      <c r="R152" s="84">
        <f t="shared" si="13"/>
        <v>0</v>
      </c>
      <c r="S152" s="19" t="str">
        <f t="shared" si="9"/>
        <v>OK</v>
      </c>
      <c r="T152" s="48"/>
      <c r="U152" s="48"/>
      <c r="V152" s="48"/>
      <c r="W152" s="48"/>
      <c r="X152" s="48"/>
      <c r="Y152" s="50"/>
      <c r="Z152" s="50"/>
      <c r="AA152" s="50"/>
      <c r="AB152" s="50"/>
      <c r="AC152" s="50"/>
      <c r="AD152" s="50"/>
      <c r="AE152" s="50"/>
      <c r="AF152" s="51"/>
      <c r="AG152" s="51"/>
      <c r="AH152" s="51"/>
      <c r="AI152" s="51"/>
    </row>
    <row r="153" spans="1:35" ht="40" customHeight="1" x14ac:dyDescent="0.35">
      <c r="A153" s="109"/>
      <c r="B153" s="112"/>
      <c r="C153" s="33">
        <v>150</v>
      </c>
      <c r="D153" s="115"/>
      <c r="E153" s="39" t="s">
        <v>88</v>
      </c>
      <c r="F153" s="40" t="s">
        <v>125</v>
      </c>
      <c r="G153" s="40" t="s">
        <v>28</v>
      </c>
      <c r="H153" s="40" t="s">
        <v>29</v>
      </c>
      <c r="I153" s="38">
        <v>1150</v>
      </c>
      <c r="J153" s="17">
        <v>0</v>
      </c>
      <c r="K153" s="79">
        <f t="shared" si="10"/>
        <v>0</v>
      </c>
      <c r="L153" s="81">
        <f t="shared" si="11"/>
        <v>0</v>
      </c>
      <c r="M153" s="82"/>
      <c r="N153" s="83">
        <f t="shared" si="12"/>
        <v>0</v>
      </c>
      <c r="O153" s="80"/>
      <c r="P153" s="80"/>
      <c r="Q153" s="80"/>
      <c r="R153" s="84">
        <f t="shared" si="13"/>
        <v>0</v>
      </c>
      <c r="S153" s="19" t="str">
        <f t="shared" si="9"/>
        <v>OK</v>
      </c>
      <c r="T153" s="48"/>
      <c r="U153" s="48"/>
      <c r="V153" s="48"/>
      <c r="W153" s="48"/>
      <c r="X153" s="48"/>
      <c r="Y153" s="50"/>
      <c r="Z153" s="50"/>
      <c r="AA153" s="50"/>
      <c r="AB153" s="50"/>
      <c r="AC153" s="50"/>
      <c r="AD153" s="50"/>
      <c r="AE153" s="50"/>
      <c r="AF153" s="51"/>
      <c r="AG153" s="51"/>
      <c r="AH153" s="51"/>
      <c r="AI153" s="51"/>
    </row>
    <row r="154" spans="1:35" ht="40" customHeight="1" x14ac:dyDescent="0.35">
      <c r="A154" s="109"/>
      <c r="B154" s="112"/>
      <c r="C154" s="33">
        <v>151</v>
      </c>
      <c r="D154" s="115"/>
      <c r="E154" s="39" t="s">
        <v>89</v>
      </c>
      <c r="F154" s="40" t="s">
        <v>37</v>
      </c>
      <c r="G154" s="40" t="s">
        <v>28</v>
      </c>
      <c r="H154" s="40" t="s">
        <v>29</v>
      </c>
      <c r="I154" s="38">
        <v>240</v>
      </c>
      <c r="J154" s="17">
        <v>0</v>
      </c>
      <c r="K154" s="79">
        <f t="shared" si="10"/>
        <v>0</v>
      </c>
      <c r="L154" s="81">
        <f t="shared" si="11"/>
        <v>0</v>
      </c>
      <c r="M154" s="82"/>
      <c r="N154" s="83">
        <f t="shared" si="12"/>
        <v>0</v>
      </c>
      <c r="O154" s="80"/>
      <c r="P154" s="80"/>
      <c r="Q154" s="80"/>
      <c r="R154" s="84">
        <f t="shared" si="13"/>
        <v>0</v>
      </c>
      <c r="S154" s="19" t="str">
        <f t="shared" si="9"/>
        <v>OK</v>
      </c>
      <c r="T154" s="48"/>
      <c r="U154" s="48"/>
      <c r="V154" s="48"/>
      <c r="W154" s="48"/>
      <c r="X154" s="48"/>
      <c r="Y154" s="50"/>
      <c r="Z154" s="50"/>
      <c r="AA154" s="50"/>
      <c r="AB154" s="50"/>
      <c r="AC154" s="50"/>
      <c r="AD154" s="50"/>
      <c r="AE154" s="50"/>
      <c r="AF154" s="51"/>
      <c r="AG154" s="51"/>
      <c r="AH154" s="51"/>
      <c r="AI154" s="51"/>
    </row>
    <row r="155" spans="1:35" ht="40" customHeight="1" x14ac:dyDescent="0.35">
      <c r="A155" s="109"/>
      <c r="B155" s="112"/>
      <c r="C155" s="33">
        <v>152</v>
      </c>
      <c r="D155" s="115"/>
      <c r="E155" s="39" t="s">
        <v>90</v>
      </c>
      <c r="F155" s="40" t="s">
        <v>37</v>
      </c>
      <c r="G155" s="40" t="s">
        <v>28</v>
      </c>
      <c r="H155" s="40" t="s">
        <v>29</v>
      </c>
      <c r="I155" s="38">
        <v>135</v>
      </c>
      <c r="J155" s="17">
        <v>0</v>
      </c>
      <c r="K155" s="79">
        <f t="shared" si="10"/>
        <v>0</v>
      </c>
      <c r="L155" s="81">
        <f t="shared" si="11"/>
        <v>0</v>
      </c>
      <c r="M155" s="82"/>
      <c r="N155" s="83">
        <f t="shared" si="12"/>
        <v>0</v>
      </c>
      <c r="O155" s="80"/>
      <c r="P155" s="80"/>
      <c r="Q155" s="80"/>
      <c r="R155" s="84">
        <f t="shared" si="13"/>
        <v>0</v>
      </c>
      <c r="S155" s="19" t="str">
        <f t="shared" si="9"/>
        <v>OK</v>
      </c>
      <c r="T155" s="48"/>
      <c r="U155" s="48"/>
      <c r="V155" s="48"/>
      <c r="W155" s="48"/>
      <c r="X155" s="48"/>
      <c r="Y155" s="50"/>
      <c r="Z155" s="50"/>
      <c r="AA155" s="50"/>
      <c r="AB155" s="50"/>
      <c r="AC155" s="50"/>
      <c r="AD155" s="50"/>
      <c r="AE155" s="50"/>
      <c r="AF155" s="51"/>
      <c r="AG155" s="51"/>
      <c r="AH155" s="51"/>
      <c r="AI155" s="51"/>
    </row>
    <row r="156" spans="1:35" ht="40" customHeight="1" x14ac:dyDescent="0.35">
      <c r="A156" s="109"/>
      <c r="B156" s="112"/>
      <c r="C156" s="33">
        <v>153</v>
      </c>
      <c r="D156" s="115"/>
      <c r="E156" s="39" t="s">
        <v>91</v>
      </c>
      <c r="F156" s="40" t="s">
        <v>37</v>
      </c>
      <c r="G156" s="40" t="s">
        <v>92</v>
      </c>
      <c r="H156" s="40" t="s">
        <v>29</v>
      </c>
      <c r="I156" s="38">
        <v>24.21</v>
      </c>
      <c r="J156" s="17">
        <v>0</v>
      </c>
      <c r="K156" s="79">
        <f t="shared" si="10"/>
        <v>0</v>
      </c>
      <c r="L156" s="81">
        <f t="shared" si="11"/>
        <v>0</v>
      </c>
      <c r="M156" s="82"/>
      <c r="N156" s="83">
        <f t="shared" si="12"/>
        <v>0</v>
      </c>
      <c r="O156" s="80"/>
      <c r="P156" s="80"/>
      <c r="Q156" s="80"/>
      <c r="R156" s="84">
        <f t="shared" si="13"/>
        <v>0</v>
      </c>
      <c r="S156" s="19" t="str">
        <f t="shared" si="9"/>
        <v>OK</v>
      </c>
      <c r="T156" s="48"/>
      <c r="U156" s="48"/>
      <c r="V156" s="48"/>
      <c r="W156" s="48"/>
      <c r="X156" s="48"/>
      <c r="Y156" s="50"/>
      <c r="Z156" s="50"/>
      <c r="AA156" s="50"/>
      <c r="AB156" s="50"/>
      <c r="AC156" s="50"/>
      <c r="AD156" s="50"/>
      <c r="AE156" s="50"/>
      <c r="AF156" s="51"/>
      <c r="AG156" s="51"/>
      <c r="AH156" s="51"/>
      <c r="AI156" s="51"/>
    </row>
    <row r="157" spans="1:35" ht="40" customHeight="1" x14ac:dyDescent="0.35">
      <c r="A157" s="109"/>
      <c r="B157" s="112"/>
      <c r="C157" s="33">
        <v>154</v>
      </c>
      <c r="D157" s="115"/>
      <c r="E157" s="39" t="s">
        <v>93</v>
      </c>
      <c r="F157" s="40" t="s">
        <v>125</v>
      </c>
      <c r="G157" s="40" t="s">
        <v>28</v>
      </c>
      <c r="H157" s="40" t="s">
        <v>29</v>
      </c>
      <c r="I157" s="38">
        <v>224</v>
      </c>
      <c r="J157" s="17">
        <v>0</v>
      </c>
      <c r="K157" s="79">
        <f t="shared" si="10"/>
        <v>0</v>
      </c>
      <c r="L157" s="81">
        <f t="shared" si="11"/>
        <v>0</v>
      </c>
      <c r="M157" s="82"/>
      <c r="N157" s="83">
        <f t="shared" si="12"/>
        <v>0</v>
      </c>
      <c r="O157" s="80"/>
      <c r="P157" s="80"/>
      <c r="Q157" s="80"/>
      <c r="R157" s="84">
        <f t="shared" si="13"/>
        <v>0</v>
      </c>
      <c r="S157" s="19" t="str">
        <f t="shared" si="9"/>
        <v>OK</v>
      </c>
      <c r="T157" s="48"/>
      <c r="U157" s="48"/>
      <c r="V157" s="48"/>
      <c r="W157" s="48"/>
      <c r="X157" s="48"/>
      <c r="Y157" s="50"/>
      <c r="Z157" s="50"/>
      <c r="AA157" s="50"/>
      <c r="AB157" s="50"/>
      <c r="AC157" s="50"/>
      <c r="AD157" s="50"/>
      <c r="AE157" s="50"/>
      <c r="AF157" s="51"/>
      <c r="AG157" s="51"/>
      <c r="AH157" s="51"/>
      <c r="AI157" s="51"/>
    </row>
    <row r="158" spans="1:35" ht="40" customHeight="1" x14ac:dyDescent="0.35">
      <c r="A158" s="110"/>
      <c r="B158" s="113"/>
      <c r="C158" s="33">
        <v>155</v>
      </c>
      <c r="D158" s="116"/>
      <c r="E158" s="39" t="s">
        <v>94</v>
      </c>
      <c r="F158" s="40" t="s">
        <v>125</v>
      </c>
      <c r="G158" s="40" t="s">
        <v>28</v>
      </c>
      <c r="H158" s="40" t="s">
        <v>29</v>
      </c>
      <c r="I158" s="38">
        <v>245</v>
      </c>
      <c r="J158" s="17">
        <v>0</v>
      </c>
      <c r="K158" s="79">
        <f t="shared" si="10"/>
        <v>0</v>
      </c>
      <c r="L158" s="81">
        <f t="shared" si="11"/>
        <v>0</v>
      </c>
      <c r="M158" s="82"/>
      <c r="N158" s="83">
        <f t="shared" si="12"/>
        <v>0</v>
      </c>
      <c r="O158" s="80"/>
      <c r="P158" s="80"/>
      <c r="Q158" s="80"/>
      <c r="R158" s="84">
        <f t="shared" si="13"/>
        <v>0</v>
      </c>
      <c r="S158" s="19" t="str">
        <f t="shared" si="9"/>
        <v>OK</v>
      </c>
      <c r="T158" s="48"/>
      <c r="U158" s="48"/>
      <c r="V158" s="48"/>
      <c r="W158" s="48"/>
      <c r="X158" s="48"/>
      <c r="Y158" s="50"/>
      <c r="Z158" s="50"/>
      <c r="AA158" s="50"/>
      <c r="AB158" s="50"/>
      <c r="AC158" s="50"/>
      <c r="AD158" s="50"/>
      <c r="AE158" s="50"/>
      <c r="AF158" s="51"/>
      <c r="AG158" s="51"/>
      <c r="AH158" s="51"/>
      <c r="AI158" s="51"/>
    </row>
    <row r="159" spans="1:35" ht="40" customHeight="1" x14ac:dyDescent="0.35">
      <c r="A159" s="108" t="s">
        <v>143</v>
      </c>
      <c r="B159" s="111">
        <v>5</v>
      </c>
      <c r="C159" s="33">
        <v>156</v>
      </c>
      <c r="D159" s="114" t="s">
        <v>123</v>
      </c>
      <c r="E159" s="39" t="s">
        <v>27</v>
      </c>
      <c r="F159" s="40" t="s">
        <v>125</v>
      </c>
      <c r="G159" s="40" t="s">
        <v>28</v>
      </c>
      <c r="H159" s="40" t="s">
        <v>29</v>
      </c>
      <c r="I159" s="38">
        <v>250</v>
      </c>
      <c r="J159" s="17">
        <v>0</v>
      </c>
      <c r="K159" s="79">
        <f t="shared" si="10"/>
        <v>0</v>
      </c>
      <c r="L159" s="81">
        <f t="shared" si="11"/>
        <v>0</v>
      </c>
      <c r="M159" s="82"/>
      <c r="N159" s="83">
        <f t="shared" si="12"/>
        <v>0</v>
      </c>
      <c r="O159" s="80"/>
      <c r="P159" s="80"/>
      <c r="Q159" s="80"/>
      <c r="R159" s="84">
        <f t="shared" si="13"/>
        <v>0</v>
      </c>
      <c r="S159" s="19" t="str">
        <f t="shared" si="9"/>
        <v>OK</v>
      </c>
      <c r="T159" s="48"/>
      <c r="U159" s="48"/>
      <c r="V159" s="48"/>
      <c r="W159" s="48"/>
      <c r="X159" s="48"/>
      <c r="Y159" s="50"/>
      <c r="Z159" s="50"/>
      <c r="AA159" s="50"/>
      <c r="AB159" s="50"/>
      <c r="AC159" s="50"/>
      <c r="AD159" s="50"/>
      <c r="AE159" s="50"/>
      <c r="AF159" s="51"/>
      <c r="AG159" s="51"/>
      <c r="AH159" s="51"/>
      <c r="AI159" s="51"/>
    </row>
    <row r="160" spans="1:35" ht="40" customHeight="1" x14ac:dyDescent="0.35">
      <c r="A160" s="109"/>
      <c r="B160" s="112"/>
      <c r="C160" s="33">
        <v>157</v>
      </c>
      <c r="D160" s="115"/>
      <c r="E160" s="39" t="s">
        <v>30</v>
      </c>
      <c r="F160" s="40" t="s">
        <v>31</v>
      </c>
      <c r="G160" s="40" t="s">
        <v>28</v>
      </c>
      <c r="H160" s="40" t="s">
        <v>29</v>
      </c>
      <c r="I160" s="38">
        <v>20</v>
      </c>
      <c r="J160" s="17">
        <v>0</v>
      </c>
      <c r="K160" s="79">
        <f t="shared" si="10"/>
        <v>0</v>
      </c>
      <c r="L160" s="81">
        <f t="shared" si="11"/>
        <v>0</v>
      </c>
      <c r="M160" s="82"/>
      <c r="N160" s="83">
        <f t="shared" si="12"/>
        <v>0</v>
      </c>
      <c r="O160" s="80"/>
      <c r="P160" s="80"/>
      <c r="Q160" s="80"/>
      <c r="R160" s="84">
        <f t="shared" si="13"/>
        <v>0</v>
      </c>
      <c r="S160" s="19" t="str">
        <f t="shared" si="9"/>
        <v>OK</v>
      </c>
      <c r="T160" s="48"/>
      <c r="U160" s="48"/>
      <c r="V160" s="48"/>
      <c r="W160" s="48"/>
      <c r="X160" s="48"/>
      <c r="Y160" s="50"/>
      <c r="Z160" s="50"/>
      <c r="AA160" s="50"/>
      <c r="AB160" s="50"/>
      <c r="AC160" s="50"/>
      <c r="AD160" s="50"/>
      <c r="AE160" s="50"/>
      <c r="AF160" s="51"/>
      <c r="AG160" s="51"/>
      <c r="AH160" s="51"/>
      <c r="AI160" s="51"/>
    </row>
    <row r="161" spans="1:35" ht="40" customHeight="1" x14ac:dyDescent="0.35">
      <c r="A161" s="109"/>
      <c r="B161" s="112"/>
      <c r="C161" s="33">
        <v>158</v>
      </c>
      <c r="D161" s="115"/>
      <c r="E161" s="39" t="s">
        <v>32</v>
      </c>
      <c r="F161" s="40" t="s">
        <v>125</v>
      </c>
      <c r="G161" s="40" t="s">
        <v>28</v>
      </c>
      <c r="H161" s="40" t="s">
        <v>29</v>
      </c>
      <c r="I161" s="38">
        <v>32</v>
      </c>
      <c r="J161" s="17">
        <v>0</v>
      </c>
      <c r="K161" s="79">
        <f t="shared" si="10"/>
        <v>0</v>
      </c>
      <c r="L161" s="81">
        <f t="shared" si="11"/>
        <v>0</v>
      </c>
      <c r="M161" s="82"/>
      <c r="N161" s="83">
        <f t="shared" si="12"/>
        <v>0</v>
      </c>
      <c r="O161" s="80"/>
      <c r="P161" s="80"/>
      <c r="Q161" s="80"/>
      <c r="R161" s="84">
        <f t="shared" si="13"/>
        <v>0</v>
      </c>
      <c r="S161" s="19" t="str">
        <f t="shared" si="9"/>
        <v>OK</v>
      </c>
      <c r="T161" s="48"/>
      <c r="U161" s="48"/>
      <c r="V161" s="48"/>
      <c r="W161" s="48"/>
      <c r="X161" s="48"/>
      <c r="Y161" s="50"/>
      <c r="Z161" s="50"/>
      <c r="AA161" s="50"/>
      <c r="AB161" s="50"/>
      <c r="AC161" s="50"/>
      <c r="AD161" s="50"/>
      <c r="AE161" s="50"/>
      <c r="AF161" s="51"/>
      <c r="AG161" s="51"/>
      <c r="AH161" s="51"/>
      <c r="AI161" s="51"/>
    </row>
    <row r="162" spans="1:35" ht="40" customHeight="1" x14ac:dyDescent="0.35">
      <c r="A162" s="109"/>
      <c r="B162" s="112"/>
      <c r="C162" s="33">
        <v>159</v>
      </c>
      <c r="D162" s="115"/>
      <c r="E162" s="39" t="s">
        <v>33</v>
      </c>
      <c r="F162" s="40" t="s">
        <v>125</v>
      </c>
      <c r="G162" s="40" t="s">
        <v>34</v>
      </c>
      <c r="H162" s="40" t="s">
        <v>29</v>
      </c>
      <c r="I162" s="38">
        <v>52</v>
      </c>
      <c r="J162" s="17">
        <v>0</v>
      </c>
      <c r="K162" s="79">
        <f t="shared" si="10"/>
        <v>0</v>
      </c>
      <c r="L162" s="81">
        <f t="shared" si="11"/>
        <v>0</v>
      </c>
      <c r="M162" s="82"/>
      <c r="N162" s="83">
        <f t="shared" si="12"/>
        <v>0</v>
      </c>
      <c r="O162" s="80"/>
      <c r="P162" s="80"/>
      <c r="Q162" s="80"/>
      <c r="R162" s="84">
        <f t="shared" si="13"/>
        <v>0</v>
      </c>
      <c r="S162" s="19" t="str">
        <f t="shared" si="9"/>
        <v>OK</v>
      </c>
      <c r="T162" s="48"/>
      <c r="U162" s="48"/>
      <c r="V162" s="48"/>
      <c r="W162" s="48"/>
      <c r="X162" s="48"/>
      <c r="Y162" s="50"/>
      <c r="Z162" s="50"/>
      <c r="AA162" s="50"/>
      <c r="AB162" s="50"/>
      <c r="AC162" s="50"/>
      <c r="AD162" s="50"/>
      <c r="AE162" s="50"/>
      <c r="AF162" s="51"/>
      <c r="AG162" s="51"/>
      <c r="AH162" s="51"/>
      <c r="AI162" s="51"/>
    </row>
    <row r="163" spans="1:35" ht="40" customHeight="1" x14ac:dyDescent="0.35">
      <c r="A163" s="109"/>
      <c r="B163" s="112"/>
      <c r="C163" s="33">
        <v>160</v>
      </c>
      <c r="D163" s="115"/>
      <c r="E163" s="39" t="s">
        <v>35</v>
      </c>
      <c r="F163" s="40" t="s">
        <v>125</v>
      </c>
      <c r="G163" s="40" t="s">
        <v>36</v>
      </c>
      <c r="H163" s="40" t="s">
        <v>29</v>
      </c>
      <c r="I163" s="38">
        <v>75</v>
      </c>
      <c r="J163" s="17">
        <v>0</v>
      </c>
      <c r="K163" s="79">
        <f t="shared" si="10"/>
        <v>0</v>
      </c>
      <c r="L163" s="81">
        <f t="shared" si="11"/>
        <v>0</v>
      </c>
      <c r="M163" s="82"/>
      <c r="N163" s="83">
        <f t="shared" si="12"/>
        <v>0</v>
      </c>
      <c r="O163" s="80"/>
      <c r="P163" s="80"/>
      <c r="Q163" s="80"/>
      <c r="R163" s="84">
        <f t="shared" si="13"/>
        <v>0</v>
      </c>
      <c r="S163" s="19" t="str">
        <f t="shared" si="9"/>
        <v>OK</v>
      </c>
      <c r="T163" s="48"/>
      <c r="U163" s="48"/>
      <c r="V163" s="48"/>
      <c r="W163" s="48"/>
      <c r="X163" s="48"/>
      <c r="Y163" s="50"/>
      <c r="Z163" s="50"/>
      <c r="AA163" s="50"/>
      <c r="AB163" s="50"/>
      <c r="AC163" s="50"/>
      <c r="AD163" s="50"/>
      <c r="AE163" s="50"/>
      <c r="AF163" s="51"/>
      <c r="AG163" s="51"/>
      <c r="AH163" s="51"/>
      <c r="AI163" s="51"/>
    </row>
    <row r="164" spans="1:35" ht="40" customHeight="1" x14ac:dyDescent="0.35">
      <c r="A164" s="109"/>
      <c r="B164" s="112"/>
      <c r="C164" s="33">
        <v>161</v>
      </c>
      <c r="D164" s="115"/>
      <c r="E164" s="39" t="s">
        <v>127</v>
      </c>
      <c r="F164" s="40" t="s">
        <v>125</v>
      </c>
      <c r="G164" s="40" t="s">
        <v>28</v>
      </c>
      <c r="H164" s="40" t="s">
        <v>29</v>
      </c>
      <c r="I164" s="38">
        <v>6.59</v>
      </c>
      <c r="J164" s="17">
        <v>0</v>
      </c>
      <c r="K164" s="79">
        <f t="shared" si="10"/>
        <v>0</v>
      </c>
      <c r="L164" s="81">
        <f t="shared" si="11"/>
        <v>0</v>
      </c>
      <c r="M164" s="82"/>
      <c r="N164" s="83">
        <f t="shared" si="12"/>
        <v>0</v>
      </c>
      <c r="O164" s="80"/>
      <c r="P164" s="80"/>
      <c r="Q164" s="80"/>
      <c r="R164" s="84">
        <f t="shared" si="13"/>
        <v>0</v>
      </c>
      <c r="S164" s="19" t="str">
        <f t="shared" si="9"/>
        <v>OK</v>
      </c>
      <c r="T164" s="48"/>
      <c r="U164" s="48"/>
      <c r="V164" s="48"/>
      <c r="W164" s="48"/>
      <c r="X164" s="48"/>
      <c r="Y164" s="50"/>
      <c r="Z164" s="50"/>
      <c r="AA164" s="50"/>
      <c r="AB164" s="50"/>
      <c r="AC164" s="50"/>
      <c r="AD164" s="50"/>
      <c r="AE164" s="50"/>
      <c r="AF164" s="51"/>
      <c r="AG164" s="51"/>
      <c r="AH164" s="51"/>
      <c r="AI164" s="51"/>
    </row>
    <row r="165" spans="1:35" ht="40" customHeight="1" x14ac:dyDescent="0.35">
      <c r="A165" s="109"/>
      <c r="B165" s="112"/>
      <c r="C165" s="33">
        <v>162</v>
      </c>
      <c r="D165" s="115"/>
      <c r="E165" s="39" t="s">
        <v>41</v>
      </c>
      <c r="F165" s="40" t="s">
        <v>10</v>
      </c>
      <c r="G165" s="40" t="s">
        <v>28</v>
      </c>
      <c r="H165" s="40" t="s">
        <v>29</v>
      </c>
      <c r="I165" s="38">
        <v>74.28</v>
      </c>
      <c r="J165" s="17">
        <v>0</v>
      </c>
      <c r="K165" s="79">
        <f t="shared" si="10"/>
        <v>0</v>
      </c>
      <c r="L165" s="81">
        <f t="shared" si="11"/>
        <v>0</v>
      </c>
      <c r="M165" s="82"/>
      <c r="N165" s="83">
        <f t="shared" si="12"/>
        <v>0</v>
      </c>
      <c r="O165" s="80"/>
      <c r="P165" s="80"/>
      <c r="Q165" s="80"/>
      <c r="R165" s="84">
        <f t="shared" si="13"/>
        <v>0</v>
      </c>
      <c r="S165" s="19" t="str">
        <f t="shared" si="9"/>
        <v>OK</v>
      </c>
      <c r="T165" s="48"/>
      <c r="U165" s="48"/>
      <c r="V165" s="48"/>
      <c r="W165" s="48"/>
      <c r="X165" s="48"/>
      <c r="Y165" s="50"/>
      <c r="Z165" s="50"/>
      <c r="AA165" s="50"/>
      <c r="AB165" s="50"/>
      <c r="AC165" s="50"/>
      <c r="AD165" s="50"/>
      <c r="AE165" s="50"/>
      <c r="AF165" s="51"/>
      <c r="AG165" s="51"/>
      <c r="AH165" s="51"/>
      <c r="AI165" s="51"/>
    </row>
    <row r="166" spans="1:35" ht="40" customHeight="1" x14ac:dyDescent="0.35">
      <c r="A166" s="109"/>
      <c r="B166" s="112"/>
      <c r="C166" s="33">
        <v>163</v>
      </c>
      <c r="D166" s="115"/>
      <c r="E166" s="39" t="s">
        <v>42</v>
      </c>
      <c r="F166" s="40" t="s">
        <v>43</v>
      </c>
      <c r="G166" s="40" t="s">
        <v>28</v>
      </c>
      <c r="H166" s="40" t="s">
        <v>29</v>
      </c>
      <c r="I166" s="38">
        <v>26.57</v>
      </c>
      <c r="J166" s="17">
        <v>0</v>
      </c>
      <c r="K166" s="79">
        <f t="shared" si="10"/>
        <v>0</v>
      </c>
      <c r="L166" s="81">
        <f t="shared" si="11"/>
        <v>0</v>
      </c>
      <c r="M166" s="82"/>
      <c r="N166" s="83">
        <f t="shared" si="12"/>
        <v>0</v>
      </c>
      <c r="O166" s="80"/>
      <c r="P166" s="80"/>
      <c r="Q166" s="80"/>
      <c r="R166" s="84">
        <f t="shared" si="13"/>
        <v>0</v>
      </c>
      <c r="S166" s="19" t="str">
        <f t="shared" si="9"/>
        <v>OK</v>
      </c>
      <c r="T166" s="48"/>
      <c r="U166" s="48"/>
      <c r="V166" s="48"/>
      <c r="W166" s="48"/>
      <c r="X166" s="48"/>
      <c r="Y166" s="50"/>
      <c r="Z166" s="50"/>
      <c r="AA166" s="50"/>
      <c r="AB166" s="50"/>
      <c r="AC166" s="50"/>
      <c r="AD166" s="50"/>
      <c r="AE166" s="50"/>
      <c r="AF166" s="51"/>
      <c r="AG166" s="51"/>
      <c r="AH166" s="51"/>
      <c r="AI166" s="51"/>
    </row>
    <row r="167" spans="1:35" ht="40" customHeight="1" x14ac:dyDescent="0.35">
      <c r="A167" s="109"/>
      <c r="B167" s="112"/>
      <c r="C167" s="33">
        <v>164</v>
      </c>
      <c r="D167" s="115"/>
      <c r="E167" s="39" t="s">
        <v>44</v>
      </c>
      <c r="F167" s="40" t="s">
        <v>37</v>
      </c>
      <c r="G167" s="40" t="s">
        <v>45</v>
      </c>
      <c r="H167" s="40" t="s">
        <v>29</v>
      </c>
      <c r="I167" s="38">
        <v>34.21</v>
      </c>
      <c r="J167" s="17">
        <v>0</v>
      </c>
      <c r="K167" s="79">
        <f t="shared" si="10"/>
        <v>0</v>
      </c>
      <c r="L167" s="81">
        <f t="shared" si="11"/>
        <v>0</v>
      </c>
      <c r="M167" s="82"/>
      <c r="N167" s="83">
        <f t="shared" si="12"/>
        <v>0</v>
      </c>
      <c r="O167" s="80"/>
      <c r="P167" s="80"/>
      <c r="Q167" s="80"/>
      <c r="R167" s="84">
        <f t="shared" si="13"/>
        <v>0</v>
      </c>
      <c r="S167" s="19" t="str">
        <f t="shared" si="9"/>
        <v>OK</v>
      </c>
      <c r="T167" s="48"/>
      <c r="U167" s="48"/>
      <c r="V167" s="48"/>
      <c r="W167" s="48"/>
      <c r="X167" s="48"/>
      <c r="Y167" s="50"/>
      <c r="Z167" s="50"/>
      <c r="AA167" s="50"/>
      <c r="AB167" s="50"/>
      <c r="AC167" s="50"/>
      <c r="AD167" s="50"/>
      <c r="AE167" s="50"/>
      <c r="AF167" s="51"/>
      <c r="AG167" s="51"/>
      <c r="AH167" s="51"/>
      <c r="AI167" s="51"/>
    </row>
    <row r="168" spans="1:35" ht="40" customHeight="1" x14ac:dyDescent="0.35">
      <c r="A168" s="109"/>
      <c r="B168" s="112"/>
      <c r="C168" s="33">
        <v>165</v>
      </c>
      <c r="D168" s="115"/>
      <c r="E168" s="39" t="s">
        <v>46</v>
      </c>
      <c r="F168" s="40" t="s">
        <v>37</v>
      </c>
      <c r="G168" s="40" t="s">
        <v>99</v>
      </c>
      <c r="H168" s="40" t="s">
        <v>29</v>
      </c>
      <c r="I168" s="38">
        <v>27</v>
      </c>
      <c r="J168" s="17">
        <v>0</v>
      </c>
      <c r="K168" s="79">
        <f t="shared" si="10"/>
        <v>0</v>
      </c>
      <c r="L168" s="81">
        <f t="shared" si="11"/>
        <v>0</v>
      </c>
      <c r="M168" s="82"/>
      <c r="N168" s="83">
        <f t="shared" si="12"/>
        <v>0</v>
      </c>
      <c r="O168" s="80"/>
      <c r="P168" s="80"/>
      <c r="Q168" s="80"/>
      <c r="R168" s="84">
        <f t="shared" si="13"/>
        <v>0</v>
      </c>
      <c r="S168" s="19" t="str">
        <f t="shared" si="9"/>
        <v>OK</v>
      </c>
      <c r="T168" s="48"/>
      <c r="U168" s="48"/>
      <c r="V168" s="48"/>
      <c r="W168" s="48"/>
      <c r="X168" s="48"/>
      <c r="Y168" s="50"/>
      <c r="Z168" s="50"/>
      <c r="AA168" s="50"/>
      <c r="AB168" s="50"/>
      <c r="AC168" s="50"/>
      <c r="AD168" s="50"/>
      <c r="AE168" s="50"/>
      <c r="AF168" s="51"/>
      <c r="AG168" s="51"/>
      <c r="AH168" s="51"/>
      <c r="AI168" s="51"/>
    </row>
    <row r="169" spans="1:35" ht="40" customHeight="1" x14ac:dyDescent="0.35">
      <c r="A169" s="109"/>
      <c r="B169" s="112"/>
      <c r="C169" s="33">
        <v>166</v>
      </c>
      <c r="D169" s="115"/>
      <c r="E169" s="39" t="s">
        <v>48</v>
      </c>
      <c r="F169" s="40" t="s">
        <v>37</v>
      </c>
      <c r="G169" s="40" t="s">
        <v>49</v>
      </c>
      <c r="H169" s="40" t="s">
        <v>29</v>
      </c>
      <c r="I169" s="38">
        <v>19.21</v>
      </c>
      <c r="J169" s="17">
        <v>0</v>
      </c>
      <c r="K169" s="79">
        <f t="shared" si="10"/>
        <v>0</v>
      </c>
      <c r="L169" s="81">
        <f t="shared" si="11"/>
        <v>0</v>
      </c>
      <c r="M169" s="82"/>
      <c r="N169" s="83">
        <f t="shared" si="12"/>
        <v>0</v>
      </c>
      <c r="O169" s="80"/>
      <c r="P169" s="80"/>
      <c r="Q169" s="80"/>
      <c r="R169" s="84">
        <f t="shared" si="13"/>
        <v>0</v>
      </c>
      <c r="S169" s="19" t="str">
        <f t="shared" si="9"/>
        <v>OK</v>
      </c>
      <c r="T169" s="48"/>
      <c r="U169" s="48"/>
      <c r="V169" s="48"/>
      <c r="W169" s="48"/>
      <c r="X169" s="48"/>
      <c r="Y169" s="50"/>
      <c r="Z169" s="50"/>
      <c r="AA169" s="50"/>
      <c r="AB169" s="50"/>
      <c r="AC169" s="50"/>
      <c r="AD169" s="50"/>
      <c r="AE169" s="50"/>
      <c r="AF169" s="51"/>
      <c r="AG169" s="51"/>
      <c r="AH169" s="51"/>
      <c r="AI169" s="51"/>
    </row>
    <row r="170" spans="1:35" ht="40" customHeight="1" x14ac:dyDescent="0.35">
      <c r="A170" s="109"/>
      <c r="B170" s="112"/>
      <c r="C170" s="33">
        <v>167</v>
      </c>
      <c r="D170" s="115"/>
      <c r="E170" s="39" t="s">
        <v>50</v>
      </c>
      <c r="F170" s="40" t="s">
        <v>37</v>
      </c>
      <c r="G170" s="40" t="s">
        <v>51</v>
      </c>
      <c r="H170" s="40" t="s">
        <v>29</v>
      </c>
      <c r="I170" s="38">
        <v>240.3</v>
      </c>
      <c r="J170" s="17">
        <v>0</v>
      </c>
      <c r="K170" s="79">
        <f t="shared" si="10"/>
        <v>0</v>
      </c>
      <c r="L170" s="81">
        <f t="shared" si="11"/>
        <v>0</v>
      </c>
      <c r="M170" s="82"/>
      <c r="N170" s="83">
        <f t="shared" si="12"/>
        <v>0</v>
      </c>
      <c r="O170" s="80"/>
      <c r="P170" s="80"/>
      <c r="Q170" s="80"/>
      <c r="R170" s="84">
        <f t="shared" si="13"/>
        <v>0</v>
      </c>
      <c r="S170" s="19" t="str">
        <f t="shared" si="9"/>
        <v>OK</v>
      </c>
      <c r="T170" s="48"/>
      <c r="U170" s="48"/>
      <c r="V170" s="48"/>
      <c r="W170" s="48"/>
      <c r="X170" s="48"/>
      <c r="Y170" s="50"/>
      <c r="Z170" s="50"/>
      <c r="AA170" s="50"/>
      <c r="AB170" s="50"/>
      <c r="AC170" s="50"/>
      <c r="AD170" s="50"/>
      <c r="AE170" s="50"/>
      <c r="AF170" s="51"/>
      <c r="AG170" s="51"/>
      <c r="AH170" s="51"/>
      <c r="AI170" s="51"/>
    </row>
    <row r="171" spans="1:35" ht="40" customHeight="1" x14ac:dyDescent="0.35">
      <c r="A171" s="109"/>
      <c r="B171" s="112"/>
      <c r="C171" s="33">
        <v>168</v>
      </c>
      <c r="D171" s="115"/>
      <c r="E171" s="39" t="s">
        <v>52</v>
      </c>
      <c r="F171" s="40" t="s">
        <v>37</v>
      </c>
      <c r="G171" s="40" t="s">
        <v>53</v>
      </c>
      <c r="H171" s="40" t="s">
        <v>29</v>
      </c>
      <c r="I171" s="38">
        <v>262.35000000000002</v>
      </c>
      <c r="J171" s="17">
        <v>0</v>
      </c>
      <c r="K171" s="79">
        <f t="shared" si="10"/>
        <v>0</v>
      </c>
      <c r="L171" s="81">
        <f t="shared" si="11"/>
        <v>0</v>
      </c>
      <c r="M171" s="82"/>
      <c r="N171" s="83">
        <f t="shared" si="12"/>
        <v>0</v>
      </c>
      <c r="O171" s="80"/>
      <c r="P171" s="80"/>
      <c r="Q171" s="80"/>
      <c r="R171" s="84">
        <f t="shared" si="13"/>
        <v>0</v>
      </c>
      <c r="S171" s="19" t="str">
        <f t="shared" si="9"/>
        <v>OK</v>
      </c>
      <c r="T171" s="48"/>
      <c r="U171" s="48"/>
      <c r="V171" s="48"/>
      <c r="W171" s="48"/>
      <c r="X171" s="48"/>
      <c r="Y171" s="50"/>
      <c r="Z171" s="50"/>
      <c r="AA171" s="50"/>
      <c r="AB171" s="50"/>
      <c r="AC171" s="50"/>
      <c r="AD171" s="50"/>
      <c r="AE171" s="50"/>
      <c r="AF171" s="51"/>
      <c r="AG171" s="51"/>
      <c r="AH171" s="51"/>
      <c r="AI171" s="51"/>
    </row>
    <row r="172" spans="1:35" ht="40" customHeight="1" x14ac:dyDescent="0.35">
      <c r="A172" s="109"/>
      <c r="B172" s="112"/>
      <c r="C172" s="33">
        <v>169</v>
      </c>
      <c r="D172" s="115"/>
      <c r="E172" s="39" t="s">
        <v>54</v>
      </c>
      <c r="F172" s="40" t="s">
        <v>37</v>
      </c>
      <c r="G172" s="40" t="s">
        <v>95</v>
      </c>
      <c r="H172" s="40" t="s">
        <v>29</v>
      </c>
      <c r="I172" s="38">
        <v>86.48</v>
      </c>
      <c r="J172" s="17">
        <v>0</v>
      </c>
      <c r="K172" s="79">
        <f t="shared" si="10"/>
        <v>0</v>
      </c>
      <c r="L172" s="81">
        <f t="shared" si="11"/>
        <v>0</v>
      </c>
      <c r="M172" s="82"/>
      <c r="N172" s="83">
        <f t="shared" si="12"/>
        <v>0</v>
      </c>
      <c r="O172" s="80"/>
      <c r="P172" s="80"/>
      <c r="Q172" s="80"/>
      <c r="R172" s="84">
        <f t="shared" si="13"/>
        <v>0</v>
      </c>
      <c r="S172" s="19" t="str">
        <f t="shared" si="9"/>
        <v>OK</v>
      </c>
      <c r="T172" s="48"/>
      <c r="U172" s="48"/>
      <c r="V172" s="48"/>
      <c r="W172" s="48"/>
      <c r="X172" s="48"/>
      <c r="Y172" s="50"/>
      <c r="Z172" s="50"/>
      <c r="AA172" s="50"/>
      <c r="AB172" s="50"/>
      <c r="AC172" s="50"/>
      <c r="AD172" s="50"/>
      <c r="AE172" s="50"/>
      <c r="AF172" s="51"/>
      <c r="AG172" s="51"/>
      <c r="AH172" s="51"/>
      <c r="AI172" s="51"/>
    </row>
    <row r="173" spans="1:35" ht="40" customHeight="1" x14ac:dyDescent="0.35">
      <c r="A173" s="109"/>
      <c r="B173" s="112"/>
      <c r="C173" s="33">
        <v>170</v>
      </c>
      <c r="D173" s="115"/>
      <c r="E173" s="39" t="s">
        <v>56</v>
      </c>
      <c r="F173" s="40" t="s">
        <v>37</v>
      </c>
      <c r="G173" s="40" t="s">
        <v>96</v>
      </c>
      <c r="H173" s="40" t="s">
        <v>29</v>
      </c>
      <c r="I173" s="38">
        <v>33.17</v>
      </c>
      <c r="J173" s="17">
        <v>0</v>
      </c>
      <c r="K173" s="79">
        <f t="shared" si="10"/>
        <v>0</v>
      </c>
      <c r="L173" s="81">
        <f t="shared" si="11"/>
        <v>0</v>
      </c>
      <c r="M173" s="82"/>
      <c r="N173" s="83">
        <f t="shared" si="12"/>
        <v>0</v>
      </c>
      <c r="O173" s="80"/>
      <c r="P173" s="80"/>
      <c r="Q173" s="80"/>
      <c r="R173" s="84">
        <f t="shared" si="13"/>
        <v>0</v>
      </c>
      <c r="S173" s="19" t="str">
        <f t="shared" si="9"/>
        <v>OK</v>
      </c>
      <c r="T173" s="48"/>
      <c r="U173" s="48"/>
      <c r="V173" s="48"/>
      <c r="W173" s="48"/>
      <c r="X173" s="48"/>
      <c r="Y173" s="50"/>
      <c r="Z173" s="50"/>
      <c r="AA173" s="50"/>
      <c r="AB173" s="50"/>
      <c r="AC173" s="50"/>
      <c r="AD173" s="50"/>
      <c r="AE173" s="50"/>
      <c r="AF173" s="51"/>
      <c r="AG173" s="51"/>
      <c r="AH173" s="51"/>
      <c r="AI173" s="51"/>
    </row>
    <row r="174" spans="1:35" ht="40" customHeight="1" x14ac:dyDescent="0.35">
      <c r="A174" s="109"/>
      <c r="B174" s="112"/>
      <c r="C174" s="33">
        <v>171</v>
      </c>
      <c r="D174" s="115"/>
      <c r="E174" s="39" t="s">
        <v>58</v>
      </c>
      <c r="F174" s="40" t="s">
        <v>37</v>
      </c>
      <c r="G174" s="40" t="s">
        <v>59</v>
      </c>
      <c r="H174" s="40" t="s">
        <v>29</v>
      </c>
      <c r="I174" s="38">
        <v>74.31</v>
      </c>
      <c r="J174" s="17">
        <v>0</v>
      </c>
      <c r="K174" s="79">
        <f t="shared" si="10"/>
        <v>0</v>
      </c>
      <c r="L174" s="81">
        <f t="shared" si="11"/>
        <v>0</v>
      </c>
      <c r="M174" s="82"/>
      <c r="N174" s="83">
        <f t="shared" si="12"/>
        <v>0</v>
      </c>
      <c r="O174" s="80"/>
      <c r="P174" s="80"/>
      <c r="Q174" s="80"/>
      <c r="R174" s="84">
        <f t="shared" si="13"/>
        <v>0</v>
      </c>
      <c r="S174" s="19" t="str">
        <f t="shared" si="9"/>
        <v>OK</v>
      </c>
      <c r="T174" s="48"/>
      <c r="U174" s="48"/>
      <c r="V174" s="48"/>
      <c r="W174" s="48"/>
      <c r="X174" s="48"/>
      <c r="Y174" s="50"/>
      <c r="Z174" s="50"/>
      <c r="AA174" s="50"/>
      <c r="AB174" s="50"/>
      <c r="AC174" s="50"/>
      <c r="AD174" s="50"/>
      <c r="AE174" s="50"/>
      <c r="AF174" s="51"/>
      <c r="AG174" s="51"/>
      <c r="AH174" s="51"/>
      <c r="AI174" s="51"/>
    </row>
    <row r="175" spans="1:35" ht="40" customHeight="1" x14ac:dyDescent="0.35">
      <c r="A175" s="109"/>
      <c r="B175" s="112"/>
      <c r="C175" s="33">
        <v>172</v>
      </c>
      <c r="D175" s="115"/>
      <c r="E175" s="39" t="s">
        <v>60</v>
      </c>
      <c r="F175" s="40" t="s">
        <v>37</v>
      </c>
      <c r="G175" s="40" t="s">
        <v>61</v>
      </c>
      <c r="H175" s="40" t="s">
        <v>29</v>
      </c>
      <c r="I175" s="38">
        <v>124.47</v>
      </c>
      <c r="J175" s="17">
        <v>0</v>
      </c>
      <c r="K175" s="79">
        <f t="shared" si="10"/>
        <v>0</v>
      </c>
      <c r="L175" s="81">
        <f t="shared" si="11"/>
        <v>0</v>
      </c>
      <c r="M175" s="82"/>
      <c r="N175" s="83">
        <f t="shared" si="12"/>
        <v>0</v>
      </c>
      <c r="O175" s="80"/>
      <c r="P175" s="80"/>
      <c r="Q175" s="80"/>
      <c r="R175" s="84">
        <f t="shared" si="13"/>
        <v>0</v>
      </c>
      <c r="S175" s="19" t="str">
        <f t="shared" si="9"/>
        <v>OK</v>
      </c>
      <c r="T175" s="48"/>
      <c r="U175" s="48"/>
      <c r="V175" s="48"/>
      <c r="W175" s="48"/>
      <c r="X175" s="48"/>
      <c r="Y175" s="50"/>
      <c r="Z175" s="50"/>
      <c r="AA175" s="50"/>
      <c r="AB175" s="50"/>
      <c r="AC175" s="50"/>
      <c r="AD175" s="50"/>
      <c r="AE175" s="50"/>
      <c r="AF175" s="51"/>
      <c r="AG175" s="51"/>
      <c r="AH175" s="51"/>
      <c r="AI175" s="51"/>
    </row>
    <row r="176" spans="1:35" ht="40" customHeight="1" x14ac:dyDescent="0.35">
      <c r="A176" s="109"/>
      <c r="B176" s="112"/>
      <c r="C176" s="33">
        <v>173</v>
      </c>
      <c r="D176" s="115"/>
      <c r="E176" s="39" t="s">
        <v>62</v>
      </c>
      <c r="F176" s="40" t="s">
        <v>125</v>
      </c>
      <c r="G176" s="40" t="s">
        <v>63</v>
      </c>
      <c r="H176" s="40" t="s">
        <v>29</v>
      </c>
      <c r="I176" s="38">
        <v>1329.82</v>
      </c>
      <c r="J176" s="17">
        <v>0</v>
      </c>
      <c r="K176" s="79">
        <f t="shared" si="10"/>
        <v>0</v>
      </c>
      <c r="L176" s="81">
        <f t="shared" si="11"/>
        <v>0</v>
      </c>
      <c r="M176" s="82"/>
      <c r="N176" s="83">
        <f t="shared" si="12"/>
        <v>0</v>
      </c>
      <c r="O176" s="80"/>
      <c r="P176" s="80"/>
      <c r="Q176" s="80"/>
      <c r="R176" s="84">
        <f t="shared" si="13"/>
        <v>0</v>
      </c>
      <c r="S176" s="19" t="str">
        <f t="shared" si="9"/>
        <v>OK</v>
      </c>
      <c r="T176" s="48"/>
      <c r="U176" s="48"/>
      <c r="V176" s="48"/>
      <c r="W176" s="48"/>
      <c r="X176" s="48"/>
      <c r="Y176" s="50"/>
      <c r="Z176" s="50"/>
      <c r="AA176" s="50"/>
      <c r="AB176" s="50"/>
      <c r="AC176" s="50"/>
      <c r="AD176" s="50"/>
      <c r="AE176" s="50"/>
      <c r="AF176" s="51"/>
      <c r="AG176" s="51"/>
      <c r="AH176" s="51"/>
      <c r="AI176" s="51"/>
    </row>
    <row r="177" spans="1:35" ht="40" customHeight="1" x14ac:dyDescent="0.35">
      <c r="A177" s="109"/>
      <c r="B177" s="112"/>
      <c r="C177" s="33">
        <v>174</v>
      </c>
      <c r="D177" s="115"/>
      <c r="E177" s="39" t="s">
        <v>64</v>
      </c>
      <c r="F177" s="40" t="s">
        <v>125</v>
      </c>
      <c r="G177" s="40" t="s">
        <v>63</v>
      </c>
      <c r="H177" s="40" t="s">
        <v>29</v>
      </c>
      <c r="I177" s="38">
        <v>699.23</v>
      </c>
      <c r="J177" s="17">
        <v>0</v>
      </c>
      <c r="K177" s="79">
        <f t="shared" si="10"/>
        <v>0</v>
      </c>
      <c r="L177" s="81">
        <f t="shared" si="11"/>
        <v>0</v>
      </c>
      <c r="M177" s="82"/>
      <c r="N177" s="83">
        <f t="shared" si="12"/>
        <v>0</v>
      </c>
      <c r="O177" s="80"/>
      <c r="P177" s="80"/>
      <c r="Q177" s="80"/>
      <c r="R177" s="84">
        <f t="shared" si="13"/>
        <v>0</v>
      </c>
      <c r="S177" s="19" t="str">
        <f t="shared" si="9"/>
        <v>OK</v>
      </c>
      <c r="T177" s="48"/>
      <c r="U177" s="48"/>
      <c r="V177" s="48"/>
      <c r="W177" s="48"/>
      <c r="X177" s="48"/>
      <c r="Y177" s="50"/>
      <c r="Z177" s="50"/>
      <c r="AA177" s="50"/>
      <c r="AB177" s="50"/>
      <c r="AC177" s="50"/>
      <c r="AD177" s="50"/>
      <c r="AE177" s="50"/>
      <c r="AF177" s="51"/>
      <c r="AG177" s="51"/>
      <c r="AH177" s="51"/>
      <c r="AI177" s="51"/>
    </row>
    <row r="178" spans="1:35" ht="40" customHeight="1" x14ac:dyDescent="0.35">
      <c r="A178" s="109"/>
      <c r="B178" s="112"/>
      <c r="C178" s="33">
        <v>175</v>
      </c>
      <c r="D178" s="115"/>
      <c r="E178" s="39" t="s">
        <v>65</v>
      </c>
      <c r="F178" s="40" t="s">
        <v>125</v>
      </c>
      <c r="G178" s="40" t="s">
        <v>66</v>
      </c>
      <c r="H178" s="40" t="s">
        <v>29</v>
      </c>
      <c r="I178" s="38">
        <v>188.79</v>
      </c>
      <c r="J178" s="17">
        <v>0</v>
      </c>
      <c r="K178" s="79">
        <f t="shared" si="10"/>
        <v>0</v>
      </c>
      <c r="L178" s="81">
        <f t="shared" si="11"/>
        <v>0</v>
      </c>
      <c r="M178" s="82"/>
      <c r="N178" s="83">
        <f t="shared" si="12"/>
        <v>0</v>
      </c>
      <c r="O178" s="80"/>
      <c r="P178" s="80"/>
      <c r="Q178" s="80"/>
      <c r="R178" s="84">
        <f t="shared" si="13"/>
        <v>0</v>
      </c>
      <c r="S178" s="19" t="str">
        <f t="shared" si="9"/>
        <v>OK</v>
      </c>
      <c r="T178" s="48"/>
      <c r="U178" s="48"/>
      <c r="V178" s="48"/>
      <c r="W178" s="48"/>
      <c r="X178" s="48"/>
      <c r="Y178" s="50"/>
      <c r="Z178" s="50"/>
      <c r="AA178" s="50"/>
      <c r="AB178" s="50"/>
      <c r="AC178" s="50"/>
      <c r="AD178" s="50"/>
      <c r="AE178" s="50"/>
      <c r="AF178" s="51"/>
      <c r="AG178" s="51"/>
      <c r="AH178" s="51"/>
      <c r="AI178" s="51"/>
    </row>
    <row r="179" spans="1:35" ht="40" customHeight="1" x14ac:dyDescent="0.35">
      <c r="A179" s="109"/>
      <c r="B179" s="112"/>
      <c r="C179" s="33">
        <v>176</v>
      </c>
      <c r="D179" s="115"/>
      <c r="E179" s="39" t="s">
        <v>69</v>
      </c>
      <c r="F179" s="40" t="s">
        <v>125</v>
      </c>
      <c r="G179" s="40" t="s">
        <v>28</v>
      </c>
      <c r="H179" s="40" t="s">
        <v>29</v>
      </c>
      <c r="I179" s="38">
        <v>433.26</v>
      </c>
      <c r="J179" s="17">
        <v>0</v>
      </c>
      <c r="K179" s="79">
        <f t="shared" si="10"/>
        <v>0</v>
      </c>
      <c r="L179" s="81">
        <f t="shared" si="11"/>
        <v>0</v>
      </c>
      <c r="M179" s="82"/>
      <c r="N179" s="83">
        <f t="shared" si="12"/>
        <v>0</v>
      </c>
      <c r="O179" s="80"/>
      <c r="P179" s="80"/>
      <c r="Q179" s="80"/>
      <c r="R179" s="84">
        <f t="shared" si="13"/>
        <v>0</v>
      </c>
      <c r="S179" s="19" t="str">
        <f t="shared" si="9"/>
        <v>OK</v>
      </c>
      <c r="T179" s="48"/>
      <c r="U179" s="48"/>
      <c r="V179" s="48"/>
      <c r="W179" s="48"/>
      <c r="X179" s="48"/>
      <c r="Y179" s="50"/>
      <c r="Z179" s="50"/>
      <c r="AA179" s="50"/>
      <c r="AB179" s="50"/>
      <c r="AC179" s="50"/>
      <c r="AD179" s="50"/>
      <c r="AE179" s="50"/>
      <c r="AF179" s="51"/>
      <c r="AG179" s="51"/>
      <c r="AH179" s="51"/>
      <c r="AI179" s="51"/>
    </row>
    <row r="180" spans="1:35" ht="40" customHeight="1" x14ac:dyDescent="0.35">
      <c r="A180" s="109"/>
      <c r="B180" s="112"/>
      <c r="C180" s="33">
        <v>177</v>
      </c>
      <c r="D180" s="115"/>
      <c r="E180" s="39" t="s">
        <v>70</v>
      </c>
      <c r="F180" s="40" t="s">
        <v>125</v>
      </c>
      <c r="G180" s="40" t="s">
        <v>71</v>
      </c>
      <c r="H180" s="40" t="s">
        <v>29</v>
      </c>
      <c r="I180" s="38">
        <v>164.74</v>
      </c>
      <c r="J180" s="17">
        <v>0</v>
      </c>
      <c r="K180" s="79">
        <f t="shared" si="10"/>
        <v>0</v>
      </c>
      <c r="L180" s="81">
        <f t="shared" si="11"/>
        <v>0</v>
      </c>
      <c r="M180" s="82"/>
      <c r="N180" s="83">
        <f t="shared" si="12"/>
        <v>0</v>
      </c>
      <c r="O180" s="80"/>
      <c r="P180" s="80"/>
      <c r="Q180" s="80"/>
      <c r="R180" s="84">
        <f t="shared" si="13"/>
        <v>0</v>
      </c>
      <c r="S180" s="19" t="str">
        <f t="shared" si="9"/>
        <v>OK</v>
      </c>
      <c r="T180" s="48"/>
      <c r="U180" s="48"/>
      <c r="V180" s="48"/>
      <c r="W180" s="48"/>
      <c r="X180" s="48"/>
      <c r="Y180" s="50"/>
      <c r="Z180" s="50"/>
      <c r="AA180" s="50"/>
      <c r="AB180" s="50"/>
      <c r="AC180" s="50"/>
      <c r="AD180" s="50"/>
      <c r="AE180" s="50"/>
      <c r="AF180" s="51"/>
      <c r="AG180" s="51"/>
      <c r="AH180" s="51"/>
      <c r="AI180" s="51"/>
    </row>
    <row r="181" spans="1:35" ht="40" customHeight="1" x14ac:dyDescent="0.35">
      <c r="A181" s="109"/>
      <c r="B181" s="112"/>
      <c r="C181" s="33">
        <v>178</v>
      </c>
      <c r="D181" s="115"/>
      <c r="E181" s="39" t="s">
        <v>74</v>
      </c>
      <c r="F181" s="40" t="s">
        <v>125</v>
      </c>
      <c r="G181" s="40" t="s">
        <v>75</v>
      </c>
      <c r="H181" s="40" t="s">
        <v>29</v>
      </c>
      <c r="I181" s="38">
        <v>1340</v>
      </c>
      <c r="J181" s="17">
        <v>0</v>
      </c>
      <c r="K181" s="79">
        <f t="shared" si="10"/>
        <v>0</v>
      </c>
      <c r="L181" s="81">
        <f t="shared" si="11"/>
        <v>0</v>
      </c>
      <c r="M181" s="82"/>
      <c r="N181" s="83">
        <f t="shared" si="12"/>
        <v>0</v>
      </c>
      <c r="O181" s="80"/>
      <c r="P181" s="80"/>
      <c r="Q181" s="80"/>
      <c r="R181" s="84">
        <f t="shared" si="13"/>
        <v>0</v>
      </c>
      <c r="S181" s="19" t="str">
        <f t="shared" si="9"/>
        <v>OK</v>
      </c>
      <c r="T181" s="48"/>
      <c r="U181" s="48"/>
      <c r="V181" s="48"/>
      <c r="W181" s="48"/>
      <c r="X181" s="48"/>
      <c r="Y181" s="50"/>
      <c r="Z181" s="50"/>
      <c r="AA181" s="50"/>
      <c r="AB181" s="50"/>
      <c r="AC181" s="50"/>
      <c r="AD181" s="50"/>
      <c r="AE181" s="50"/>
      <c r="AF181" s="51"/>
      <c r="AG181" s="51"/>
      <c r="AH181" s="51"/>
      <c r="AI181" s="51"/>
    </row>
    <row r="182" spans="1:35" ht="40" customHeight="1" x14ac:dyDescent="0.35">
      <c r="A182" s="109"/>
      <c r="B182" s="112"/>
      <c r="C182" s="33">
        <v>179</v>
      </c>
      <c r="D182" s="115"/>
      <c r="E182" s="39" t="s">
        <v>76</v>
      </c>
      <c r="F182" s="40" t="s">
        <v>125</v>
      </c>
      <c r="G182" s="40" t="s">
        <v>28</v>
      </c>
      <c r="H182" s="40" t="s">
        <v>29</v>
      </c>
      <c r="I182" s="38">
        <v>716.77</v>
      </c>
      <c r="J182" s="17">
        <v>0</v>
      </c>
      <c r="K182" s="79">
        <f t="shared" si="10"/>
        <v>0</v>
      </c>
      <c r="L182" s="81">
        <f t="shared" si="11"/>
        <v>0</v>
      </c>
      <c r="M182" s="82"/>
      <c r="N182" s="83">
        <f t="shared" si="12"/>
        <v>0</v>
      </c>
      <c r="O182" s="80"/>
      <c r="P182" s="80"/>
      <c r="Q182" s="80"/>
      <c r="R182" s="84">
        <f t="shared" si="13"/>
        <v>0</v>
      </c>
      <c r="S182" s="19" t="str">
        <f t="shared" si="9"/>
        <v>OK</v>
      </c>
      <c r="T182" s="48"/>
      <c r="U182" s="48"/>
      <c r="V182" s="48"/>
      <c r="W182" s="48"/>
      <c r="X182" s="48"/>
      <c r="Y182" s="50"/>
      <c r="Z182" s="50"/>
      <c r="AA182" s="50"/>
      <c r="AB182" s="50"/>
      <c r="AC182" s="50"/>
      <c r="AD182" s="50"/>
      <c r="AE182" s="50"/>
      <c r="AF182" s="51"/>
      <c r="AG182" s="51"/>
      <c r="AH182" s="51"/>
      <c r="AI182" s="51"/>
    </row>
    <row r="183" spans="1:35" ht="40" customHeight="1" x14ac:dyDescent="0.35">
      <c r="A183" s="109"/>
      <c r="B183" s="112"/>
      <c r="C183" s="33">
        <v>180</v>
      </c>
      <c r="D183" s="115"/>
      <c r="E183" s="39" t="s">
        <v>78</v>
      </c>
      <c r="F183" s="40" t="s">
        <v>125</v>
      </c>
      <c r="G183" s="40" t="s">
        <v>28</v>
      </c>
      <c r="H183" s="40" t="s">
        <v>29</v>
      </c>
      <c r="I183" s="38">
        <v>90</v>
      </c>
      <c r="J183" s="17">
        <v>0</v>
      </c>
      <c r="K183" s="79">
        <f t="shared" si="10"/>
        <v>0</v>
      </c>
      <c r="L183" s="81">
        <f t="shared" si="11"/>
        <v>0</v>
      </c>
      <c r="M183" s="82"/>
      <c r="N183" s="83">
        <f t="shared" si="12"/>
        <v>0</v>
      </c>
      <c r="O183" s="80"/>
      <c r="P183" s="80"/>
      <c r="Q183" s="80"/>
      <c r="R183" s="84">
        <f t="shared" si="13"/>
        <v>0</v>
      </c>
      <c r="S183" s="19" t="str">
        <f t="shared" si="9"/>
        <v>OK</v>
      </c>
      <c r="T183" s="48"/>
      <c r="U183" s="48"/>
      <c r="V183" s="48"/>
      <c r="W183" s="48"/>
      <c r="X183" s="48"/>
      <c r="Y183" s="50"/>
      <c r="Z183" s="50"/>
      <c r="AA183" s="50"/>
      <c r="AB183" s="50"/>
      <c r="AC183" s="50"/>
      <c r="AD183" s="50"/>
      <c r="AE183" s="50"/>
      <c r="AF183" s="51"/>
      <c r="AG183" s="51"/>
      <c r="AH183" s="51"/>
      <c r="AI183" s="51"/>
    </row>
    <row r="184" spans="1:35" ht="40" customHeight="1" x14ac:dyDescent="0.35">
      <c r="A184" s="109"/>
      <c r="B184" s="112"/>
      <c r="C184" s="33">
        <v>181</v>
      </c>
      <c r="D184" s="115"/>
      <c r="E184" s="39" t="s">
        <v>131</v>
      </c>
      <c r="F184" s="40" t="s">
        <v>125</v>
      </c>
      <c r="G184" s="40" t="s">
        <v>28</v>
      </c>
      <c r="H184" s="40" t="s">
        <v>29</v>
      </c>
      <c r="I184" s="38">
        <v>85.21</v>
      </c>
      <c r="J184" s="17">
        <v>0</v>
      </c>
      <c r="K184" s="79">
        <f t="shared" si="10"/>
        <v>0</v>
      </c>
      <c r="L184" s="81">
        <f t="shared" si="11"/>
        <v>0</v>
      </c>
      <c r="M184" s="82"/>
      <c r="N184" s="83">
        <f t="shared" si="12"/>
        <v>0</v>
      </c>
      <c r="O184" s="80"/>
      <c r="P184" s="80"/>
      <c r="Q184" s="80"/>
      <c r="R184" s="84">
        <f t="shared" si="13"/>
        <v>0</v>
      </c>
      <c r="S184" s="19" t="str">
        <f t="shared" si="9"/>
        <v>OK</v>
      </c>
      <c r="T184" s="48"/>
      <c r="U184" s="48"/>
      <c r="V184" s="48"/>
      <c r="W184" s="48"/>
      <c r="X184" s="48"/>
      <c r="Y184" s="50"/>
      <c r="Z184" s="50"/>
      <c r="AA184" s="50"/>
      <c r="AB184" s="50"/>
      <c r="AC184" s="50"/>
      <c r="AD184" s="50"/>
      <c r="AE184" s="50"/>
      <c r="AF184" s="51"/>
      <c r="AG184" s="51"/>
      <c r="AH184" s="51"/>
      <c r="AI184" s="51"/>
    </row>
    <row r="185" spans="1:35" ht="40" customHeight="1" x14ac:dyDescent="0.35">
      <c r="A185" s="109"/>
      <c r="B185" s="112"/>
      <c r="C185" s="33">
        <v>182</v>
      </c>
      <c r="D185" s="115"/>
      <c r="E185" s="39" t="s">
        <v>132</v>
      </c>
      <c r="F185" s="40" t="s">
        <v>37</v>
      </c>
      <c r="G185" s="40" t="s">
        <v>100</v>
      </c>
      <c r="H185" s="40" t="s">
        <v>29</v>
      </c>
      <c r="I185" s="38">
        <v>16.18</v>
      </c>
      <c r="J185" s="17">
        <v>0</v>
      </c>
      <c r="K185" s="79">
        <f t="shared" si="10"/>
        <v>0</v>
      </c>
      <c r="L185" s="81">
        <f t="shared" si="11"/>
        <v>0</v>
      </c>
      <c r="M185" s="82"/>
      <c r="N185" s="83">
        <f t="shared" si="12"/>
        <v>0</v>
      </c>
      <c r="O185" s="80"/>
      <c r="P185" s="80"/>
      <c r="Q185" s="80"/>
      <c r="R185" s="84">
        <f t="shared" si="13"/>
        <v>0</v>
      </c>
      <c r="S185" s="19" t="str">
        <f t="shared" si="9"/>
        <v>OK</v>
      </c>
      <c r="T185" s="48"/>
      <c r="U185" s="48"/>
      <c r="V185" s="48"/>
      <c r="W185" s="48"/>
      <c r="X185" s="48"/>
      <c r="Y185" s="50"/>
      <c r="Z185" s="50"/>
      <c r="AA185" s="50"/>
      <c r="AB185" s="50"/>
      <c r="AC185" s="50"/>
      <c r="AD185" s="50"/>
      <c r="AE185" s="50"/>
      <c r="AF185" s="51"/>
      <c r="AG185" s="51"/>
      <c r="AH185" s="51"/>
      <c r="AI185" s="51"/>
    </row>
    <row r="186" spans="1:35" ht="40" customHeight="1" x14ac:dyDescent="0.35">
      <c r="A186" s="109"/>
      <c r="B186" s="112"/>
      <c r="C186" s="33">
        <v>183</v>
      </c>
      <c r="D186" s="115"/>
      <c r="E186" s="39" t="s">
        <v>135</v>
      </c>
      <c r="F186" s="40" t="s">
        <v>37</v>
      </c>
      <c r="G186" s="40" t="s">
        <v>82</v>
      </c>
      <c r="H186" s="40" t="s">
        <v>29</v>
      </c>
      <c r="I186" s="38">
        <v>65.41</v>
      </c>
      <c r="J186" s="17">
        <v>0</v>
      </c>
      <c r="K186" s="79">
        <f t="shared" si="10"/>
        <v>0</v>
      </c>
      <c r="L186" s="81">
        <f t="shared" si="11"/>
        <v>0</v>
      </c>
      <c r="M186" s="82"/>
      <c r="N186" s="83">
        <f t="shared" si="12"/>
        <v>0</v>
      </c>
      <c r="O186" s="80"/>
      <c r="P186" s="80"/>
      <c r="Q186" s="80"/>
      <c r="R186" s="84">
        <f t="shared" si="13"/>
        <v>0</v>
      </c>
      <c r="S186" s="19" t="str">
        <f t="shared" si="9"/>
        <v>OK</v>
      </c>
      <c r="T186" s="48"/>
      <c r="U186" s="48"/>
      <c r="V186" s="48"/>
      <c r="W186" s="48"/>
      <c r="X186" s="48"/>
      <c r="Y186" s="50"/>
      <c r="Z186" s="50"/>
      <c r="AA186" s="50"/>
      <c r="AB186" s="50"/>
      <c r="AC186" s="50"/>
      <c r="AD186" s="50"/>
      <c r="AE186" s="50"/>
      <c r="AF186" s="51"/>
      <c r="AG186" s="51"/>
      <c r="AH186" s="51"/>
      <c r="AI186" s="51"/>
    </row>
    <row r="187" spans="1:35" ht="40" customHeight="1" x14ac:dyDescent="0.35">
      <c r="A187" s="109"/>
      <c r="B187" s="112"/>
      <c r="C187" s="33">
        <v>184</v>
      </c>
      <c r="D187" s="115"/>
      <c r="E187" s="39" t="s">
        <v>136</v>
      </c>
      <c r="F187" s="40" t="s">
        <v>37</v>
      </c>
      <c r="G187" s="40" t="s">
        <v>83</v>
      </c>
      <c r="H187" s="40" t="s">
        <v>29</v>
      </c>
      <c r="I187" s="38">
        <v>34.229999999999997</v>
      </c>
      <c r="J187" s="17">
        <v>0</v>
      </c>
      <c r="K187" s="79">
        <f t="shared" si="10"/>
        <v>0</v>
      </c>
      <c r="L187" s="81">
        <f t="shared" si="11"/>
        <v>0</v>
      </c>
      <c r="M187" s="82"/>
      <c r="N187" s="83">
        <f t="shared" si="12"/>
        <v>0</v>
      </c>
      <c r="O187" s="80"/>
      <c r="P187" s="80"/>
      <c r="Q187" s="80"/>
      <c r="R187" s="84">
        <f t="shared" si="13"/>
        <v>0</v>
      </c>
      <c r="S187" s="19" t="str">
        <f t="shared" si="9"/>
        <v>OK</v>
      </c>
      <c r="T187" s="48"/>
      <c r="U187" s="48"/>
      <c r="V187" s="48"/>
      <c r="W187" s="48"/>
      <c r="X187" s="48"/>
      <c r="Y187" s="50"/>
      <c r="Z187" s="50"/>
      <c r="AA187" s="50"/>
      <c r="AB187" s="50"/>
      <c r="AC187" s="50"/>
      <c r="AD187" s="50"/>
      <c r="AE187" s="50"/>
      <c r="AF187" s="51"/>
      <c r="AG187" s="51"/>
      <c r="AH187" s="51"/>
      <c r="AI187" s="51"/>
    </row>
    <row r="188" spans="1:35" ht="40" customHeight="1" x14ac:dyDescent="0.35">
      <c r="A188" s="109"/>
      <c r="B188" s="112"/>
      <c r="C188" s="33">
        <v>185</v>
      </c>
      <c r="D188" s="115"/>
      <c r="E188" s="39" t="s">
        <v>86</v>
      </c>
      <c r="F188" s="40" t="s">
        <v>125</v>
      </c>
      <c r="G188" s="40" t="s">
        <v>87</v>
      </c>
      <c r="H188" s="40" t="s">
        <v>29</v>
      </c>
      <c r="I188" s="38">
        <v>578.94000000000005</v>
      </c>
      <c r="J188" s="17">
        <v>0</v>
      </c>
      <c r="K188" s="79">
        <f t="shared" si="10"/>
        <v>0</v>
      </c>
      <c r="L188" s="81">
        <f t="shared" si="11"/>
        <v>0</v>
      </c>
      <c r="M188" s="82"/>
      <c r="N188" s="83">
        <f t="shared" si="12"/>
        <v>0</v>
      </c>
      <c r="O188" s="80"/>
      <c r="P188" s="80"/>
      <c r="Q188" s="80"/>
      <c r="R188" s="84">
        <f t="shared" si="13"/>
        <v>0</v>
      </c>
      <c r="S188" s="19" t="str">
        <f t="shared" si="9"/>
        <v>OK</v>
      </c>
      <c r="T188" s="48"/>
      <c r="U188" s="48"/>
      <c r="V188" s="48"/>
      <c r="W188" s="48"/>
      <c r="X188" s="48"/>
      <c r="Y188" s="50"/>
      <c r="Z188" s="50"/>
      <c r="AA188" s="50"/>
      <c r="AB188" s="50"/>
      <c r="AC188" s="50"/>
      <c r="AD188" s="50"/>
      <c r="AE188" s="50"/>
      <c r="AF188" s="51"/>
      <c r="AG188" s="51"/>
      <c r="AH188" s="51"/>
      <c r="AI188" s="51"/>
    </row>
    <row r="189" spans="1:35" ht="40" customHeight="1" x14ac:dyDescent="0.35">
      <c r="A189" s="109"/>
      <c r="B189" s="112"/>
      <c r="C189" s="33">
        <v>186</v>
      </c>
      <c r="D189" s="115"/>
      <c r="E189" s="39" t="s">
        <v>90</v>
      </c>
      <c r="F189" s="40" t="s">
        <v>37</v>
      </c>
      <c r="G189" s="40" t="s">
        <v>28</v>
      </c>
      <c r="H189" s="40" t="s">
        <v>29</v>
      </c>
      <c r="I189" s="38">
        <v>135</v>
      </c>
      <c r="J189" s="17">
        <v>0</v>
      </c>
      <c r="K189" s="79">
        <f t="shared" si="10"/>
        <v>0</v>
      </c>
      <c r="L189" s="81">
        <f t="shared" si="11"/>
        <v>0</v>
      </c>
      <c r="M189" s="82"/>
      <c r="N189" s="83">
        <f t="shared" si="12"/>
        <v>0</v>
      </c>
      <c r="O189" s="80"/>
      <c r="P189" s="80"/>
      <c r="Q189" s="80"/>
      <c r="R189" s="84">
        <f t="shared" si="13"/>
        <v>0</v>
      </c>
      <c r="S189" s="19" t="str">
        <f t="shared" si="9"/>
        <v>OK</v>
      </c>
      <c r="T189" s="48"/>
      <c r="U189" s="48"/>
      <c r="V189" s="48"/>
      <c r="W189" s="48"/>
      <c r="X189" s="48"/>
      <c r="Y189" s="50"/>
      <c r="Z189" s="50"/>
      <c r="AA189" s="50"/>
      <c r="AB189" s="50"/>
      <c r="AC189" s="50"/>
      <c r="AD189" s="50"/>
      <c r="AE189" s="50"/>
      <c r="AF189" s="51"/>
      <c r="AG189" s="51"/>
      <c r="AH189" s="51"/>
      <c r="AI189" s="51"/>
    </row>
    <row r="190" spans="1:35" ht="40" customHeight="1" x14ac:dyDescent="0.35">
      <c r="A190" s="109"/>
      <c r="B190" s="112"/>
      <c r="C190" s="33">
        <v>187</v>
      </c>
      <c r="D190" s="115"/>
      <c r="E190" s="39" t="s">
        <v>91</v>
      </c>
      <c r="F190" s="40" t="s">
        <v>37</v>
      </c>
      <c r="G190" s="40" t="s">
        <v>92</v>
      </c>
      <c r="H190" s="40" t="s">
        <v>29</v>
      </c>
      <c r="I190" s="38">
        <v>24.21</v>
      </c>
      <c r="J190" s="17">
        <v>0</v>
      </c>
      <c r="K190" s="79">
        <f t="shared" si="10"/>
        <v>0</v>
      </c>
      <c r="L190" s="81">
        <f t="shared" si="11"/>
        <v>0</v>
      </c>
      <c r="M190" s="82"/>
      <c r="N190" s="83">
        <f t="shared" si="12"/>
        <v>0</v>
      </c>
      <c r="O190" s="80"/>
      <c r="P190" s="80"/>
      <c r="Q190" s="80"/>
      <c r="R190" s="84">
        <f t="shared" si="13"/>
        <v>0</v>
      </c>
      <c r="S190" s="19" t="str">
        <f t="shared" si="9"/>
        <v>OK</v>
      </c>
      <c r="T190" s="48"/>
      <c r="U190" s="48"/>
      <c r="V190" s="48"/>
      <c r="W190" s="48"/>
      <c r="X190" s="48"/>
      <c r="Y190" s="50"/>
      <c r="Z190" s="50"/>
      <c r="AA190" s="50"/>
      <c r="AB190" s="50"/>
      <c r="AC190" s="50"/>
      <c r="AD190" s="50"/>
      <c r="AE190" s="50"/>
      <c r="AF190" s="51"/>
      <c r="AG190" s="51"/>
      <c r="AH190" s="51"/>
      <c r="AI190" s="51"/>
    </row>
    <row r="191" spans="1:35" ht="40" customHeight="1" x14ac:dyDescent="0.35">
      <c r="A191" s="109"/>
      <c r="B191" s="112"/>
      <c r="C191" s="33">
        <v>188</v>
      </c>
      <c r="D191" s="115"/>
      <c r="E191" s="39" t="s">
        <v>93</v>
      </c>
      <c r="F191" s="40" t="s">
        <v>125</v>
      </c>
      <c r="G191" s="40" t="s">
        <v>28</v>
      </c>
      <c r="H191" s="40" t="s">
        <v>29</v>
      </c>
      <c r="I191" s="38">
        <v>224</v>
      </c>
      <c r="J191" s="17">
        <v>0</v>
      </c>
      <c r="K191" s="79">
        <f t="shared" si="10"/>
        <v>0</v>
      </c>
      <c r="L191" s="81">
        <f t="shared" si="11"/>
        <v>0</v>
      </c>
      <c r="M191" s="82"/>
      <c r="N191" s="83">
        <f t="shared" si="12"/>
        <v>0</v>
      </c>
      <c r="O191" s="80"/>
      <c r="P191" s="80"/>
      <c r="Q191" s="80"/>
      <c r="R191" s="84">
        <f t="shared" si="13"/>
        <v>0</v>
      </c>
      <c r="S191" s="19" t="str">
        <f t="shared" si="9"/>
        <v>OK</v>
      </c>
      <c r="T191" s="48"/>
      <c r="U191" s="48"/>
      <c r="V191" s="48"/>
      <c r="W191" s="48"/>
      <c r="X191" s="48"/>
      <c r="Y191" s="50"/>
      <c r="Z191" s="50"/>
      <c r="AA191" s="50"/>
      <c r="AB191" s="50"/>
      <c r="AC191" s="50"/>
      <c r="AD191" s="50"/>
      <c r="AE191" s="50"/>
      <c r="AF191" s="51"/>
      <c r="AG191" s="51"/>
      <c r="AH191" s="51"/>
      <c r="AI191" s="51"/>
    </row>
    <row r="192" spans="1:35" ht="40" customHeight="1" x14ac:dyDescent="0.35">
      <c r="A192" s="110"/>
      <c r="B192" s="113"/>
      <c r="C192" s="33">
        <v>189</v>
      </c>
      <c r="D192" s="116"/>
      <c r="E192" s="39" t="s">
        <v>94</v>
      </c>
      <c r="F192" s="40" t="s">
        <v>125</v>
      </c>
      <c r="G192" s="40" t="s">
        <v>28</v>
      </c>
      <c r="H192" s="40" t="s">
        <v>29</v>
      </c>
      <c r="I192" s="38">
        <v>245</v>
      </c>
      <c r="J192" s="17">
        <v>0</v>
      </c>
      <c r="K192" s="79">
        <f t="shared" si="10"/>
        <v>0</v>
      </c>
      <c r="L192" s="81">
        <f t="shared" si="11"/>
        <v>0</v>
      </c>
      <c r="M192" s="82"/>
      <c r="N192" s="83">
        <f t="shared" si="12"/>
        <v>0</v>
      </c>
      <c r="O192" s="80"/>
      <c r="P192" s="80"/>
      <c r="Q192" s="80"/>
      <c r="R192" s="84">
        <f t="shared" si="13"/>
        <v>0</v>
      </c>
      <c r="S192" s="19" t="str">
        <f t="shared" si="9"/>
        <v>OK</v>
      </c>
      <c r="T192" s="48"/>
      <c r="U192" s="48"/>
      <c r="V192" s="48"/>
      <c r="W192" s="48"/>
      <c r="X192" s="48"/>
      <c r="Y192" s="50"/>
      <c r="Z192" s="50"/>
      <c r="AA192" s="50"/>
      <c r="AB192" s="50"/>
      <c r="AC192" s="50"/>
      <c r="AD192" s="50"/>
      <c r="AE192" s="50"/>
      <c r="AF192" s="51"/>
      <c r="AG192" s="51"/>
      <c r="AH192" s="51"/>
      <c r="AI192" s="51"/>
    </row>
    <row r="193" spans="1:35" ht="40" customHeight="1" x14ac:dyDescent="0.35">
      <c r="A193" s="108" t="s">
        <v>144</v>
      </c>
      <c r="B193" s="111">
        <v>6</v>
      </c>
      <c r="C193" s="33">
        <v>190</v>
      </c>
      <c r="D193" s="114" t="s">
        <v>124</v>
      </c>
      <c r="E193" s="39" t="s">
        <v>27</v>
      </c>
      <c r="F193" s="40" t="s">
        <v>125</v>
      </c>
      <c r="G193" s="40" t="s">
        <v>137</v>
      </c>
      <c r="H193" s="40" t="s">
        <v>29</v>
      </c>
      <c r="I193" s="38">
        <v>177</v>
      </c>
      <c r="J193" s="17">
        <v>12</v>
      </c>
      <c r="K193" s="79">
        <f t="shared" si="10"/>
        <v>0</v>
      </c>
      <c r="L193" s="81">
        <f t="shared" si="11"/>
        <v>0</v>
      </c>
      <c r="M193" s="82"/>
      <c r="N193" s="83">
        <f t="shared" si="12"/>
        <v>3</v>
      </c>
      <c r="O193" s="80"/>
      <c r="P193" s="80"/>
      <c r="Q193" s="80"/>
      <c r="R193" s="84">
        <f t="shared" si="13"/>
        <v>12</v>
      </c>
      <c r="S193" s="19" t="str">
        <f t="shared" si="9"/>
        <v>OK</v>
      </c>
      <c r="T193" s="48"/>
      <c r="U193" s="48"/>
      <c r="V193" s="48"/>
      <c r="W193" s="48"/>
      <c r="X193" s="48"/>
      <c r="Y193" s="50"/>
      <c r="Z193" s="50"/>
      <c r="AA193" s="50"/>
      <c r="AB193" s="50"/>
      <c r="AC193" s="50"/>
      <c r="AD193" s="50"/>
      <c r="AE193" s="50"/>
      <c r="AF193" s="51"/>
      <c r="AG193" s="51"/>
      <c r="AH193" s="51"/>
      <c r="AI193" s="51"/>
    </row>
    <row r="194" spans="1:35" ht="40" customHeight="1" x14ac:dyDescent="0.35">
      <c r="A194" s="109"/>
      <c r="B194" s="112"/>
      <c r="C194" s="33">
        <v>191</v>
      </c>
      <c r="D194" s="115"/>
      <c r="E194" s="39" t="s">
        <v>30</v>
      </c>
      <c r="F194" s="40" t="s">
        <v>31</v>
      </c>
      <c r="G194" s="40" t="s">
        <v>137</v>
      </c>
      <c r="H194" s="40" t="s">
        <v>29</v>
      </c>
      <c r="I194" s="38">
        <v>15</v>
      </c>
      <c r="J194" s="17">
        <v>500</v>
      </c>
      <c r="K194" s="79">
        <f t="shared" si="10"/>
        <v>0</v>
      </c>
      <c r="L194" s="81">
        <f t="shared" si="11"/>
        <v>0</v>
      </c>
      <c r="M194" s="82"/>
      <c r="N194" s="83">
        <f t="shared" si="12"/>
        <v>125</v>
      </c>
      <c r="O194" s="80"/>
      <c r="P194" s="80"/>
      <c r="Q194" s="80"/>
      <c r="R194" s="84">
        <f t="shared" si="13"/>
        <v>500</v>
      </c>
      <c r="S194" s="19" t="str">
        <f t="shared" si="9"/>
        <v>OK</v>
      </c>
      <c r="T194" s="48"/>
      <c r="U194" s="48"/>
      <c r="V194" s="48"/>
      <c r="W194" s="48"/>
      <c r="X194" s="48"/>
      <c r="Y194" s="50"/>
      <c r="Z194" s="50"/>
      <c r="AA194" s="50"/>
      <c r="AB194" s="50"/>
      <c r="AC194" s="50"/>
      <c r="AD194" s="50"/>
      <c r="AE194" s="50"/>
      <c r="AF194" s="51"/>
      <c r="AG194" s="51"/>
      <c r="AH194" s="51"/>
      <c r="AI194" s="51"/>
    </row>
    <row r="195" spans="1:35" ht="40" customHeight="1" x14ac:dyDescent="0.35">
      <c r="A195" s="109"/>
      <c r="B195" s="112"/>
      <c r="C195" s="33">
        <v>192</v>
      </c>
      <c r="D195" s="115"/>
      <c r="E195" s="39" t="s">
        <v>32</v>
      </c>
      <c r="F195" s="40" t="s">
        <v>125</v>
      </c>
      <c r="G195" s="40" t="s">
        <v>137</v>
      </c>
      <c r="H195" s="40" t="s">
        <v>29</v>
      </c>
      <c r="I195" s="38">
        <v>32</v>
      </c>
      <c r="J195" s="17">
        <v>100</v>
      </c>
      <c r="K195" s="79">
        <f t="shared" si="10"/>
        <v>0</v>
      </c>
      <c r="L195" s="81">
        <f t="shared" si="11"/>
        <v>0</v>
      </c>
      <c r="M195" s="82"/>
      <c r="N195" s="83">
        <f t="shared" si="12"/>
        <v>25</v>
      </c>
      <c r="O195" s="80"/>
      <c r="P195" s="80"/>
      <c r="Q195" s="80"/>
      <c r="R195" s="84">
        <f t="shared" si="13"/>
        <v>100</v>
      </c>
      <c r="S195" s="19" t="str">
        <f t="shared" si="9"/>
        <v>OK</v>
      </c>
      <c r="T195" s="48"/>
      <c r="U195" s="48"/>
      <c r="V195" s="48"/>
      <c r="W195" s="48"/>
      <c r="X195" s="48"/>
      <c r="Y195" s="50"/>
      <c r="Z195" s="50"/>
      <c r="AA195" s="50"/>
      <c r="AB195" s="50"/>
      <c r="AC195" s="50"/>
      <c r="AD195" s="50"/>
      <c r="AE195" s="50"/>
      <c r="AF195" s="51"/>
      <c r="AG195" s="51"/>
      <c r="AH195" s="51"/>
      <c r="AI195" s="51"/>
    </row>
    <row r="196" spans="1:35" ht="40" customHeight="1" x14ac:dyDescent="0.35">
      <c r="A196" s="109"/>
      <c r="B196" s="112"/>
      <c r="C196" s="33">
        <v>193</v>
      </c>
      <c r="D196" s="115"/>
      <c r="E196" s="39" t="s">
        <v>33</v>
      </c>
      <c r="F196" s="40" t="s">
        <v>125</v>
      </c>
      <c r="G196" s="40" t="s">
        <v>101</v>
      </c>
      <c r="H196" s="40" t="s">
        <v>29</v>
      </c>
      <c r="I196" s="38">
        <v>52</v>
      </c>
      <c r="J196" s="17">
        <v>200</v>
      </c>
      <c r="K196" s="79">
        <f t="shared" si="10"/>
        <v>0</v>
      </c>
      <c r="L196" s="81">
        <f t="shared" si="11"/>
        <v>0</v>
      </c>
      <c r="M196" s="82"/>
      <c r="N196" s="83">
        <f t="shared" si="12"/>
        <v>50</v>
      </c>
      <c r="O196" s="80"/>
      <c r="P196" s="80"/>
      <c r="Q196" s="80"/>
      <c r="R196" s="84">
        <f t="shared" si="13"/>
        <v>200</v>
      </c>
      <c r="S196" s="19" t="str">
        <f t="shared" si="9"/>
        <v>OK</v>
      </c>
      <c r="T196" s="48"/>
      <c r="U196" s="48"/>
      <c r="V196" s="48"/>
      <c r="W196" s="48"/>
      <c r="X196" s="48"/>
      <c r="Y196" s="50"/>
      <c r="Z196" s="50"/>
      <c r="AA196" s="50"/>
      <c r="AB196" s="50"/>
      <c r="AC196" s="50"/>
      <c r="AD196" s="50"/>
      <c r="AE196" s="50"/>
      <c r="AF196" s="51"/>
      <c r="AG196" s="51"/>
      <c r="AH196" s="51"/>
      <c r="AI196" s="51"/>
    </row>
    <row r="197" spans="1:35" ht="40" customHeight="1" x14ac:dyDescent="0.35">
      <c r="A197" s="109"/>
      <c r="B197" s="112"/>
      <c r="C197" s="33">
        <v>194</v>
      </c>
      <c r="D197" s="115"/>
      <c r="E197" s="39" t="s">
        <v>35</v>
      </c>
      <c r="F197" s="40" t="s">
        <v>125</v>
      </c>
      <c r="G197" s="40" t="s">
        <v>102</v>
      </c>
      <c r="H197" s="40" t="s">
        <v>29</v>
      </c>
      <c r="I197" s="38">
        <v>66.489999999999995</v>
      </c>
      <c r="J197" s="17">
        <v>200</v>
      </c>
      <c r="K197" s="79">
        <f t="shared" ref="K197:K260" si="14">IF(SUM(T197:AK197)&gt;J197,J197,SUM(T197:AK197))</f>
        <v>0</v>
      </c>
      <c r="L197" s="81">
        <f t="shared" ref="L197:L260" si="15">(SUM(T197:AK197))</f>
        <v>0</v>
      </c>
      <c r="M197" s="82"/>
      <c r="N197" s="83">
        <f t="shared" ref="N197:N260" si="16">ROUND(IF(J197*0.25-0.5&lt;0,0,J197*0.25-0.5),0)-Q197-O197</f>
        <v>50</v>
      </c>
      <c r="O197" s="80"/>
      <c r="P197" s="80"/>
      <c r="Q197" s="80"/>
      <c r="R197" s="84">
        <f t="shared" ref="R197:R260" si="17">J197-(SUM(T197:AC197))+M197</f>
        <v>200</v>
      </c>
      <c r="S197" s="19" t="str">
        <f t="shared" si="9"/>
        <v>OK</v>
      </c>
      <c r="T197" s="48"/>
      <c r="U197" s="48"/>
      <c r="V197" s="48"/>
      <c r="W197" s="48"/>
      <c r="X197" s="48"/>
      <c r="Y197" s="50"/>
      <c r="Z197" s="50"/>
      <c r="AA197" s="50"/>
      <c r="AB197" s="50"/>
      <c r="AC197" s="50"/>
      <c r="AD197" s="50"/>
      <c r="AE197" s="50"/>
      <c r="AF197" s="51"/>
      <c r="AG197" s="51"/>
      <c r="AH197" s="51"/>
      <c r="AI197" s="51"/>
    </row>
    <row r="198" spans="1:35" ht="40" customHeight="1" x14ac:dyDescent="0.35">
      <c r="A198" s="109"/>
      <c r="B198" s="112"/>
      <c r="C198" s="33">
        <v>195</v>
      </c>
      <c r="D198" s="115"/>
      <c r="E198" s="39" t="s">
        <v>127</v>
      </c>
      <c r="F198" s="40" t="s">
        <v>125</v>
      </c>
      <c r="G198" s="40" t="s">
        <v>137</v>
      </c>
      <c r="H198" s="40" t="s">
        <v>29</v>
      </c>
      <c r="I198" s="38">
        <v>6.59</v>
      </c>
      <c r="J198" s="17">
        <v>200</v>
      </c>
      <c r="K198" s="79">
        <f t="shared" si="14"/>
        <v>0</v>
      </c>
      <c r="L198" s="81">
        <f t="shared" si="15"/>
        <v>0</v>
      </c>
      <c r="M198" s="82"/>
      <c r="N198" s="83">
        <f t="shared" si="16"/>
        <v>50</v>
      </c>
      <c r="O198" s="80"/>
      <c r="P198" s="80"/>
      <c r="Q198" s="80"/>
      <c r="R198" s="84">
        <f t="shared" si="17"/>
        <v>200</v>
      </c>
      <c r="S198" s="19" t="str">
        <f t="shared" si="9"/>
        <v>OK</v>
      </c>
      <c r="T198" s="48"/>
      <c r="U198" s="48"/>
      <c r="V198" s="48"/>
      <c r="W198" s="48"/>
      <c r="X198" s="48"/>
      <c r="Y198" s="50"/>
      <c r="Z198" s="50"/>
      <c r="AA198" s="50"/>
      <c r="AB198" s="50"/>
      <c r="AC198" s="50"/>
      <c r="AD198" s="50"/>
      <c r="AE198" s="50"/>
      <c r="AF198" s="51"/>
      <c r="AG198" s="51"/>
      <c r="AH198" s="51"/>
      <c r="AI198" s="51"/>
    </row>
    <row r="199" spans="1:35" ht="40" customHeight="1" x14ac:dyDescent="0.35">
      <c r="A199" s="109"/>
      <c r="B199" s="112"/>
      <c r="C199" s="33">
        <v>196</v>
      </c>
      <c r="D199" s="115"/>
      <c r="E199" s="39" t="s">
        <v>128</v>
      </c>
      <c r="F199" s="40" t="s">
        <v>37</v>
      </c>
      <c r="G199" s="40" t="s">
        <v>103</v>
      </c>
      <c r="H199" s="40" t="s">
        <v>29</v>
      </c>
      <c r="I199" s="38">
        <v>10</v>
      </c>
      <c r="J199" s="17">
        <v>4000</v>
      </c>
      <c r="K199" s="79">
        <f t="shared" si="14"/>
        <v>0</v>
      </c>
      <c r="L199" s="81">
        <f t="shared" si="15"/>
        <v>0</v>
      </c>
      <c r="M199" s="82"/>
      <c r="N199" s="83">
        <f t="shared" si="16"/>
        <v>1000</v>
      </c>
      <c r="O199" s="80"/>
      <c r="P199" s="80"/>
      <c r="Q199" s="80"/>
      <c r="R199" s="84">
        <f t="shared" si="17"/>
        <v>4000</v>
      </c>
      <c r="S199" s="19" t="str">
        <f t="shared" si="9"/>
        <v>OK</v>
      </c>
      <c r="T199" s="48"/>
      <c r="U199" s="48"/>
      <c r="V199" s="48"/>
      <c r="W199" s="48"/>
      <c r="X199" s="48"/>
      <c r="Y199" s="50"/>
      <c r="Z199" s="50"/>
      <c r="AA199" s="50"/>
      <c r="AB199" s="50"/>
      <c r="AC199" s="50"/>
      <c r="AD199" s="50"/>
      <c r="AE199" s="50"/>
      <c r="AF199" s="51"/>
      <c r="AG199" s="51"/>
      <c r="AH199" s="51"/>
      <c r="AI199" s="51"/>
    </row>
    <row r="200" spans="1:35" ht="40" customHeight="1" x14ac:dyDescent="0.35">
      <c r="A200" s="109"/>
      <c r="B200" s="112"/>
      <c r="C200" s="33">
        <v>197</v>
      </c>
      <c r="D200" s="115"/>
      <c r="E200" s="39" t="s">
        <v>129</v>
      </c>
      <c r="F200" s="40" t="s">
        <v>37</v>
      </c>
      <c r="G200" s="40" t="s">
        <v>104</v>
      </c>
      <c r="H200" s="40" t="s">
        <v>29</v>
      </c>
      <c r="I200" s="38">
        <v>12</v>
      </c>
      <c r="J200" s="17">
        <v>2000</v>
      </c>
      <c r="K200" s="79">
        <f t="shared" si="14"/>
        <v>0</v>
      </c>
      <c r="L200" s="81">
        <f t="shared" si="15"/>
        <v>0</v>
      </c>
      <c r="M200" s="82"/>
      <c r="N200" s="83">
        <f t="shared" si="16"/>
        <v>500</v>
      </c>
      <c r="O200" s="80"/>
      <c r="P200" s="80"/>
      <c r="Q200" s="80"/>
      <c r="R200" s="84">
        <f t="shared" si="17"/>
        <v>2000</v>
      </c>
      <c r="S200" s="19" t="str">
        <f t="shared" si="9"/>
        <v>OK</v>
      </c>
      <c r="T200" s="48"/>
      <c r="U200" s="48"/>
      <c r="V200" s="48"/>
      <c r="W200" s="48"/>
      <c r="X200" s="48"/>
      <c r="Y200" s="50"/>
      <c r="Z200" s="50"/>
      <c r="AA200" s="50"/>
      <c r="AB200" s="50"/>
      <c r="AC200" s="50"/>
      <c r="AD200" s="50"/>
      <c r="AE200" s="50"/>
      <c r="AF200" s="51"/>
      <c r="AG200" s="51"/>
      <c r="AH200" s="51"/>
      <c r="AI200" s="51"/>
    </row>
    <row r="201" spans="1:35" ht="40" customHeight="1" x14ac:dyDescent="0.35">
      <c r="A201" s="109"/>
      <c r="B201" s="112"/>
      <c r="C201" s="33">
        <v>198</v>
      </c>
      <c r="D201" s="115"/>
      <c r="E201" s="39" t="s">
        <v>130</v>
      </c>
      <c r="F201" s="40" t="s">
        <v>37</v>
      </c>
      <c r="G201" s="40" t="s">
        <v>105</v>
      </c>
      <c r="H201" s="40" t="s">
        <v>29</v>
      </c>
      <c r="I201" s="38">
        <v>13</v>
      </c>
      <c r="J201" s="17">
        <v>200</v>
      </c>
      <c r="K201" s="79">
        <f t="shared" si="14"/>
        <v>0</v>
      </c>
      <c r="L201" s="81">
        <f t="shared" si="15"/>
        <v>0</v>
      </c>
      <c r="M201" s="82"/>
      <c r="N201" s="83">
        <f t="shared" si="16"/>
        <v>50</v>
      </c>
      <c r="O201" s="80"/>
      <c r="P201" s="80"/>
      <c r="Q201" s="80"/>
      <c r="R201" s="84">
        <f t="shared" si="17"/>
        <v>200</v>
      </c>
      <c r="S201" s="19" t="str">
        <f t="shared" si="9"/>
        <v>OK</v>
      </c>
      <c r="T201" s="48"/>
      <c r="U201" s="48"/>
      <c r="V201" s="48"/>
      <c r="W201" s="48"/>
      <c r="X201" s="48"/>
      <c r="Y201" s="50"/>
      <c r="Z201" s="50"/>
      <c r="AA201" s="50"/>
      <c r="AB201" s="50"/>
      <c r="AC201" s="50"/>
      <c r="AD201" s="50"/>
      <c r="AE201" s="50"/>
      <c r="AF201" s="51"/>
      <c r="AG201" s="51"/>
      <c r="AH201" s="51"/>
      <c r="AI201" s="51"/>
    </row>
    <row r="202" spans="1:35" ht="40" customHeight="1" x14ac:dyDescent="0.35">
      <c r="A202" s="109"/>
      <c r="B202" s="112"/>
      <c r="C202" s="33">
        <v>199</v>
      </c>
      <c r="D202" s="115"/>
      <c r="E202" s="39" t="s">
        <v>41</v>
      </c>
      <c r="F202" s="40" t="s">
        <v>10</v>
      </c>
      <c r="G202" s="40" t="s">
        <v>137</v>
      </c>
      <c r="H202" s="40" t="s">
        <v>29</v>
      </c>
      <c r="I202" s="38">
        <v>50</v>
      </c>
      <c r="J202" s="17">
        <v>50</v>
      </c>
      <c r="K202" s="79">
        <f t="shared" si="14"/>
        <v>0</v>
      </c>
      <c r="L202" s="81">
        <f t="shared" si="15"/>
        <v>0</v>
      </c>
      <c r="M202" s="82"/>
      <c r="N202" s="83">
        <f t="shared" si="16"/>
        <v>12</v>
      </c>
      <c r="O202" s="80"/>
      <c r="P202" s="80"/>
      <c r="Q202" s="80"/>
      <c r="R202" s="84">
        <f t="shared" si="17"/>
        <v>50</v>
      </c>
      <c r="S202" s="19" t="str">
        <f t="shared" si="9"/>
        <v>OK</v>
      </c>
      <c r="T202" s="48"/>
      <c r="U202" s="48"/>
      <c r="V202" s="48"/>
      <c r="W202" s="48"/>
      <c r="X202" s="48"/>
      <c r="Y202" s="50"/>
      <c r="Z202" s="50"/>
      <c r="AA202" s="50"/>
      <c r="AB202" s="50"/>
      <c r="AC202" s="50"/>
      <c r="AD202" s="50"/>
      <c r="AE202" s="50"/>
      <c r="AF202" s="51"/>
      <c r="AG202" s="51"/>
      <c r="AH202" s="51"/>
      <c r="AI202" s="51"/>
    </row>
    <row r="203" spans="1:35" ht="40" customHeight="1" x14ac:dyDescent="0.35">
      <c r="A203" s="109"/>
      <c r="B203" s="112"/>
      <c r="C203" s="33">
        <v>200</v>
      </c>
      <c r="D203" s="115"/>
      <c r="E203" s="39" t="s">
        <v>42</v>
      </c>
      <c r="F203" s="40" t="s">
        <v>43</v>
      </c>
      <c r="G203" s="40" t="s">
        <v>137</v>
      </c>
      <c r="H203" s="40" t="s">
        <v>29</v>
      </c>
      <c r="I203" s="38">
        <v>25</v>
      </c>
      <c r="J203" s="17">
        <v>100</v>
      </c>
      <c r="K203" s="79">
        <f t="shared" si="14"/>
        <v>0</v>
      </c>
      <c r="L203" s="81">
        <f t="shared" si="15"/>
        <v>0</v>
      </c>
      <c r="M203" s="82"/>
      <c r="N203" s="83">
        <f t="shared" si="16"/>
        <v>25</v>
      </c>
      <c r="O203" s="80"/>
      <c r="P203" s="80"/>
      <c r="Q203" s="80"/>
      <c r="R203" s="84">
        <f t="shared" si="17"/>
        <v>100</v>
      </c>
      <c r="S203" s="19" t="str">
        <f t="shared" si="9"/>
        <v>OK</v>
      </c>
      <c r="T203" s="48"/>
      <c r="U203" s="48"/>
      <c r="V203" s="48"/>
      <c r="W203" s="48"/>
      <c r="X203" s="48"/>
      <c r="Y203" s="50"/>
      <c r="Z203" s="50"/>
      <c r="AA203" s="50"/>
      <c r="AB203" s="50"/>
      <c r="AC203" s="50"/>
      <c r="AD203" s="50"/>
      <c r="AE203" s="50"/>
      <c r="AF203" s="51"/>
      <c r="AG203" s="51"/>
      <c r="AH203" s="51"/>
      <c r="AI203" s="51"/>
    </row>
    <row r="204" spans="1:35" ht="40" customHeight="1" x14ac:dyDescent="0.35">
      <c r="A204" s="109"/>
      <c r="B204" s="112"/>
      <c r="C204" s="33">
        <v>201</v>
      </c>
      <c r="D204" s="115"/>
      <c r="E204" s="39" t="s">
        <v>44</v>
      </c>
      <c r="F204" s="40" t="s">
        <v>37</v>
      </c>
      <c r="G204" s="40" t="s">
        <v>106</v>
      </c>
      <c r="H204" s="40" t="s">
        <v>29</v>
      </c>
      <c r="I204" s="38">
        <v>34.21</v>
      </c>
      <c r="J204" s="17">
        <v>200</v>
      </c>
      <c r="K204" s="79">
        <f t="shared" si="14"/>
        <v>0</v>
      </c>
      <c r="L204" s="81">
        <f t="shared" si="15"/>
        <v>0</v>
      </c>
      <c r="M204" s="82"/>
      <c r="N204" s="83">
        <f t="shared" si="16"/>
        <v>50</v>
      </c>
      <c r="O204" s="80"/>
      <c r="P204" s="80"/>
      <c r="Q204" s="80"/>
      <c r="R204" s="84">
        <f t="shared" si="17"/>
        <v>200</v>
      </c>
      <c r="S204" s="19" t="str">
        <f t="shared" si="9"/>
        <v>OK</v>
      </c>
      <c r="T204" s="48"/>
      <c r="U204" s="48"/>
      <c r="V204" s="48"/>
      <c r="W204" s="48"/>
      <c r="X204" s="48"/>
      <c r="Y204" s="50"/>
      <c r="Z204" s="50"/>
      <c r="AA204" s="50"/>
      <c r="AB204" s="50"/>
      <c r="AC204" s="50"/>
      <c r="AD204" s="50"/>
      <c r="AE204" s="50"/>
      <c r="AF204" s="51"/>
      <c r="AG204" s="51"/>
      <c r="AH204" s="51"/>
      <c r="AI204" s="51"/>
    </row>
    <row r="205" spans="1:35" ht="40" customHeight="1" x14ac:dyDescent="0.35">
      <c r="A205" s="109"/>
      <c r="B205" s="112"/>
      <c r="C205" s="33">
        <v>202</v>
      </c>
      <c r="D205" s="115"/>
      <c r="E205" s="39" t="s">
        <v>46</v>
      </c>
      <c r="F205" s="40" t="s">
        <v>37</v>
      </c>
      <c r="G205" s="40" t="s">
        <v>107</v>
      </c>
      <c r="H205" s="40" t="s">
        <v>29</v>
      </c>
      <c r="I205" s="38">
        <v>27</v>
      </c>
      <c r="J205" s="17">
        <v>200</v>
      </c>
      <c r="K205" s="79">
        <f t="shared" si="14"/>
        <v>0</v>
      </c>
      <c r="L205" s="81">
        <f t="shared" si="15"/>
        <v>0</v>
      </c>
      <c r="M205" s="82"/>
      <c r="N205" s="83">
        <f t="shared" si="16"/>
        <v>50</v>
      </c>
      <c r="O205" s="80"/>
      <c r="P205" s="80"/>
      <c r="Q205" s="80"/>
      <c r="R205" s="84">
        <f t="shared" si="17"/>
        <v>200</v>
      </c>
      <c r="S205" s="19" t="str">
        <f t="shared" si="9"/>
        <v>OK</v>
      </c>
      <c r="T205" s="48"/>
      <c r="U205" s="48"/>
      <c r="V205" s="48"/>
      <c r="W205" s="48"/>
      <c r="X205" s="48"/>
      <c r="Y205" s="50"/>
      <c r="Z205" s="50"/>
      <c r="AA205" s="50"/>
      <c r="AB205" s="50"/>
      <c r="AC205" s="50"/>
      <c r="AD205" s="50"/>
      <c r="AE205" s="50"/>
      <c r="AF205" s="51"/>
      <c r="AG205" s="51"/>
      <c r="AH205" s="51"/>
      <c r="AI205" s="51"/>
    </row>
    <row r="206" spans="1:35" ht="40" customHeight="1" x14ac:dyDescent="0.35">
      <c r="A206" s="109"/>
      <c r="B206" s="112"/>
      <c r="C206" s="33">
        <v>203</v>
      </c>
      <c r="D206" s="115"/>
      <c r="E206" s="39" t="s">
        <v>48</v>
      </c>
      <c r="F206" s="40" t="s">
        <v>37</v>
      </c>
      <c r="G206" s="40" t="s">
        <v>108</v>
      </c>
      <c r="H206" s="40" t="s">
        <v>29</v>
      </c>
      <c r="I206" s="38">
        <v>18</v>
      </c>
      <c r="J206" s="17">
        <v>200</v>
      </c>
      <c r="K206" s="79">
        <f t="shared" si="14"/>
        <v>0</v>
      </c>
      <c r="L206" s="81">
        <f t="shared" si="15"/>
        <v>0</v>
      </c>
      <c r="M206" s="82"/>
      <c r="N206" s="83">
        <f t="shared" si="16"/>
        <v>50</v>
      </c>
      <c r="O206" s="80"/>
      <c r="P206" s="80"/>
      <c r="Q206" s="80"/>
      <c r="R206" s="84">
        <f t="shared" si="17"/>
        <v>200</v>
      </c>
      <c r="S206" s="19" t="str">
        <f t="shared" si="9"/>
        <v>OK</v>
      </c>
      <c r="T206" s="48"/>
      <c r="U206" s="48"/>
      <c r="V206" s="48"/>
      <c r="W206" s="48"/>
      <c r="X206" s="48"/>
      <c r="Y206" s="50"/>
      <c r="Z206" s="50"/>
      <c r="AA206" s="50"/>
      <c r="AB206" s="50"/>
      <c r="AC206" s="50"/>
      <c r="AD206" s="50"/>
      <c r="AE206" s="50"/>
      <c r="AF206" s="51"/>
      <c r="AG206" s="51"/>
      <c r="AH206" s="51"/>
      <c r="AI206" s="51"/>
    </row>
    <row r="207" spans="1:35" ht="40" customHeight="1" x14ac:dyDescent="0.35">
      <c r="A207" s="109"/>
      <c r="B207" s="112"/>
      <c r="C207" s="33">
        <v>204</v>
      </c>
      <c r="D207" s="115"/>
      <c r="E207" s="39" t="s">
        <v>50</v>
      </c>
      <c r="F207" s="40" t="s">
        <v>37</v>
      </c>
      <c r="G207" s="40" t="s">
        <v>109</v>
      </c>
      <c r="H207" s="40" t="s">
        <v>29</v>
      </c>
      <c r="I207" s="38">
        <v>240.3</v>
      </c>
      <c r="J207" s="17">
        <v>50</v>
      </c>
      <c r="K207" s="79">
        <f t="shared" si="14"/>
        <v>0</v>
      </c>
      <c r="L207" s="81">
        <f t="shared" si="15"/>
        <v>0</v>
      </c>
      <c r="M207" s="82"/>
      <c r="N207" s="83">
        <f t="shared" si="16"/>
        <v>12</v>
      </c>
      <c r="O207" s="80"/>
      <c r="P207" s="80"/>
      <c r="Q207" s="80"/>
      <c r="R207" s="84">
        <f t="shared" si="17"/>
        <v>50</v>
      </c>
      <c r="S207" s="19" t="str">
        <f t="shared" si="9"/>
        <v>OK</v>
      </c>
      <c r="T207" s="48"/>
      <c r="U207" s="48"/>
      <c r="V207" s="48"/>
      <c r="W207" s="48"/>
      <c r="X207" s="48"/>
      <c r="Y207" s="50"/>
      <c r="Z207" s="50"/>
      <c r="AA207" s="50"/>
      <c r="AB207" s="50"/>
      <c r="AC207" s="50"/>
      <c r="AD207" s="50"/>
      <c r="AE207" s="50"/>
      <c r="AF207" s="51"/>
      <c r="AG207" s="51"/>
      <c r="AH207" s="51"/>
      <c r="AI207" s="51"/>
    </row>
    <row r="208" spans="1:35" ht="40" customHeight="1" x14ac:dyDescent="0.35">
      <c r="A208" s="109"/>
      <c r="B208" s="112"/>
      <c r="C208" s="33">
        <v>205</v>
      </c>
      <c r="D208" s="115"/>
      <c r="E208" s="39" t="s">
        <v>52</v>
      </c>
      <c r="F208" s="40" t="s">
        <v>37</v>
      </c>
      <c r="G208" s="40" t="s">
        <v>110</v>
      </c>
      <c r="H208" s="40" t="s">
        <v>29</v>
      </c>
      <c r="I208" s="38">
        <v>262.35000000000002</v>
      </c>
      <c r="J208" s="17">
        <v>50</v>
      </c>
      <c r="K208" s="79">
        <f t="shared" si="14"/>
        <v>0</v>
      </c>
      <c r="L208" s="81">
        <f t="shared" si="15"/>
        <v>0</v>
      </c>
      <c r="M208" s="82"/>
      <c r="N208" s="83">
        <f t="shared" si="16"/>
        <v>12</v>
      </c>
      <c r="O208" s="80"/>
      <c r="P208" s="80"/>
      <c r="Q208" s="80"/>
      <c r="R208" s="84">
        <f t="shared" si="17"/>
        <v>50</v>
      </c>
      <c r="S208" s="19" t="str">
        <f t="shared" si="9"/>
        <v>OK</v>
      </c>
      <c r="T208" s="48"/>
      <c r="U208" s="48"/>
      <c r="V208" s="48"/>
      <c r="W208" s="48"/>
      <c r="X208" s="48"/>
      <c r="Y208" s="50"/>
      <c r="Z208" s="50"/>
      <c r="AA208" s="50"/>
      <c r="AB208" s="50"/>
      <c r="AC208" s="50"/>
      <c r="AD208" s="50"/>
      <c r="AE208" s="50"/>
      <c r="AF208" s="51"/>
      <c r="AG208" s="51"/>
      <c r="AH208" s="51"/>
      <c r="AI208" s="51"/>
    </row>
    <row r="209" spans="1:35" ht="40" customHeight="1" x14ac:dyDescent="0.35">
      <c r="A209" s="109"/>
      <c r="B209" s="112"/>
      <c r="C209" s="33">
        <v>206</v>
      </c>
      <c r="D209" s="115"/>
      <c r="E209" s="39" t="s">
        <v>54</v>
      </c>
      <c r="F209" s="40" t="s">
        <v>37</v>
      </c>
      <c r="G209" s="40" t="s">
        <v>111</v>
      </c>
      <c r="H209" s="40" t="s">
        <v>29</v>
      </c>
      <c r="I209" s="38">
        <v>78.8</v>
      </c>
      <c r="J209" s="17">
        <v>100</v>
      </c>
      <c r="K209" s="79">
        <f t="shared" si="14"/>
        <v>0</v>
      </c>
      <c r="L209" s="81">
        <f t="shared" si="15"/>
        <v>0</v>
      </c>
      <c r="M209" s="82"/>
      <c r="N209" s="83">
        <f t="shared" si="16"/>
        <v>25</v>
      </c>
      <c r="O209" s="80"/>
      <c r="P209" s="80"/>
      <c r="Q209" s="80"/>
      <c r="R209" s="84">
        <f t="shared" si="17"/>
        <v>100</v>
      </c>
      <c r="S209" s="19" t="str">
        <f t="shared" si="9"/>
        <v>OK</v>
      </c>
      <c r="T209" s="48"/>
      <c r="U209" s="48"/>
      <c r="V209" s="48"/>
      <c r="W209" s="48"/>
      <c r="X209" s="48"/>
      <c r="Y209" s="50"/>
      <c r="Z209" s="50"/>
      <c r="AA209" s="50"/>
      <c r="AB209" s="50"/>
      <c r="AC209" s="50"/>
      <c r="AD209" s="50"/>
      <c r="AE209" s="50"/>
      <c r="AF209" s="51"/>
      <c r="AG209" s="51"/>
      <c r="AH209" s="51"/>
      <c r="AI209" s="51"/>
    </row>
    <row r="210" spans="1:35" ht="40" customHeight="1" x14ac:dyDescent="0.35">
      <c r="A210" s="109"/>
      <c r="B210" s="112"/>
      <c r="C210" s="33">
        <v>207</v>
      </c>
      <c r="D210" s="115"/>
      <c r="E210" s="39" t="s">
        <v>56</v>
      </c>
      <c r="F210" s="40" t="s">
        <v>37</v>
      </c>
      <c r="G210" s="40" t="s">
        <v>112</v>
      </c>
      <c r="H210" s="40" t="s">
        <v>29</v>
      </c>
      <c r="I210" s="38">
        <v>33.17</v>
      </c>
      <c r="J210" s="17">
        <v>100</v>
      </c>
      <c r="K210" s="79">
        <f t="shared" si="14"/>
        <v>0</v>
      </c>
      <c r="L210" s="81">
        <f t="shared" si="15"/>
        <v>0</v>
      </c>
      <c r="M210" s="82"/>
      <c r="N210" s="83">
        <f t="shared" si="16"/>
        <v>25</v>
      </c>
      <c r="O210" s="80"/>
      <c r="P210" s="80"/>
      <c r="Q210" s="80"/>
      <c r="R210" s="84">
        <f t="shared" si="17"/>
        <v>100</v>
      </c>
      <c r="S210" s="19" t="str">
        <f t="shared" si="9"/>
        <v>OK</v>
      </c>
      <c r="T210" s="48"/>
      <c r="U210" s="48"/>
      <c r="V210" s="48"/>
      <c r="W210" s="48"/>
      <c r="X210" s="48"/>
      <c r="Y210" s="50"/>
      <c r="Z210" s="50"/>
      <c r="AA210" s="50"/>
      <c r="AB210" s="50"/>
      <c r="AC210" s="50"/>
      <c r="AD210" s="50"/>
      <c r="AE210" s="50"/>
      <c r="AF210" s="51"/>
      <c r="AG210" s="51"/>
      <c r="AH210" s="51"/>
      <c r="AI210" s="51"/>
    </row>
    <row r="211" spans="1:35" ht="40" customHeight="1" x14ac:dyDescent="0.35">
      <c r="A211" s="109"/>
      <c r="B211" s="112"/>
      <c r="C211" s="33">
        <v>208</v>
      </c>
      <c r="D211" s="115"/>
      <c r="E211" s="39" t="s">
        <v>58</v>
      </c>
      <c r="F211" s="40" t="s">
        <v>37</v>
      </c>
      <c r="G211" s="40" t="s">
        <v>113</v>
      </c>
      <c r="H211" s="40" t="s">
        <v>29</v>
      </c>
      <c r="I211" s="38">
        <v>74.31</v>
      </c>
      <c r="J211" s="17">
        <v>100</v>
      </c>
      <c r="K211" s="79">
        <f t="shared" si="14"/>
        <v>0</v>
      </c>
      <c r="L211" s="81">
        <f t="shared" si="15"/>
        <v>0</v>
      </c>
      <c r="M211" s="82"/>
      <c r="N211" s="83">
        <f t="shared" si="16"/>
        <v>25</v>
      </c>
      <c r="O211" s="80"/>
      <c r="P211" s="80"/>
      <c r="Q211" s="80"/>
      <c r="R211" s="84">
        <f t="shared" si="17"/>
        <v>100</v>
      </c>
      <c r="S211" s="19" t="str">
        <f t="shared" si="9"/>
        <v>OK</v>
      </c>
      <c r="T211" s="48"/>
      <c r="U211" s="48"/>
      <c r="V211" s="48"/>
      <c r="W211" s="48"/>
      <c r="X211" s="48"/>
      <c r="Y211" s="50"/>
      <c r="Z211" s="50"/>
      <c r="AA211" s="50"/>
      <c r="AB211" s="50"/>
      <c r="AC211" s="50"/>
      <c r="AD211" s="50"/>
      <c r="AE211" s="50"/>
      <c r="AF211" s="51"/>
      <c r="AG211" s="51"/>
      <c r="AH211" s="51"/>
      <c r="AI211" s="51"/>
    </row>
    <row r="212" spans="1:35" ht="40" customHeight="1" x14ac:dyDescent="0.35">
      <c r="A212" s="109"/>
      <c r="B212" s="112"/>
      <c r="C212" s="33">
        <v>209</v>
      </c>
      <c r="D212" s="115"/>
      <c r="E212" s="39" t="s">
        <v>60</v>
      </c>
      <c r="F212" s="40" t="s">
        <v>37</v>
      </c>
      <c r="G212" s="40" t="s">
        <v>114</v>
      </c>
      <c r="H212" s="40" t="s">
        <v>29</v>
      </c>
      <c r="I212" s="38">
        <v>124.47</v>
      </c>
      <c r="J212" s="17">
        <f>80-80</f>
        <v>0</v>
      </c>
      <c r="K212" s="79">
        <f t="shared" si="14"/>
        <v>0</v>
      </c>
      <c r="L212" s="81">
        <f t="shared" si="15"/>
        <v>0</v>
      </c>
      <c r="M212" s="82"/>
      <c r="N212" s="83">
        <f t="shared" si="16"/>
        <v>0</v>
      </c>
      <c r="O212" s="80"/>
      <c r="P212" s="80"/>
      <c r="Q212" s="80"/>
      <c r="R212" s="84">
        <f t="shared" si="17"/>
        <v>0</v>
      </c>
      <c r="S212" s="19" t="str">
        <f t="shared" si="9"/>
        <v>OK</v>
      </c>
      <c r="T212" s="48"/>
      <c r="U212" s="48"/>
      <c r="V212" s="48"/>
      <c r="W212" s="48"/>
      <c r="X212" s="48"/>
      <c r="Y212" s="50"/>
      <c r="Z212" s="50"/>
      <c r="AA212" s="50"/>
      <c r="AB212" s="50"/>
      <c r="AC212" s="50"/>
      <c r="AD212" s="50"/>
      <c r="AE212" s="50"/>
      <c r="AF212" s="51"/>
      <c r="AG212" s="51"/>
      <c r="AH212" s="51"/>
      <c r="AI212" s="51"/>
    </row>
    <row r="213" spans="1:35" ht="40" customHeight="1" x14ac:dyDescent="0.35">
      <c r="A213" s="109"/>
      <c r="B213" s="112"/>
      <c r="C213" s="33">
        <v>210</v>
      </c>
      <c r="D213" s="115"/>
      <c r="E213" s="39" t="s">
        <v>62</v>
      </c>
      <c r="F213" s="40" t="s">
        <v>125</v>
      </c>
      <c r="G213" s="40" t="s">
        <v>115</v>
      </c>
      <c r="H213" s="40" t="s">
        <v>29</v>
      </c>
      <c r="I213" s="38">
        <v>1329.2</v>
      </c>
      <c r="J213" s="17">
        <v>2</v>
      </c>
      <c r="K213" s="79">
        <f t="shared" si="14"/>
        <v>0</v>
      </c>
      <c r="L213" s="81">
        <f t="shared" si="15"/>
        <v>0</v>
      </c>
      <c r="M213" s="82"/>
      <c r="N213" s="83">
        <f t="shared" si="16"/>
        <v>0</v>
      </c>
      <c r="O213" s="80"/>
      <c r="P213" s="80"/>
      <c r="Q213" s="80"/>
      <c r="R213" s="84">
        <f t="shared" si="17"/>
        <v>2</v>
      </c>
      <c r="S213" s="19" t="str">
        <f t="shared" si="9"/>
        <v>OK</v>
      </c>
      <c r="T213" s="48"/>
      <c r="U213" s="48"/>
      <c r="V213" s="48"/>
      <c r="W213" s="48"/>
      <c r="X213" s="48"/>
      <c r="Y213" s="50"/>
      <c r="Z213" s="50"/>
      <c r="AA213" s="50"/>
      <c r="AB213" s="50"/>
      <c r="AC213" s="50"/>
      <c r="AD213" s="50"/>
      <c r="AE213" s="50"/>
      <c r="AF213" s="51"/>
      <c r="AG213" s="51"/>
      <c r="AH213" s="51"/>
      <c r="AI213" s="51"/>
    </row>
    <row r="214" spans="1:35" ht="40" customHeight="1" x14ac:dyDescent="0.35">
      <c r="A214" s="109"/>
      <c r="B214" s="112"/>
      <c r="C214" s="33">
        <v>211</v>
      </c>
      <c r="D214" s="115"/>
      <c r="E214" s="39" t="s">
        <v>64</v>
      </c>
      <c r="F214" s="40" t="s">
        <v>125</v>
      </c>
      <c r="G214" s="40" t="s">
        <v>115</v>
      </c>
      <c r="H214" s="40" t="s">
        <v>29</v>
      </c>
      <c r="I214" s="38">
        <v>699.21</v>
      </c>
      <c r="J214" s="17">
        <v>4</v>
      </c>
      <c r="K214" s="79">
        <f t="shared" si="14"/>
        <v>0</v>
      </c>
      <c r="L214" s="81">
        <f t="shared" si="15"/>
        <v>0</v>
      </c>
      <c r="M214" s="82"/>
      <c r="N214" s="83">
        <f t="shared" si="16"/>
        <v>1</v>
      </c>
      <c r="O214" s="80"/>
      <c r="P214" s="80"/>
      <c r="Q214" s="80"/>
      <c r="R214" s="84">
        <f t="shared" si="17"/>
        <v>4</v>
      </c>
      <c r="S214" s="19" t="str">
        <f t="shared" si="9"/>
        <v>OK</v>
      </c>
      <c r="T214" s="48"/>
      <c r="U214" s="48"/>
      <c r="V214" s="48"/>
      <c r="W214" s="48"/>
      <c r="X214" s="48"/>
      <c r="Y214" s="50"/>
      <c r="Z214" s="50"/>
      <c r="AA214" s="50"/>
      <c r="AB214" s="50"/>
      <c r="AC214" s="50"/>
      <c r="AD214" s="50"/>
      <c r="AE214" s="50"/>
      <c r="AF214" s="51"/>
      <c r="AG214" s="51"/>
      <c r="AH214" s="51"/>
      <c r="AI214" s="51"/>
    </row>
    <row r="215" spans="1:35" ht="40" customHeight="1" x14ac:dyDescent="0.35">
      <c r="A215" s="109"/>
      <c r="B215" s="112"/>
      <c r="C215" s="33">
        <v>212</v>
      </c>
      <c r="D215" s="115"/>
      <c r="E215" s="39" t="s">
        <v>65</v>
      </c>
      <c r="F215" s="40" t="s">
        <v>125</v>
      </c>
      <c r="G215" s="40" t="s">
        <v>116</v>
      </c>
      <c r="H215" s="40" t="s">
        <v>29</v>
      </c>
      <c r="I215" s="38">
        <v>160</v>
      </c>
      <c r="J215" s="17">
        <f>4-1</f>
        <v>3</v>
      </c>
      <c r="K215" s="79">
        <f t="shared" si="14"/>
        <v>0</v>
      </c>
      <c r="L215" s="81">
        <f t="shared" si="15"/>
        <v>0</v>
      </c>
      <c r="M215" s="82"/>
      <c r="N215" s="83">
        <f t="shared" si="16"/>
        <v>0</v>
      </c>
      <c r="O215" s="80"/>
      <c r="P215" s="80"/>
      <c r="Q215" s="80"/>
      <c r="R215" s="84">
        <f t="shared" si="17"/>
        <v>3</v>
      </c>
      <c r="S215" s="19" t="str">
        <f t="shared" si="9"/>
        <v>OK</v>
      </c>
      <c r="T215" s="48"/>
      <c r="U215" s="48"/>
      <c r="V215" s="48"/>
      <c r="W215" s="48"/>
      <c r="X215" s="48"/>
      <c r="Y215" s="50"/>
      <c r="Z215" s="50"/>
      <c r="AA215" s="50"/>
      <c r="AB215" s="50"/>
      <c r="AC215" s="50"/>
      <c r="AD215" s="50"/>
      <c r="AE215" s="50"/>
      <c r="AF215" s="51"/>
      <c r="AG215" s="51"/>
      <c r="AH215" s="51"/>
      <c r="AI215" s="51"/>
    </row>
    <row r="216" spans="1:35" ht="40" customHeight="1" x14ac:dyDescent="0.35">
      <c r="A216" s="109"/>
      <c r="B216" s="112"/>
      <c r="C216" s="33">
        <v>213</v>
      </c>
      <c r="D216" s="115"/>
      <c r="E216" s="39" t="s">
        <v>69</v>
      </c>
      <c r="F216" s="40" t="s">
        <v>125</v>
      </c>
      <c r="G216" s="40" t="s">
        <v>137</v>
      </c>
      <c r="H216" s="40" t="s">
        <v>29</v>
      </c>
      <c r="I216" s="38">
        <v>242</v>
      </c>
      <c r="J216" s="17">
        <v>10</v>
      </c>
      <c r="K216" s="79">
        <f t="shared" si="14"/>
        <v>0</v>
      </c>
      <c r="L216" s="81">
        <f t="shared" si="15"/>
        <v>0</v>
      </c>
      <c r="M216" s="82"/>
      <c r="N216" s="83">
        <f t="shared" si="16"/>
        <v>2</v>
      </c>
      <c r="O216" s="80"/>
      <c r="P216" s="80"/>
      <c r="Q216" s="80"/>
      <c r="R216" s="84">
        <f t="shared" si="17"/>
        <v>10</v>
      </c>
      <c r="S216" s="19" t="str">
        <f t="shared" si="9"/>
        <v>OK</v>
      </c>
      <c r="T216" s="48"/>
      <c r="U216" s="48"/>
      <c r="V216" s="48"/>
      <c r="W216" s="48"/>
      <c r="X216" s="48"/>
      <c r="Y216" s="50"/>
      <c r="Z216" s="50"/>
      <c r="AA216" s="50"/>
      <c r="AB216" s="50"/>
      <c r="AC216" s="50"/>
      <c r="AD216" s="50"/>
      <c r="AE216" s="50"/>
      <c r="AF216" s="51"/>
      <c r="AG216" s="51"/>
      <c r="AH216" s="51"/>
      <c r="AI216" s="51"/>
    </row>
    <row r="217" spans="1:35" ht="40" customHeight="1" x14ac:dyDescent="0.35">
      <c r="A217" s="109"/>
      <c r="B217" s="112"/>
      <c r="C217" s="33">
        <v>214</v>
      </c>
      <c r="D217" s="115"/>
      <c r="E217" s="39" t="s">
        <v>70</v>
      </c>
      <c r="F217" s="40" t="s">
        <v>125</v>
      </c>
      <c r="G217" s="40" t="s">
        <v>71</v>
      </c>
      <c r="H217" s="40" t="s">
        <v>29</v>
      </c>
      <c r="I217" s="38">
        <v>164.74</v>
      </c>
      <c r="J217" s="17">
        <v>4</v>
      </c>
      <c r="K217" s="79">
        <f t="shared" si="14"/>
        <v>0</v>
      </c>
      <c r="L217" s="81">
        <f t="shared" si="15"/>
        <v>0</v>
      </c>
      <c r="M217" s="82"/>
      <c r="N217" s="83">
        <f t="shared" si="16"/>
        <v>1</v>
      </c>
      <c r="O217" s="80"/>
      <c r="P217" s="80"/>
      <c r="Q217" s="80"/>
      <c r="R217" s="84">
        <f t="shared" si="17"/>
        <v>4</v>
      </c>
      <c r="S217" s="19" t="str">
        <f t="shared" si="9"/>
        <v>OK</v>
      </c>
      <c r="T217" s="48"/>
      <c r="U217" s="48"/>
      <c r="V217" s="48"/>
      <c r="W217" s="48"/>
      <c r="X217" s="48"/>
      <c r="Y217" s="50"/>
      <c r="Z217" s="50"/>
      <c r="AA217" s="50"/>
      <c r="AB217" s="50"/>
      <c r="AC217" s="50"/>
      <c r="AD217" s="50"/>
      <c r="AE217" s="50"/>
      <c r="AF217" s="51"/>
      <c r="AG217" s="51"/>
      <c r="AH217" s="51"/>
      <c r="AI217" s="51"/>
    </row>
    <row r="218" spans="1:35" ht="40" customHeight="1" x14ac:dyDescent="0.35">
      <c r="A218" s="109"/>
      <c r="B218" s="112"/>
      <c r="C218" s="33">
        <v>215</v>
      </c>
      <c r="D218" s="115"/>
      <c r="E218" s="39" t="s">
        <v>72</v>
      </c>
      <c r="F218" s="40" t="s">
        <v>125</v>
      </c>
      <c r="G218" s="40" t="s">
        <v>101</v>
      </c>
      <c r="H218" s="40" t="s">
        <v>29</v>
      </c>
      <c r="I218" s="38">
        <v>960</v>
      </c>
      <c r="J218" s="17">
        <v>4</v>
      </c>
      <c r="K218" s="79">
        <f t="shared" si="14"/>
        <v>0</v>
      </c>
      <c r="L218" s="81">
        <f t="shared" si="15"/>
        <v>0</v>
      </c>
      <c r="M218" s="82"/>
      <c r="N218" s="83">
        <f t="shared" si="16"/>
        <v>1</v>
      </c>
      <c r="O218" s="80"/>
      <c r="P218" s="80"/>
      <c r="Q218" s="80"/>
      <c r="R218" s="84">
        <f t="shared" si="17"/>
        <v>4</v>
      </c>
      <c r="S218" s="19" t="str">
        <f t="shared" si="9"/>
        <v>OK</v>
      </c>
      <c r="T218" s="48"/>
      <c r="U218" s="48"/>
      <c r="V218" s="48"/>
      <c r="W218" s="48"/>
      <c r="X218" s="48"/>
      <c r="Y218" s="50"/>
      <c r="Z218" s="50"/>
      <c r="AA218" s="50"/>
      <c r="AB218" s="50"/>
      <c r="AC218" s="50"/>
      <c r="AD218" s="50"/>
      <c r="AE218" s="50"/>
      <c r="AF218" s="51"/>
      <c r="AG218" s="51"/>
      <c r="AH218" s="51"/>
      <c r="AI218" s="51"/>
    </row>
    <row r="219" spans="1:35" ht="40" customHeight="1" x14ac:dyDescent="0.35">
      <c r="A219" s="109"/>
      <c r="B219" s="112"/>
      <c r="C219" s="33">
        <v>216</v>
      </c>
      <c r="D219" s="115"/>
      <c r="E219" s="39" t="s">
        <v>74</v>
      </c>
      <c r="F219" s="40" t="s">
        <v>125</v>
      </c>
      <c r="G219" s="40" t="s">
        <v>102</v>
      </c>
      <c r="H219" s="40" t="s">
        <v>29</v>
      </c>
      <c r="I219" s="38">
        <v>1340</v>
      </c>
      <c r="J219" s="17">
        <v>10</v>
      </c>
      <c r="K219" s="79">
        <f t="shared" si="14"/>
        <v>0</v>
      </c>
      <c r="L219" s="81">
        <f t="shared" si="15"/>
        <v>0</v>
      </c>
      <c r="M219" s="82"/>
      <c r="N219" s="83">
        <f t="shared" si="16"/>
        <v>2</v>
      </c>
      <c r="O219" s="80"/>
      <c r="P219" s="80"/>
      <c r="Q219" s="80"/>
      <c r="R219" s="84">
        <f t="shared" si="17"/>
        <v>10</v>
      </c>
      <c r="S219" s="19" t="str">
        <f t="shared" si="9"/>
        <v>OK</v>
      </c>
      <c r="T219" s="48"/>
      <c r="U219" s="48"/>
      <c r="V219" s="48"/>
      <c r="W219" s="48"/>
      <c r="X219" s="48"/>
      <c r="Y219" s="50"/>
      <c r="Z219" s="50"/>
      <c r="AA219" s="50"/>
      <c r="AB219" s="50"/>
      <c r="AC219" s="50"/>
      <c r="AD219" s="50"/>
      <c r="AE219" s="50"/>
      <c r="AF219" s="51"/>
      <c r="AG219" s="51"/>
      <c r="AH219" s="51"/>
      <c r="AI219" s="51"/>
    </row>
    <row r="220" spans="1:35" ht="40" customHeight="1" x14ac:dyDescent="0.35">
      <c r="A220" s="109"/>
      <c r="B220" s="112"/>
      <c r="C220" s="33">
        <v>217</v>
      </c>
      <c r="D220" s="115"/>
      <c r="E220" s="39" t="s">
        <v>76</v>
      </c>
      <c r="F220" s="40" t="s">
        <v>125</v>
      </c>
      <c r="G220" s="40" t="s">
        <v>137</v>
      </c>
      <c r="H220" s="40" t="s">
        <v>29</v>
      </c>
      <c r="I220" s="38">
        <v>610</v>
      </c>
      <c r="J220" s="17">
        <v>4</v>
      </c>
      <c r="K220" s="79">
        <f t="shared" si="14"/>
        <v>0</v>
      </c>
      <c r="L220" s="81">
        <f t="shared" si="15"/>
        <v>0</v>
      </c>
      <c r="M220" s="82"/>
      <c r="N220" s="83">
        <f t="shared" si="16"/>
        <v>1</v>
      </c>
      <c r="O220" s="80"/>
      <c r="P220" s="80"/>
      <c r="Q220" s="80"/>
      <c r="R220" s="84">
        <f t="shared" si="17"/>
        <v>4</v>
      </c>
      <c r="S220" s="19" t="str">
        <f t="shared" si="9"/>
        <v>OK</v>
      </c>
      <c r="T220" s="48"/>
      <c r="U220" s="48"/>
      <c r="V220" s="48"/>
      <c r="W220" s="48"/>
      <c r="X220" s="48"/>
      <c r="Y220" s="50"/>
      <c r="Z220" s="50"/>
      <c r="AA220" s="50"/>
      <c r="AB220" s="50"/>
      <c r="AC220" s="50"/>
      <c r="AD220" s="50"/>
      <c r="AE220" s="50"/>
      <c r="AF220" s="51"/>
      <c r="AG220" s="51"/>
      <c r="AH220" s="51"/>
      <c r="AI220" s="51"/>
    </row>
    <row r="221" spans="1:35" ht="40" customHeight="1" x14ac:dyDescent="0.35">
      <c r="A221" s="109"/>
      <c r="B221" s="112"/>
      <c r="C221" s="33">
        <v>218</v>
      </c>
      <c r="D221" s="115"/>
      <c r="E221" s="39" t="s">
        <v>77</v>
      </c>
      <c r="F221" s="40" t="s">
        <v>125</v>
      </c>
      <c r="G221" s="40" t="s">
        <v>137</v>
      </c>
      <c r="H221" s="40" t="s">
        <v>29</v>
      </c>
      <c r="I221" s="38">
        <v>1150</v>
      </c>
      <c r="J221" s="17">
        <v>5</v>
      </c>
      <c r="K221" s="79">
        <f t="shared" si="14"/>
        <v>0</v>
      </c>
      <c r="L221" s="81">
        <f t="shared" si="15"/>
        <v>0</v>
      </c>
      <c r="M221" s="82"/>
      <c r="N221" s="83">
        <f t="shared" si="16"/>
        <v>1</v>
      </c>
      <c r="O221" s="80"/>
      <c r="P221" s="80"/>
      <c r="Q221" s="80"/>
      <c r="R221" s="84">
        <f t="shared" si="17"/>
        <v>5</v>
      </c>
      <c r="S221" s="19" t="str">
        <f t="shared" si="9"/>
        <v>OK</v>
      </c>
      <c r="T221" s="48"/>
      <c r="U221" s="48"/>
      <c r="V221" s="48"/>
      <c r="W221" s="48"/>
      <c r="X221" s="48"/>
      <c r="Y221" s="50"/>
      <c r="Z221" s="50"/>
      <c r="AA221" s="50"/>
      <c r="AB221" s="50"/>
      <c r="AC221" s="50"/>
      <c r="AD221" s="50"/>
      <c r="AE221" s="50"/>
      <c r="AF221" s="51"/>
      <c r="AG221" s="51"/>
      <c r="AH221" s="51"/>
      <c r="AI221" s="51"/>
    </row>
    <row r="222" spans="1:35" ht="40" customHeight="1" x14ac:dyDescent="0.35">
      <c r="A222" s="109"/>
      <c r="B222" s="112"/>
      <c r="C222" s="33">
        <v>219</v>
      </c>
      <c r="D222" s="115"/>
      <c r="E222" s="39" t="s">
        <v>78</v>
      </c>
      <c r="F222" s="40" t="s">
        <v>125</v>
      </c>
      <c r="G222" s="40" t="s">
        <v>137</v>
      </c>
      <c r="H222" s="40" t="s">
        <v>29</v>
      </c>
      <c r="I222" s="38">
        <v>90</v>
      </c>
      <c r="J222" s="17">
        <v>12</v>
      </c>
      <c r="K222" s="79">
        <f t="shared" si="14"/>
        <v>0</v>
      </c>
      <c r="L222" s="81">
        <f t="shared" si="15"/>
        <v>0</v>
      </c>
      <c r="M222" s="82"/>
      <c r="N222" s="83">
        <f t="shared" si="16"/>
        <v>3</v>
      </c>
      <c r="O222" s="80"/>
      <c r="P222" s="80"/>
      <c r="Q222" s="80"/>
      <c r="R222" s="84">
        <f t="shared" si="17"/>
        <v>12</v>
      </c>
      <c r="S222" s="19" t="str">
        <f t="shared" si="9"/>
        <v>OK</v>
      </c>
      <c r="T222" s="48"/>
      <c r="U222" s="48"/>
      <c r="V222" s="48"/>
      <c r="W222" s="48"/>
      <c r="X222" s="48"/>
      <c r="Y222" s="50"/>
      <c r="Z222" s="50"/>
      <c r="AA222" s="50"/>
      <c r="AB222" s="50"/>
      <c r="AC222" s="50"/>
      <c r="AD222" s="50"/>
      <c r="AE222" s="50"/>
      <c r="AF222" s="51"/>
      <c r="AG222" s="51"/>
      <c r="AH222" s="51"/>
      <c r="AI222" s="51"/>
    </row>
    <row r="223" spans="1:35" ht="40" customHeight="1" x14ac:dyDescent="0.35">
      <c r="A223" s="109"/>
      <c r="B223" s="112"/>
      <c r="C223" s="33">
        <v>220</v>
      </c>
      <c r="D223" s="115"/>
      <c r="E223" s="39" t="s">
        <v>131</v>
      </c>
      <c r="F223" s="40" t="s">
        <v>125</v>
      </c>
      <c r="G223" s="40" t="s">
        <v>137</v>
      </c>
      <c r="H223" s="40" t="s">
        <v>29</v>
      </c>
      <c r="I223" s="38">
        <v>70</v>
      </c>
      <c r="J223" s="17">
        <f>10-10</f>
        <v>0</v>
      </c>
      <c r="K223" s="79">
        <f t="shared" si="14"/>
        <v>0</v>
      </c>
      <c r="L223" s="81">
        <f t="shared" si="15"/>
        <v>0</v>
      </c>
      <c r="M223" s="82"/>
      <c r="N223" s="83">
        <f t="shared" si="16"/>
        <v>0</v>
      </c>
      <c r="O223" s="80"/>
      <c r="P223" s="80"/>
      <c r="Q223" s="80"/>
      <c r="R223" s="84">
        <f t="shared" si="17"/>
        <v>0</v>
      </c>
      <c r="S223" s="19" t="str">
        <f t="shared" si="9"/>
        <v>OK</v>
      </c>
      <c r="T223" s="48"/>
      <c r="U223" s="48"/>
      <c r="V223" s="48"/>
      <c r="W223" s="48"/>
      <c r="X223" s="48"/>
      <c r="Y223" s="50"/>
      <c r="Z223" s="50"/>
      <c r="AA223" s="50"/>
      <c r="AB223" s="50"/>
      <c r="AC223" s="50"/>
      <c r="AD223" s="50"/>
      <c r="AE223" s="50"/>
      <c r="AF223" s="51"/>
      <c r="AG223" s="51"/>
      <c r="AH223" s="51"/>
      <c r="AI223" s="51"/>
    </row>
    <row r="224" spans="1:35" ht="40" customHeight="1" x14ac:dyDescent="0.35">
      <c r="A224" s="109"/>
      <c r="B224" s="112"/>
      <c r="C224" s="33">
        <v>221</v>
      </c>
      <c r="D224" s="115"/>
      <c r="E224" s="39" t="s">
        <v>132</v>
      </c>
      <c r="F224" s="40" t="s">
        <v>37</v>
      </c>
      <c r="G224" s="40" t="s">
        <v>117</v>
      </c>
      <c r="H224" s="40" t="s">
        <v>29</v>
      </c>
      <c r="I224" s="38">
        <v>16.18</v>
      </c>
      <c r="J224" s="17">
        <v>600</v>
      </c>
      <c r="K224" s="79">
        <f t="shared" si="14"/>
        <v>0</v>
      </c>
      <c r="L224" s="81">
        <f t="shared" si="15"/>
        <v>0</v>
      </c>
      <c r="M224" s="82"/>
      <c r="N224" s="83">
        <f t="shared" si="16"/>
        <v>150</v>
      </c>
      <c r="O224" s="80"/>
      <c r="P224" s="80"/>
      <c r="Q224" s="80"/>
      <c r="R224" s="84">
        <f t="shared" si="17"/>
        <v>600</v>
      </c>
      <c r="S224" s="19" t="str">
        <f t="shared" si="9"/>
        <v>OK</v>
      </c>
      <c r="T224" s="48"/>
      <c r="U224" s="48"/>
      <c r="V224" s="48"/>
      <c r="W224" s="48"/>
      <c r="X224" s="48"/>
      <c r="Y224" s="50"/>
      <c r="Z224" s="50"/>
      <c r="AA224" s="50"/>
      <c r="AB224" s="50"/>
      <c r="AC224" s="50"/>
      <c r="AD224" s="50"/>
      <c r="AE224" s="50"/>
      <c r="AF224" s="51"/>
      <c r="AG224" s="51"/>
      <c r="AH224" s="51"/>
      <c r="AI224" s="51"/>
    </row>
    <row r="225" spans="1:35" ht="40" customHeight="1" x14ac:dyDescent="0.35">
      <c r="A225" s="109"/>
      <c r="B225" s="112"/>
      <c r="C225" s="33">
        <v>222</v>
      </c>
      <c r="D225" s="115"/>
      <c r="E225" s="39" t="s">
        <v>135</v>
      </c>
      <c r="F225" s="40" t="s">
        <v>37</v>
      </c>
      <c r="G225" s="40" t="s">
        <v>118</v>
      </c>
      <c r="H225" s="40" t="s">
        <v>29</v>
      </c>
      <c r="I225" s="38">
        <v>45</v>
      </c>
      <c r="J225" s="17">
        <v>400</v>
      </c>
      <c r="K225" s="79">
        <f t="shared" si="14"/>
        <v>0</v>
      </c>
      <c r="L225" s="81">
        <f t="shared" si="15"/>
        <v>0</v>
      </c>
      <c r="M225" s="82"/>
      <c r="N225" s="83">
        <f t="shared" si="16"/>
        <v>100</v>
      </c>
      <c r="O225" s="80"/>
      <c r="P225" s="80"/>
      <c r="Q225" s="80"/>
      <c r="R225" s="84">
        <f t="shared" si="17"/>
        <v>400</v>
      </c>
      <c r="S225" s="19" t="str">
        <f t="shared" si="9"/>
        <v>OK</v>
      </c>
      <c r="T225" s="48"/>
      <c r="U225" s="48"/>
      <c r="V225" s="48"/>
      <c r="W225" s="48"/>
      <c r="X225" s="48"/>
      <c r="Y225" s="50"/>
      <c r="Z225" s="50"/>
      <c r="AA225" s="50"/>
      <c r="AB225" s="50"/>
      <c r="AC225" s="50"/>
      <c r="AD225" s="50"/>
      <c r="AE225" s="50"/>
      <c r="AF225" s="51"/>
      <c r="AG225" s="51"/>
      <c r="AH225" s="51"/>
      <c r="AI225" s="51"/>
    </row>
    <row r="226" spans="1:35" ht="40" customHeight="1" x14ac:dyDescent="0.35">
      <c r="A226" s="109"/>
      <c r="B226" s="112"/>
      <c r="C226" s="33">
        <v>223</v>
      </c>
      <c r="D226" s="115"/>
      <c r="E226" s="39" t="s">
        <v>136</v>
      </c>
      <c r="F226" s="40" t="s">
        <v>37</v>
      </c>
      <c r="G226" s="40" t="s">
        <v>119</v>
      </c>
      <c r="H226" s="40" t="s">
        <v>29</v>
      </c>
      <c r="I226" s="38">
        <v>30</v>
      </c>
      <c r="J226" s="17">
        <v>400</v>
      </c>
      <c r="K226" s="79">
        <f t="shared" si="14"/>
        <v>0</v>
      </c>
      <c r="L226" s="81">
        <f t="shared" si="15"/>
        <v>0</v>
      </c>
      <c r="M226" s="82"/>
      <c r="N226" s="83">
        <f t="shared" si="16"/>
        <v>100</v>
      </c>
      <c r="O226" s="80"/>
      <c r="P226" s="80"/>
      <c r="Q226" s="80"/>
      <c r="R226" s="84">
        <f t="shared" si="17"/>
        <v>400</v>
      </c>
      <c r="S226" s="19" t="str">
        <f t="shared" si="9"/>
        <v>OK</v>
      </c>
      <c r="T226" s="48"/>
      <c r="U226" s="48"/>
      <c r="V226" s="48"/>
      <c r="W226" s="48"/>
      <c r="X226" s="48"/>
      <c r="Y226" s="50"/>
      <c r="Z226" s="50"/>
      <c r="AA226" s="50"/>
      <c r="AB226" s="50"/>
      <c r="AC226" s="50"/>
      <c r="AD226" s="50"/>
      <c r="AE226" s="50"/>
      <c r="AF226" s="51"/>
      <c r="AG226" s="51"/>
      <c r="AH226" s="51"/>
      <c r="AI226" s="51"/>
    </row>
    <row r="227" spans="1:35" ht="40" customHeight="1" x14ac:dyDescent="0.35">
      <c r="A227" s="109"/>
      <c r="B227" s="112"/>
      <c r="C227" s="33">
        <v>224</v>
      </c>
      <c r="D227" s="115"/>
      <c r="E227" s="39" t="s">
        <v>86</v>
      </c>
      <c r="F227" s="40" t="s">
        <v>125</v>
      </c>
      <c r="G227" s="40" t="s">
        <v>137</v>
      </c>
      <c r="H227" s="40" t="s">
        <v>29</v>
      </c>
      <c r="I227" s="38">
        <v>400</v>
      </c>
      <c r="J227" s="17">
        <v>8</v>
      </c>
      <c r="K227" s="79">
        <f t="shared" si="14"/>
        <v>0</v>
      </c>
      <c r="L227" s="81">
        <f t="shared" si="15"/>
        <v>0</v>
      </c>
      <c r="M227" s="82"/>
      <c r="N227" s="83">
        <f t="shared" si="16"/>
        <v>2</v>
      </c>
      <c r="O227" s="80"/>
      <c r="P227" s="80"/>
      <c r="Q227" s="80"/>
      <c r="R227" s="84">
        <f t="shared" si="17"/>
        <v>8</v>
      </c>
      <c r="S227" s="19" t="str">
        <f t="shared" si="9"/>
        <v>OK</v>
      </c>
      <c r="T227" s="48"/>
      <c r="U227" s="48"/>
      <c r="V227" s="48"/>
      <c r="W227" s="48"/>
      <c r="X227" s="48"/>
      <c r="Y227" s="50"/>
      <c r="Z227" s="50"/>
      <c r="AA227" s="50"/>
      <c r="AB227" s="50"/>
      <c r="AC227" s="50"/>
      <c r="AD227" s="50"/>
      <c r="AE227" s="50"/>
      <c r="AF227" s="51"/>
      <c r="AG227" s="51"/>
      <c r="AH227" s="51"/>
      <c r="AI227" s="51"/>
    </row>
    <row r="228" spans="1:35" ht="40" customHeight="1" x14ac:dyDescent="0.35">
      <c r="A228" s="109"/>
      <c r="B228" s="112"/>
      <c r="C228" s="33">
        <v>225</v>
      </c>
      <c r="D228" s="115"/>
      <c r="E228" s="39" t="s">
        <v>89</v>
      </c>
      <c r="F228" s="40" t="s">
        <v>37</v>
      </c>
      <c r="G228" s="40" t="s">
        <v>137</v>
      </c>
      <c r="H228" s="40" t="s">
        <v>29</v>
      </c>
      <c r="I228" s="38">
        <v>190</v>
      </c>
      <c r="J228" s="17">
        <v>100</v>
      </c>
      <c r="K228" s="79">
        <f t="shared" si="14"/>
        <v>0</v>
      </c>
      <c r="L228" s="81">
        <f t="shared" si="15"/>
        <v>0</v>
      </c>
      <c r="M228" s="82"/>
      <c r="N228" s="83">
        <f t="shared" si="16"/>
        <v>25</v>
      </c>
      <c r="O228" s="80"/>
      <c r="P228" s="80"/>
      <c r="Q228" s="80"/>
      <c r="R228" s="84">
        <f t="shared" si="17"/>
        <v>100</v>
      </c>
      <c r="S228" s="19" t="str">
        <f t="shared" si="9"/>
        <v>OK</v>
      </c>
      <c r="T228" s="48"/>
      <c r="U228" s="48"/>
      <c r="V228" s="48"/>
      <c r="W228" s="48"/>
      <c r="X228" s="48"/>
      <c r="Y228" s="50"/>
      <c r="Z228" s="50"/>
      <c r="AA228" s="50"/>
      <c r="AB228" s="50"/>
      <c r="AC228" s="50"/>
      <c r="AD228" s="50"/>
      <c r="AE228" s="50"/>
      <c r="AF228" s="51"/>
      <c r="AG228" s="51"/>
      <c r="AH228" s="51"/>
      <c r="AI228" s="51"/>
    </row>
    <row r="229" spans="1:35" ht="40" customHeight="1" x14ac:dyDescent="0.35">
      <c r="A229" s="109"/>
      <c r="B229" s="112"/>
      <c r="C229" s="33">
        <v>226</v>
      </c>
      <c r="D229" s="115"/>
      <c r="E229" s="39" t="s">
        <v>90</v>
      </c>
      <c r="F229" s="40" t="s">
        <v>37</v>
      </c>
      <c r="G229" s="40" t="s">
        <v>137</v>
      </c>
      <c r="H229" s="40" t="s">
        <v>29</v>
      </c>
      <c r="I229" s="38">
        <v>100</v>
      </c>
      <c r="J229" s="17">
        <v>100</v>
      </c>
      <c r="K229" s="79">
        <f t="shared" si="14"/>
        <v>0</v>
      </c>
      <c r="L229" s="81">
        <f t="shared" si="15"/>
        <v>0</v>
      </c>
      <c r="M229" s="82"/>
      <c r="N229" s="83">
        <f t="shared" si="16"/>
        <v>25</v>
      </c>
      <c r="O229" s="80"/>
      <c r="P229" s="80"/>
      <c r="Q229" s="80"/>
      <c r="R229" s="84">
        <f t="shared" si="17"/>
        <v>100</v>
      </c>
      <c r="S229" s="19" t="str">
        <f t="shared" si="9"/>
        <v>OK</v>
      </c>
      <c r="T229" s="48"/>
      <c r="U229" s="48"/>
      <c r="V229" s="48"/>
      <c r="W229" s="48"/>
      <c r="X229" s="48"/>
      <c r="Y229" s="50"/>
      <c r="Z229" s="50"/>
      <c r="AA229" s="50"/>
      <c r="AB229" s="50"/>
      <c r="AC229" s="50"/>
      <c r="AD229" s="50"/>
      <c r="AE229" s="50"/>
      <c r="AF229" s="51"/>
      <c r="AG229" s="51"/>
      <c r="AH229" s="51"/>
      <c r="AI229" s="51"/>
    </row>
    <row r="230" spans="1:35" ht="40" customHeight="1" x14ac:dyDescent="0.35">
      <c r="A230" s="109"/>
      <c r="B230" s="112"/>
      <c r="C230" s="33">
        <v>227</v>
      </c>
      <c r="D230" s="115"/>
      <c r="E230" s="39" t="s">
        <v>91</v>
      </c>
      <c r="F230" s="40" t="s">
        <v>37</v>
      </c>
      <c r="G230" s="40" t="s">
        <v>120</v>
      </c>
      <c r="H230" s="40" t="s">
        <v>29</v>
      </c>
      <c r="I230" s="38">
        <v>20</v>
      </c>
      <c r="J230" s="17">
        <v>200</v>
      </c>
      <c r="K230" s="79">
        <f t="shared" si="14"/>
        <v>0</v>
      </c>
      <c r="L230" s="81">
        <f t="shared" si="15"/>
        <v>0</v>
      </c>
      <c r="M230" s="82"/>
      <c r="N230" s="83">
        <f t="shared" si="16"/>
        <v>50</v>
      </c>
      <c r="O230" s="80"/>
      <c r="P230" s="80"/>
      <c r="Q230" s="80"/>
      <c r="R230" s="84">
        <f t="shared" si="17"/>
        <v>200</v>
      </c>
      <c r="S230" s="19" t="str">
        <f t="shared" si="9"/>
        <v>OK</v>
      </c>
      <c r="T230" s="48"/>
      <c r="U230" s="48"/>
      <c r="V230" s="48"/>
      <c r="W230" s="48"/>
      <c r="X230" s="48"/>
      <c r="Y230" s="50"/>
      <c r="Z230" s="50"/>
      <c r="AA230" s="50"/>
      <c r="AB230" s="50"/>
      <c r="AC230" s="50"/>
      <c r="AD230" s="50"/>
      <c r="AE230" s="50"/>
      <c r="AF230" s="51"/>
      <c r="AG230" s="51"/>
      <c r="AH230" s="51"/>
      <c r="AI230" s="51"/>
    </row>
    <row r="231" spans="1:35" ht="40" customHeight="1" x14ac:dyDescent="0.35">
      <c r="A231" s="109"/>
      <c r="B231" s="112"/>
      <c r="C231" s="33">
        <v>228</v>
      </c>
      <c r="D231" s="115"/>
      <c r="E231" s="39" t="s">
        <v>93</v>
      </c>
      <c r="F231" s="40" t="s">
        <v>125</v>
      </c>
      <c r="G231" s="40" t="s">
        <v>137</v>
      </c>
      <c r="H231" s="40" t="s">
        <v>29</v>
      </c>
      <c r="I231" s="38">
        <v>133</v>
      </c>
      <c r="J231" s="17">
        <v>20</v>
      </c>
      <c r="K231" s="79">
        <f t="shared" si="14"/>
        <v>0</v>
      </c>
      <c r="L231" s="81">
        <f t="shared" si="15"/>
        <v>0</v>
      </c>
      <c r="M231" s="82"/>
      <c r="N231" s="83">
        <f t="shared" si="16"/>
        <v>5</v>
      </c>
      <c r="O231" s="80"/>
      <c r="P231" s="80"/>
      <c r="Q231" s="80"/>
      <c r="R231" s="84">
        <f t="shared" si="17"/>
        <v>20</v>
      </c>
      <c r="S231" s="19" t="str">
        <f t="shared" si="9"/>
        <v>OK</v>
      </c>
      <c r="T231" s="48"/>
      <c r="U231" s="48"/>
      <c r="V231" s="48"/>
      <c r="W231" s="48"/>
      <c r="X231" s="48"/>
      <c r="Y231" s="50"/>
      <c r="Z231" s="50"/>
      <c r="AA231" s="50"/>
      <c r="AB231" s="50"/>
      <c r="AC231" s="50"/>
      <c r="AD231" s="50"/>
      <c r="AE231" s="50"/>
      <c r="AF231" s="51"/>
      <c r="AG231" s="51"/>
      <c r="AH231" s="51"/>
      <c r="AI231" s="51"/>
    </row>
    <row r="232" spans="1:35" ht="40" customHeight="1" x14ac:dyDescent="0.35">
      <c r="A232" s="110"/>
      <c r="B232" s="113"/>
      <c r="C232" s="33">
        <v>229</v>
      </c>
      <c r="D232" s="116"/>
      <c r="E232" s="39" t="s">
        <v>94</v>
      </c>
      <c r="F232" s="40" t="s">
        <v>125</v>
      </c>
      <c r="G232" s="40" t="s">
        <v>137</v>
      </c>
      <c r="H232" s="40" t="s">
        <v>29</v>
      </c>
      <c r="I232" s="38">
        <v>204.77</v>
      </c>
      <c r="J232" s="17">
        <v>10</v>
      </c>
      <c r="K232" s="79">
        <f t="shared" si="14"/>
        <v>0</v>
      </c>
      <c r="L232" s="81">
        <f t="shared" si="15"/>
        <v>0</v>
      </c>
      <c r="M232" s="82"/>
      <c r="N232" s="83">
        <f t="shared" si="16"/>
        <v>2</v>
      </c>
      <c r="O232" s="80"/>
      <c r="P232" s="80"/>
      <c r="Q232" s="80"/>
      <c r="R232" s="84">
        <f t="shared" si="17"/>
        <v>10</v>
      </c>
      <c r="S232" s="19" t="str">
        <f t="shared" si="9"/>
        <v>OK</v>
      </c>
      <c r="T232" s="48"/>
      <c r="U232" s="48"/>
      <c r="V232" s="48"/>
      <c r="W232" s="48"/>
      <c r="X232" s="48"/>
      <c r="Y232" s="50"/>
      <c r="Z232" s="50"/>
      <c r="AA232" s="50"/>
      <c r="AB232" s="50"/>
      <c r="AC232" s="50"/>
      <c r="AD232" s="50"/>
      <c r="AE232" s="50"/>
      <c r="AF232" s="51"/>
      <c r="AG232" s="51"/>
      <c r="AH232" s="51"/>
      <c r="AI232" s="51"/>
    </row>
    <row r="233" spans="1:35" ht="40" customHeight="1" x14ac:dyDescent="0.35">
      <c r="A233" s="108" t="s">
        <v>145</v>
      </c>
      <c r="B233" s="111">
        <v>7</v>
      </c>
      <c r="C233" s="33">
        <v>230</v>
      </c>
      <c r="D233" s="114" t="s">
        <v>124</v>
      </c>
      <c r="E233" s="39" t="s">
        <v>27</v>
      </c>
      <c r="F233" s="40" t="s">
        <v>125</v>
      </c>
      <c r="G233" s="40" t="s">
        <v>137</v>
      </c>
      <c r="H233" s="40" t="s">
        <v>29</v>
      </c>
      <c r="I233" s="38">
        <v>177</v>
      </c>
      <c r="J233" s="17">
        <v>0</v>
      </c>
      <c r="K233" s="79">
        <f t="shared" si="14"/>
        <v>0</v>
      </c>
      <c r="L233" s="81">
        <f t="shared" si="15"/>
        <v>0</v>
      </c>
      <c r="M233" s="82"/>
      <c r="N233" s="83">
        <f t="shared" si="16"/>
        <v>0</v>
      </c>
      <c r="O233" s="80"/>
      <c r="P233" s="80"/>
      <c r="Q233" s="80"/>
      <c r="R233" s="84">
        <f t="shared" si="17"/>
        <v>0</v>
      </c>
      <c r="S233" s="19" t="str">
        <f t="shared" si="9"/>
        <v>OK</v>
      </c>
      <c r="T233" s="48"/>
      <c r="U233" s="48"/>
      <c r="V233" s="48"/>
      <c r="W233" s="48"/>
      <c r="X233" s="48"/>
      <c r="Y233" s="50"/>
      <c r="Z233" s="50"/>
      <c r="AA233" s="50"/>
      <c r="AB233" s="50"/>
      <c r="AC233" s="50"/>
      <c r="AD233" s="50"/>
      <c r="AE233" s="50"/>
      <c r="AF233" s="51"/>
      <c r="AG233" s="51"/>
      <c r="AH233" s="51"/>
      <c r="AI233" s="51"/>
    </row>
    <row r="234" spans="1:35" ht="40" customHeight="1" x14ac:dyDescent="0.35">
      <c r="A234" s="109"/>
      <c r="B234" s="112"/>
      <c r="C234" s="33">
        <v>231</v>
      </c>
      <c r="D234" s="115"/>
      <c r="E234" s="39" t="s">
        <v>30</v>
      </c>
      <c r="F234" s="40" t="s">
        <v>31</v>
      </c>
      <c r="G234" s="40" t="s">
        <v>137</v>
      </c>
      <c r="H234" s="40" t="s">
        <v>29</v>
      </c>
      <c r="I234" s="38">
        <v>20</v>
      </c>
      <c r="J234" s="17">
        <v>0</v>
      </c>
      <c r="K234" s="79">
        <f t="shared" si="14"/>
        <v>0</v>
      </c>
      <c r="L234" s="81">
        <f t="shared" si="15"/>
        <v>0</v>
      </c>
      <c r="M234" s="82"/>
      <c r="N234" s="83">
        <f t="shared" si="16"/>
        <v>0</v>
      </c>
      <c r="O234" s="80"/>
      <c r="P234" s="80"/>
      <c r="Q234" s="80"/>
      <c r="R234" s="84">
        <f t="shared" si="17"/>
        <v>0</v>
      </c>
      <c r="S234" s="19" t="str">
        <f t="shared" si="9"/>
        <v>OK</v>
      </c>
      <c r="T234" s="48"/>
      <c r="U234" s="48"/>
      <c r="V234" s="48"/>
      <c r="W234" s="48"/>
      <c r="X234" s="48"/>
      <c r="Y234" s="50"/>
      <c r="Z234" s="50"/>
      <c r="AA234" s="50"/>
      <c r="AB234" s="50"/>
      <c r="AC234" s="50"/>
      <c r="AD234" s="50"/>
      <c r="AE234" s="50"/>
      <c r="AF234" s="51"/>
      <c r="AG234" s="51"/>
      <c r="AH234" s="51"/>
      <c r="AI234" s="51"/>
    </row>
    <row r="235" spans="1:35" ht="40" customHeight="1" x14ac:dyDescent="0.35">
      <c r="A235" s="109"/>
      <c r="B235" s="112"/>
      <c r="C235" s="33">
        <v>232</v>
      </c>
      <c r="D235" s="115"/>
      <c r="E235" s="39" t="s">
        <v>32</v>
      </c>
      <c r="F235" s="40" t="s">
        <v>125</v>
      </c>
      <c r="G235" s="40" t="s">
        <v>137</v>
      </c>
      <c r="H235" s="40" t="s">
        <v>29</v>
      </c>
      <c r="I235" s="38">
        <v>32</v>
      </c>
      <c r="J235" s="17">
        <v>0</v>
      </c>
      <c r="K235" s="79">
        <f t="shared" si="14"/>
        <v>0</v>
      </c>
      <c r="L235" s="81">
        <f t="shared" si="15"/>
        <v>0</v>
      </c>
      <c r="M235" s="82"/>
      <c r="N235" s="83">
        <f t="shared" si="16"/>
        <v>0</v>
      </c>
      <c r="O235" s="80"/>
      <c r="P235" s="80"/>
      <c r="Q235" s="80"/>
      <c r="R235" s="84">
        <f t="shared" si="17"/>
        <v>0</v>
      </c>
      <c r="S235" s="19" t="str">
        <f t="shared" si="9"/>
        <v>OK</v>
      </c>
      <c r="T235" s="48"/>
      <c r="U235" s="48"/>
      <c r="V235" s="48"/>
      <c r="W235" s="48"/>
      <c r="X235" s="48"/>
      <c r="Y235" s="50"/>
      <c r="Z235" s="50"/>
      <c r="AA235" s="50"/>
      <c r="AB235" s="50"/>
      <c r="AC235" s="50"/>
      <c r="AD235" s="50"/>
      <c r="AE235" s="50"/>
      <c r="AF235" s="51"/>
      <c r="AG235" s="51"/>
      <c r="AH235" s="51"/>
      <c r="AI235" s="51"/>
    </row>
    <row r="236" spans="1:35" ht="40" customHeight="1" x14ac:dyDescent="0.35">
      <c r="A236" s="109"/>
      <c r="B236" s="112"/>
      <c r="C236" s="33">
        <v>233</v>
      </c>
      <c r="D236" s="115"/>
      <c r="E236" s="39" t="s">
        <v>33</v>
      </c>
      <c r="F236" s="40" t="s">
        <v>125</v>
      </c>
      <c r="G236" s="40" t="s">
        <v>101</v>
      </c>
      <c r="H236" s="40" t="s">
        <v>29</v>
      </c>
      <c r="I236" s="38">
        <v>52</v>
      </c>
      <c r="J236" s="17">
        <v>0</v>
      </c>
      <c r="K236" s="79">
        <f t="shared" si="14"/>
        <v>0</v>
      </c>
      <c r="L236" s="81">
        <f t="shared" si="15"/>
        <v>0</v>
      </c>
      <c r="M236" s="82"/>
      <c r="N236" s="83">
        <f t="shared" si="16"/>
        <v>0</v>
      </c>
      <c r="O236" s="80"/>
      <c r="P236" s="80"/>
      <c r="Q236" s="80"/>
      <c r="R236" s="84">
        <f t="shared" si="17"/>
        <v>0</v>
      </c>
      <c r="S236" s="19" t="str">
        <f t="shared" si="9"/>
        <v>OK</v>
      </c>
      <c r="T236" s="48"/>
      <c r="U236" s="48"/>
      <c r="V236" s="48"/>
      <c r="W236" s="48"/>
      <c r="X236" s="48"/>
      <c r="Y236" s="50"/>
      <c r="Z236" s="50"/>
      <c r="AA236" s="50"/>
      <c r="AB236" s="50"/>
      <c r="AC236" s="50"/>
      <c r="AD236" s="50"/>
      <c r="AE236" s="50"/>
      <c r="AF236" s="51"/>
      <c r="AG236" s="51"/>
      <c r="AH236" s="51"/>
      <c r="AI236" s="51"/>
    </row>
    <row r="237" spans="1:35" ht="40" customHeight="1" x14ac:dyDescent="0.35">
      <c r="A237" s="109"/>
      <c r="B237" s="112"/>
      <c r="C237" s="33">
        <v>234</v>
      </c>
      <c r="D237" s="115"/>
      <c r="E237" s="39" t="s">
        <v>35</v>
      </c>
      <c r="F237" s="40" t="s">
        <v>125</v>
      </c>
      <c r="G237" s="40" t="s">
        <v>102</v>
      </c>
      <c r="H237" s="40" t="s">
        <v>29</v>
      </c>
      <c r="I237" s="38">
        <v>75</v>
      </c>
      <c r="J237" s="17">
        <v>0</v>
      </c>
      <c r="K237" s="79">
        <f t="shared" si="14"/>
        <v>0</v>
      </c>
      <c r="L237" s="81">
        <f t="shared" si="15"/>
        <v>0</v>
      </c>
      <c r="M237" s="82"/>
      <c r="N237" s="83">
        <f t="shared" si="16"/>
        <v>0</v>
      </c>
      <c r="O237" s="80"/>
      <c r="P237" s="80"/>
      <c r="Q237" s="80"/>
      <c r="R237" s="84">
        <f t="shared" si="17"/>
        <v>0</v>
      </c>
      <c r="S237" s="19" t="str">
        <f t="shared" si="9"/>
        <v>OK</v>
      </c>
      <c r="T237" s="48"/>
      <c r="U237" s="48"/>
      <c r="V237" s="48"/>
      <c r="W237" s="48"/>
      <c r="X237" s="48"/>
      <c r="Y237" s="50"/>
      <c r="Z237" s="50"/>
      <c r="AA237" s="50"/>
      <c r="AB237" s="50"/>
      <c r="AC237" s="50"/>
      <c r="AD237" s="50"/>
      <c r="AE237" s="50"/>
      <c r="AF237" s="51"/>
      <c r="AG237" s="51"/>
      <c r="AH237" s="51"/>
      <c r="AI237" s="51"/>
    </row>
    <row r="238" spans="1:35" ht="40" customHeight="1" x14ac:dyDescent="0.35">
      <c r="A238" s="109"/>
      <c r="B238" s="112"/>
      <c r="C238" s="33">
        <v>235</v>
      </c>
      <c r="D238" s="115"/>
      <c r="E238" s="39" t="s">
        <v>127</v>
      </c>
      <c r="F238" s="40" t="s">
        <v>125</v>
      </c>
      <c r="G238" s="40" t="s">
        <v>137</v>
      </c>
      <c r="H238" s="40" t="s">
        <v>29</v>
      </c>
      <c r="I238" s="38">
        <v>6.59</v>
      </c>
      <c r="J238" s="17">
        <v>0</v>
      </c>
      <c r="K238" s="79">
        <f t="shared" si="14"/>
        <v>0</v>
      </c>
      <c r="L238" s="81">
        <f t="shared" si="15"/>
        <v>0</v>
      </c>
      <c r="M238" s="82"/>
      <c r="N238" s="83">
        <f t="shared" si="16"/>
        <v>0</v>
      </c>
      <c r="O238" s="80"/>
      <c r="P238" s="80"/>
      <c r="Q238" s="80"/>
      <c r="R238" s="84">
        <f t="shared" si="17"/>
        <v>0</v>
      </c>
      <c r="S238" s="19" t="str">
        <f t="shared" si="9"/>
        <v>OK</v>
      </c>
      <c r="T238" s="48"/>
      <c r="U238" s="48"/>
      <c r="V238" s="48"/>
      <c r="W238" s="48"/>
      <c r="X238" s="48"/>
      <c r="Y238" s="50"/>
      <c r="Z238" s="50"/>
      <c r="AA238" s="50"/>
      <c r="AB238" s="50"/>
      <c r="AC238" s="50"/>
      <c r="AD238" s="50"/>
      <c r="AE238" s="50"/>
      <c r="AF238" s="51"/>
      <c r="AG238" s="51"/>
      <c r="AH238" s="51"/>
      <c r="AI238" s="51"/>
    </row>
    <row r="239" spans="1:35" ht="40" customHeight="1" x14ac:dyDescent="0.35">
      <c r="A239" s="109"/>
      <c r="B239" s="112"/>
      <c r="C239" s="33">
        <v>236</v>
      </c>
      <c r="D239" s="115"/>
      <c r="E239" s="39" t="s">
        <v>128</v>
      </c>
      <c r="F239" s="40" t="s">
        <v>37</v>
      </c>
      <c r="G239" s="40" t="s">
        <v>103</v>
      </c>
      <c r="H239" s="40" t="s">
        <v>29</v>
      </c>
      <c r="I239" s="38">
        <v>13.33</v>
      </c>
      <c r="J239" s="17">
        <v>0</v>
      </c>
      <c r="K239" s="79">
        <f t="shared" si="14"/>
        <v>0</v>
      </c>
      <c r="L239" s="81">
        <f t="shared" si="15"/>
        <v>0</v>
      </c>
      <c r="M239" s="82"/>
      <c r="N239" s="83">
        <f t="shared" si="16"/>
        <v>0</v>
      </c>
      <c r="O239" s="80"/>
      <c r="P239" s="80"/>
      <c r="Q239" s="80"/>
      <c r="R239" s="84">
        <f t="shared" si="17"/>
        <v>0</v>
      </c>
      <c r="S239" s="19" t="str">
        <f t="shared" si="9"/>
        <v>OK</v>
      </c>
      <c r="T239" s="48"/>
      <c r="U239" s="48"/>
      <c r="V239" s="48"/>
      <c r="W239" s="48"/>
      <c r="X239" s="48"/>
      <c r="Y239" s="50"/>
      <c r="Z239" s="50"/>
      <c r="AA239" s="50"/>
      <c r="AB239" s="50"/>
      <c r="AC239" s="50"/>
      <c r="AD239" s="50"/>
      <c r="AE239" s="50"/>
      <c r="AF239" s="51"/>
      <c r="AG239" s="51"/>
      <c r="AH239" s="51"/>
      <c r="AI239" s="51"/>
    </row>
    <row r="240" spans="1:35" ht="40" customHeight="1" x14ac:dyDescent="0.35">
      <c r="A240" s="109"/>
      <c r="B240" s="112"/>
      <c r="C240" s="33">
        <v>237</v>
      </c>
      <c r="D240" s="115"/>
      <c r="E240" s="39" t="s">
        <v>129</v>
      </c>
      <c r="F240" s="40" t="s">
        <v>37</v>
      </c>
      <c r="G240" s="40" t="s">
        <v>104</v>
      </c>
      <c r="H240" s="40" t="s">
        <v>29</v>
      </c>
      <c r="I240" s="38">
        <v>19.63</v>
      </c>
      <c r="J240" s="17">
        <v>0</v>
      </c>
      <c r="K240" s="79">
        <f t="shared" si="14"/>
        <v>0</v>
      </c>
      <c r="L240" s="81">
        <f t="shared" si="15"/>
        <v>0</v>
      </c>
      <c r="M240" s="82"/>
      <c r="N240" s="83">
        <f t="shared" si="16"/>
        <v>0</v>
      </c>
      <c r="O240" s="80"/>
      <c r="P240" s="80"/>
      <c r="Q240" s="80"/>
      <c r="R240" s="84">
        <f t="shared" si="17"/>
        <v>0</v>
      </c>
      <c r="S240" s="19" t="str">
        <f t="shared" si="9"/>
        <v>OK</v>
      </c>
      <c r="T240" s="48"/>
      <c r="U240" s="48"/>
      <c r="V240" s="48"/>
      <c r="W240" s="48"/>
      <c r="X240" s="48"/>
      <c r="Y240" s="50"/>
      <c r="Z240" s="50"/>
      <c r="AA240" s="50"/>
      <c r="AB240" s="50"/>
      <c r="AC240" s="50"/>
      <c r="AD240" s="50"/>
      <c r="AE240" s="50"/>
      <c r="AF240" s="51"/>
      <c r="AG240" s="51"/>
      <c r="AH240" s="51"/>
      <c r="AI240" s="51"/>
    </row>
    <row r="241" spans="1:35" ht="40" customHeight="1" x14ac:dyDescent="0.35">
      <c r="A241" s="109"/>
      <c r="B241" s="112"/>
      <c r="C241" s="33">
        <v>238</v>
      </c>
      <c r="D241" s="115"/>
      <c r="E241" s="39" t="s">
        <v>130</v>
      </c>
      <c r="F241" s="40" t="s">
        <v>37</v>
      </c>
      <c r="G241" s="40" t="s">
        <v>105</v>
      </c>
      <c r="H241" s="40" t="s">
        <v>29</v>
      </c>
      <c r="I241" s="38">
        <v>13</v>
      </c>
      <c r="J241" s="17">
        <v>0</v>
      </c>
      <c r="K241" s="79">
        <f t="shared" si="14"/>
        <v>0</v>
      </c>
      <c r="L241" s="81">
        <f t="shared" si="15"/>
        <v>0</v>
      </c>
      <c r="M241" s="82"/>
      <c r="N241" s="83">
        <f t="shared" si="16"/>
        <v>0</v>
      </c>
      <c r="O241" s="80"/>
      <c r="P241" s="80"/>
      <c r="Q241" s="80"/>
      <c r="R241" s="84">
        <f t="shared" si="17"/>
        <v>0</v>
      </c>
      <c r="S241" s="19" t="str">
        <f t="shared" si="9"/>
        <v>OK</v>
      </c>
      <c r="T241" s="48"/>
      <c r="U241" s="48"/>
      <c r="V241" s="48"/>
      <c r="W241" s="48"/>
      <c r="X241" s="48"/>
      <c r="Y241" s="50"/>
      <c r="Z241" s="50"/>
      <c r="AA241" s="50"/>
      <c r="AB241" s="50"/>
      <c r="AC241" s="50"/>
      <c r="AD241" s="50"/>
      <c r="AE241" s="50"/>
      <c r="AF241" s="51"/>
      <c r="AG241" s="51"/>
      <c r="AH241" s="51"/>
      <c r="AI241" s="51"/>
    </row>
    <row r="242" spans="1:35" ht="40" customHeight="1" x14ac:dyDescent="0.35">
      <c r="A242" s="109"/>
      <c r="B242" s="112"/>
      <c r="C242" s="33">
        <v>239</v>
      </c>
      <c r="D242" s="115"/>
      <c r="E242" s="39" t="s">
        <v>41</v>
      </c>
      <c r="F242" s="40" t="s">
        <v>10</v>
      </c>
      <c r="G242" s="40" t="s">
        <v>137</v>
      </c>
      <c r="H242" s="40" t="s">
        <v>29</v>
      </c>
      <c r="I242" s="38">
        <v>50.51</v>
      </c>
      <c r="J242" s="17">
        <v>0</v>
      </c>
      <c r="K242" s="79">
        <f t="shared" si="14"/>
        <v>0</v>
      </c>
      <c r="L242" s="81">
        <f t="shared" si="15"/>
        <v>0</v>
      </c>
      <c r="M242" s="82"/>
      <c r="N242" s="83">
        <f t="shared" si="16"/>
        <v>0</v>
      </c>
      <c r="O242" s="80"/>
      <c r="P242" s="80"/>
      <c r="Q242" s="80"/>
      <c r="R242" s="84">
        <f t="shared" si="17"/>
        <v>0</v>
      </c>
      <c r="S242" s="19" t="str">
        <f t="shared" si="9"/>
        <v>OK</v>
      </c>
      <c r="T242" s="48"/>
      <c r="U242" s="48"/>
      <c r="V242" s="48"/>
      <c r="W242" s="48"/>
      <c r="X242" s="48"/>
      <c r="Y242" s="50"/>
      <c r="Z242" s="50"/>
      <c r="AA242" s="50"/>
      <c r="AB242" s="50"/>
      <c r="AC242" s="50"/>
      <c r="AD242" s="50"/>
      <c r="AE242" s="50"/>
      <c r="AF242" s="51"/>
      <c r="AG242" s="51"/>
      <c r="AH242" s="51"/>
      <c r="AI242" s="51"/>
    </row>
    <row r="243" spans="1:35" ht="40" customHeight="1" x14ac:dyDescent="0.35">
      <c r="A243" s="109"/>
      <c r="B243" s="112"/>
      <c r="C243" s="33">
        <v>240</v>
      </c>
      <c r="D243" s="115"/>
      <c r="E243" s="39" t="s">
        <v>42</v>
      </c>
      <c r="F243" s="40" t="s">
        <v>43</v>
      </c>
      <c r="G243" s="40" t="s">
        <v>137</v>
      </c>
      <c r="H243" s="40" t="s">
        <v>29</v>
      </c>
      <c r="I243" s="38">
        <v>25.04</v>
      </c>
      <c r="J243" s="17">
        <v>0</v>
      </c>
      <c r="K243" s="79">
        <f t="shared" si="14"/>
        <v>0</v>
      </c>
      <c r="L243" s="81">
        <f t="shared" si="15"/>
        <v>0</v>
      </c>
      <c r="M243" s="82"/>
      <c r="N243" s="83">
        <f t="shared" si="16"/>
        <v>0</v>
      </c>
      <c r="O243" s="80"/>
      <c r="P243" s="80"/>
      <c r="Q243" s="80"/>
      <c r="R243" s="84">
        <f t="shared" si="17"/>
        <v>0</v>
      </c>
      <c r="S243" s="19" t="str">
        <f t="shared" si="9"/>
        <v>OK</v>
      </c>
      <c r="T243" s="48"/>
      <c r="U243" s="48"/>
      <c r="V243" s="48"/>
      <c r="W243" s="48"/>
      <c r="X243" s="48"/>
      <c r="Y243" s="50"/>
      <c r="Z243" s="50"/>
      <c r="AA243" s="50"/>
      <c r="AB243" s="50"/>
      <c r="AC243" s="50"/>
      <c r="AD243" s="50"/>
      <c r="AE243" s="50"/>
      <c r="AF243" s="51"/>
      <c r="AG243" s="51"/>
      <c r="AH243" s="51"/>
      <c r="AI243" s="51"/>
    </row>
    <row r="244" spans="1:35" ht="40" customHeight="1" x14ac:dyDescent="0.35">
      <c r="A244" s="109"/>
      <c r="B244" s="112"/>
      <c r="C244" s="33">
        <v>241</v>
      </c>
      <c r="D244" s="115"/>
      <c r="E244" s="39" t="s">
        <v>44</v>
      </c>
      <c r="F244" s="40" t="s">
        <v>37</v>
      </c>
      <c r="G244" s="40" t="s">
        <v>106</v>
      </c>
      <c r="H244" s="40" t="s">
        <v>29</v>
      </c>
      <c r="I244" s="38">
        <v>34.21</v>
      </c>
      <c r="J244" s="17">
        <v>0</v>
      </c>
      <c r="K244" s="79">
        <f t="shared" si="14"/>
        <v>0</v>
      </c>
      <c r="L244" s="81">
        <f t="shared" si="15"/>
        <v>0</v>
      </c>
      <c r="M244" s="82"/>
      <c r="N244" s="83">
        <f t="shared" si="16"/>
        <v>0</v>
      </c>
      <c r="O244" s="80"/>
      <c r="P244" s="80"/>
      <c r="Q244" s="80"/>
      <c r="R244" s="84">
        <f t="shared" si="17"/>
        <v>0</v>
      </c>
      <c r="S244" s="19" t="str">
        <f t="shared" si="9"/>
        <v>OK</v>
      </c>
      <c r="T244" s="48"/>
      <c r="U244" s="48"/>
      <c r="V244" s="48"/>
      <c r="W244" s="48"/>
      <c r="X244" s="48"/>
      <c r="Y244" s="50"/>
      <c r="Z244" s="50"/>
      <c r="AA244" s="50"/>
      <c r="AB244" s="50"/>
      <c r="AC244" s="50"/>
      <c r="AD244" s="50"/>
      <c r="AE244" s="50"/>
      <c r="AF244" s="51"/>
      <c r="AG244" s="51"/>
      <c r="AH244" s="51"/>
      <c r="AI244" s="51"/>
    </row>
    <row r="245" spans="1:35" ht="40" customHeight="1" x14ac:dyDescent="0.35">
      <c r="A245" s="109"/>
      <c r="B245" s="112"/>
      <c r="C245" s="33">
        <v>242</v>
      </c>
      <c r="D245" s="115"/>
      <c r="E245" s="39" t="s">
        <v>46</v>
      </c>
      <c r="F245" s="40" t="s">
        <v>37</v>
      </c>
      <c r="G245" s="40" t="s">
        <v>107</v>
      </c>
      <c r="H245" s="40" t="s">
        <v>29</v>
      </c>
      <c r="I245" s="38">
        <v>27</v>
      </c>
      <c r="J245" s="17">
        <v>0</v>
      </c>
      <c r="K245" s="79">
        <f t="shared" si="14"/>
        <v>0</v>
      </c>
      <c r="L245" s="81">
        <f t="shared" si="15"/>
        <v>0</v>
      </c>
      <c r="M245" s="82"/>
      <c r="N245" s="83">
        <f t="shared" si="16"/>
        <v>0</v>
      </c>
      <c r="O245" s="80"/>
      <c r="P245" s="80"/>
      <c r="Q245" s="80"/>
      <c r="R245" s="84">
        <f t="shared" si="17"/>
        <v>0</v>
      </c>
      <c r="S245" s="19" t="str">
        <f t="shared" si="9"/>
        <v>OK</v>
      </c>
      <c r="T245" s="48"/>
      <c r="U245" s="48"/>
      <c r="V245" s="48"/>
      <c r="W245" s="48"/>
      <c r="X245" s="48"/>
      <c r="Y245" s="50"/>
      <c r="Z245" s="50"/>
      <c r="AA245" s="50"/>
      <c r="AB245" s="50"/>
      <c r="AC245" s="50"/>
      <c r="AD245" s="50"/>
      <c r="AE245" s="50"/>
      <c r="AF245" s="51"/>
      <c r="AG245" s="51"/>
      <c r="AH245" s="51"/>
      <c r="AI245" s="51"/>
    </row>
    <row r="246" spans="1:35" ht="40" customHeight="1" x14ac:dyDescent="0.35">
      <c r="A246" s="109"/>
      <c r="B246" s="112"/>
      <c r="C246" s="33">
        <v>243</v>
      </c>
      <c r="D246" s="115"/>
      <c r="E246" s="39" t="s">
        <v>48</v>
      </c>
      <c r="F246" s="40" t="s">
        <v>37</v>
      </c>
      <c r="G246" s="40" t="s">
        <v>108</v>
      </c>
      <c r="H246" s="40" t="s">
        <v>29</v>
      </c>
      <c r="I246" s="38">
        <v>18</v>
      </c>
      <c r="J246" s="17">
        <v>0</v>
      </c>
      <c r="K246" s="79">
        <f t="shared" si="14"/>
        <v>0</v>
      </c>
      <c r="L246" s="81">
        <f t="shared" si="15"/>
        <v>0</v>
      </c>
      <c r="M246" s="82"/>
      <c r="N246" s="83">
        <f t="shared" si="16"/>
        <v>0</v>
      </c>
      <c r="O246" s="80"/>
      <c r="P246" s="80"/>
      <c r="Q246" s="80"/>
      <c r="R246" s="84">
        <f t="shared" si="17"/>
        <v>0</v>
      </c>
      <c r="S246" s="19" t="str">
        <f t="shared" si="9"/>
        <v>OK</v>
      </c>
      <c r="T246" s="48"/>
      <c r="U246" s="48"/>
      <c r="V246" s="48"/>
      <c r="W246" s="48"/>
      <c r="X246" s="48"/>
      <c r="Y246" s="50"/>
      <c r="Z246" s="50"/>
      <c r="AA246" s="50"/>
      <c r="AB246" s="50"/>
      <c r="AC246" s="50"/>
      <c r="AD246" s="50"/>
      <c r="AE246" s="50"/>
      <c r="AF246" s="51"/>
      <c r="AG246" s="51"/>
      <c r="AH246" s="51"/>
      <c r="AI246" s="51"/>
    </row>
    <row r="247" spans="1:35" ht="40" customHeight="1" x14ac:dyDescent="0.35">
      <c r="A247" s="109"/>
      <c r="B247" s="112"/>
      <c r="C247" s="33">
        <v>244</v>
      </c>
      <c r="D247" s="115"/>
      <c r="E247" s="39" t="s">
        <v>50</v>
      </c>
      <c r="F247" s="40" t="s">
        <v>37</v>
      </c>
      <c r="G247" s="40" t="s">
        <v>109</v>
      </c>
      <c r="H247" s="40" t="s">
        <v>29</v>
      </c>
      <c r="I247" s="38">
        <v>240.3</v>
      </c>
      <c r="J247" s="17">
        <v>0</v>
      </c>
      <c r="K247" s="79">
        <f t="shared" si="14"/>
        <v>0</v>
      </c>
      <c r="L247" s="81">
        <f t="shared" si="15"/>
        <v>0</v>
      </c>
      <c r="M247" s="82"/>
      <c r="N247" s="83">
        <f t="shared" si="16"/>
        <v>0</v>
      </c>
      <c r="O247" s="80"/>
      <c r="P247" s="80"/>
      <c r="Q247" s="80"/>
      <c r="R247" s="84">
        <f t="shared" si="17"/>
        <v>0</v>
      </c>
      <c r="S247" s="19" t="str">
        <f t="shared" si="9"/>
        <v>OK</v>
      </c>
      <c r="T247" s="48"/>
      <c r="U247" s="48"/>
      <c r="V247" s="48"/>
      <c r="W247" s="48"/>
      <c r="X247" s="48"/>
      <c r="Y247" s="50"/>
      <c r="Z247" s="50"/>
      <c r="AA247" s="50"/>
      <c r="AB247" s="50"/>
      <c r="AC247" s="50"/>
      <c r="AD247" s="50"/>
      <c r="AE247" s="50"/>
      <c r="AF247" s="51"/>
      <c r="AG247" s="51"/>
      <c r="AH247" s="51"/>
      <c r="AI247" s="51"/>
    </row>
    <row r="248" spans="1:35" ht="40" customHeight="1" x14ac:dyDescent="0.35">
      <c r="A248" s="109"/>
      <c r="B248" s="112"/>
      <c r="C248" s="33">
        <v>245</v>
      </c>
      <c r="D248" s="115"/>
      <c r="E248" s="39" t="s">
        <v>52</v>
      </c>
      <c r="F248" s="40" t="s">
        <v>37</v>
      </c>
      <c r="G248" s="40" t="s">
        <v>110</v>
      </c>
      <c r="H248" s="40" t="s">
        <v>29</v>
      </c>
      <c r="I248" s="38">
        <v>262.35000000000002</v>
      </c>
      <c r="J248" s="17">
        <v>0</v>
      </c>
      <c r="K248" s="79">
        <f t="shared" si="14"/>
        <v>0</v>
      </c>
      <c r="L248" s="81">
        <f t="shared" si="15"/>
        <v>0</v>
      </c>
      <c r="M248" s="82"/>
      <c r="N248" s="83">
        <f t="shared" si="16"/>
        <v>0</v>
      </c>
      <c r="O248" s="80"/>
      <c r="P248" s="80"/>
      <c r="Q248" s="80"/>
      <c r="R248" s="84">
        <f t="shared" si="17"/>
        <v>0</v>
      </c>
      <c r="S248" s="19" t="str">
        <f t="shared" si="9"/>
        <v>OK</v>
      </c>
      <c r="T248" s="48"/>
      <c r="U248" s="48"/>
      <c r="V248" s="48"/>
      <c r="W248" s="48"/>
      <c r="X248" s="48"/>
      <c r="Y248" s="50"/>
      <c r="Z248" s="50"/>
      <c r="AA248" s="50"/>
      <c r="AB248" s="50"/>
      <c r="AC248" s="50"/>
      <c r="AD248" s="50"/>
      <c r="AE248" s="50"/>
      <c r="AF248" s="51"/>
      <c r="AG248" s="51"/>
      <c r="AH248" s="51"/>
      <c r="AI248" s="51"/>
    </row>
    <row r="249" spans="1:35" ht="40" customHeight="1" x14ac:dyDescent="0.35">
      <c r="A249" s="109"/>
      <c r="B249" s="112"/>
      <c r="C249" s="33">
        <v>246</v>
      </c>
      <c r="D249" s="115"/>
      <c r="E249" s="39" t="s">
        <v>54</v>
      </c>
      <c r="F249" s="40" t="s">
        <v>37</v>
      </c>
      <c r="G249" s="40" t="s">
        <v>121</v>
      </c>
      <c r="H249" s="40" t="s">
        <v>29</v>
      </c>
      <c r="I249" s="38">
        <v>78.8</v>
      </c>
      <c r="J249" s="17">
        <v>0</v>
      </c>
      <c r="K249" s="79">
        <f t="shared" si="14"/>
        <v>0</v>
      </c>
      <c r="L249" s="81">
        <f t="shared" si="15"/>
        <v>0</v>
      </c>
      <c r="M249" s="82"/>
      <c r="N249" s="83">
        <f t="shared" si="16"/>
        <v>0</v>
      </c>
      <c r="O249" s="80"/>
      <c r="P249" s="80"/>
      <c r="Q249" s="80"/>
      <c r="R249" s="84">
        <f t="shared" si="17"/>
        <v>0</v>
      </c>
      <c r="S249" s="19" t="str">
        <f t="shared" si="9"/>
        <v>OK</v>
      </c>
      <c r="T249" s="48"/>
      <c r="U249" s="48"/>
      <c r="V249" s="48"/>
      <c r="W249" s="48"/>
      <c r="X249" s="48"/>
      <c r="Y249" s="50"/>
      <c r="Z249" s="50"/>
      <c r="AA249" s="50"/>
      <c r="AB249" s="50"/>
      <c r="AC249" s="50"/>
      <c r="AD249" s="50"/>
      <c r="AE249" s="50"/>
      <c r="AF249" s="51"/>
      <c r="AG249" s="51"/>
      <c r="AH249" s="51"/>
      <c r="AI249" s="51"/>
    </row>
    <row r="250" spans="1:35" ht="40" customHeight="1" x14ac:dyDescent="0.35">
      <c r="A250" s="109"/>
      <c r="B250" s="112"/>
      <c r="C250" s="33">
        <v>247</v>
      </c>
      <c r="D250" s="115"/>
      <c r="E250" s="39" t="s">
        <v>56</v>
      </c>
      <c r="F250" s="40" t="s">
        <v>37</v>
      </c>
      <c r="G250" s="40" t="s">
        <v>122</v>
      </c>
      <c r="H250" s="40" t="s">
        <v>29</v>
      </c>
      <c r="I250" s="38">
        <v>33.17</v>
      </c>
      <c r="J250" s="17">
        <v>0</v>
      </c>
      <c r="K250" s="79">
        <f t="shared" si="14"/>
        <v>0</v>
      </c>
      <c r="L250" s="81">
        <f t="shared" si="15"/>
        <v>0</v>
      </c>
      <c r="M250" s="82"/>
      <c r="N250" s="83">
        <f t="shared" si="16"/>
        <v>0</v>
      </c>
      <c r="O250" s="80"/>
      <c r="P250" s="80"/>
      <c r="Q250" s="80"/>
      <c r="R250" s="84">
        <f t="shared" si="17"/>
        <v>0</v>
      </c>
      <c r="S250" s="19" t="str">
        <f t="shared" si="9"/>
        <v>OK</v>
      </c>
      <c r="T250" s="48"/>
      <c r="U250" s="48"/>
      <c r="V250" s="48"/>
      <c r="W250" s="48"/>
      <c r="X250" s="48"/>
      <c r="Y250" s="50"/>
      <c r="Z250" s="50"/>
      <c r="AA250" s="50"/>
      <c r="AB250" s="50"/>
      <c r="AC250" s="50"/>
      <c r="AD250" s="50"/>
      <c r="AE250" s="50"/>
      <c r="AF250" s="51"/>
      <c r="AG250" s="51"/>
      <c r="AH250" s="51"/>
      <c r="AI250" s="51"/>
    </row>
    <row r="251" spans="1:35" ht="40" customHeight="1" x14ac:dyDescent="0.35">
      <c r="A251" s="109"/>
      <c r="B251" s="112"/>
      <c r="C251" s="33">
        <v>248</v>
      </c>
      <c r="D251" s="115"/>
      <c r="E251" s="39" t="s">
        <v>58</v>
      </c>
      <c r="F251" s="40" t="s">
        <v>37</v>
      </c>
      <c r="G251" s="40" t="s">
        <v>113</v>
      </c>
      <c r="H251" s="40" t="s">
        <v>29</v>
      </c>
      <c r="I251" s="38">
        <v>74.31</v>
      </c>
      <c r="J251" s="17">
        <v>0</v>
      </c>
      <c r="K251" s="79">
        <f t="shared" si="14"/>
        <v>0</v>
      </c>
      <c r="L251" s="81">
        <f t="shared" si="15"/>
        <v>0</v>
      </c>
      <c r="M251" s="82"/>
      <c r="N251" s="83">
        <f t="shared" si="16"/>
        <v>0</v>
      </c>
      <c r="O251" s="80"/>
      <c r="P251" s="80"/>
      <c r="Q251" s="80"/>
      <c r="R251" s="84">
        <f t="shared" si="17"/>
        <v>0</v>
      </c>
      <c r="S251" s="19" t="str">
        <f t="shared" si="9"/>
        <v>OK</v>
      </c>
      <c r="T251" s="48"/>
      <c r="U251" s="48"/>
      <c r="V251" s="48"/>
      <c r="W251" s="48"/>
      <c r="X251" s="48"/>
      <c r="Y251" s="50"/>
      <c r="Z251" s="50"/>
      <c r="AA251" s="50"/>
      <c r="AB251" s="50"/>
      <c r="AC251" s="50"/>
      <c r="AD251" s="50"/>
      <c r="AE251" s="50"/>
      <c r="AF251" s="51"/>
      <c r="AG251" s="51"/>
      <c r="AH251" s="51"/>
      <c r="AI251" s="51"/>
    </row>
    <row r="252" spans="1:35" ht="40" customHeight="1" x14ac:dyDescent="0.35">
      <c r="A252" s="109"/>
      <c r="B252" s="112"/>
      <c r="C252" s="33">
        <v>249</v>
      </c>
      <c r="D252" s="115"/>
      <c r="E252" s="39" t="s">
        <v>60</v>
      </c>
      <c r="F252" s="40" t="s">
        <v>37</v>
      </c>
      <c r="G252" s="40" t="s">
        <v>114</v>
      </c>
      <c r="H252" s="40" t="s">
        <v>29</v>
      </c>
      <c r="I252" s="38">
        <v>124.47</v>
      </c>
      <c r="J252" s="17">
        <v>0</v>
      </c>
      <c r="K252" s="79">
        <f t="shared" si="14"/>
        <v>0</v>
      </c>
      <c r="L252" s="81">
        <f t="shared" si="15"/>
        <v>0</v>
      </c>
      <c r="M252" s="82"/>
      <c r="N252" s="83">
        <f t="shared" si="16"/>
        <v>0</v>
      </c>
      <c r="O252" s="80"/>
      <c r="P252" s="80"/>
      <c r="Q252" s="80"/>
      <c r="R252" s="84">
        <f t="shared" si="17"/>
        <v>0</v>
      </c>
      <c r="S252" s="19" t="str">
        <f t="shared" si="9"/>
        <v>OK</v>
      </c>
      <c r="T252" s="48"/>
      <c r="U252" s="48"/>
      <c r="V252" s="48"/>
      <c r="W252" s="48"/>
      <c r="X252" s="48"/>
      <c r="Y252" s="50"/>
      <c r="Z252" s="50"/>
      <c r="AA252" s="50"/>
      <c r="AB252" s="50"/>
      <c r="AC252" s="50"/>
      <c r="AD252" s="50"/>
      <c r="AE252" s="50"/>
      <c r="AF252" s="51"/>
      <c r="AG252" s="51"/>
      <c r="AH252" s="51"/>
      <c r="AI252" s="51"/>
    </row>
    <row r="253" spans="1:35" ht="40" customHeight="1" x14ac:dyDescent="0.35">
      <c r="A253" s="109"/>
      <c r="B253" s="112"/>
      <c r="C253" s="33">
        <v>250</v>
      </c>
      <c r="D253" s="115"/>
      <c r="E253" s="39" t="s">
        <v>62</v>
      </c>
      <c r="F253" s="40" t="s">
        <v>125</v>
      </c>
      <c r="G253" s="40" t="s">
        <v>115</v>
      </c>
      <c r="H253" s="40" t="s">
        <v>29</v>
      </c>
      <c r="I253" s="38">
        <v>1329.82</v>
      </c>
      <c r="J253" s="17">
        <v>0</v>
      </c>
      <c r="K253" s="79">
        <f t="shared" si="14"/>
        <v>0</v>
      </c>
      <c r="L253" s="81">
        <f t="shared" si="15"/>
        <v>0</v>
      </c>
      <c r="M253" s="82"/>
      <c r="N253" s="83">
        <f t="shared" si="16"/>
        <v>0</v>
      </c>
      <c r="O253" s="80"/>
      <c r="P253" s="80"/>
      <c r="Q253" s="80"/>
      <c r="R253" s="84">
        <f t="shared" si="17"/>
        <v>0</v>
      </c>
      <c r="S253" s="19" t="str">
        <f t="shared" si="9"/>
        <v>OK</v>
      </c>
      <c r="T253" s="48"/>
      <c r="U253" s="48"/>
      <c r="V253" s="48"/>
      <c r="W253" s="48"/>
      <c r="X253" s="48"/>
      <c r="Y253" s="50"/>
      <c r="Z253" s="50"/>
      <c r="AA253" s="50"/>
      <c r="AB253" s="50"/>
      <c r="AC253" s="50"/>
      <c r="AD253" s="50"/>
      <c r="AE253" s="50"/>
      <c r="AF253" s="51"/>
      <c r="AG253" s="51"/>
      <c r="AH253" s="51"/>
      <c r="AI253" s="51"/>
    </row>
    <row r="254" spans="1:35" ht="40" customHeight="1" x14ac:dyDescent="0.35">
      <c r="A254" s="109"/>
      <c r="B254" s="112"/>
      <c r="C254" s="33">
        <v>251</v>
      </c>
      <c r="D254" s="115"/>
      <c r="E254" s="39" t="s">
        <v>64</v>
      </c>
      <c r="F254" s="40" t="s">
        <v>125</v>
      </c>
      <c r="G254" s="40" t="s">
        <v>115</v>
      </c>
      <c r="H254" s="40" t="s">
        <v>29</v>
      </c>
      <c r="I254" s="38">
        <v>699.21</v>
      </c>
      <c r="J254" s="17">
        <v>0</v>
      </c>
      <c r="K254" s="79">
        <f t="shared" si="14"/>
        <v>0</v>
      </c>
      <c r="L254" s="81">
        <f t="shared" si="15"/>
        <v>0</v>
      </c>
      <c r="M254" s="82"/>
      <c r="N254" s="83">
        <f t="shared" si="16"/>
        <v>0</v>
      </c>
      <c r="O254" s="80"/>
      <c r="P254" s="80"/>
      <c r="Q254" s="80"/>
      <c r="R254" s="84">
        <f t="shared" si="17"/>
        <v>0</v>
      </c>
      <c r="S254" s="19" t="str">
        <f t="shared" si="9"/>
        <v>OK</v>
      </c>
      <c r="T254" s="48"/>
      <c r="U254" s="48"/>
      <c r="V254" s="48"/>
      <c r="W254" s="48"/>
      <c r="X254" s="48"/>
      <c r="Y254" s="50"/>
      <c r="Z254" s="50"/>
      <c r="AA254" s="50"/>
      <c r="AB254" s="50"/>
      <c r="AC254" s="50"/>
      <c r="AD254" s="50"/>
      <c r="AE254" s="50"/>
      <c r="AF254" s="51"/>
      <c r="AG254" s="51"/>
      <c r="AH254" s="51"/>
      <c r="AI254" s="51"/>
    </row>
    <row r="255" spans="1:35" ht="40" customHeight="1" x14ac:dyDescent="0.35">
      <c r="A255" s="109"/>
      <c r="B255" s="112"/>
      <c r="C255" s="33">
        <v>252</v>
      </c>
      <c r="D255" s="115"/>
      <c r="E255" s="39" t="s">
        <v>65</v>
      </c>
      <c r="F255" s="40" t="s">
        <v>125</v>
      </c>
      <c r="G255" s="40" t="s">
        <v>116</v>
      </c>
      <c r="H255" s="40" t="s">
        <v>29</v>
      </c>
      <c r="I255" s="38">
        <v>160</v>
      </c>
      <c r="J255" s="17">
        <v>0</v>
      </c>
      <c r="K255" s="79">
        <f t="shared" si="14"/>
        <v>0</v>
      </c>
      <c r="L255" s="81">
        <f t="shared" si="15"/>
        <v>0</v>
      </c>
      <c r="M255" s="82"/>
      <c r="N255" s="83">
        <f t="shared" si="16"/>
        <v>0</v>
      </c>
      <c r="O255" s="80"/>
      <c r="P255" s="80"/>
      <c r="Q255" s="80"/>
      <c r="R255" s="84">
        <f t="shared" si="17"/>
        <v>0</v>
      </c>
      <c r="S255" s="19" t="str">
        <f t="shared" si="9"/>
        <v>OK</v>
      </c>
      <c r="T255" s="48"/>
      <c r="U255" s="48"/>
      <c r="V255" s="48"/>
      <c r="W255" s="48"/>
      <c r="X255" s="48"/>
      <c r="Y255" s="50"/>
      <c r="Z255" s="50"/>
      <c r="AA255" s="50"/>
      <c r="AB255" s="50"/>
      <c r="AC255" s="50"/>
      <c r="AD255" s="50"/>
      <c r="AE255" s="50"/>
      <c r="AF255" s="51"/>
      <c r="AG255" s="51"/>
      <c r="AH255" s="51"/>
      <c r="AI255" s="51"/>
    </row>
    <row r="256" spans="1:35" ht="40" customHeight="1" x14ac:dyDescent="0.35">
      <c r="A256" s="109"/>
      <c r="B256" s="112"/>
      <c r="C256" s="33">
        <v>253</v>
      </c>
      <c r="D256" s="115"/>
      <c r="E256" s="39" t="s">
        <v>69</v>
      </c>
      <c r="F256" s="40" t="s">
        <v>125</v>
      </c>
      <c r="G256" s="40" t="s">
        <v>137</v>
      </c>
      <c r="H256" s="40" t="s">
        <v>29</v>
      </c>
      <c r="I256" s="38">
        <v>433.26</v>
      </c>
      <c r="J256" s="17">
        <v>0</v>
      </c>
      <c r="K256" s="79">
        <f t="shared" si="14"/>
        <v>0</v>
      </c>
      <c r="L256" s="81">
        <f t="shared" si="15"/>
        <v>0</v>
      </c>
      <c r="M256" s="82"/>
      <c r="N256" s="83">
        <f t="shared" si="16"/>
        <v>0</v>
      </c>
      <c r="O256" s="80"/>
      <c r="P256" s="80"/>
      <c r="Q256" s="80"/>
      <c r="R256" s="84">
        <f t="shared" si="17"/>
        <v>0</v>
      </c>
      <c r="S256" s="19" t="str">
        <f t="shared" si="9"/>
        <v>OK</v>
      </c>
      <c r="T256" s="48"/>
      <c r="U256" s="48"/>
      <c r="V256" s="48"/>
      <c r="W256" s="48"/>
      <c r="X256" s="48"/>
      <c r="Y256" s="50"/>
      <c r="Z256" s="50"/>
      <c r="AA256" s="50"/>
      <c r="AB256" s="50"/>
      <c r="AC256" s="50"/>
      <c r="AD256" s="50"/>
      <c r="AE256" s="50"/>
      <c r="AF256" s="51"/>
      <c r="AG256" s="51"/>
      <c r="AH256" s="51"/>
      <c r="AI256" s="51"/>
    </row>
    <row r="257" spans="1:35" ht="40" customHeight="1" x14ac:dyDescent="0.35">
      <c r="A257" s="109"/>
      <c r="B257" s="112"/>
      <c r="C257" s="33">
        <v>254</v>
      </c>
      <c r="D257" s="115"/>
      <c r="E257" s="39" t="s">
        <v>70</v>
      </c>
      <c r="F257" s="40" t="s">
        <v>125</v>
      </c>
      <c r="G257" s="40" t="s">
        <v>71</v>
      </c>
      <c r="H257" s="40" t="s">
        <v>29</v>
      </c>
      <c r="I257" s="38">
        <v>164.74</v>
      </c>
      <c r="J257" s="17">
        <v>0</v>
      </c>
      <c r="K257" s="79">
        <f t="shared" si="14"/>
        <v>0</v>
      </c>
      <c r="L257" s="81">
        <f t="shared" si="15"/>
        <v>0</v>
      </c>
      <c r="M257" s="82"/>
      <c r="N257" s="83">
        <f t="shared" si="16"/>
        <v>0</v>
      </c>
      <c r="O257" s="80"/>
      <c r="P257" s="80"/>
      <c r="Q257" s="80"/>
      <c r="R257" s="84">
        <f t="shared" si="17"/>
        <v>0</v>
      </c>
      <c r="S257" s="19" t="str">
        <f t="shared" si="9"/>
        <v>OK</v>
      </c>
      <c r="T257" s="48"/>
      <c r="U257" s="48"/>
      <c r="V257" s="48"/>
      <c r="W257" s="48"/>
      <c r="X257" s="48"/>
      <c r="Y257" s="50"/>
      <c r="Z257" s="50"/>
      <c r="AA257" s="50"/>
      <c r="AB257" s="50"/>
      <c r="AC257" s="50"/>
      <c r="AD257" s="50"/>
      <c r="AE257" s="50"/>
      <c r="AF257" s="51"/>
      <c r="AG257" s="51"/>
      <c r="AH257" s="51"/>
      <c r="AI257" s="51"/>
    </row>
    <row r="258" spans="1:35" ht="40" customHeight="1" x14ac:dyDescent="0.35">
      <c r="A258" s="109"/>
      <c r="B258" s="112"/>
      <c r="C258" s="33">
        <v>255</v>
      </c>
      <c r="D258" s="115"/>
      <c r="E258" s="39" t="s">
        <v>72</v>
      </c>
      <c r="F258" s="40" t="s">
        <v>125</v>
      </c>
      <c r="G258" s="40" t="s">
        <v>101</v>
      </c>
      <c r="H258" s="40" t="s">
        <v>29</v>
      </c>
      <c r="I258" s="38">
        <v>960</v>
      </c>
      <c r="J258" s="17">
        <v>0</v>
      </c>
      <c r="K258" s="79">
        <f t="shared" si="14"/>
        <v>0</v>
      </c>
      <c r="L258" s="81">
        <f t="shared" si="15"/>
        <v>0</v>
      </c>
      <c r="M258" s="82"/>
      <c r="N258" s="83">
        <f t="shared" si="16"/>
        <v>0</v>
      </c>
      <c r="O258" s="80"/>
      <c r="P258" s="80"/>
      <c r="Q258" s="80"/>
      <c r="R258" s="84">
        <f t="shared" si="17"/>
        <v>0</v>
      </c>
      <c r="S258" s="19" t="str">
        <f t="shared" si="9"/>
        <v>OK</v>
      </c>
      <c r="T258" s="48"/>
      <c r="U258" s="48"/>
      <c r="V258" s="48"/>
      <c r="W258" s="48"/>
      <c r="X258" s="48"/>
      <c r="Y258" s="50"/>
      <c r="Z258" s="50"/>
      <c r="AA258" s="50"/>
      <c r="AB258" s="50"/>
      <c r="AC258" s="50"/>
      <c r="AD258" s="50"/>
      <c r="AE258" s="50"/>
      <c r="AF258" s="51"/>
      <c r="AG258" s="51"/>
      <c r="AH258" s="51"/>
      <c r="AI258" s="51"/>
    </row>
    <row r="259" spans="1:35" ht="40" customHeight="1" x14ac:dyDescent="0.35">
      <c r="A259" s="109"/>
      <c r="B259" s="112"/>
      <c r="C259" s="33">
        <v>256</v>
      </c>
      <c r="D259" s="115"/>
      <c r="E259" s="39" t="s">
        <v>74</v>
      </c>
      <c r="F259" s="40" t="s">
        <v>125</v>
      </c>
      <c r="G259" s="40" t="s">
        <v>102</v>
      </c>
      <c r="H259" s="40" t="s">
        <v>29</v>
      </c>
      <c r="I259" s="38">
        <v>1340</v>
      </c>
      <c r="J259" s="17">
        <v>0</v>
      </c>
      <c r="K259" s="79">
        <f t="shared" si="14"/>
        <v>0</v>
      </c>
      <c r="L259" s="81">
        <f t="shared" si="15"/>
        <v>0</v>
      </c>
      <c r="M259" s="82"/>
      <c r="N259" s="83">
        <f t="shared" si="16"/>
        <v>0</v>
      </c>
      <c r="O259" s="80"/>
      <c r="P259" s="80"/>
      <c r="Q259" s="80"/>
      <c r="R259" s="84">
        <f t="shared" si="17"/>
        <v>0</v>
      </c>
      <c r="S259" s="19" t="str">
        <f t="shared" si="9"/>
        <v>OK</v>
      </c>
      <c r="T259" s="48"/>
      <c r="U259" s="48"/>
      <c r="V259" s="48"/>
      <c r="W259" s="48"/>
      <c r="X259" s="48"/>
      <c r="Y259" s="50"/>
      <c r="Z259" s="50"/>
      <c r="AA259" s="50"/>
      <c r="AB259" s="50"/>
      <c r="AC259" s="50"/>
      <c r="AD259" s="50"/>
      <c r="AE259" s="50"/>
      <c r="AF259" s="51"/>
      <c r="AG259" s="51"/>
      <c r="AH259" s="51"/>
      <c r="AI259" s="51"/>
    </row>
    <row r="260" spans="1:35" ht="40" customHeight="1" x14ac:dyDescent="0.35">
      <c r="A260" s="109"/>
      <c r="B260" s="112"/>
      <c r="C260" s="33">
        <v>257</v>
      </c>
      <c r="D260" s="115"/>
      <c r="E260" s="39" t="s">
        <v>76</v>
      </c>
      <c r="F260" s="40" t="s">
        <v>125</v>
      </c>
      <c r="G260" s="40" t="s">
        <v>137</v>
      </c>
      <c r="H260" s="40" t="s">
        <v>29</v>
      </c>
      <c r="I260" s="38">
        <v>610.15</v>
      </c>
      <c r="J260" s="17">
        <v>0</v>
      </c>
      <c r="K260" s="79">
        <f t="shared" si="14"/>
        <v>0</v>
      </c>
      <c r="L260" s="81">
        <f t="shared" si="15"/>
        <v>0</v>
      </c>
      <c r="M260" s="82"/>
      <c r="N260" s="83">
        <f t="shared" si="16"/>
        <v>0</v>
      </c>
      <c r="O260" s="80"/>
      <c r="P260" s="80"/>
      <c r="Q260" s="80"/>
      <c r="R260" s="84">
        <f t="shared" si="17"/>
        <v>0</v>
      </c>
      <c r="S260" s="19" t="str">
        <f t="shared" si="9"/>
        <v>OK</v>
      </c>
      <c r="T260" s="48"/>
      <c r="U260" s="48"/>
      <c r="V260" s="48"/>
      <c r="W260" s="48"/>
      <c r="X260" s="48"/>
      <c r="Y260" s="50"/>
      <c r="Z260" s="50"/>
      <c r="AA260" s="50"/>
      <c r="AB260" s="50"/>
      <c r="AC260" s="50"/>
      <c r="AD260" s="50"/>
      <c r="AE260" s="50"/>
      <c r="AF260" s="51"/>
      <c r="AG260" s="51"/>
      <c r="AH260" s="51"/>
      <c r="AI260" s="51"/>
    </row>
    <row r="261" spans="1:35" ht="40" customHeight="1" x14ac:dyDescent="0.35">
      <c r="A261" s="109"/>
      <c r="B261" s="112"/>
      <c r="C261" s="33">
        <v>258</v>
      </c>
      <c r="D261" s="115"/>
      <c r="E261" s="39" t="s">
        <v>77</v>
      </c>
      <c r="F261" s="40" t="s">
        <v>125</v>
      </c>
      <c r="G261" s="40" t="s">
        <v>137</v>
      </c>
      <c r="H261" s="40" t="s">
        <v>29</v>
      </c>
      <c r="I261" s="38">
        <v>1150.1199999999999</v>
      </c>
      <c r="J261" s="17">
        <v>0</v>
      </c>
      <c r="K261" s="79">
        <f t="shared" ref="K261:K324" si="18">IF(SUM(T261:AK261)&gt;J261,J261,SUM(T261:AK261))</f>
        <v>0</v>
      </c>
      <c r="L261" s="81">
        <f t="shared" ref="L261:L324" si="19">(SUM(T261:AK261))</f>
        <v>0</v>
      </c>
      <c r="M261" s="82"/>
      <c r="N261" s="83">
        <f t="shared" ref="N261:N324" si="20">ROUND(IF(J261*0.25-0.5&lt;0,0,J261*0.25-0.5),0)-Q261-O261</f>
        <v>0</v>
      </c>
      <c r="O261" s="80"/>
      <c r="P261" s="80"/>
      <c r="Q261" s="80"/>
      <c r="R261" s="84">
        <f t="shared" ref="R261:R324" si="21">J261-(SUM(T261:AC261))+M261</f>
        <v>0</v>
      </c>
      <c r="S261" s="19" t="str">
        <f t="shared" si="9"/>
        <v>OK</v>
      </c>
      <c r="T261" s="48"/>
      <c r="U261" s="48"/>
      <c r="V261" s="48"/>
      <c r="W261" s="48"/>
      <c r="X261" s="48"/>
      <c r="Y261" s="50"/>
      <c r="Z261" s="50"/>
      <c r="AA261" s="50"/>
      <c r="AB261" s="50"/>
      <c r="AC261" s="50"/>
      <c r="AD261" s="50"/>
      <c r="AE261" s="50"/>
      <c r="AF261" s="51"/>
      <c r="AG261" s="51"/>
      <c r="AH261" s="51"/>
      <c r="AI261" s="51"/>
    </row>
    <row r="262" spans="1:35" ht="40" customHeight="1" x14ac:dyDescent="0.35">
      <c r="A262" s="109"/>
      <c r="B262" s="112"/>
      <c r="C262" s="33">
        <v>259</v>
      </c>
      <c r="D262" s="115"/>
      <c r="E262" s="39" t="s">
        <v>78</v>
      </c>
      <c r="F262" s="40" t="s">
        <v>125</v>
      </c>
      <c r="G262" s="40" t="s">
        <v>137</v>
      </c>
      <c r="H262" s="40" t="s">
        <v>29</v>
      </c>
      <c r="I262" s="38">
        <v>90</v>
      </c>
      <c r="J262" s="17">
        <v>0</v>
      </c>
      <c r="K262" s="79">
        <f t="shared" si="18"/>
        <v>0</v>
      </c>
      <c r="L262" s="81">
        <f t="shared" si="19"/>
        <v>0</v>
      </c>
      <c r="M262" s="82"/>
      <c r="N262" s="83">
        <f t="shared" si="20"/>
        <v>0</v>
      </c>
      <c r="O262" s="80"/>
      <c r="P262" s="80"/>
      <c r="Q262" s="80"/>
      <c r="R262" s="84">
        <f t="shared" si="21"/>
        <v>0</v>
      </c>
      <c r="S262" s="19" t="str">
        <f t="shared" si="9"/>
        <v>OK</v>
      </c>
      <c r="T262" s="48"/>
      <c r="U262" s="48"/>
      <c r="V262" s="48"/>
      <c r="W262" s="48"/>
      <c r="X262" s="48"/>
      <c r="Y262" s="50"/>
      <c r="Z262" s="50"/>
      <c r="AA262" s="50"/>
      <c r="AB262" s="50"/>
      <c r="AC262" s="50"/>
      <c r="AD262" s="50"/>
      <c r="AE262" s="50"/>
      <c r="AF262" s="51"/>
      <c r="AG262" s="51"/>
      <c r="AH262" s="51"/>
      <c r="AI262" s="51"/>
    </row>
    <row r="263" spans="1:35" ht="40" customHeight="1" x14ac:dyDescent="0.35">
      <c r="A263" s="109"/>
      <c r="B263" s="112"/>
      <c r="C263" s="33">
        <v>260</v>
      </c>
      <c r="D263" s="115"/>
      <c r="E263" s="39" t="s">
        <v>131</v>
      </c>
      <c r="F263" s="40" t="s">
        <v>125</v>
      </c>
      <c r="G263" s="40" t="s">
        <v>137</v>
      </c>
      <c r="H263" s="40" t="s">
        <v>29</v>
      </c>
      <c r="I263" s="38">
        <v>85.21</v>
      </c>
      <c r="J263" s="17">
        <v>0</v>
      </c>
      <c r="K263" s="79">
        <f t="shared" si="18"/>
        <v>0</v>
      </c>
      <c r="L263" s="81">
        <f t="shared" si="19"/>
        <v>0</v>
      </c>
      <c r="M263" s="82"/>
      <c r="N263" s="83">
        <f t="shared" si="20"/>
        <v>0</v>
      </c>
      <c r="O263" s="80"/>
      <c r="P263" s="80"/>
      <c r="Q263" s="80"/>
      <c r="R263" s="84">
        <f t="shared" si="21"/>
        <v>0</v>
      </c>
      <c r="S263" s="19" t="str">
        <f t="shared" si="9"/>
        <v>OK</v>
      </c>
      <c r="T263" s="48"/>
      <c r="U263" s="48"/>
      <c r="V263" s="48"/>
      <c r="W263" s="48"/>
      <c r="X263" s="48"/>
      <c r="Y263" s="50"/>
      <c r="Z263" s="50"/>
      <c r="AA263" s="50"/>
      <c r="AB263" s="50"/>
      <c r="AC263" s="50"/>
      <c r="AD263" s="50"/>
      <c r="AE263" s="50"/>
      <c r="AF263" s="51"/>
      <c r="AG263" s="51"/>
      <c r="AH263" s="51"/>
      <c r="AI263" s="51"/>
    </row>
    <row r="264" spans="1:35" ht="40" customHeight="1" x14ac:dyDescent="0.35">
      <c r="A264" s="109"/>
      <c r="B264" s="112"/>
      <c r="C264" s="33">
        <v>261</v>
      </c>
      <c r="D264" s="115"/>
      <c r="E264" s="39" t="s">
        <v>132</v>
      </c>
      <c r="F264" s="40" t="s">
        <v>37</v>
      </c>
      <c r="G264" s="40" t="s">
        <v>117</v>
      </c>
      <c r="H264" s="40" t="s">
        <v>29</v>
      </c>
      <c r="I264" s="38">
        <v>16.18</v>
      </c>
      <c r="J264" s="17">
        <v>0</v>
      </c>
      <c r="K264" s="79">
        <f t="shared" si="18"/>
        <v>0</v>
      </c>
      <c r="L264" s="81">
        <f t="shared" si="19"/>
        <v>0</v>
      </c>
      <c r="M264" s="82"/>
      <c r="N264" s="83">
        <f t="shared" si="20"/>
        <v>0</v>
      </c>
      <c r="O264" s="80"/>
      <c r="P264" s="80"/>
      <c r="Q264" s="80"/>
      <c r="R264" s="84">
        <f t="shared" si="21"/>
        <v>0</v>
      </c>
      <c r="S264" s="19" t="str">
        <f t="shared" si="9"/>
        <v>OK</v>
      </c>
      <c r="T264" s="48"/>
      <c r="U264" s="48"/>
      <c r="V264" s="48"/>
      <c r="W264" s="48"/>
      <c r="X264" s="48"/>
      <c r="Y264" s="50"/>
      <c r="Z264" s="50"/>
      <c r="AA264" s="50"/>
      <c r="AB264" s="50"/>
      <c r="AC264" s="50"/>
      <c r="AD264" s="50"/>
      <c r="AE264" s="50"/>
      <c r="AF264" s="51"/>
      <c r="AG264" s="51"/>
      <c r="AH264" s="51"/>
      <c r="AI264" s="51"/>
    </row>
    <row r="265" spans="1:35" ht="40" customHeight="1" x14ac:dyDescent="0.35">
      <c r="A265" s="109"/>
      <c r="B265" s="112"/>
      <c r="C265" s="33">
        <v>262</v>
      </c>
      <c r="D265" s="115"/>
      <c r="E265" s="39" t="s">
        <v>135</v>
      </c>
      <c r="F265" s="40" t="s">
        <v>37</v>
      </c>
      <c r="G265" s="40" t="s">
        <v>118</v>
      </c>
      <c r="H265" s="40" t="s">
        <v>29</v>
      </c>
      <c r="I265" s="38">
        <v>65.41</v>
      </c>
      <c r="J265" s="17">
        <v>0</v>
      </c>
      <c r="K265" s="79">
        <f t="shared" si="18"/>
        <v>0</v>
      </c>
      <c r="L265" s="81">
        <f t="shared" si="19"/>
        <v>0</v>
      </c>
      <c r="M265" s="82"/>
      <c r="N265" s="83">
        <f t="shared" si="20"/>
        <v>0</v>
      </c>
      <c r="O265" s="80"/>
      <c r="P265" s="80"/>
      <c r="Q265" s="80"/>
      <c r="R265" s="84">
        <f t="shared" si="21"/>
        <v>0</v>
      </c>
      <c r="S265" s="19" t="str">
        <f t="shared" si="9"/>
        <v>OK</v>
      </c>
      <c r="T265" s="48"/>
      <c r="U265" s="48"/>
      <c r="V265" s="48"/>
      <c r="W265" s="48"/>
      <c r="X265" s="48"/>
      <c r="Y265" s="50"/>
      <c r="Z265" s="50"/>
      <c r="AA265" s="50"/>
      <c r="AB265" s="50"/>
      <c r="AC265" s="50"/>
      <c r="AD265" s="50"/>
      <c r="AE265" s="50"/>
      <c r="AF265" s="51"/>
      <c r="AG265" s="51"/>
      <c r="AH265" s="51"/>
      <c r="AI265" s="51"/>
    </row>
    <row r="266" spans="1:35" ht="40" customHeight="1" x14ac:dyDescent="0.35">
      <c r="A266" s="109"/>
      <c r="B266" s="112"/>
      <c r="C266" s="33">
        <v>263</v>
      </c>
      <c r="D266" s="115"/>
      <c r="E266" s="39" t="s">
        <v>136</v>
      </c>
      <c r="F266" s="40" t="s">
        <v>37</v>
      </c>
      <c r="G266" s="40" t="s">
        <v>119</v>
      </c>
      <c r="H266" s="40" t="s">
        <v>29</v>
      </c>
      <c r="I266" s="38">
        <v>34.229999999999997</v>
      </c>
      <c r="J266" s="17">
        <v>0</v>
      </c>
      <c r="K266" s="79">
        <f t="shared" si="18"/>
        <v>0</v>
      </c>
      <c r="L266" s="81">
        <f t="shared" si="19"/>
        <v>0</v>
      </c>
      <c r="M266" s="82"/>
      <c r="N266" s="83">
        <f t="shared" si="20"/>
        <v>0</v>
      </c>
      <c r="O266" s="80"/>
      <c r="P266" s="80"/>
      <c r="Q266" s="80"/>
      <c r="R266" s="84">
        <f t="shared" si="21"/>
        <v>0</v>
      </c>
      <c r="S266" s="19" t="str">
        <f t="shared" si="9"/>
        <v>OK</v>
      </c>
      <c r="T266" s="48"/>
      <c r="U266" s="48"/>
      <c r="V266" s="48"/>
      <c r="W266" s="48"/>
      <c r="X266" s="48"/>
      <c r="Y266" s="50"/>
      <c r="Z266" s="50"/>
      <c r="AA266" s="50"/>
      <c r="AB266" s="50"/>
      <c r="AC266" s="50"/>
      <c r="AD266" s="50"/>
      <c r="AE266" s="50"/>
      <c r="AF266" s="51"/>
      <c r="AG266" s="51"/>
      <c r="AH266" s="51"/>
      <c r="AI266" s="51"/>
    </row>
    <row r="267" spans="1:35" ht="40" customHeight="1" x14ac:dyDescent="0.35">
      <c r="A267" s="109"/>
      <c r="B267" s="112"/>
      <c r="C267" s="33">
        <v>264</v>
      </c>
      <c r="D267" s="115"/>
      <c r="E267" s="39" t="s">
        <v>86</v>
      </c>
      <c r="F267" s="40" t="s">
        <v>125</v>
      </c>
      <c r="G267" s="40" t="s">
        <v>137</v>
      </c>
      <c r="H267" s="40" t="s">
        <v>29</v>
      </c>
      <c r="I267" s="38">
        <v>578.94000000000005</v>
      </c>
      <c r="J267" s="17">
        <v>0</v>
      </c>
      <c r="K267" s="79">
        <f t="shared" si="18"/>
        <v>0</v>
      </c>
      <c r="L267" s="81">
        <f t="shared" si="19"/>
        <v>0</v>
      </c>
      <c r="M267" s="82"/>
      <c r="N267" s="83">
        <f t="shared" si="20"/>
        <v>0</v>
      </c>
      <c r="O267" s="80"/>
      <c r="P267" s="80"/>
      <c r="Q267" s="80"/>
      <c r="R267" s="84">
        <f t="shared" si="21"/>
        <v>0</v>
      </c>
      <c r="S267" s="19" t="str">
        <f t="shared" si="9"/>
        <v>OK</v>
      </c>
      <c r="T267" s="48"/>
      <c r="U267" s="48"/>
      <c r="V267" s="48"/>
      <c r="W267" s="48"/>
      <c r="X267" s="48"/>
      <c r="Y267" s="50"/>
      <c r="Z267" s="50"/>
      <c r="AA267" s="50"/>
      <c r="AB267" s="50"/>
      <c r="AC267" s="50"/>
      <c r="AD267" s="50"/>
      <c r="AE267" s="50"/>
      <c r="AF267" s="51"/>
      <c r="AG267" s="51"/>
      <c r="AH267" s="51"/>
      <c r="AI267" s="51"/>
    </row>
    <row r="268" spans="1:35" ht="40" customHeight="1" x14ac:dyDescent="0.35">
      <c r="A268" s="109"/>
      <c r="B268" s="112"/>
      <c r="C268" s="33">
        <v>265</v>
      </c>
      <c r="D268" s="115"/>
      <c r="E268" s="39" t="s">
        <v>89</v>
      </c>
      <c r="F268" s="40" t="s">
        <v>37</v>
      </c>
      <c r="G268" s="40" t="s">
        <v>137</v>
      </c>
      <c r="H268" s="40" t="s">
        <v>29</v>
      </c>
      <c r="I268" s="38">
        <v>225.31</v>
      </c>
      <c r="J268" s="17">
        <v>0</v>
      </c>
      <c r="K268" s="79">
        <f t="shared" si="18"/>
        <v>0</v>
      </c>
      <c r="L268" s="81">
        <f t="shared" si="19"/>
        <v>0</v>
      </c>
      <c r="M268" s="82"/>
      <c r="N268" s="83">
        <f t="shared" si="20"/>
        <v>0</v>
      </c>
      <c r="O268" s="80"/>
      <c r="P268" s="80"/>
      <c r="Q268" s="80"/>
      <c r="R268" s="84">
        <f t="shared" si="21"/>
        <v>0</v>
      </c>
      <c r="S268" s="19" t="str">
        <f t="shared" si="9"/>
        <v>OK</v>
      </c>
      <c r="T268" s="48"/>
      <c r="U268" s="48"/>
      <c r="V268" s="48"/>
      <c r="W268" s="48"/>
      <c r="X268" s="48"/>
      <c r="Y268" s="50"/>
      <c r="Z268" s="50"/>
      <c r="AA268" s="50"/>
      <c r="AB268" s="50"/>
      <c r="AC268" s="50"/>
      <c r="AD268" s="50"/>
      <c r="AE268" s="50"/>
      <c r="AF268" s="51"/>
      <c r="AG268" s="51"/>
      <c r="AH268" s="51"/>
      <c r="AI268" s="51"/>
    </row>
    <row r="269" spans="1:35" ht="40" customHeight="1" x14ac:dyDescent="0.35">
      <c r="A269" s="109"/>
      <c r="B269" s="112"/>
      <c r="C269" s="33">
        <v>266</v>
      </c>
      <c r="D269" s="115"/>
      <c r="E269" s="39" t="s">
        <v>90</v>
      </c>
      <c r="F269" s="40" t="s">
        <v>37</v>
      </c>
      <c r="G269" s="40" t="s">
        <v>137</v>
      </c>
      <c r="H269" s="40" t="s">
        <v>29</v>
      </c>
      <c r="I269" s="38">
        <v>135</v>
      </c>
      <c r="J269" s="17">
        <v>0</v>
      </c>
      <c r="K269" s="79">
        <f t="shared" si="18"/>
        <v>0</v>
      </c>
      <c r="L269" s="81">
        <f t="shared" si="19"/>
        <v>0</v>
      </c>
      <c r="M269" s="82"/>
      <c r="N269" s="83">
        <f t="shared" si="20"/>
        <v>0</v>
      </c>
      <c r="O269" s="80"/>
      <c r="P269" s="80"/>
      <c r="Q269" s="80"/>
      <c r="R269" s="84">
        <f t="shared" si="21"/>
        <v>0</v>
      </c>
      <c r="S269" s="19" t="str">
        <f t="shared" si="9"/>
        <v>OK</v>
      </c>
      <c r="T269" s="48"/>
      <c r="U269" s="48"/>
      <c r="V269" s="48"/>
      <c r="W269" s="48"/>
      <c r="X269" s="48"/>
      <c r="Y269" s="50"/>
      <c r="Z269" s="50"/>
      <c r="AA269" s="50"/>
      <c r="AB269" s="50"/>
      <c r="AC269" s="50"/>
      <c r="AD269" s="50"/>
      <c r="AE269" s="50"/>
      <c r="AF269" s="51"/>
      <c r="AG269" s="51"/>
      <c r="AH269" s="51"/>
      <c r="AI269" s="51"/>
    </row>
    <row r="270" spans="1:35" ht="40" customHeight="1" x14ac:dyDescent="0.35">
      <c r="A270" s="110"/>
      <c r="B270" s="113"/>
      <c r="C270" s="33">
        <v>267</v>
      </c>
      <c r="D270" s="116"/>
      <c r="E270" s="39" t="s">
        <v>91</v>
      </c>
      <c r="F270" s="40" t="s">
        <v>37</v>
      </c>
      <c r="G270" s="40" t="s">
        <v>120</v>
      </c>
      <c r="H270" s="40" t="s">
        <v>29</v>
      </c>
      <c r="I270" s="38">
        <v>24.21</v>
      </c>
      <c r="J270" s="17">
        <v>0</v>
      </c>
      <c r="K270" s="79">
        <f t="shared" si="18"/>
        <v>0</v>
      </c>
      <c r="L270" s="81">
        <f t="shared" si="19"/>
        <v>0</v>
      </c>
      <c r="M270" s="82"/>
      <c r="N270" s="83">
        <f t="shared" si="20"/>
        <v>0</v>
      </c>
      <c r="O270" s="80"/>
      <c r="P270" s="80"/>
      <c r="Q270" s="80"/>
      <c r="R270" s="84">
        <f t="shared" si="21"/>
        <v>0</v>
      </c>
      <c r="S270" s="19" t="str">
        <f t="shared" si="9"/>
        <v>OK</v>
      </c>
      <c r="T270" s="48"/>
      <c r="U270" s="48"/>
      <c r="V270" s="48"/>
      <c r="W270" s="48"/>
      <c r="X270" s="48"/>
      <c r="Y270" s="50"/>
      <c r="Z270" s="50"/>
      <c r="AA270" s="50"/>
      <c r="AB270" s="50"/>
      <c r="AC270" s="50"/>
      <c r="AD270" s="50"/>
      <c r="AE270" s="50"/>
      <c r="AF270" s="51"/>
      <c r="AG270" s="51"/>
      <c r="AH270" s="51"/>
      <c r="AI270" s="51"/>
    </row>
    <row r="271" spans="1:35" ht="40" customHeight="1" x14ac:dyDescent="0.35">
      <c r="A271" s="108" t="s">
        <v>146</v>
      </c>
      <c r="B271" s="111">
        <v>8</v>
      </c>
      <c r="C271" s="33">
        <v>268</v>
      </c>
      <c r="D271" s="114" t="s">
        <v>123</v>
      </c>
      <c r="E271" s="39" t="s">
        <v>27</v>
      </c>
      <c r="F271" s="40" t="s">
        <v>125</v>
      </c>
      <c r="G271" s="40" t="s">
        <v>28</v>
      </c>
      <c r="H271" s="40" t="s">
        <v>29</v>
      </c>
      <c r="I271" s="38">
        <v>242.52</v>
      </c>
      <c r="J271" s="17">
        <v>0</v>
      </c>
      <c r="K271" s="79">
        <f t="shared" si="18"/>
        <v>0</v>
      </c>
      <c r="L271" s="81">
        <f t="shared" si="19"/>
        <v>0</v>
      </c>
      <c r="M271" s="82"/>
      <c r="N271" s="83">
        <f t="shared" si="20"/>
        <v>0</v>
      </c>
      <c r="O271" s="80"/>
      <c r="P271" s="80"/>
      <c r="Q271" s="80"/>
      <c r="R271" s="84">
        <f t="shared" si="21"/>
        <v>0</v>
      </c>
      <c r="S271" s="19" t="str">
        <f t="shared" si="9"/>
        <v>OK</v>
      </c>
      <c r="T271" s="48"/>
      <c r="U271" s="48"/>
      <c r="V271" s="48"/>
      <c r="W271" s="48"/>
      <c r="X271" s="48"/>
      <c r="Y271" s="50"/>
      <c r="Z271" s="50"/>
      <c r="AA271" s="50"/>
      <c r="AB271" s="50"/>
      <c r="AC271" s="50"/>
      <c r="AD271" s="50"/>
      <c r="AE271" s="50"/>
      <c r="AF271" s="51"/>
      <c r="AG271" s="51"/>
      <c r="AH271" s="51"/>
      <c r="AI271" s="51"/>
    </row>
    <row r="272" spans="1:35" ht="40" customHeight="1" x14ac:dyDescent="0.35">
      <c r="A272" s="109"/>
      <c r="B272" s="112"/>
      <c r="C272" s="33">
        <v>269</v>
      </c>
      <c r="D272" s="115"/>
      <c r="E272" s="39" t="s">
        <v>30</v>
      </c>
      <c r="F272" s="40" t="s">
        <v>31</v>
      </c>
      <c r="G272" s="40" t="s">
        <v>28</v>
      </c>
      <c r="H272" s="40" t="s">
        <v>29</v>
      </c>
      <c r="I272" s="38">
        <v>19.399999999999999</v>
      </c>
      <c r="J272" s="17">
        <v>0</v>
      </c>
      <c r="K272" s="79">
        <f t="shared" si="18"/>
        <v>0</v>
      </c>
      <c r="L272" s="81">
        <f t="shared" si="19"/>
        <v>0</v>
      </c>
      <c r="M272" s="82"/>
      <c r="N272" s="83">
        <f t="shared" si="20"/>
        <v>0</v>
      </c>
      <c r="O272" s="80"/>
      <c r="P272" s="80"/>
      <c r="Q272" s="80"/>
      <c r="R272" s="84">
        <f t="shared" si="21"/>
        <v>0</v>
      </c>
      <c r="S272" s="19" t="str">
        <f t="shared" si="9"/>
        <v>OK</v>
      </c>
      <c r="T272" s="48"/>
      <c r="U272" s="48"/>
      <c r="V272" s="48"/>
      <c r="W272" s="48"/>
      <c r="X272" s="48"/>
      <c r="Y272" s="50"/>
      <c r="Z272" s="50"/>
      <c r="AA272" s="50"/>
      <c r="AB272" s="50"/>
      <c r="AC272" s="50"/>
      <c r="AD272" s="50"/>
      <c r="AE272" s="50"/>
      <c r="AF272" s="51"/>
      <c r="AG272" s="51"/>
      <c r="AH272" s="51"/>
      <c r="AI272" s="51"/>
    </row>
    <row r="273" spans="1:35" ht="40" customHeight="1" x14ac:dyDescent="0.35">
      <c r="A273" s="109"/>
      <c r="B273" s="112"/>
      <c r="C273" s="33">
        <v>270</v>
      </c>
      <c r="D273" s="115"/>
      <c r="E273" s="39" t="s">
        <v>32</v>
      </c>
      <c r="F273" s="40" t="s">
        <v>125</v>
      </c>
      <c r="G273" s="40" t="s">
        <v>28</v>
      </c>
      <c r="H273" s="40" t="s">
        <v>29</v>
      </c>
      <c r="I273" s="38">
        <v>31.04</v>
      </c>
      <c r="J273" s="17">
        <v>0</v>
      </c>
      <c r="K273" s="79">
        <f t="shared" si="18"/>
        <v>0</v>
      </c>
      <c r="L273" s="81">
        <f t="shared" si="19"/>
        <v>0</v>
      </c>
      <c r="M273" s="82"/>
      <c r="N273" s="83">
        <f t="shared" si="20"/>
        <v>0</v>
      </c>
      <c r="O273" s="80"/>
      <c r="P273" s="80"/>
      <c r="Q273" s="80"/>
      <c r="R273" s="84">
        <f t="shared" si="21"/>
        <v>0</v>
      </c>
      <c r="S273" s="19" t="str">
        <f t="shared" si="9"/>
        <v>OK</v>
      </c>
      <c r="T273" s="48"/>
      <c r="U273" s="48"/>
      <c r="V273" s="48"/>
      <c r="W273" s="48"/>
      <c r="X273" s="48"/>
      <c r="Y273" s="50"/>
      <c r="Z273" s="50"/>
      <c r="AA273" s="50"/>
      <c r="AB273" s="50"/>
      <c r="AC273" s="50"/>
      <c r="AD273" s="50"/>
      <c r="AE273" s="50"/>
      <c r="AF273" s="51"/>
      <c r="AG273" s="51"/>
      <c r="AH273" s="51"/>
      <c r="AI273" s="51"/>
    </row>
    <row r="274" spans="1:35" ht="40" customHeight="1" x14ac:dyDescent="0.35">
      <c r="A274" s="109"/>
      <c r="B274" s="112"/>
      <c r="C274" s="33">
        <v>271</v>
      </c>
      <c r="D274" s="115"/>
      <c r="E274" s="39" t="s">
        <v>33</v>
      </c>
      <c r="F274" s="40" t="s">
        <v>125</v>
      </c>
      <c r="G274" s="40" t="s">
        <v>34</v>
      </c>
      <c r="H274" s="40" t="s">
        <v>29</v>
      </c>
      <c r="I274" s="38">
        <v>50.44</v>
      </c>
      <c r="J274" s="17">
        <v>0</v>
      </c>
      <c r="K274" s="79">
        <f t="shared" si="18"/>
        <v>0</v>
      </c>
      <c r="L274" s="81">
        <f t="shared" si="19"/>
        <v>0</v>
      </c>
      <c r="M274" s="82"/>
      <c r="N274" s="83">
        <f t="shared" si="20"/>
        <v>0</v>
      </c>
      <c r="O274" s="80"/>
      <c r="P274" s="80"/>
      <c r="Q274" s="80"/>
      <c r="R274" s="84">
        <f t="shared" si="21"/>
        <v>0</v>
      </c>
      <c r="S274" s="19" t="str">
        <f t="shared" si="9"/>
        <v>OK</v>
      </c>
      <c r="T274" s="48"/>
      <c r="U274" s="48"/>
      <c r="V274" s="48"/>
      <c r="W274" s="48"/>
      <c r="X274" s="48"/>
      <c r="Y274" s="50"/>
      <c r="Z274" s="50"/>
      <c r="AA274" s="50"/>
      <c r="AB274" s="50"/>
      <c r="AC274" s="50"/>
      <c r="AD274" s="50"/>
      <c r="AE274" s="50"/>
      <c r="AF274" s="51"/>
      <c r="AG274" s="51"/>
      <c r="AH274" s="51"/>
      <c r="AI274" s="51"/>
    </row>
    <row r="275" spans="1:35" ht="40" customHeight="1" x14ac:dyDescent="0.35">
      <c r="A275" s="109"/>
      <c r="B275" s="112"/>
      <c r="C275" s="33">
        <v>272</v>
      </c>
      <c r="D275" s="115"/>
      <c r="E275" s="39" t="s">
        <v>35</v>
      </c>
      <c r="F275" s="40" t="s">
        <v>125</v>
      </c>
      <c r="G275" s="40" t="s">
        <v>36</v>
      </c>
      <c r="H275" s="40" t="s">
        <v>29</v>
      </c>
      <c r="I275" s="38">
        <v>72.75</v>
      </c>
      <c r="J275" s="17">
        <v>0</v>
      </c>
      <c r="K275" s="79">
        <f t="shared" si="18"/>
        <v>0</v>
      </c>
      <c r="L275" s="81">
        <f t="shared" si="19"/>
        <v>0</v>
      </c>
      <c r="M275" s="82"/>
      <c r="N275" s="83">
        <f t="shared" si="20"/>
        <v>0</v>
      </c>
      <c r="O275" s="80"/>
      <c r="P275" s="80"/>
      <c r="Q275" s="80"/>
      <c r="R275" s="84">
        <f t="shared" si="21"/>
        <v>0</v>
      </c>
      <c r="S275" s="19" t="str">
        <f t="shared" si="9"/>
        <v>OK</v>
      </c>
      <c r="T275" s="48"/>
      <c r="U275" s="48"/>
      <c r="V275" s="48"/>
      <c r="W275" s="48"/>
      <c r="X275" s="48"/>
      <c r="Y275" s="50"/>
      <c r="Z275" s="50"/>
      <c r="AA275" s="50"/>
      <c r="AB275" s="50"/>
      <c r="AC275" s="50"/>
      <c r="AD275" s="50"/>
      <c r="AE275" s="50"/>
      <c r="AF275" s="51"/>
      <c r="AG275" s="51"/>
      <c r="AH275" s="51"/>
      <c r="AI275" s="51"/>
    </row>
    <row r="276" spans="1:35" ht="40" customHeight="1" x14ac:dyDescent="0.35">
      <c r="A276" s="109"/>
      <c r="B276" s="112"/>
      <c r="C276" s="33">
        <v>273</v>
      </c>
      <c r="D276" s="115"/>
      <c r="E276" s="39" t="s">
        <v>127</v>
      </c>
      <c r="F276" s="40" t="s">
        <v>125</v>
      </c>
      <c r="G276" s="40" t="s">
        <v>28</v>
      </c>
      <c r="H276" s="40" t="s">
        <v>29</v>
      </c>
      <c r="I276" s="38">
        <v>6.39</v>
      </c>
      <c r="J276" s="17">
        <v>0</v>
      </c>
      <c r="K276" s="79">
        <f t="shared" si="18"/>
        <v>0</v>
      </c>
      <c r="L276" s="81">
        <f t="shared" si="19"/>
        <v>0</v>
      </c>
      <c r="M276" s="82"/>
      <c r="N276" s="83">
        <f t="shared" si="20"/>
        <v>0</v>
      </c>
      <c r="O276" s="80"/>
      <c r="P276" s="80"/>
      <c r="Q276" s="80"/>
      <c r="R276" s="84">
        <f t="shared" si="21"/>
        <v>0</v>
      </c>
      <c r="S276" s="19" t="str">
        <f t="shared" si="9"/>
        <v>OK</v>
      </c>
      <c r="T276" s="48"/>
      <c r="U276" s="48"/>
      <c r="V276" s="48"/>
      <c r="W276" s="48"/>
      <c r="X276" s="48"/>
      <c r="Y276" s="50"/>
      <c r="Z276" s="50"/>
      <c r="AA276" s="50"/>
      <c r="AB276" s="50"/>
      <c r="AC276" s="50"/>
      <c r="AD276" s="50"/>
      <c r="AE276" s="50"/>
      <c r="AF276" s="51"/>
      <c r="AG276" s="51"/>
      <c r="AH276" s="51"/>
      <c r="AI276" s="51"/>
    </row>
    <row r="277" spans="1:35" ht="40" customHeight="1" x14ac:dyDescent="0.35">
      <c r="A277" s="109"/>
      <c r="B277" s="112"/>
      <c r="C277" s="33">
        <v>274</v>
      </c>
      <c r="D277" s="115"/>
      <c r="E277" s="39" t="s">
        <v>128</v>
      </c>
      <c r="F277" s="40" t="s">
        <v>37</v>
      </c>
      <c r="G277" s="40" t="s">
        <v>38</v>
      </c>
      <c r="H277" s="40" t="s">
        <v>29</v>
      </c>
      <c r="I277" s="38">
        <v>12.93</v>
      </c>
      <c r="J277" s="17">
        <v>0</v>
      </c>
      <c r="K277" s="79">
        <f t="shared" si="18"/>
        <v>0</v>
      </c>
      <c r="L277" s="81">
        <f t="shared" si="19"/>
        <v>0</v>
      </c>
      <c r="M277" s="82"/>
      <c r="N277" s="83">
        <f t="shared" si="20"/>
        <v>0</v>
      </c>
      <c r="O277" s="80"/>
      <c r="P277" s="80"/>
      <c r="Q277" s="80"/>
      <c r="R277" s="84">
        <f t="shared" si="21"/>
        <v>0</v>
      </c>
      <c r="S277" s="19" t="str">
        <f t="shared" si="9"/>
        <v>OK</v>
      </c>
      <c r="T277" s="48"/>
      <c r="U277" s="48"/>
      <c r="V277" s="48"/>
      <c r="W277" s="48"/>
      <c r="X277" s="48"/>
      <c r="Y277" s="50"/>
      <c r="Z277" s="50"/>
      <c r="AA277" s="50"/>
      <c r="AB277" s="50"/>
      <c r="AC277" s="50"/>
      <c r="AD277" s="50"/>
      <c r="AE277" s="50"/>
      <c r="AF277" s="51"/>
      <c r="AG277" s="51"/>
      <c r="AH277" s="51"/>
      <c r="AI277" s="51"/>
    </row>
    <row r="278" spans="1:35" ht="40" customHeight="1" x14ac:dyDescent="0.35">
      <c r="A278" s="109"/>
      <c r="B278" s="112"/>
      <c r="C278" s="33">
        <v>275</v>
      </c>
      <c r="D278" s="115"/>
      <c r="E278" s="39" t="s">
        <v>129</v>
      </c>
      <c r="F278" s="40" t="s">
        <v>37</v>
      </c>
      <c r="G278" s="40" t="s">
        <v>39</v>
      </c>
      <c r="H278" s="40" t="s">
        <v>29</v>
      </c>
      <c r="I278" s="38">
        <v>19.04</v>
      </c>
      <c r="J278" s="17">
        <v>0</v>
      </c>
      <c r="K278" s="79">
        <f t="shared" si="18"/>
        <v>0</v>
      </c>
      <c r="L278" s="81">
        <f t="shared" si="19"/>
        <v>0</v>
      </c>
      <c r="M278" s="82"/>
      <c r="N278" s="83">
        <f t="shared" si="20"/>
        <v>0</v>
      </c>
      <c r="O278" s="80"/>
      <c r="P278" s="80"/>
      <c r="Q278" s="80"/>
      <c r="R278" s="84">
        <f t="shared" si="21"/>
        <v>0</v>
      </c>
      <c r="S278" s="19" t="str">
        <f t="shared" si="9"/>
        <v>OK</v>
      </c>
      <c r="T278" s="48"/>
      <c r="U278" s="48"/>
      <c r="V278" s="48"/>
      <c r="W278" s="48"/>
      <c r="X278" s="48"/>
      <c r="Y278" s="50"/>
      <c r="Z278" s="50"/>
      <c r="AA278" s="50"/>
      <c r="AB278" s="50"/>
      <c r="AC278" s="50"/>
      <c r="AD278" s="50"/>
      <c r="AE278" s="50"/>
      <c r="AF278" s="51"/>
      <c r="AG278" s="51"/>
      <c r="AH278" s="51"/>
      <c r="AI278" s="51"/>
    </row>
    <row r="279" spans="1:35" ht="40" customHeight="1" x14ac:dyDescent="0.35">
      <c r="A279" s="109"/>
      <c r="B279" s="112"/>
      <c r="C279" s="33">
        <v>276</v>
      </c>
      <c r="D279" s="115"/>
      <c r="E279" s="39" t="s">
        <v>130</v>
      </c>
      <c r="F279" s="40" t="s">
        <v>37</v>
      </c>
      <c r="G279" s="40" t="s">
        <v>40</v>
      </c>
      <c r="H279" s="40" t="s">
        <v>29</v>
      </c>
      <c r="I279" s="38">
        <v>20.69</v>
      </c>
      <c r="J279" s="17">
        <v>0</v>
      </c>
      <c r="K279" s="79">
        <f t="shared" si="18"/>
        <v>0</v>
      </c>
      <c r="L279" s="81">
        <f t="shared" si="19"/>
        <v>0</v>
      </c>
      <c r="M279" s="82"/>
      <c r="N279" s="83">
        <f t="shared" si="20"/>
        <v>0</v>
      </c>
      <c r="O279" s="80"/>
      <c r="P279" s="80"/>
      <c r="Q279" s="80"/>
      <c r="R279" s="84">
        <f t="shared" si="21"/>
        <v>0</v>
      </c>
      <c r="S279" s="19" t="str">
        <f t="shared" si="9"/>
        <v>OK</v>
      </c>
      <c r="T279" s="48"/>
      <c r="U279" s="48"/>
      <c r="V279" s="48"/>
      <c r="W279" s="48"/>
      <c r="X279" s="48"/>
      <c r="Y279" s="50"/>
      <c r="Z279" s="50"/>
      <c r="AA279" s="50"/>
      <c r="AB279" s="50"/>
      <c r="AC279" s="50"/>
      <c r="AD279" s="50"/>
      <c r="AE279" s="50"/>
      <c r="AF279" s="51"/>
      <c r="AG279" s="51"/>
      <c r="AH279" s="51"/>
      <c r="AI279" s="51"/>
    </row>
    <row r="280" spans="1:35" ht="40" customHeight="1" x14ac:dyDescent="0.35">
      <c r="A280" s="109"/>
      <c r="B280" s="112"/>
      <c r="C280" s="33">
        <v>277</v>
      </c>
      <c r="D280" s="115"/>
      <c r="E280" s="39" t="s">
        <v>41</v>
      </c>
      <c r="F280" s="40" t="s">
        <v>10</v>
      </c>
      <c r="G280" s="40" t="s">
        <v>28</v>
      </c>
      <c r="H280" s="40" t="s">
        <v>29</v>
      </c>
      <c r="I280" s="38">
        <v>72.05</v>
      </c>
      <c r="J280" s="17">
        <v>0</v>
      </c>
      <c r="K280" s="79">
        <f t="shared" si="18"/>
        <v>0</v>
      </c>
      <c r="L280" s="81">
        <f t="shared" si="19"/>
        <v>0</v>
      </c>
      <c r="M280" s="82"/>
      <c r="N280" s="83">
        <f t="shared" si="20"/>
        <v>0</v>
      </c>
      <c r="O280" s="80"/>
      <c r="P280" s="80"/>
      <c r="Q280" s="80"/>
      <c r="R280" s="84">
        <f t="shared" si="21"/>
        <v>0</v>
      </c>
      <c r="S280" s="19" t="str">
        <f t="shared" si="9"/>
        <v>OK</v>
      </c>
      <c r="T280" s="48"/>
      <c r="U280" s="48"/>
      <c r="V280" s="48"/>
      <c r="W280" s="48"/>
      <c r="X280" s="48"/>
      <c r="Y280" s="50"/>
      <c r="Z280" s="50"/>
      <c r="AA280" s="50"/>
      <c r="AB280" s="50"/>
      <c r="AC280" s="50"/>
      <c r="AD280" s="50"/>
      <c r="AE280" s="50"/>
      <c r="AF280" s="51"/>
      <c r="AG280" s="51"/>
      <c r="AH280" s="51"/>
      <c r="AI280" s="51"/>
    </row>
    <row r="281" spans="1:35" ht="40" customHeight="1" x14ac:dyDescent="0.35">
      <c r="A281" s="109"/>
      <c r="B281" s="112"/>
      <c r="C281" s="33">
        <v>278</v>
      </c>
      <c r="D281" s="115"/>
      <c r="E281" s="39" t="s">
        <v>42</v>
      </c>
      <c r="F281" s="40" t="s">
        <v>43</v>
      </c>
      <c r="G281" s="40" t="s">
        <v>28</v>
      </c>
      <c r="H281" s="40" t="s">
        <v>29</v>
      </c>
      <c r="I281" s="38">
        <v>25.77</v>
      </c>
      <c r="J281" s="17">
        <v>0</v>
      </c>
      <c r="K281" s="79">
        <f t="shared" si="18"/>
        <v>0</v>
      </c>
      <c r="L281" s="81">
        <f t="shared" si="19"/>
        <v>0</v>
      </c>
      <c r="M281" s="82"/>
      <c r="N281" s="83">
        <f t="shared" si="20"/>
        <v>0</v>
      </c>
      <c r="O281" s="80"/>
      <c r="P281" s="80"/>
      <c r="Q281" s="80"/>
      <c r="R281" s="84">
        <f t="shared" si="21"/>
        <v>0</v>
      </c>
      <c r="S281" s="19" t="str">
        <f t="shared" si="9"/>
        <v>OK</v>
      </c>
      <c r="T281" s="48"/>
      <c r="U281" s="48"/>
      <c r="V281" s="48"/>
      <c r="W281" s="48"/>
      <c r="X281" s="48"/>
      <c r="Y281" s="50"/>
      <c r="Z281" s="50"/>
      <c r="AA281" s="50"/>
      <c r="AB281" s="50"/>
      <c r="AC281" s="50"/>
      <c r="AD281" s="50"/>
      <c r="AE281" s="50"/>
      <c r="AF281" s="51"/>
      <c r="AG281" s="51"/>
      <c r="AH281" s="51"/>
      <c r="AI281" s="51"/>
    </row>
    <row r="282" spans="1:35" ht="40" customHeight="1" x14ac:dyDescent="0.35">
      <c r="A282" s="109"/>
      <c r="B282" s="112"/>
      <c r="C282" s="33">
        <v>279</v>
      </c>
      <c r="D282" s="115"/>
      <c r="E282" s="39" t="s">
        <v>44</v>
      </c>
      <c r="F282" s="40" t="s">
        <v>37</v>
      </c>
      <c r="G282" s="40" t="s">
        <v>45</v>
      </c>
      <c r="H282" s="40" t="s">
        <v>29</v>
      </c>
      <c r="I282" s="38">
        <v>33.18</v>
      </c>
      <c r="J282" s="17">
        <v>0</v>
      </c>
      <c r="K282" s="79">
        <f t="shared" si="18"/>
        <v>0</v>
      </c>
      <c r="L282" s="81">
        <f t="shared" si="19"/>
        <v>0</v>
      </c>
      <c r="M282" s="82"/>
      <c r="N282" s="83">
        <f t="shared" si="20"/>
        <v>0</v>
      </c>
      <c r="O282" s="80"/>
      <c r="P282" s="80"/>
      <c r="Q282" s="80"/>
      <c r="R282" s="84">
        <f t="shared" si="21"/>
        <v>0</v>
      </c>
      <c r="S282" s="19" t="str">
        <f t="shared" si="9"/>
        <v>OK</v>
      </c>
      <c r="T282" s="48"/>
      <c r="U282" s="48"/>
      <c r="V282" s="48"/>
      <c r="W282" s="48"/>
      <c r="X282" s="48"/>
      <c r="Y282" s="50"/>
      <c r="Z282" s="50"/>
      <c r="AA282" s="50"/>
      <c r="AB282" s="50"/>
      <c r="AC282" s="50"/>
      <c r="AD282" s="50"/>
      <c r="AE282" s="50"/>
      <c r="AF282" s="51"/>
      <c r="AG282" s="51"/>
      <c r="AH282" s="51"/>
      <c r="AI282" s="51"/>
    </row>
    <row r="283" spans="1:35" ht="40" customHeight="1" x14ac:dyDescent="0.35">
      <c r="A283" s="109"/>
      <c r="B283" s="112"/>
      <c r="C283" s="33">
        <v>280</v>
      </c>
      <c r="D283" s="115"/>
      <c r="E283" s="39" t="s">
        <v>46</v>
      </c>
      <c r="F283" s="40" t="s">
        <v>37</v>
      </c>
      <c r="G283" s="40" t="s">
        <v>47</v>
      </c>
      <c r="H283" s="40" t="s">
        <v>29</v>
      </c>
      <c r="I283" s="38">
        <v>26.19</v>
      </c>
      <c r="J283" s="17">
        <v>0</v>
      </c>
      <c r="K283" s="79">
        <f t="shared" si="18"/>
        <v>0</v>
      </c>
      <c r="L283" s="81">
        <f t="shared" si="19"/>
        <v>0</v>
      </c>
      <c r="M283" s="82"/>
      <c r="N283" s="83">
        <f t="shared" si="20"/>
        <v>0</v>
      </c>
      <c r="O283" s="80"/>
      <c r="P283" s="80"/>
      <c r="Q283" s="80"/>
      <c r="R283" s="84">
        <f t="shared" si="21"/>
        <v>0</v>
      </c>
      <c r="S283" s="19" t="str">
        <f t="shared" si="9"/>
        <v>OK</v>
      </c>
      <c r="T283" s="48"/>
      <c r="U283" s="48"/>
      <c r="V283" s="48"/>
      <c r="W283" s="48"/>
      <c r="X283" s="48"/>
      <c r="Y283" s="50"/>
      <c r="Z283" s="50"/>
      <c r="AA283" s="50"/>
      <c r="AB283" s="50"/>
      <c r="AC283" s="50"/>
      <c r="AD283" s="50"/>
      <c r="AE283" s="50"/>
      <c r="AF283" s="51"/>
      <c r="AG283" s="51"/>
      <c r="AH283" s="51"/>
      <c r="AI283" s="51"/>
    </row>
    <row r="284" spans="1:35" ht="40" customHeight="1" x14ac:dyDescent="0.35">
      <c r="A284" s="109"/>
      <c r="B284" s="112"/>
      <c r="C284" s="33">
        <v>281</v>
      </c>
      <c r="D284" s="115"/>
      <c r="E284" s="39" t="s">
        <v>48</v>
      </c>
      <c r="F284" s="40" t="s">
        <v>37</v>
      </c>
      <c r="G284" s="40" t="s">
        <v>49</v>
      </c>
      <c r="H284" s="40" t="s">
        <v>29</v>
      </c>
      <c r="I284" s="38">
        <v>18.63</v>
      </c>
      <c r="J284" s="17">
        <v>0</v>
      </c>
      <c r="K284" s="79">
        <f t="shared" si="18"/>
        <v>0</v>
      </c>
      <c r="L284" s="81">
        <f t="shared" si="19"/>
        <v>0</v>
      </c>
      <c r="M284" s="82"/>
      <c r="N284" s="83">
        <f t="shared" si="20"/>
        <v>0</v>
      </c>
      <c r="O284" s="80"/>
      <c r="P284" s="80"/>
      <c r="Q284" s="80"/>
      <c r="R284" s="84">
        <f t="shared" si="21"/>
        <v>0</v>
      </c>
      <c r="S284" s="19" t="str">
        <f t="shared" si="9"/>
        <v>OK</v>
      </c>
      <c r="T284" s="48"/>
      <c r="U284" s="48"/>
      <c r="V284" s="48"/>
      <c r="W284" s="48"/>
      <c r="X284" s="48"/>
      <c r="Y284" s="50"/>
      <c r="Z284" s="50"/>
      <c r="AA284" s="50"/>
      <c r="AB284" s="50"/>
      <c r="AC284" s="50"/>
      <c r="AD284" s="50"/>
      <c r="AE284" s="50"/>
      <c r="AF284" s="51"/>
      <c r="AG284" s="51"/>
      <c r="AH284" s="51"/>
      <c r="AI284" s="51"/>
    </row>
    <row r="285" spans="1:35" ht="40" customHeight="1" x14ac:dyDescent="0.35">
      <c r="A285" s="109"/>
      <c r="B285" s="112"/>
      <c r="C285" s="33">
        <v>282</v>
      </c>
      <c r="D285" s="115"/>
      <c r="E285" s="39" t="s">
        <v>50</v>
      </c>
      <c r="F285" s="40" t="s">
        <v>37</v>
      </c>
      <c r="G285" s="40" t="s">
        <v>51</v>
      </c>
      <c r="H285" s="40" t="s">
        <v>29</v>
      </c>
      <c r="I285" s="38">
        <v>233.11</v>
      </c>
      <c r="J285" s="17">
        <v>0</v>
      </c>
      <c r="K285" s="79">
        <f t="shared" si="18"/>
        <v>0</v>
      </c>
      <c r="L285" s="81">
        <f t="shared" si="19"/>
        <v>0</v>
      </c>
      <c r="M285" s="82"/>
      <c r="N285" s="83">
        <f t="shared" si="20"/>
        <v>0</v>
      </c>
      <c r="O285" s="80"/>
      <c r="P285" s="80"/>
      <c r="Q285" s="80"/>
      <c r="R285" s="84">
        <f t="shared" si="21"/>
        <v>0</v>
      </c>
      <c r="S285" s="19" t="str">
        <f t="shared" si="9"/>
        <v>OK</v>
      </c>
      <c r="T285" s="48"/>
      <c r="U285" s="48"/>
      <c r="V285" s="48"/>
      <c r="W285" s="48"/>
      <c r="X285" s="48"/>
      <c r="Y285" s="50"/>
      <c r="Z285" s="50"/>
      <c r="AA285" s="50"/>
      <c r="AB285" s="50"/>
      <c r="AC285" s="50"/>
      <c r="AD285" s="50"/>
      <c r="AE285" s="50"/>
      <c r="AF285" s="51"/>
      <c r="AG285" s="51"/>
      <c r="AH285" s="51"/>
      <c r="AI285" s="51"/>
    </row>
    <row r="286" spans="1:35" ht="40" customHeight="1" x14ac:dyDescent="0.35">
      <c r="A286" s="109"/>
      <c r="B286" s="112"/>
      <c r="C286" s="33">
        <v>283</v>
      </c>
      <c r="D286" s="115"/>
      <c r="E286" s="39" t="s">
        <v>52</v>
      </c>
      <c r="F286" s="40" t="s">
        <v>37</v>
      </c>
      <c r="G286" s="40" t="s">
        <v>53</v>
      </c>
      <c r="H286" s="40" t="s">
        <v>29</v>
      </c>
      <c r="I286" s="38">
        <v>254.5</v>
      </c>
      <c r="J286" s="17">
        <v>0</v>
      </c>
      <c r="K286" s="79">
        <f t="shared" si="18"/>
        <v>0</v>
      </c>
      <c r="L286" s="81">
        <f t="shared" si="19"/>
        <v>0</v>
      </c>
      <c r="M286" s="82"/>
      <c r="N286" s="83">
        <f t="shared" si="20"/>
        <v>0</v>
      </c>
      <c r="O286" s="80"/>
      <c r="P286" s="80"/>
      <c r="Q286" s="80"/>
      <c r="R286" s="84">
        <f t="shared" si="21"/>
        <v>0</v>
      </c>
      <c r="S286" s="19" t="str">
        <f t="shared" si="9"/>
        <v>OK</v>
      </c>
      <c r="T286" s="48"/>
      <c r="U286" s="48"/>
      <c r="V286" s="48"/>
      <c r="W286" s="48"/>
      <c r="X286" s="48"/>
      <c r="Y286" s="50"/>
      <c r="Z286" s="50"/>
      <c r="AA286" s="50"/>
      <c r="AB286" s="50"/>
      <c r="AC286" s="50"/>
      <c r="AD286" s="50"/>
      <c r="AE286" s="50"/>
      <c r="AF286" s="51"/>
      <c r="AG286" s="51"/>
      <c r="AH286" s="51"/>
      <c r="AI286" s="51"/>
    </row>
    <row r="287" spans="1:35" ht="40" customHeight="1" x14ac:dyDescent="0.35">
      <c r="A287" s="109"/>
      <c r="B287" s="112"/>
      <c r="C287" s="33">
        <v>284</v>
      </c>
      <c r="D287" s="115"/>
      <c r="E287" s="39" t="s">
        <v>54</v>
      </c>
      <c r="F287" s="40" t="s">
        <v>37</v>
      </c>
      <c r="G287" s="40" t="s">
        <v>95</v>
      </c>
      <c r="H287" s="40" t="s">
        <v>29</v>
      </c>
      <c r="I287" s="38">
        <v>83.89</v>
      </c>
      <c r="J287" s="17">
        <v>0</v>
      </c>
      <c r="K287" s="79">
        <f t="shared" si="18"/>
        <v>0</v>
      </c>
      <c r="L287" s="81">
        <f t="shared" si="19"/>
        <v>0</v>
      </c>
      <c r="M287" s="82"/>
      <c r="N287" s="83">
        <f t="shared" si="20"/>
        <v>0</v>
      </c>
      <c r="O287" s="80"/>
      <c r="P287" s="80"/>
      <c r="Q287" s="80"/>
      <c r="R287" s="84">
        <f t="shared" si="21"/>
        <v>0</v>
      </c>
      <c r="S287" s="19" t="str">
        <f t="shared" si="9"/>
        <v>OK</v>
      </c>
      <c r="T287" s="48"/>
      <c r="U287" s="48"/>
      <c r="V287" s="48"/>
      <c r="W287" s="48"/>
      <c r="X287" s="48"/>
      <c r="Y287" s="50"/>
      <c r="Z287" s="50"/>
      <c r="AA287" s="50"/>
      <c r="AB287" s="50"/>
      <c r="AC287" s="50"/>
      <c r="AD287" s="50"/>
      <c r="AE287" s="50"/>
      <c r="AF287" s="51"/>
      <c r="AG287" s="51"/>
      <c r="AH287" s="51"/>
      <c r="AI287" s="51"/>
    </row>
    <row r="288" spans="1:35" ht="40" customHeight="1" x14ac:dyDescent="0.35">
      <c r="A288" s="109"/>
      <c r="B288" s="112"/>
      <c r="C288" s="33">
        <v>285</v>
      </c>
      <c r="D288" s="115"/>
      <c r="E288" s="39" t="s">
        <v>56</v>
      </c>
      <c r="F288" s="40" t="s">
        <v>37</v>
      </c>
      <c r="G288" s="40" t="s">
        <v>96</v>
      </c>
      <c r="H288" s="40" t="s">
        <v>29</v>
      </c>
      <c r="I288" s="38">
        <v>32.17</v>
      </c>
      <c r="J288" s="17">
        <v>0</v>
      </c>
      <c r="K288" s="79">
        <f t="shared" si="18"/>
        <v>0</v>
      </c>
      <c r="L288" s="81">
        <f t="shared" si="19"/>
        <v>0</v>
      </c>
      <c r="M288" s="82"/>
      <c r="N288" s="83">
        <f t="shared" si="20"/>
        <v>0</v>
      </c>
      <c r="O288" s="80"/>
      <c r="P288" s="80"/>
      <c r="Q288" s="80"/>
      <c r="R288" s="84">
        <f t="shared" si="21"/>
        <v>0</v>
      </c>
      <c r="S288" s="19" t="str">
        <f t="shared" si="9"/>
        <v>OK</v>
      </c>
      <c r="T288" s="48"/>
      <c r="U288" s="48"/>
      <c r="V288" s="48"/>
      <c r="W288" s="48"/>
      <c r="X288" s="48"/>
      <c r="Y288" s="50"/>
      <c r="Z288" s="50"/>
      <c r="AA288" s="50"/>
      <c r="AB288" s="50"/>
      <c r="AC288" s="50"/>
      <c r="AD288" s="50"/>
      <c r="AE288" s="50"/>
      <c r="AF288" s="51"/>
      <c r="AG288" s="51"/>
      <c r="AH288" s="51"/>
      <c r="AI288" s="51"/>
    </row>
    <row r="289" spans="1:35" ht="40" customHeight="1" x14ac:dyDescent="0.35">
      <c r="A289" s="109"/>
      <c r="B289" s="112"/>
      <c r="C289" s="33">
        <v>286</v>
      </c>
      <c r="D289" s="115"/>
      <c r="E289" s="39" t="s">
        <v>58</v>
      </c>
      <c r="F289" s="40" t="s">
        <v>37</v>
      </c>
      <c r="G289" s="40" t="s">
        <v>59</v>
      </c>
      <c r="H289" s="40" t="s">
        <v>29</v>
      </c>
      <c r="I289" s="38">
        <v>72.08</v>
      </c>
      <c r="J289" s="17">
        <v>0</v>
      </c>
      <c r="K289" s="79">
        <f t="shared" si="18"/>
        <v>0</v>
      </c>
      <c r="L289" s="81">
        <f t="shared" si="19"/>
        <v>0</v>
      </c>
      <c r="M289" s="82"/>
      <c r="N289" s="83">
        <f t="shared" si="20"/>
        <v>0</v>
      </c>
      <c r="O289" s="80"/>
      <c r="P289" s="80"/>
      <c r="Q289" s="80"/>
      <c r="R289" s="84">
        <f t="shared" si="21"/>
        <v>0</v>
      </c>
      <c r="S289" s="19" t="str">
        <f t="shared" si="9"/>
        <v>OK</v>
      </c>
      <c r="T289" s="48"/>
      <c r="U289" s="48"/>
      <c r="V289" s="48"/>
      <c r="W289" s="48"/>
      <c r="X289" s="48"/>
      <c r="Y289" s="50"/>
      <c r="Z289" s="50"/>
      <c r="AA289" s="50"/>
      <c r="AB289" s="50"/>
      <c r="AC289" s="50"/>
      <c r="AD289" s="50"/>
      <c r="AE289" s="50"/>
      <c r="AF289" s="51"/>
      <c r="AG289" s="51"/>
      <c r="AH289" s="51"/>
      <c r="AI289" s="51"/>
    </row>
    <row r="290" spans="1:35" ht="40" customHeight="1" x14ac:dyDescent="0.35">
      <c r="A290" s="109"/>
      <c r="B290" s="112"/>
      <c r="C290" s="33">
        <v>287</v>
      </c>
      <c r="D290" s="115"/>
      <c r="E290" s="39" t="s">
        <v>60</v>
      </c>
      <c r="F290" s="40" t="s">
        <v>37</v>
      </c>
      <c r="G290" s="40" t="s">
        <v>61</v>
      </c>
      <c r="H290" s="40" t="s">
        <v>29</v>
      </c>
      <c r="I290" s="38">
        <v>120.74</v>
      </c>
      <c r="J290" s="17">
        <v>0</v>
      </c>
      <c r="K290" s="79">
        <f t="shared" si="18"/>
        <v>0</v>
      </c>
      <c r="L290" s="81">
        <f t="shared" si="19"/>
        <v>0</v>
      </c>
      <c r="M290" s="82"/>
      <c r="N290" s="83">
        <f t="shared" si="20"/>
        <v>0</v>
      </c>
      <c r="O290" s="80"/>
      <c r="P290" s="80"/>
      <c r="Q290" s="80"/>
      <c r="R290" s="84">
        <f t="shared" si="21"/>
        <v>0</v>
      </c>
      <c r="S290" s="19" t="str">
        <f t="shared" si="9"/>
        <v>OK</v>
      </c>
      <c r="T290" s="48"/>
      <c r="U290" s="48"/>
      <c r="V290" s="48"/>
      <c r="W290" s="48"/>
      <c r="X290" s="48"/>
      <c r="Y290" s="50"/>
      <c r="Z290" s="50"/>
      <c r="AA290" s="50"/>
      <c r="AB290" s="50"/>
      <c r="AC290" s="50"/>
      <c r="AD290" s="50"/>
      <c r="AE290" s="50"/>
      <c r="AF290" s="51"/>
      <c r="AG290" s="51"/>
      <c r="AH290" s="51"/>
      <c r="AI290" s="51"/>
    </row>
    <row r="291" spans="1:35" ht="40" customHeight="1" x14ac:dyDescent="0.35">
      <c r="A291" s="109"/>
      <c r="B291" s="112"/>
      <c r="C291" s="33">
        <v>288</v>
      </c>
      <c r="D291" s="115"/>
      <c r="E291" s="39" t="s">
        <v>62</v>
      </c>
      <c r="F291" s="40" t="s">
        <v>125</v>
      </c>
      <c r="G291" s="40" t="s">
        <v>63</v>
      </c>
      <c r="H291" s="40" t="s">
        <v>29</v>
      </c>
      <c r="I291" s="38">
        <v>1290.07</v>
      </c>
      <c r="J291" s="17">
        <v>0</v>
      </c>
      <c r="K291" s="79">
        <f t="shared" si="18"/>
        <v>0</v>
      </c>
      <c r="L291" s="81">
        <f t="shared" si="19"/>
        <v>0</v>
      </c>
      <c r="M291" s="82"/>
      <c r="N291" s="83">
        <f t="shared" si="20"/>
        <v>0</v>
      </c>
      <c r="O291" s="80"/>
      <c r="P291" s="80"/>
      <c r="Q291" s="80"/>
      <c r="R291" s="84">
        <f t="shared" si="21"/>
        <v>0</v>
      </c>
      <c r="S291" s="19" t="str">
        <f t="shared" si="9"/>
        <v>OK</v>
      </c>
      <c r="T291" s="48"/>
      <c r="U291" s="48"/>
      <c r="V291" s="48"/>
      <c r="W291" s="48"/>
      <c r="X291" s="48"/>
      <c r="Y291" s="50"/>
      <c r="Z291" s="50"/>
      <c r="AA291" s="50"/>
      <c r="AB291" s="50"/>
      <c r="AC291" s="50"/>
      <c r="AD291" s="50"/>
      <c r="AE291" s="50"/>
      <c r="AF291" s="51"/>
      <c r="AG291" s="51"/>
      <c r="AH291" s="51"/>
      <c r="AI291" s="51"/>
    </row>
    <row r="292" spans="1:35" ht="40" customHeight="1" x14ac:dyDescent="0.35">
      <c r="A292" s="109"/>
      <c r="B292" s="112"/>
      <c r="C292" s="33">
        <v>289</v>
      </c>
      <c r="D292" s="115"/>
      <c r="E292" s="39" t="s">
        <v>64</v>
      </c>
      <c r="F292" s="40" t="s">
        <v>125</v>
      </c>
      <c r="G292" s="40" t="s">
        <v>63</v>
      </c>
      <c r="H292" s="40" t="s">
        <v>29</v>
      </c>
      <c r="I292" s="38">
        <v>678.33</v>
      </c>
      <c r="J292" s="17">
        <v>0</v>
      </c>
      <c r="K292" s="79">
        <f t="shared" si="18"/>
        <v>0</v>
      </c>
      <c r="L292" s="81">
        <f t="shared" si="19"/>
        <v>0</v>
      </c>
      <c r="M292" s="82"/>
      <c r="N292" s="83">
        <f t="shared" si="20"/>
        <v>0</v>
      </c>
      <c r="O292" s="80"/>
      <c r="P292" s="80"/>
      <c r="Q292" s="80"/>
      <c r="R292" s="84">
        <f t="shared" si="21"/>
        <v>0</v>
      </c>
      <c r="S292" s="19" t="str">
        <f t="shared" si="9"/>
        <v>OK</v>
      </c>
      <c r="T292" s="48"/>
      <c r="U292" s="48"/>
      <c r="V292" s="48"/>
      <c r="W292" s="48"/>
      <c r="X292" s="48"/>
      <c r="Y292" s="50"/>
      <c r="Z292" s="50"/>
      <c r="AA292" s="50"/>
      <c r="AB292" s="50"/>
      <c r="AC292" s="50"/>
      <c r="AD292" s="50"/>
      <c r="AE292" s="50"/>
      <c r="AF292" s="51"/>
      <c r="AG292" s="51"/>
      <c r="AH292" s="51"/>
      <c r="AI292" s="51"/>
    </row>
    <row r="293" spans="1:35" ht="40" customHeight="1" x14ac:dyDescent="0.35">
      <c r="A293" s="109"/>
      <c r="B293" s="112"/>
      <c r="C293" s="33">
        <v>290</v>
      </c>
      <c r="D293" s="115"/>
      <c r="E293" s="39" t="s">
        <v>65</v>
      </c>
      <c r="F293" s="40" t="s">
        <v>125</v>
      </c>
      <c r="G293" s="40" t="s">
        <v>66</v>
      </c>
      <c r="H293" s="40" t="s">
        <v>29</v>
      </c>
      <c r="I293" s="38">
        <v>183.14</v>
      </c>
      <c r="J293" s="17">
        <v>0</v>
      </c>
      <c r="K293" s="79">
        <f t="shared" si="18"/>
        <v>0</v>
      </c>
      <c r="L293" s="81">
        <f t="shared" si="19"/>
        <v>0</v>
      </c>
      <c r="M293" s="82"/>
      <c r="N293" s="83">
        <f t="shared" si="20"/>
        <v>0</v>
      </c>
      <c r="O293" s="80"/>
      <c r="P293" s="80"/>
      <c r="Q293" s="80"/>
      <c r="R293" s="84">
        <f t="shared" si="21"/>
        <v>0</v>
      </c>
      <c r="S293" s="19" t="str">
        <f t="shared" si="9"/>
        <v>OK</v>
      </c>
      <c r="T293" s="48"/>
      <c r="U293" s="48"/>
      <c r="V293" s="48"/>
      <c r="W293" s="48"/>
      <c r="X293" s="48"/>
      <c r="Y293" s="50"/>
      <c r="Z293" s="50"/>
      <c r="AA293" s="50"/>
      <c r="AB293" s="50"/>
      <c r="AC293" s="50"/>
      <c r="AD293" s="50"/>
      <c r="AE293" s="50"/>
      <c r="AF293" s="51"/>
      <c r="AG293" s="51"/>
      <c r="AH293" s="51"/>
      <c r="AI293" s="51"/>
    </row>
    <row r="294" spans="1:35" ht="40" customHeight="1" x14ac:dyDescent="0.35">
      <c r="A294" s="109"/>
      <c r="B294" s="112"/>
      <c r="C294" s="33">
        <v>291</v>
      </c>
      <c r="D294" s="115"/>
      <c r="E294" s="39" t="s">
        <v>67</v>
      </c>
      <c r="F294" s="40" t="s">
        <v>125</v>
      </c>
      <c r="G294" s="40" t="s">
        <v>68</v>
      </c>
      <c r="H294" s="40" t="s">
        <v>29</v>
      </c>
      <c r="I294" s="38">
        <v>841.19</v>
      </c>
      <c r="J294" s="17">
        <v>0</v>
      </c>
      <c r="K294" s="79">
        <f t="shared" si="18"/>
        <v>0</v>
      </c>
      <c r="L294" s="81">
        <f t="shared" si="19"/>
        <v>0</v>
      </c>
      <c r="M294" s="82"/>
      <c r="N294" s="83">
        <f t="shared" si="20"/>
        <v>0</v>
      </c>
      <c r="O294" s="80"/>
      <c r="P294" s="80"/>
      <c r="Q294" s="80"/>
      <c r="R294" s="84">
        <f t="shared" si="21"/>
        <v>0</v>
      </c>
      <c r="S294" s="19" t="str">
        <f t="shared" si="9"/>
        <v>OK</v>
      </c>
      <c r="T294" s="48"/>
      <c r="U294" s="48"/>
      <c r="V294" s="48"/>
      <c r="W294" s="48"/>
      <c r="X294" s="48"/>
      <c r="Y294" s="50"/>
      <c r="Z294" s="50"/>
      <c r="AA294" s="50"/>
      <c r="AB294" s="50"/>
      <c r="AC294" s="50"/>
      <c r="AD294" s="50"/>
      <c r="AE294" s="50"/>
      <c r="AF294" s="51"/>
      <c r="AG294" s="51"/>
      <c r="AH294" s="51"/>
      <c r="AI294" s="51"/>
    </row>
    <row r="295" spans="1:35" ht="40" customHeight="1" x14ac:dyDescent="0.35">
      <c r="A295" s="109"/>
      <c r="B295" s="112"/>
      <c r="C295" s="33">
        <v>292</v>
      </c>
      <c r="D295" s="115"/>
      <c r="E295" s="39" t="s">
        <v>69</v>
      </c>
      <c r="F295" s="40" t="s">
        <v>125</v>
      </c>
      <c r="G295" s="40" t="s">
        <v>28</v>
      </c>
      <c r="H295" s="40" t="s">
        <v>29</v>
      </c>
      <c r="I295" s="38">
        <v>420.31</v>
      </c>
      <c r="J295" s="17">
        <v>0</v>
      </c>
      <c r="K295" s="79">
        <f t="shared" si="18"/>
        <v>0</v>
      </c>
      <c r="L295" s="81">
        <f t="shared" si="19"/>
        <v>0</v>
      </c>
      <c r="M295" s="82"/>
      <c r="N295" s="83">
        <f t="shared" si="20"/>
        <v>0</v>
      </c>
      <c r="O295" s="80"/>
      <c r="P295" s="80"/>
      <c r="Q295" s="80"/>
      <c r="R295" s="84">
        <f t="shared" si="21"/>
        <v>0</v>
      </c>
      <c r="S295" s="19" t="str">
        <f t="shared" ref="S295:S354" si="22">IF(R295&lt;0,"ATENÇÃO","OK")</f>
        <v>OK</v>
      </c>
      <c r="T295" s="48"/>
      <c r="U295" s="48"/>
      <c r="V295" s="48"/>
      <c r="W295" s="48"/>
      <c r="X295" s="48"/>
      <c r="Y295" s="50"/>
      <c r="Z295" s="50"/>
      <c r="AA295" s="50"/>
      <c r="AB295" s="50"/>
      <c r="AC295" s="50"/>
      <c r="AD295" s="50"/>
      <c r="AE295" s="50"/>
      <c r="AF295" s="51"/>
      <c r="AG295" s="51"/>
      <c r="AH295" s="51"/>
      <c r="AI295" s="51"/>
    </row>
    <row r="296" spans="1:35" ht="40" customHeight="1" x14ac:dyDescent="0.35">
      <c r="A296" s="109"/>
      <c r="B296" s="112"/>
      <c r="C296" s="33">
        <v>293</v>
      </c>
      <c r="D296" s="115"/>
      <c r="E296" s="39" t="s">
        <v>70</v>
      </c>
      <c r="F296" s="40" t="s">
        <v>125</v>
      </c>
      <c r="G296" s="40" t="s">
        <v>71</v>
      </c>
      <c r="H296" s="40" t="s">
        <v>29</v>
      </c>
      <c r="I296" s="38">
        <v>159.81</v>
      </c>
      <c r="J296" s="17">
        <v>0</v>
      </c>
      <c r="K296" s="79">
        <f t="shared" si="18"/>
        <v>0</v>
      </c>
      <c r="L296" s="81">
        <f t="shared" si="19"/>
        <v>0</v>
      </c>
      <c r="M296" s="82"/>
      <c r="N296" s="83">
        <f t="shared" si="20"/>
        <v>0</v>
      </c>
      <c r="O296" s="80"/>
      <c r="P296" s="80"/>
      <c r="Q296" s="80"/>
      <c r="R296" s="84">
        <f t="shared" si="21"/>
        <v>0</v>
      </c>
      <c r="S296" s="19" t="str">
        <f t="shared" si="22"/>
        <v>OK</v>
      </c>
      <c r="T296" s="48"/>
      <c r="U296" s="48"/>
      <c r="V296" s="48"/>
      <c r="W296" s="48"/>
      <c r="X296" s="48"/>
      <c r="Y296" s="50"/>
      <c r="Z296" s="50"/>
      <c r="AA296" s="50"/>
      <c r="AB296" s="50"/>
      <c r="AC296" s="50"/>
      <c r="AD296" s="50"/>
      <c r="AE296" s="50"/>
      <c r="AF296" s="51"/>
      <c r="AG296" s="51"/>
      <c r="AH296" s="51"/>
      <c r="AI296" s="51"/>
    </row>
    <row r="297" spans="1:35" ht="40" customHeight="1" x14ac:dyDescent="0.35">
      <c r="A297" s="109"/>
      <c r="B297" s="112"/>
      <c r="C297" s="33">
        <v>294</v>
      </c>
      <c r="D297" s="115"/>
      <c r="E297" s="39" t="s">
        <v>72</v>
      </c>
      <c r="F297" s="40" t="s">
        <v>125</v>
      </c>
      <c r="G297" s="40" t="s">
        <v>73</v>
      </c>
      <c r="H297" s="40" t="s">
        <v>29</v>
      </c>
      <c r="I297" s="38">
        <v>931.3</v>
      </c>
      <c r="J297" s="17">
        <v>0</v>
      </c>
      <c r="K297" s="79">
        <f t="shared" si="18"/>
        <v>0</v>
      </c>
      <c r="L297" s="81">
        <f t="shared" si="19"/>
        <v>0</v>
      </c>
      <c r="M297" s="82"/>
      <c r="N297" s="83">
        <f t="shared" si="20"/>
        <v>0</v>
      </c>
      <c r="O297" s="80"/>
      <c r="P297" s="80"/>
      <c r="Q297" s="80"/>
      <c r="R297" s="84">
        <f t="shared" si="21"/>
        <v>0</v>
      </c>
      <c r="S297" s="19" t="str">
        <f t="shared" si="22"/>
        <v>OK</v>
      </c>
      <c r="T297" s="48"/>
      <c r="U297" s="48"/>
      <c r="V297" s="48"/>
      <c r="W297" s="48"/>
      <c r="X297" s="48"/>
      <c r="Y297" s="50"/>
      <c r="Z297" s="50"/>
      <c r="AA297" s="50"/>
      <c r="AB297" s="50"/>
      <c r="AC297" s="50"/>
      <c r="AD297" s="50"/>
      <c r="AE297" s="50"/>
      <c r="AF297" s="51"/>
      <c r="AG297" s="51"/>
      <c r="AH297" s="51"/>
      <c r="AI297" s="51"/>
    </row>
    <row r="298" spans="1:35" ht="40" customHeight="1" x14ac:dyDescent="0.35">
      <c r="A298" s="109"/>
      <c r="B298" s="112"/>
      <c r="C298" s="33">
        <v>295</v>
      </c>
      <c r="D298" s="115"/>
      <c r="E298" s="39" t="s">
        <v>74</v>
      </c>
      <c r="F298" s="40" t="s">
        <v>125</v>
      </c>
      <c r="G298" s="40" t="s">
        <v>75</v>
      </c>
      <c r="H298" s="40" t="s">
        <v>29</v>
      </c>
      <c r="I298" s="38">
        <v>1299.95</v>
      </c>
      <c r="J298" s="17">
        <v>0</v>
      </c>
      <c r="K298" s="79">
        <f t="shared" si="18"/>
        <v>0</v>
      </c>
      <c r="L298" s="81">
        <f t="shared" si="19"/>
        <v>0</v>
      </c>
      <c r="M298" s="82"/>
      <c r="N298" s="83">
        <f t="shared" si="20"/>
        <v>0</v>
      </c>
      <c r="O298" s="80"/>
      <c r="P298" s="80"/>
      <c r="Q298" s="80"/>
      <c r="R298" s="84">
        <f t="shared" si="21"/>
        <v>0</v>
      </c>
      <c r="S298" s="19" t="str">
        <f t="shared" si="22"/>
        <v>OK</v>
      </c>
      <c r="T298" s="48"/>
      <c r="U298" s="48"/>
      <c r="V298" s="48"/>
      <c r="W298" s="48"/>
      <c r="X298" s="48"/>
      <c r="Y298" s="50"/>
      <c r="Z298" s="50"/>
      <c r="AA298" s="50"/>
      <c r="AB298" s="50"/>
      <c r="AC298" s="50"/>
      <c r="AD298" s="50"/>
      <c r="AE298" s="50"/>
      <c r="AF298" s="51"/>
      <c r="AG298" s="51"/>
      <c r="AH298" s="51"/>
      <c r="AI298" s="51"/>
    </row>
    <row r="299" spans="1:35" ht="40" customHeight="1" x14ac:dyDescent="0.35">
      <c r="A299" s="109"/>
      <c r="B299" s="112"/>
      <c r="C299" s="33">
        <v>296</v>
      </c>
      <c r="D299" s="115"/>
      <c r="E299" s="39" t="s">
        <v>78</v>
      </c>
      <c r="F299" s="40" t="s">
        <v>125</v>
      </c>
      <c r="G299" s="40" t="s">
        <v>28</v>
      </c>
      <c r="H299" s="40" t="s">
        <v>29</v>
      </c>
      <c r="I299" s="38">
        <v>87.31</v>
      </c>
      <c r="J299" s="17">
        <v>0</v>
      </c>
      <c r="K299" s="79">
        <f t="shared" si="18"/>
        <v>0</v>
      </c>
      <c r="L299" s="81">
        <f t="shared" si="19"/>
        <v>0</v>
      </c>
      <c r="M299" s="82"/>
      <c r="N299" s="83">
        <f t="shared" si="20"/>
        <v>0</v>
      </c>
      <c r="O299" s="80"/>
      <c r="P299" s="80"/>
      <c r="Q299" s="80"/>
      <c r="R299" s="84">
        <f t="shared" si="21"/>
        <v>0</v>
      </c>
      <c r="S299" s="19" t="str">
        <f t="shared" si="22"/>
        <v>OK</v>
      </c>
      <c r="T299" s="48"/>
      <c r="U299" s="48"/>
      <c r="V299" s="48"/>
      <c r="W299" s="48"/>
      <c r="X299" s="48"/>
      <c r="Y299" s="50"/>
      <c r="Z299" s="50"/>
      <c r="AA299" s="50"/>
      <c r="AB299" s="50"/>
      <c r="AC299" s="50"/>
      <c r="AD299" s="50"/>
      <c r="AE299" s="50"/>
      <c r="AF299" s="51"/>
      <c r="AG299" s="51"/>
      <c r="AH299" s="51"/>
      <c r="AI299" s="51"/>
    </row>
    <row r="300" spans="1:35" ht="40" customHeight="1" x14ac:dyDescent="0.35">
      <c r="A300" s="109"/>
      <c r="B300" s="112"/>
      <c r="C300" s="33">
        <v>297</v>
      </c>
      <c r="D300" s="115"/>
      <c r="E300" s="39" t="s">
        <v>131</v>
      </c>
      <c r="F300" s="40" t="s">
        <v>125</v>
      </c>
      <c r="G300" s="40" t="s">
        <v>28</v>
      </c>
      <c r="H300" s="40" t="s">
        <v>29</v>
      </c>
      <c r="I300" s="38">
        <v>82.66</v>
      </c>
      <c r="J300" s="17">
        <v>0</v>
      </c>
      <c r="K300" s="79">
        <f t="shared" si="18"/>
        <v>0</v>
      </c>
      <c r="L300" s="81">
        <f t="shared" si="19"/>
        <v>0</v>
      </c>
      <c r="M300" s="82"/>
      <c r="N300" s="83">
        <f t="shared" si="20"/>
        <v>0</v>
      </c>
      <c r="O300" s="80"/>
      <c r="P300" s="80"/>
      <c r="Q300" s="80"/>
      <c r="R300" s="84">
        <f t="shared" si="21"/>
        <v>0</v>
      </c>
      <c r="S300" s="19" t="str">
        <f t="shared" si="22"/>
        <v>OK</v>
      </c>
      <c r="T300" s="48"/>
      <c r="U300" s="48"/>
      <c r="V300" s="48"/>
      <c r="W300" s="48"/>
      <c r="X300" s="48"/>
      <c r="Y300" s="50"/>
      <c r="Z300" s="50"/>
      <c r="AA300" s="50"/>
      <c r="AB300" s="50"/>
      <c r="AC300" s="50"/>
      <c r="AD300" s="50"/>
      <c r="AE300" s="50"/>
      <c r="AF300" s="51"/>
      <c r="AG300" s="51"/>
      <c r="AH300" s="51"/>
      <c r="AI300" s="51"/>
    </row>
    <row r="301" spans="1:35" ht="40" customHeight="1" x14ac:dyDescent="0.35">
      <c r="A301" s="109"/>
      <c r="B301" s="112"/>
      <c r="C301" s="33">
        <v>298</v>
      </c>
      <c r="D301" s="115"/>
      <c r="E301" s="39" t="s">
        <v>132</v>
      </c>
      <c r="F301" s="40" t="s">
        <v>37</v>
      </c>
      <c r="G301" s="40" t="s">
        <v>79</v>
      </c>
      <c r="H301" s="40" t="s">
        <v>29</v>
      </c>
      <c r="I301" s="38">
        <v>15.69</v>
      </c>
      <c r="J301" s="17">
        <v>0</v>
      </c>
      <c r="K301" s="79">
        <f t="shared" si="18"/>
        <v>0</v>
      </c>
      <c r="L301" s="81">
        <f t="shared" si="19"/>
        <v>0</v>
      </c>
      <c r="M301" s="82"/>
      <c r="N301" s="83">
        <f t="shared" si="20"/>
        <v>0</v>
      </c>
      <c r="O301" s="80"/>
      <c r="P301" s="80"/>
      <c r="Q301" s="80"/>
      <c r="R301" s="84">
        <f t="shared" si="21"/>
        <v>0</v>
      </c>
      <c r="S301" s="19" t="str">
        <f t="shared" si="22"/>
        <v>OK</v>
      </c>
      <c r="T301" s="48"/>
      <c r="U301" s="48"/>
      <c r="V301" s="48"/>
      <c r="W301" s="48"/>
      <c r="X301" s="48"/>
      <c r="Y301" s="50"/>
      <c r="Z301" s="50"/>
      <c r="AA301" s="50"/>
      <c r="AB301" s="50"/>
      <c r="AC301" s="50"/>
      <c r="AD301" s="50"/>
      <c r="AE301" s="50"/>
      <c r="AF301" s="51"/>
      <c r="AG301" s="51"/>
      <c r="AH301" s="51"/>
      <c r="AI301" s="51"/>
    </row>
    <row r="302" spans="1:35" ht="40" customHeight="1" x14ac:dyDescent="0.35">
      <c r="A302" s="109"/>
      <c r="B302" s="112"/>
      <c r="C302" s="33">
        <v>299</v>
      </c>
      <c r="D302" s="115"/>
      <c r="E302" s="39" t="s">
        <v>133</v>
      </c>
      <c r="F302" s="40" t="s">
        <v>37</v>
      </c>
      <c r="G302" s="40" t="s">
        <v>80</v>
      </c>
      <c r="H302" s="40" t="s">
        <v>29</v>
      </c>
      <c r="I302" s="38">
        <v>24.05</v>
      </c>
      <c r="J302" s="17">
        <v>0</v>
      </c>
      <c r="K302" s="79">
        <f t="shared" si="18"/>
        <v>0</v>
      </c>
      <c r="L302" s="81">
        <f t="shared" si="19"/>
        <v>0</v>
      </c>
      <c r="M302" s="82"/>
      <c r="N302" s="83">
        <f t="shared" si="20"/>
        <v>0</v>
      </c>
      <c r="O302" s="80"/>
      <c r="P302" s="80"/>
      <c r="Q302" s="80"/>
      <c r="R302" s="84">
        <f t="shared" si="21"/>
        <v>0</v>
      </c>
      <c r="S302" s="19" t="str">
        <f t="shared" si="22"/>
        <v>OK</v>
      </c>
      <c r="T302" s="48"/>
      <c r="U302" s="48"/>
      <c r="V302" s="48"/>
      <c r="W302" s="48"/>
      <c r="X302" s="48"/>
      <c r="Y302" s="50"/>
      <c r="Z302" s="50"/>
      <c r="AA302" s="50"/>
      <c r="AB302" s="50"/>
      <c r="AC302" s="50"/>
      <c r="AD302" s="50"/>
      <c r="AE302" s="50"/>
      <c r="AF302" s="51"/>
      <c r="AG302" s="51"/>
      <c r="AH302" s="51"/>
      <c r="AI302" s="51"/>
    </row>
    <row r="303" spans="1:35" ht="40" customHeight="1" x14ac:dyDescent="0.35">
      <c r="A303" s="109"/>
      <c r="B303" s="112"/>
      <c r="C303" s="33">
        <v>300</v>
      </c>
      <c r="D303" s="115"/>
      <c r="E303" s="39" t="s">
        <v>134</v>
      </c>
      <c r="F303" s="40" t="s">
        <v>37</v>
      </c>
      <c r="G303" s="40" t="s">
        <v>81</v>
      </c>
      <c r="H303" s="40" t="s">
        <v>29</v>
      </c>
      <c r="I303" s="38">
        <v>25.2</v>
      </c>
      <c r="J303" s="17">
        <v>0</v>
      </c>
      <c r="K303" s="79">
        <f t="shared" si="18"/>
        <v>0</v>
      </c>
      <c r="L303" s="81">
        <f t="shared" si="19"/>
        <v>0</v>
      </c>
      <c r="M303" s="82"/>
      <c r="N303" s="83">
        <f t="shared" si="20"/>
        <v>0</v>
      </c>
      <c r="O303" s="80"/>
      <c r="P303" s="80"/>
      <c r="Q303" s="80"/>
      <c r="R303" s="84">
        <f t="shared" si="21"/>
        <v>0</v>
      </c>
      <c r="S303" s="19" t="str">
        <f t="shared" si="22"/>
        <v>OK</v>
      </c>
      <c r="T303" s="48"/>
      <c r="U303" s="48"/>
      <c r="V303" s="48"/>
      <c r="W303" s="48"/>
      <c r="X303" s="48"/>
      <c r="Y303" s="50"/>
      <c r="Z303" s="50"/>
      <c r="AA303" s="50"/>
      <c r="AB303" s="50"/>
      <c r="AC303" s="50"/>
      <c r="AD303" s="50"/>
      <c r="AE303" s="50"/>
      <c r="AF303" s="51"/>
      <c r="AG303" s="51"/>
      <c r="AH303" s="51"/>
      <c r="AI303" s="51"/>
    </row>
    <row r="304" spans="1:35" ht="40" customHeight="1" x14ac:dyDescent="0.35">
      <c r="A304" s="109"/>
      <c r="B304" s="112"/>
      <c r="C304" s="33">
        <v>301</v>
      </c>
      <c r="D304" s="115"/>
      <c r="E304" s="39" t="s">
        <v>135</v>
      </c>
      <c r="F304" s="40" t="s">
        <v>37</v>
      </c>
      <c r="G304" s="40" t="s">
        <v>82</v>
      </c>
      <c r="H304" s="40" t="s">
        <v>29</v>
      </c>
      <c r="I304" s="38">
        <v>63.45</v>
      </c>
      <c r="J304" s="17">
        <v>0</v>
      </c>
      <c r="K304" s="79">
        <f t="shared" si="18"/>
        <v>0</v>
      </c>
      <c r="L304" s="81">
        <f t="shared" si="19"/>
        <v>0</v>
      </c>
      <c r="M304" s="82"/>
      <c r="N304" s="83">
        <f t="shared" si="20"/>
        <v>0</v>
      </c>
      <c r="O304" s="80"/>
      <c r="P304" s="80"/>
      <c r="Q304" s="80"/>
      <c r="R304" s="84">
        <f t="shared" si="21"/>
        <v>0</v>
      </c>
      <c r="S304" s="19" t="str">
        <f t="shared" si="22"/>
        <v>OK</v>
      </c>
      <c r="T304" s="48"/>
      <c r="U304" s="48"/>
      <c r="V304" s="48"/>
      <c r="W304" s="48"/>
      <c r="X304" s="48"/>
      <c r="Y304" s="50"/>
      <c r="Z304" s="50"/>
      <c r="AA304" s="50"/>
      <c r="AB304" s="50"/>
      <c r="AC304" s="50"/>
      <c r="AD304" s="50"/>
      <c r="AE304" s="50"/>
      <c r="AF304" s="51"/>
      <c r="AG304" s="51"/>
      <c r="AH304" s="51"/>
      <c r="AI304" s="51"/>
    </row>
    <row r="305" spans="1:35" ht="40" customHeight="1" x14ac:dyDescent="0.35">
      <c r="A305" s="109"/>
      <c r="B305" s="112"/>
      <c r="C305" s="33">
        <v>302</v>
      </c>
      <c r="D305" s="115"/>
      <c r="E305" s="39" t="s">
        <v>136</v>
      </c>
      <c r="F305" s="40" t="s">
        <v>37</v>
      </c>
      <c r="G305" s="40" t="s">
        <v>83</v>
      </c>
      <c r="H305" s="40" t="s">
        <v>29</v>
      </c>
      <c r="I305" s="38">
        <v>33.200000000000003</v>
      </c>
      <c r="J305" s="17">
        <v>0</v>
      </c>
      <c r="K305" s="79">
        <f t="shared" si="18"/>
        <v>0</v>
      </c>
      <c r="L305" s="81">
        <f t="shared" si="19"/>
        <v>0</v>
      </c>
      <c r="M305" s="82"/>
      <c r="N305" s="83">
        <f t="shared" si="20"/>
        <v>0</v>
      </c>
      <c r="O305" s="80"/>
      <c r="P305" s="80"/>
      <c r="Q305" s="80"/>
      <c r="R305" s="84">
        <f t="shared" si="21"/>
        <v>0</v>
      </c>
      <c r="S305" s="19" t="str">
        <f t="shared" si="22"/>
        <v>OK</v>
      </c>
      <c r="T305" s="48"/>
      <c r="U305" s="48"/>
      <c r="V305" s="48"/>
      <c r="W305" s="48"/>
      <c r="X305" s="48"/>
      <c r="Y305" s="50"/>
      <c r="Z305" s="50"/>
      <c r="AA305" s="50"/>
      <c r="AB305" s="50"/>
      <c r="AC305" s="50"/>
      <c r="AD305" s="50"/>
      <c r="AE305" s="50"/>
      <c r="AF305" s="51"/>
      <c r="AG305" s="51"/>
      <c r="AH305" s="51"/>
      <c r="AI305" s="51"/>
    </row>
    <row r="306" spans="1:35" ht="40" customHeight="1" x14ac:dyDescent="0.35">
      <c r="A306" s="109"/>
      <c r="B306" s="112"/>
      <c r="C306" s="33">
        <v>303</v>
      </c>
      <c r="D306" s="115"/>
      <c r="E306" s="39" t="s">
        <v>84</v>
      </c>
      <c r="F306" s="40" t="s">
        <v>125</v>
      </c>
      <c r="G306" s="40" t="s">
        <v>85</v>
      </c>
      <c r="H306" s="40" t="s">
        <v>29</v>
      </c>
      <c r="I306" s="38">
        <v>1374.33</v>
      </c>
      <c r="J306" s="17">
        <v>0</v>
      </c>
      <c r="K306" s="79">
        <f t="shared" si="18"/>
        <v>0</v>
      </c>
      <c r="L306" s="81">
        <f t="shared" si="19"/>
        <v>0</v>
      </c>
      <c r="M306" s="82"/>
      <c r="N306" s="83">
        <f t="shared" si="20"/>
        <v>0</v>
      </c>
      <c r="O306" s="80"/>
      <c r="P306" s="80"/>
      <c r="Q306" s="80"/>
      <c r="R306" s="84">
        <f t="shared" si="21"/>
        <v>0</v>
      </c>
      <c r="S306" s="19" t="str">
        <f t="shared" si="22"/>
        <v>OK</v>
      </c>
      <c r="T306" s="48"/>
      <c r="U306" s="48"/>
      <c r="V306" s="48"/>
      <c r="W306" s="48"/>
      <c r="X306" s="48"/>
      <c r="Y306" s="50"/>
      <c r="Z306" s="50"/>
      <c r="AA306" s="50"/>
      <c r="AB306" s="50"/>
      <c r="AC306" s="50"/>
      <c r="AD306" s="50"/>
      <c r="AE306" s="50"/>
      <c r="AF306" s="51"/>
      <c r="AG306" s="51"/>
      <c r="AH306" s="51"/>
      <c r="AI306" s="51"/>
    </row>
    <row r="307" spans="1:35" ht="40" customHeight="1" x14ac:dyDescent="0.35">
      <c r="A307" s="109"/>
      <c r="B307" s="112"/>
      <c r="C307" s="33">
        <v>304</v>
      </c>
      <c r="D307" s="115"/>
      <c r="E307" s="39" t="s">
        <v>86</v>
      </c>
      <c r="F307" s="40" t="s">
        <v>125</v>
      </c>
      <c r="G307" s="40" t="s">
        <v>87</v>
      </c>
      <c r="H307" s="40" t="s">
        <v>29</v>
      </c>
      <c r="I307" s="38">
        <v>561.63</v>
      </c>
      <c r="J307" s="17">
        <v>0</v>
      </c>
      <c r="K307" s="79">
        <f t="shared" si="18"/>
        <v>0</v>
      </c>
      <c r="L307" s="81">
        <f t="shared" si="19"/>
        <v>0</v>
      </c>
      <c r="M307" s="82"/>
      <c r="N307" s="83">
        <f t="shared" si="20"/>
        <v>0</v>
      </c>
      <c r="O307" s="80"/>
      <c r="P307" s="80"/>
      <c r="Q307" s="80"/>
      <c r="R307" s="84">
        <f t="shared" si="21"/>
        <v>0</v>
      </c>
      <c r="S307" s="19" t="str">
        <f t="shared" si="22"/>
        <v>OK</v>
      </c>
      <c r="T307" s="48"/>
      <c r="U307" s="48"/>
      <c r="V307" s="48"/>
      <c r="W307" s="48"/>
      <c r="X307" s="48"/>
      <c r="Y307" s="50"/>
      <c r="Z307" s="50"/>
      <c r="AA307" s="50"/>
      <c r="AB307" s="50"/>
      <c r="AC307" s="50"/>
      <c r="AD307" s="50"/>
      <c r="AE307" s="50"/>
      <c r="AF307" s="51"/>
      <c r="AG307" s="51"/>
      <c r="AH307" s="51"/>
      <c r="AI307" s="51"/>
    </row>
    <row r="308" spans="1:35" ht="40" customHeight="1" x14ac:dyDescent="0.35">
      <c r="A308" s="109"/>
      <c r="B308" s="112"/>
      <c r="C308" s="33">
        <v>305</v>
      </c>
      <c r="D308" s="115"/>
      <c r="E308" s="39" t="s">
        <v>88</v>
      </c>
      <c r="F308" s="40" t="s">
        <v>125</v>
      </c>
      <c r="G308" s="40" t="s">
        <v>28</v>
      </c>
      <c r="H308" s="40" t="s">
        <v>29</v>
      </c>
      <c r="I308" s="38">
        <v>1115.6199999999999</v>
      </c>
      <c r="J308" s="17">
        <v>0</v>
      </c>
      <c r="K308" s="79">
        <f t="shared" si="18"/>
        <v>0</v>
      </c>
      <c r="L308" s="81">
        <f t="shared" si="19"/>
        <v>0</v>
      </c>
      <c r="M308" s="82"/>
      <c r="N308" s="83">
        <f t="shared" si="20"/>
        <v>0</v>
      </c>
      <c r="O308" s="80"/>
      <c r="P308" s="80"/>
      <c r="Q308" s="80"/>
      <c r="R308" s="84">
        <f t="shared" si="21"/>
        <v>0</v>
      </c>
      <c r="S308" s="19" t="str">
        <f t="shared" si="22"/>
        <v>OK</v>
      </c>
      <c r="T308" s="48"/>
      <c r="U308" s="48"/>
      <c r="V308" s="48"/>
      <c r="W308" s="48"/>
      <c r="X308" s="48"/>
      <c r="Y308" s="50"/>
      <c r="Z308" s="50"/>
      <c r="AA308" s="50"/>
      <c r="AB308" s="50"/>
      <c r="AC308" s="50"/>
      <c r="AD308" s="50"/>
      <c r="AE308" s="50"/>
      <c r="AF308" s="51"/>
      <c r="AG308" s="51"/>
      <c r="AH308" s="51"/>
      <c r="AI308" s="51"/>
    </row>
    <row r="309" spans="1:35" ht="40" customHeight="1" x14ac:dyDescent="0.35">
      <c r="A309" s="109"/>
      <c r="B309" s="112"/>
      <c r="C309" s="33">
        <v>306</v>
      </c>
      <c r="D309" s="115"/>
      <c r="E309" s="39" t="s">
        <v>89</v>
      </c>
      <c r="F309" s="40" t="s">
        <v>37</v>
      </c>
      <c r="G309" s="40" t="s">
        <v>28</v>
      </c>
      <c r="H309" s="40" t="s">
        <v>29</v>
      </c>
      <c r="I309" s="38">
        <v>232.82</v>
      </c>
      <c r="J309" s="17">
        <v>0</v>
      </c>
      <c r="K309" s="79">
        <f t="shared" si="18"/>
        <v>0</v>
      </c>
      <c r="L309" s="81">
        <f t="shared" si="19"/>
        <v>0</v>
      </c>
      <c r="M309" s="82"/>
      <c r="N309" s="83">
        <f t="shared" si="20"/>
        <v>0</v>
      </c>
      <c r="O309" s="80"/>
      <c r="P309" s="80"/>
      <c r="Q309" s="80"/>
      <c r="R309" s="84">
        <f t="shared" si="21"/>
        <v>0</v>
      </c>
      <c r="S309" s="19" t="str">
        <f t="shared" si="22"/>
        <v>OK</v>
      </c>
      <c r="T309" s="48"/>
      <c r="U309" s="48"/>
      <c r="V309" s="48"/>
      <c r="W309" s="48"/>
      <c r="X309" s="48"/>
      <c r="Y309" s="50"/>
      <c r="Z309" s="50"/>
      <c r="AA309" s="50"/>
      <c r="AB309" s="50"/>
      <c r="AC309" s="50"/>
      <c r="AD309" s="50"/>
      <c r="AE309" s="50"/>
      <c r="AF309" s="51"/>
      <c r="AG309" s="51"/>
      <c r="AH309" s="51"/>
      <c r="AI309" s="51"/>
    </row>
    <row r="310" spans="1:35" ht="40" customHeight="1" x14ac:dyDescent="0.35">
      <c r="A310" s="109"/>
      <c r="B310" s="112"/>
      <c r="C310" s="33">
        <v>307</v>
      </c>
      <c r="D310" s="115"/>
      <c r="E310" s="39" t="s">
        <v>90</v>
      </c>
      <c r="F310" s="40" t="s">
        <v>37</v>
      </c>
      <c r="G310" s="40" t="s">
        <v>28</v>
      </c>
      <c r="H310" s="40" t="s">
        <v>29</v>
      </c>
      <c r="I310" s="38">
        <v>130.96</v>
      </c>
      <c r="J310" s="17">
        <v>0</v>
      </c>
      <c r="K310" s="79">
        <f t="shared" si="18"/>
        <v>0</v>
      </c>
      <c r="L310" s="81">
        <f t="shared" si="19"/>
        <v>0</v>
      </c>
      <c r="M310" s="82"/>
      <c r="N310" s="83">
        <f t="shared" si="20"/>
        <v>0</v>
      </c>
      <c r="O310" s="80"/>
      <c r="P310" s="80"/>
      <c r="Q310" s="80"/>
      <c r="R310" s="84">
        <f t="shared" si="21"/>
        <v>0</v>
      </c>
      <c r="S310" s="19" t="str">
        <f t="shared" si="22"/>
        <v>OK</v>
      </c>
      <c r="T310" s="48"/>
      <c r="U310" s="48"/>
      <c r="V310" s="48"/>
      <c r="W310" s="48"/>
      <c r="X310" s="48"/>
      <c r="Y310" s="50"/>
      <c r="Z310" s="50"/>
      <c r="AA310" s="50"/>
      <c r="AB310" s="50"/>
      <c r="AC310" s="50"/>
      <c r="AD310" s="50"/>
      <c r="AE310" s="50"/>
      <c r="AF310" s="51"/>
      <c r="AG310" s="51"/>
      <c r="AH310" s="51"/>
      <c r="AI310" s="51"/>
    </row>
    <row r="311" spans="1:35" ht="40" customHeight="1" x14ac:dyDescent="0.35">
      <c r="A311" s="109"/>
      <c r="B311" s="112"/>
      <c r="C311" s="33">
        <v>308</v>
      </c>
      <c r="D311" s="115"/>
      <c r="E311" s="39" t="s">
        <v>91</v>
      </c>
      <c r="F311" s="40" t="s">
        <v>37</v>
      </c>
      <c r="G311" s="40" t="s">
        <v>28</v>
      </c>
      <c r="H311" s="40" t="s">
        <v>29</v>
      </c>
      <c r="I311" s="38">
        <v>23.48</v>
      </c>
      <c r="J311" s="17">
        <v>0</v>
      </c>
      <c r="K311" s="79">
        <f t="shared" si="18"/>
        <v>0</v>
      </c>
      <c r="L311" s="81">
        <f t="shared" si="19"/>
        <v>0</v>
      </c>
      <c r="M311" s="82"/>
      <c r="N311" s="83">
        <f t="shared" si="20"/>
        <v>0</v>
      </c>
      <c r="O311" s="80"/>
      <c r="P311" s="80"/>
      <c r="Q311" s="80"/>
      <c r="R311" s="84">
        <f t="shared" si="21"/>
        <v>0</v>
      </c>
      <c r="S311" s="19" t="str">
        <f t="shared" si="22"/>
        <v>OK</v>
      </c>
      <c r="T311" s="48"/>
      <c r="U311" s="48"/>
      <c r="V311" s="48"/>
      <c r="W311" s="48"/>
      <c r="X311" s="48"/>
      <c r="Y311" s="50"/>
      <c r="Z311" s="50"/>
      <c r="AA311" s="50"/>
      <c r="AB311" s="50"/>
      <c r="AC311" s="50"/>
      <c r="AD311" s="50"/>
      <c r="AE311" s="50"/>
      <c r="AF311" s="51"/>
      <c r="AG311" s="51"/>
      <c r="AH311" s="51"/>
      <c r="AI311" s="51"/>
    </row>
    <row r="312" spans="1:35" ht="40" customHeight="1" x14ac:dyDescent="0.35">
      <c r="A312" s="110"/>
      <c r="B312" s="113"/>
      <c r="C312" s="33">
        <v>309</v>
      </c>
      <c r="D312" s="116"/>
      <c r="E312" s="39" t="s">
        <v>94</v>
      </c>
      <c r="F312" s="40" t="s">
        <v>125</v>
      </c>
      <c r="G312" s="40" t="s">
        <v>28</v>
      </c>
      <c r="H312" s="40" t="s">
        <v>29</v>
      </c>
      <c r="I312" s="38">
        <v>237.67</v>
      </c>
      <c r="J312" s="17">
        <v>0</v>
      </c>
      <c r="K312" s="79">
        <f t="shared" si="18"/>
        <v>0</v>
      </c>
      <c r="L312" s="81">
        <f t="shared" si="19"/>
        <v>0</v>
      </c>
      <c r="M312" s="82"/>
      <c r="N312" s="83">
        <f t="shared" si="20"/>
        <v>0</v>
      </c>
      <c r="O312" s="80"/>
      <c r="P312" s="80"/>
      <c r="Q312" s="80"/>
      <c r="R312" s="84">
        <f t="shared" si="21"/>
        <v>0</v>
      </c>
      <c r="S312" s="19" t="str">
        <f t="shared" si="22"/>
        <v>OK</v>
      </c>
      <c r="T312" s="48"/>
      <c r="U312" s="48"/>
      <c r="V312" s="48"/>
      <c r="W312" s="48"/>
      <c r="X312" s="48"/>
      <c r="Y312" s="50"/>
      <c r="Z312" s="50"/>
      <c r="AA312" s="50"/>
      <c r="AB312" s="50"/>
      <c r="AC312" s="50"/>
      <c r="AD312" s="50"/>
      <c r="AE312" s="50"/>
      <c r="AF312" s="51"/>
      <c r="AG312" s="51"/>
      <c r="AH312" s="51"/>
      <c r="AI312" s="51"/>
    </row>
    <row r="313" spans="1:35" ht="40" customHeight="1" x14ac:dyDescent="0.35">
      <c r="A313" s="108" t="s">
        <v>147</v>
      </c>
      <c r="B313" s="111">
        <v>9</v>
      </c>
      <c r="C313" s="33">
        <v>310</v>
      </c>
      <c r="D313" s="114" t="s">
        <v>123</v>
      </c>
      <c r="E313" s="39" t="s">
        <v>27</v>
      </c>
      <c r="F313" s="40" t="s">
        <v>125</v>
      </c>
      <c r="G313" s="40" t="s">
        <v>28</v>
      </c>
      <c r="H313" s="40" t="s">
        <v>29</v>
      </c>
      <c r="I313" s="38">
        <v>238.58</v>
      </c>
      <c r="J313" s="17">
        <v>0</v>
      </c>
      <c r="K313" s="79">
        <f t="shared" si="18"/>
        <v>0</v>
      </c>
      <c r="L313" s="81">
        <f t="shared" si="19"/>
        <v>0</v>
      </c>
      <c r="M313" s="82"/>
      <c r="N313" s="83">
        <f t="shared" si="20"/>
        <v>0</v>
      </c>
      <c r="O313" s="80"/>
      <c r="P313" s="80"/>
      <c r="Q313" s="80"/>
      <c r="R313" s="84">
        <f t="shared" si="21"/>
        <v>0</v>
      </c>
      <c r="S313" s="19" t="str">
        <f t="shared" si="22"/>
        <v>OK</v>
      </c>
      <c r="T313" s="48"/>
      <c r="U313" s="48"/>
      <c r="V313" s="48"/>
      <c r="W313" s="48"/>
      <c r="X313" s="48"/>
      <c r="Y313" s="50"/>
      <c r="Z313" s="50"/>
      <c r="AA313" s="50"/>
      <c r="AB313" s="50"/>
      <c r="AC313" s="50"/>
      <c r="AD313" s="50"/>
      <c r="AE313" s="50"/>
      <c r="AF313" s="51"/>
      <c r="AG313" s="51"/>
      <c r="AH313" s="51"/>
      <c r="AI313" s="51"/>
    </row>
    <row r="314" spans="1:35" ht="40" customHeight="1" x14ac:dyDescent="0.35">
      <c r="A314" s="109"/>
      <c r="B314" s="112"/>
      <c r="C314" s="33">
        <v>311</v>
      </c>
      <c r="D314" s="115"/>
      <c r="E314" s="39" t="s">
        <v>30</v>
      </c>
      <c r="F314" s="40" t="s">
        <v>31</v>
      </c>
      <c r="G314" s="40" t="s">
        <v>28</v>
      </c>
      <c r="H314" s="40" t="s">
        <v>29</v>
      </c>
      <c r="I314" s="38">
        <v>19.079999999999998</v>
      </c>
      <c r="J314" s="17">
        <v>0</v>
      </c>
      <c r="K314" s="79">
        <f t="shared" si="18"/>
        <v>0</v>
      </c>
      <c r="L314" s="81">
        <f t="shared" si="19"/>
        <v>0</v>
      </c>
      <c r="M314" s="82"/>
      <c r="N314" s="83">
        <f t="shared" si="20"/>
        <v>0</v>
      </c>
      <c r="O314" s="80"/>
      <c r="P314" s="80"/>
      <c r="Q314" s="80"/>
      <c r="R314" s="84">
        <f t="shared" si="21"/>
        <v>0</v>
      </c>
      <c r="S314" s="19" t="str">
        <f t="shared" si="22"/>
        <v>OK</v>
      </c>
      <c r="T314" s="48"/>
      <c r="U314" s="48"/>
      <c r="V314" s="48"/>
      <c r="W314" s="48"/>
      <c r="X314" s="48"/>
      <c r="Y314" s="50"/>
      <c r="Z314" s="50"/>
      <c r="AA314" s="50"/>
      <c r="AB314" s="50"/>
      <c r="AC314" s="50"/>
      <c r="AD314" s="50"/>
      <c r="AE314" s="50"/>
      <c r="AF314" s="51"/>
      <c r="AG314" s="51"/>
      <c r="AH314" s="51"/>
      <c r="AI314" s="51"/>
    </row>
    <row r="315" spans="1:35" ht="40" customHeight="1" x14ac:dyDescent="0.35">
      <c r="A315" s="109"/>
      <c r="B315" s="112"/>
      <c r="C315" s="33">
        <v>312</v>
      </c>
      <c r="D315" s="115"/>
      <c r="E315" s="39" t="s">
        <v>32</v>
      </c>
      <c r="F315" s="40" t="s">
        <v>125</v>
      </c>
      <c r="G315" s="40" t="s">
        <v>28</v>
      </c>
      <c r="H315" s="40" t="s">
        <v>29</v>
      </c>
      <c r="I315" s="38">
        <v>30.53</v>
      </c>
      <c r="J315" s="17">
        <v>0</v>
      </c>
      <c r="K315" s="79">
        <f t="shared" si="18"/>
        <v>0</v>
      </c>
      <c r="L315" s="81">
        <f t="shared" si="19"/>
        <v>0</v>
      </c>
      <c r="M315" s="82"/>
      <c r="N315" s="83">
        <f t="shared" si="20"/>
        <v>0</v>
      </c>
      <c r="O315" s="80"/>
      <c r="P315" s="80"/>
      <c r="Q315" s="80"/>
      <c r="R315" s="84">
        <f t="shared" si="21"/>
        <v>0</v>
      </c>
      <c r="S315" s="19" t="str">
        <f t="shared" si="22"/>
        <v>OK</v>
      </c>
      <c r="T315" s="48"/>
      <c r="U315" s="48"/>
      <c r="V315" s="48"/>
      <c r="W315" s="48"/>
      <c r="X315" s="48"/>
      <c r="Y315" s="50"/>
      <c r="Z315" s="50"/>
      <c r="AA315" s="50"/>
      <c r="AB315" s="50"/>
      <c r="AC315" s="50"/>
      <c r="AD315" s="50"/>
      <c r="AE315" s="50"/>
      <c r="AF315" s="51"/>
      <c r="AG315" s="51"/>
      <c r="AH315" s="51"/>
      <c r="AI315" s="51"/>
    </row>
    <row r="316" spans="1:35" ht="40" customHeight="1" x14ac:dyDescent="0.35">
      <c r="A316" s="109"/>
      <c r="B316" s="112"/>
      <c r="C316" s="33">
        <v>313</v>
      </c>
      <c r="D316" s="115"/>
      <c r="E316" s="39" t="s">
        <v>33</v>
      </c>
      <c r="F316" s="40" t="s">
        <v>125</v>
      </c>
      <c r="G316" s="40" t="s">
        <v>34</v>
      </c>
      <c r="H316" s="40" t="s">
        <v>29</v>
      </c>
      <c r="I316" s="38">
        <v>49.62</v>
      </c>
      <c r="J316" s="17">
        <v>0</v>
      </c>
      <c r="K316" s="79">
        <f t="shared" si="18"/>
        <v>0</v>
      </c>
      <c r="L316" s="81">
        <f t="shared" si="19"/>
        <v>0</v>
      </c>
      <c r="M316" s="82"/>
      <c r="N316" s="83">
        <f t="shared" si="20"/>
        <v>0</v>
      </c>
      <c r="O316" s="80"/>
      <c r="P316" s="80"/>
      <c r="Q316" s="80"/>
      <c r="R316" s="84">
        <f t="shared" si="21"/>
        <v>0</v>
      </c>
      <c r="S316" s="19" t="str">
        <f t="shared" si="22"/>
        <v>OK</v>
      </c>
      <c r="T316" s="48"/>
      <c r="U316" s="48"/>
      <c r="V316" s="48"/>
      <c r="W316" s="48"/>
      <c r="X316" s="48"/>
      <c r="Y316" s="50"/>
      <c r="Z316" s="50"/>
      <c r="AA316" s="50"/>
      <c r="AB316" s="50"/>
      <c r="AC316" s="50"/>
      <c r="AD316" s="50"/>
      <c r="AE316" s="50"/>
      <c r="AF316" s="51"/>
      <c r="AG316" s="51"/>
      <c r="AH316" s="51"/>
      <c r="AI316" s="51"/>
    </row>
    <row r="317" spans="1:35" ht="40" customHeight="1" x14ac:dyDescent="0.35">
      <c r="A317" s="109"/>
      <c r="B317" s="112"/>
      <c r="C317" s="33">
        <v>314</v>
      </c>
      <c r="D317" s="115"/>
      <c r="E317" s="39" t="s">
        <v>35</v>
      </c>
      <c r="F317" s="40" t="s">
        <v>125</v>
      </c>
      <c r="G317" s="40" t="s">
        <v>36</v>
      </c>
      <c r="H317" s="40" t="s">
        <v>29</v>
      </c>
      <c r="I317" s="38">
        <v>71.569999999999993</v>
      </c>
      <c r="J317" s="17">
        <v>0</v>
      </c>
      <c r="K317" s="79">
        <f t="shared" si="18"/>
        <v>0</v>
      </c>
      <c r="L317" s="81">
        <f t="shared" si="19"/>
        <v>0</v>
      </c>
      <c r="M317" s="82"/>
      <c r="N317" s="83">
        <f t="shared" si="20"/>
        <v>0</v>
      </c>
      <c r="O317" s="80"/>
      <c r="P317" s="80"/>
      <c r="Q317" s="80"/>
      <c r="R317" s="84">
        <f t="shared" si="21"/>
        <v>0</v>
      </c>
      <c r="S317" s="19" t="str">
        <f t="shared" si="22"/>
        <v>OK</v>
      </c>
      <c r="T317" s="48"/>
      <c r="U317" s="48"/>
      <c r="V317" s="48"/>
      <c r="W317" s="48"/>
      <c r="X317" s="48"/>
      <c r="Y317" s="50"/>
      <c r="Z317" s="50"/>
      <c r="AA317" s="50"/>
      <c r="AB317" s="50"/>
      <c r="AC317" s="50"/>
      <c r="AD317" s="50"/>
      <c r="AE317" s="50"/>
      <c r="AF317" s="51"/>
      <c r="AG317" s="51"/>
      <c r="AH317" s="51"/>
      <c r="AI317" s="51"/>
    </row>
    <row r="318" spans="1:35" ht="40" customHeight="1" x14ac:dyDescent="0.35">
      <c r="A318" s="109"/>
      <c r="B318" s="112"/>
      <c r="C318" s="33">
        <v>315</v>
      </c>
      <c r="D318" s="115"/>
      <c r="E318" s="39" t="s">
        <v>127</v>
      </c>
      <c r="F318" s="40" t="s">
        <v>125</v>
      </c>
      <c r="G318" s="40" t="s">
        <v>28</v>
      </c>
      <c r="H318" s="40" t="s">
        <v>29</v>
      </c>
      <c r="I318" s="38">
        <v>6.28</v>
      </c>
      <c r="J318" s="17">
        <v>0</v>
      </c>
      <c r="K318" s="79">
        <f t="shared" si="18"/>
        <v>0</v>
      </c>
      <c r="L318" s="81">
        <f t="shared" si="19"/>
        <v>0</v>
      </c>
      <c r="M318" s="82"/>
      <c r="N318" s="83">
        <f t="shared" si="20"/>
        <v>0</v>
      </c>
      <c r="O318" s="80"/>
      <c r="P318" s="80"/>
      <c r="Q318" s="80"/>
      <c r="R318" s="84">
        <f t="shared" si="21"/>
        <v>0</v>
      </c>
      <c r="S318" s="19" t="str">
        <f t="shared" si="22"/>
        <v>OK</v>
      </c>
      <c r="T318" s="48"/>
      <c r="U318" s="48"/>
      <c r="V318" s="48"/>
      <c r="W318" s="48"/>
      <c r="X318" s="48"/>
      <c r="Y318" s="50"/>
      <c r="Z318" s="50"/>
      <c r="AA318" s="50"/>
      <c r="AB318" s="50"/>
      <c r="AC318" s="50"/>
      <c r="AD318" s="50"/>
      <c r="AE318" s="50"/>
      <c r="AF318" s="51"/>
      <c r="AG318" s="51"/>
      <c r="AH318" s="51"/>
      <c r="AI318" s="51"/>
    </row>
    <row r="319" spans="1:35" ht="40" customHeight="1" x14ac:dyDescent="0.35">
      <c r="A319" s="109"/>
      <c r="B319" s="112"/>
      <c r="C319" s="33">
        <v>316</v>
      </c>
      <c r="D319" s="115"/>
      <c r="E319" s="39" t="s">
        <v>128</v>
      </c>
      <c r="F319" s="40" t="s">
        <v>37</v>
      </c>
      <c r="G319" s="40" t="s">
        <v>38</v>
      </c>
      <c r="H319" s="40" t="s">
        <v>29</v>
      </c>
      <c r="I319" s="38">
        <v>12.72</v>
      </c>
      <c r="J319" s="17">
        <v>0</v>
      </c>
      <c r="K319" s="79">
        <f t="shared" si="18"/>
        <v>0</v>
      </c>
      <c r="L319" s="81">
        <f t="shared" si="19"/>
        <v>0</v>
      </c>
      <c r="M319" s="82"/>
      <c r="N319" s="83">
        <f t="shared" si="20"/>
        <v>0</v>
      </c>
      <c r="O319" s="80"/>
      <c r="P319" s="80"/>
      <c r="Q319" s="80"/>
      <c r="R319" s="84">
        <f t="shared" si="21"/>
        <v>0</v>
      </c>
      <c r="S319" s="19" t="str">
        <f t="shared" si="22"/>
        <v>OK</v>
      </c>
      <c r="T319" s="48"/>
      <c r="U319" s="48"/>
      <c r="V319" s="48"/>
      <c r="W319" s="48"/>
      <c r="X319" s="48"/>
      <c r="Y319" s="50"/>
      <c r="Z319" s="50"/>
      <c r="AA319" s="50"/>
      <c r="AB319" s="50"/>
      <c r="AC319" s="50"/>
      <c r="AD319" s="50"/>
      <c r="AE319" s="50"/>
      <c r="AF319" s="51"/>
      <c r="AG319" s="51"/>
      <c r="AH319" s="51"/>
      <c r="AI319" s="51"/>
    </row>
    <row r="320" spans="1:35" ht="40" customHeight="1" x14ac:dyDescent="0.35">
      <c r="A320" s="109"/>
      <c r="B320" s="112"/>
      <c r="C320" s="33">
        <v>317</v>
      </c>
      <c r="D320" s="115"/>
      <c r="E320" s="39" t="s">
        <v>129</v>
      </c>
      <c r="F320" s="40" t="s">
        <v>37</v>
      </c>
      <c r="G320" s="40" t="s">
        <v>39</v>
      </c>
      <c r="H320" s="40" t="s">
        <v>29</v>
      </c>
      <c r="I320" s="38">
        <v>18.73</v>
      </c>
      <c r="J320" s="17">
        <v>0</v>
      </c>
      <c r="K320" s="79">
        <f t="shared" si="18"/>
        <v>0</v>
      </c>
      <c r="L320" s="81">
        <f t="shared" si="19"/>
        <v>0</v>
      </c>
      <c r="M320" s="82"/>
      <c r="N320" s="83">
        <f t="shared" si="20"/>
        <v>0</v>
      </c>
      <c r="O320" s="80"/>
      <c r="P320" s="80"/>
      <c r="Q320" s="80"/>
      <c r="R320" s="84">
        <f t="shared" si="21"/>
        <v>0</v>
      </c>
      <c r="S320" s="19" t="str">
        <f t="shared" si="22"/>
        <v>OK</v>
      </c>
      <c r="T320" s="48"/>
      <c r="U320" s="48"/>
      <c r="V320" s="48"/>
      <c r="W320" s="48"/>
      <c r="X320" s="48"/>
      <c r="Y320" s="50"/>
      <c r="Z320" s="50"/>
      <c r="AA320" s="50"/>
      <c r="AB320" s="50"/>
      <c r="AC320" s="50"/>
      <c r="AD320" s="50"/>
      <c r="AE320" s="50"/>
      <c r="AF320" s="51"/>
      <c r="AG320" s="51"/>
      <c r="AH320" s="51"/>
      <c r="AI320" s="51"/>
    </row>
    <row r="321" spans="1:35" ht="40" customHeight="1" x14ac:dyDescent="0.35">
      <c r="A321" s="109"/>
      <c r="B321" s="112"/>
      <c r="C321" s="33">
        <v>318</v>
      </c>
      <c r="D321" s="115"/>
      <c r="E321" s="39" t="s">
        <v>130</v>
      </c>
      <c r="F321" s="40" t="s">
        <v>37</v>
      </c>
      <c r="G321" s="40" t="s">
        <v>40</v>
      </c>
      <c r="H321" s="40" t="s">
        <v>29</v>
      </c>
      <c r="I321" s="38">
        <v>20.350000000000001</v>
      </c>
      <c r="J321" s="17">
        <v>0</v>
      </c>
      <c r="K321" s="79">
        <f t="shared" si="18"/>
        <v>0</v>
      </c>
      <c r="L321" s="81">
        <f t="shared" si="19"/>
        <v>0</v>
      </c>
      <c r="M321" s="82"/>
      <c r="N321" s="83">
        <f t="shared" si="20"/>
        <v>0</v>
      </c>
      <c r="O321" s="80"/>
      <c r="P321" s="80"/>
      <c r="Q321" s="80"/>
      <c r="R321" s="84">
        <f t="shared" si="21"/>
        <v>0</v>
      </c>
      <c r="S321" s="19" t="str">
        <f t="shared" si="22"/>
        <v>OK</v>
      </c>
      <c r="T321" s="48"/>
      <c r="U321" s="48"/>
      <c r="V321" s="48"/>
      <c r="W321" s="48"/>
      <c r="X321" s="48"/>
      <c r="Y321" s="50"/>
      <c r="Z321" s="50"/>
      <c r="AA321" s="50"/>
      <c r="AB321" s="50"/>
      <c r="AC321" s="50"/>
      <c r="AD321" s="50"/>
      <c r="AE321" s="50"/>
      <c r="AF321" s="51"/>
      <c r="AG321" s="51"/>
      <c r="AH321" s="51"/>
      <c r="AI321" s="51"/>
    </row>
    <row r="322" spans="1:35" ht="40" customHeight="1" x14ac:dyDescent="0.35">
      <c r="A322" s="109"/>
      <c r="B322" s="112"/>
      <c r="C322" s="33">
        <v>319</v>
      </c>
      <c r="D322" s="115"/>
      <c r="E322" s="39" t="s">
        <v>41</v>
      </c>
      <c r="F322" s="40" t="s">
        <v>10</v>
      </c>
      <c r="G322" s="40" t="s">
        <v>28</v>
      </c>
      <c r="H322" s="40" t="s">
        <v>29</v>
      </c>
      <c r="I322" s="38">
        <v>70.88</v>
      </c>
      <c r="J322" s="17">
        <v>0</v>
      </c>
      <c r="K322" s="79">
        <f t="shared" si="18"/>
        <v>0</v>
      </c>
      <c r="L322" s="81">
        <f t="shared" si="19"/>
        <v>0</v>
      </c>
      <c r="M322" s="82"/>
      <c r="N322" s="83">
        <f t="shared" si="20"/>
        <v>0</v>
      </c>
      <c r="O322" s="80"/>
      <c r="P322" s="80"/>
      <c r="Q322" s="80"/>
      <c r="R322" s="84">
        <f t="shared" si="21"/>
        <v>0</v>
      </c>
      <c r="S322" s="19" t="str">
        <f t="shared" si="22"/>
        <v>OK</v>
      </c>
      <c r="T322" s="48"/>
      <c r="U322" s="48"/>
      <c r="V322" s="48"/>
      <c r="W322" s="48"/>
      <c r="X322" s="48"/>
      <c r="Y322" s="50"/>
      <c r="Z322" s="50"/>
      <c r="AA322" s="50"/>
      <c r="AB322" s="50"/>
      <c r="AC322" s="50"/>
      <c r="AD322" s="50"/>
      <c r="AE322" s="50"/>
      <c r="AF322" s="51"/>
      <c r="AG322" s="51"/>
      <c r="AH322" s="51"/>
      <c r="AI322" s="51"/>
    </row>
    <row r="323" spans="1:35" ht="40" customHeight="1" x14ac:dyDescent="0.35">
      <c r="A323" s="109"/>
      <c r="B323" s="112"/>
      <c r="C323" s="33">
        <v>320</v>
      </c>
      <c r="D323" s="115"/>
      <c r="E323" s="39" t="s">
        <v>42</v>
      </c>
      <c r="F323" s="40" t="s">
        <v>43</v>
      </c>
      <c r="G323" s="40" t="s">
        <v>28</v>
      </c>
      <c r="H323" s="40" t="s">
        <v>29</v>
      </c>
      <c r="I323" s="38">
        <v>25.35</v>
      </c>
      <c r="J323" s="17">
        <v>0</v>
      </c>
      <c r="K323" s="79">
        <f t="shared" si="18"/>
        <v>0</v>
      </c>
      <c r="L323" s="81">
        <f t="shared" si="19"/>
        <v>0</v>
      </c>
      <c r="M323" s="82"/>
      <c r="N323" s="83">
        <f t="shared" si="20"/>
        <v>0</v>
      </c>
      <c r="O323" s="80"/>
      <c r="P323" s="80"/>
      <c r="Q323" s="80"/>
      <c r="R323" s="84">
        <f t="shared" si="21"/>
        <v>0</v>
      </c>
      <c r="S323" s="19" t="str">
        <f t="shared" si="22"/>
        <v>OK</v>
      </c>
      <c r="T323" s="48"/>
      <c r="U323" s="48"/>
      <c r="V323" s="48"/>
      <c r="W323" s="48"/>
      <c r="X323" s="48"/>
      <c r="Y323" s="50"/>
      <c r="Z323" s="50"/>
      <c r="AA323" s="50"/>
      <c r="AB323" s="50"/>
      <c r="AC323" s="50"/>
      <c r="AD323" s="50"/>
      <c r="AE323" s="50"/>
      <c r="AF323" s="51"/>
      <c r="AG323" s="51"/>
      <c r="AH323" s="51"/>
      <c r="AI323" s="51"/>
    </row>
    <row r="324" spans="1:35" ht="40" customHeight="1" x14ac:dyDescent="0.35">
      <c r="A324" s="109"/>
      <c r="B324" s="112"/>
      <c r="C324" s="33">
        <v>321</v>
      </c>
      <c r="D324" s="115"/>
      <c r="E324" s="39" t="s">
        <v>44</v>
      </c>
      <c r="F324" s="40" t="s">
        <v>37</v>
      </c>
      <c r="G324" s="40" t="s">
        <v>45</v>
      </c>
      <c r="H324" s="40" t="s">
        <v>29</v>
      </c>
      <c r="I324" s="38">
        <v>32.64</v>
      </c>
      <c r="J324" s="17">
        <v>0</v>
      </c>
      <c r="K324" s="79">
        <f t="shared" si="18"/>
        <v>0</v>
      </c>
      <c r="L324" s="81">
        <f t="shared" si="19"/>
        <v>0</v>
      </c>
      <c r="M324" s="82"/>
      <c r="N324" s="83">
        <f t="shared" si="20"/>
        <v>0</v>
      </c>
      <c r="O324" s="80"/>
      <c r="P324" s="80"/>
      <c r="Q324" s="80"/>
      <c r="R324" s="84">
        <f t="shared" si="21"/>
        <v>0</v>
      </c>
      <c r="S324" s="19" t="str">
        <f t="shared" si="22"/>
        <v>OK</v>
      </c>
      <c r="T324" s="48"/>
      <c r="U324" s="48"/>
      <c r="V324" s="48"/>
      <c r="W324" s="48"/>
      <c r="X324" s="48"/>
      <c r="Y324" s="50"/>
      <c r="Z324" s="50"/>
      <c r="AA324" s="50"/>
      <c r="AB324" s="50"/>
      <c r="AC324" s="50"/>
      <c r="AD324" s="50"/>
      <c r="AE324" s="50"/>
      <c r="AF324" s="51"/>
      <c r="AG324" s="51"/>
      <c r="AH324" s="51"/>
      <c r="AI324" s="51"/>
    </row>
    <row r="325" spans="1:35" ht="40" customHeight="1" x14ac:dyDescent="0.35">
      <c r="A325" s="109"/>
      <c r="B325" s="112"/>
      <c r="C325" s="33">
        <v>322</v>
      </c>
      <c r="D325" s="115"/>
      <c r="E325" s="39" t="s">
        <v>46</v>
      </c>
      <c r="F325" s="40" t="s">
        <v>37</v>
      </c>
      <c r="G325" s="40" t="s">
        <v>47</v>
      </c>
      <c r="H325" s="40" t="s">
        <v>29</v>
      </c>
      <c r="I325" s="38">
        <v>25.76</v>
      </c>
      <c r="J325" s="17">
        <v>0</v>
      </c>
      <c r="K325" s="79">
        <f t="shared" ref="K325:K354" si="23">IF(SUM(T325:AK325)&gt;J325,J325,SUM(T325:AK325))</f>
        <v>0</v>
      </c>
      <c r="L325" s="81">
        <f t="shared" ref="L325:L354" si="24">(SUM(T325:AK325))</f>
        <v>0</v>
      </c>
      <c r="M325" s="82"/>
      <c r="N325" s="83">
        <f t="shared" ref="N325:N354" si="25">ROUND(IF(J325*0.25-0.5&lt;0,0,J325*0.25-0.5),0)-Q325-O325</f>
        <v>0</v>
      </c>
      <c r="O325" s="80"/>
      <c r="P325" s="80"/>
      <c r="Q325" s="80"/>
      <c r="R325" s="84">
        <f t="shared" ref="R325:R354" si="26">J325-(SUM(T325:AC325))+M325</f>
        <v>0</v>
      </c>
      <c r="S325" s="19" t="str">
        <f t="shared" si="22"/>
        <v>OK</v>
      </c>
      <c r="T325" s="48"/>
      <c r="U325" s="48"/>
      <c r="V325" s="48"/>
      <c r="W325" s="48"/>
      <c r="X325" s="48"/>
      <c r="Y325" s="50"/>
      <c r="Z325" s="50"/>
      <c r="AA325" s="50"/>
      <c r="AB325" s="50"/>
      <c r="AC325" s="50"/>
      <c r="AD325" s="50"/>
      <c r="AE325" s="50"/>
      <c r="AF325" s="51"/>
      <c r="AG325" s="51"/>
      <c r="AH325" s="51"/>
      <c r="AI325" s="51"/>
    </row>
    <row r="326" spans="1:35" ht="40" customHeight="1" x14ac:dyDescent="0.35">
      <c r="A326" s="109"/>
      <c r="B326" s="112"/>
      <c r="C326" s="33">
        <v>323</v>
      </c>
      <c r="D326" s="115"/>
      <c r="E326" s="39" t="s">
        <v>48</v>
      </c>
      <c r="F326" s="40" t="s">
        <v>37</v>
      </c>
      <c r="G326" s="40" t="s">
        <v>49</v>
      </c>
      <c r="H326" s="40" t="s">
        <v>29</v>
      </c>
      <c r="I326" s="38">
        <v>18.329999999999998</v>
      </c>
      <c r="J326" s="17">
        <v>0</v>
      </c>
      <c r="K326" s="79">
        <f t="shared" si="23"/>
        <v>0</v>
      </c>
      <c r="L326" s="81">
        <f t="shared" si="24"/>
        <v>0</v>
      </c>
      <c r="M326" s="82"/>
      <c r="N326" s="83">
        <f t="shared" si="25"/>
        <v>0</v>
      </c>
      <c r="O326" s="80"/>
      <c r="P326" s="80"/>
      <c r="Q326" s="80"/>
      <c r="R326" s="84">
        <f t="shared" si="26"/>
        <v>0</v>
      </c>
      <c r="S326" s="19" t="str">
        <f t="shared" si="22"/>
        <v>OK</v>
      </c>
      <c r="T326" s="48"/>
      <c r="U326" s="48"/>
      <c r="V326" s="48"/>
      <c r="W326" s="48"/>
      <c r="X326" s="48"/>
      <c r="Y326" s="50"/>
      <c r="Z326" s="50"/>
      <c r="AA326" s="50"/>
      <c r="AB326" s="50"/>
      <c r="AC326" s="50"/>
      <c r="AD326" s="50"/>
      <c r="AE326" s="50"/>
      <c r="AF326" s="51"/>
      <c r="AG326" s="51"/>
      <c r="AH326" s="51"/>
      <c r="AI326" s="51"/>
    </row>
    <row r="327" spans="1:35" ht="40" customHeight="1" x14ac:dyDescent="0.35">
      <c r="A327" s="109"/>
      <c r="B327" s="112"/>
      <c r="C327" s="33">
        <v>324</v>
      </c>
      <c r="D327" s="115"/>
      <c r="E327" s="39" t="s">
        <v>50</v>
      </c>
      <c r="F327" s="40" t="s">
        <v>37</v>
      </c>
      <c r="G327" s="40" t="s">
        <v>51</v>
      </c>
      <c r="H327" s="40" t="s">
        <v>29</v>
      </c>
      <c r="I327" s="38">
        <v>229.33</v>
      </c>
      <c r="J327" s="17">
        <v>0</v>
      </c>
      <c r="K327" s="79">
        <f t="shared" si="23"/>
        <v>0</v>
      </c>
      <c r="L327" s="81">
        <f t="shared" si="24"/>
        <v>0</v>
      </c>
      <c r="M327" s="82"/>
      <c r="N327" s="83">
        <f t="shared" si="25"/>
        <v>0</v>
      </c>
      <c r="O327" s="80"/>
      <c r="P327" s="80"/>
      <c r="Q327" s="80"/>
      <c r="R327" s="84">
        <f t="shared" si="26"/>
        <v>0</v>
      </c>
      <c r="S327" s="19" t="str">
        <f t="shared" si="22"/>
        <v>OK</v>
      </c>
      <c r="T327" s="48"/>
      <c r="U327" s="48"/>
      <c r="V327" s="48"/>
      <c r="W327" s="48"/>
      <c r="X327" s="48"/>
      <c r="Y327" s="50"/>
      <c r="Z327" s="50"/>
      <c r="AA327" s="50"/>
      <c r="AB327" s="50"/>
      <c r="AC327" s="50"/>
      <c r="AD327" s="50"/>
      <c r="AE327" s="50"/>
      <c r="AF327" s="51"/>
      <c r="AG327" s="51"/>
      <c r="AH327" s="51"/>
      <c r="AI327" s="51"/>
    </row>
    <row r="328" spans="1:35" ht="40" customHeight="1" x14ac:dyDescent="0.35">
      <c r="A328" s="109"/>
      <c r="B328" s="112"/>
      <c r="C328" s="33">
        <v>325</v>
      </c>
      <c r="D328" s="115"/>
      <c r="E328" s="39" t="s">
        <v>52</v>
      </c>
      <c r="F328" s="40" t="s">
        <v>37</v>
      </c>
      <c r="G328" s="40" t="s">
        <v>53</v>
      </c>
      <c r="H328" s="40" t="s">
        <v>29</v>
      </c>
      <c r="I328" s="38">
        <v>250.37</v>
      </c>
      <c r="J328" s="17">
        <v>0</v>
      </c>
      <c r="K328" s="79">
        <f t="shared" si="23"/>
        <v>0</v>
      </c>
      <c r="L328" s="81">
        <f t="shared" si="24"/>
        <v>0</v>
      </c>
      <c r="M328" s="82"/>
      <c r="N328" s="83">
        <f t="shared" si="25"/>
        <v>0</v>
      </c>
      <c r="O328" s="80"/>
      <c r="P328" s="80"/>
      <c r="Q328" s="80"/>
      <c r="R328" s="84">
        <f t="shared" si="26"/>
        <v>0</v>
      </c>
      <c r="S328" s="19" t="str">
        <f t="shared" si="22"/>
        <v>OK</v>
      </c>
      <c r="T328" s="48"/>
      <c r="U328" s="48"/>
      <c r="V328" s="48"/>
      <c r="W328" s="48"/>
      <c r="X328" s="48"/>
      <c r="Y328" s="50"/>
      <c r="Z328" s="50"/>
      <c r="AA328" s="50"/>
      <c r="AB328" s="50"/>
      <c r="AC328" s="50"/>
      <c r="AD328" s="50"/>
      <c r="AE328" s="50"/>
      <c r="AF328" s="51"/>
      <c r="AG328" s="51"/>
      <c r="AH328" s="51"/>
      <c r="AI328" s="51"/>
    </row>
    <row r="329" spans="1:35" ht="40" customHeight="1" x14ac:dyDescent="0.35">
      <c r="A329" s="109"/>
      <c r="B329" s="112"/>
      <c r="C329" s="33">
        <v>326</v>
      </c>
      <c r="D329" s="115"/>
      <c r="E329" s="39" t="s">
        <v>54</v>
      </c>
      <c r="F329" s="40" t="s">
        <v>37</v>
      </c>
      <c r="G329" s="40" t="s">
        <v>95</v>
      </c>
      <c r="H329" s="40" t="s">
        <v>29</v>
      </c>
      <c r="I329" s="38">
        <v>82.53</v>
      </c>
      <c r="J329" s="17">
        <v>0</v>
      </c>
      <c r="K329" s="79">
        <f t="shared" si="23"/>
        <v>0</v>
      </c>
      <c r="L329" s="81">
        <f t="shared" si="24"/>
        <v>0</v>
      </c>
      <c r="M329" s="82"/>
      <c r="N329" s="83">
        <f t="shared" si="25"/>
        <v>0</v>
      </c>
      <c r="O329" s="80"/>
      <c r="P329" s="80"/>
      <c r="Q329" s="80"/>
      <c r="R329" s="84">
        <f t="shared" si="26"/>
        <v>0</v>
      </c>
      <c r="S329" s="19" t="str">
        <f t="shared" si="22"/>
        <v>OK</v>
      </c>
      <c r="T329" s="48"/>
      <c r="U329" s="48"/>
      <c r="V329" s="48"/>
      <c r="W329" s="48"/>
      <c r="X329" s="48"/>
      <c r="Y329" s="50"/>
      <c r="Z329" s="50"/>
      <c r="AA329" s="50"/>
      <c r="AB329" s="50"/>
      <c r="AC329" s="50"/>
      <c r="AD329" s="50"/>
      <c r="AE329" s="50"/>
      <c r="AF329" s="51"/>
      <c r="AG329" s="51"/>
      <c r="AH329" s="51"/>
      <c r="AI329" s="51"/>
    </row>
    <row r="330" spans="1:35" ht="40" customHeight="1" x14ac:dyDescent="0.35">
      <c r="A330" s="109"/>
      <c r="B330" s="112"/>
      <c r="C330" s="33">
        <v>327</v>
      </c>
      <c r="D330" s="115"/>
      <c r="E330" s="39" t="s">
        <v>56</v>
      </c>
      <c r="F330" s="40" t="s">
        <v>37</v>
      </c>
      <c r="G330" s="40" t="s">
        <v>96</v>
      </c>
      <c r="H330" s="40" t="s">
        <v>29</v>
      </c>
      <c r="I330" s="38">
        <v>31.65</v>
      </c>
      <c r="J330" s="17">
        <v>0</v>
      </c>
      <c r="K330" s="79">
        <f t="shared" si="23"/>
        <v>0</v>
      </c>
      <c r="L330" s="81">
        <f t="shared" si="24"/>
        <v>0</v>
      </c>
      <c r="M330" s="82"/>
      <c r="N330" s="83">
        <f t="shared" si="25"/>
        <v>0</v>
      </c>
      <c r="O330" s="80"/>
      <c r="P330" s="80"/>
      <c r="Q330" s="80"/>
      <c r="R330" s="84">
        <f t="shared" si="26"/>
        <v>0</v>
      </c>
      <c r="S330" s="19" t="str">
        <f t="shared" si="22"/>
        <v>OK</v>
      </c>
      <c r="T330" s="48"/>
      <c r="U330" s="48"/>
      <c r="V330" s="48"/>
      <c r="W330" s="48"/>
      <c r="X330" s="48"/>
      <c r="Y330" s="50"/>
      <c r="Z330" s="50"/>
      <c r="AA330" s="50"/>
      <c r="AB330" s="50"/>
      <c r="AC330" s="50"/>
      <c r="AD330" s="50"/>
      <c r="AE330" s="50"/>
      <c r="AF330" s="51"/>
      <c r="AG330" s="51"/>
      <c r="AH330" s="51"/>
      <c r="AI330" s="51"/>
    </row>
    <row r="331" spans="1:35" ht="40" customHeight="1" x14ac:dyDescent="0.35">
      <c r="A331" s="109"/>
      <c r="B331" s="112"/>
      <c r="C331" s="33">
        <v>328</v>
      </c>
      <c r="D331" s="115"/>
      <c r="E331" s="39" t="s">
        <v>58</v>
      </c>
      <c r="F331" s="40" t="s">
        <v>37</v>
      </c>
      <c r="G331" s="40" t="s">
        <v>59</v>
      </c>
      <c r="H331" s="40" t="s">
        <v>29</v>
      </c>
      <c r="I331" s="38">
        <v>70.91</v>
      </c>
      <c r="J331" s="17">
        <v>0</v>
      </c>
      <c r="K331" s="79">
        <f t="shared" si="23"/>
        <v>0</v>
      </c>
      <c r="L331" s="81">
        <f t="shared" si="24"/>
        <v>0</v>
      </c>
      <c r="M331" s="82"/>
      <c r="N331" s="83">
        <f t="shared" si="25"/>
        <v>0</v>
      </c>
      <c r="O331" s="80"/>
      <c r="P331" s="80"/>
      <c r="Q331" s="80"/>
      <c r="R331" s="84">
        <f t="shared" si="26"/>
        <v>0</v>
      </c>
      <c r="S331" s="19" t="str">
        <f t="shared" si="22"/>
        <v>OK</v>
      </c>
      <c r="T331" s="48"/>
      <c r="U331" s="48"/>
      <c r="V331" s="48"/>
      <c r="W331" s="48"/>
      <c r="X331" s="48"/>
      <c r="Y331" s="50"/>
      <c r="Z331" s="50"/>
      <c r="AA331" s="50"/>
      <c r="AB331" s="50"/>
      <c r="AC331" s="50"/>
      <c r="AD331" s="50"/>
      <c r="AE331" s="50"/>
      <c r="AF331" s="51"/>
      <c r="AG331" s="51"/>
      <c r="AH331" s="51"/>
      <c r="AI331" s="51"/>
    </row>
    <row r="332" spans="1:35" ht="40" customHeight="1" x14ac:dyDescent="0.35">
      <c r="A332" s="109"/>
      <c r="B332" s="112"/>
      <c r="C332" s="33">
        <v>329</v>
      </c>
      <c r="D332" s="115"/>
      <c r="E332" s="39" t="s">
        <v>60</v>
      </c>
      <c r="F332" s="40" t="s">
        <v>37</v>
      </c>
      <c r="G332" s="40" t="s">
        <v>61</v>
      </c>
      <c r="H332" s="40" t="s">
        <v>29</v>
      </c>
      <c r="I332" s="38">
        <v>118.78</v>
      </c>
      <c r="J332" s="17">
        <v>0</v>
      </c>
      <c r="K332" s="79">
        <f t="shared" si="23"/>
        <v>0</v>
      </c>
      <c r="L332" s="81">
        <f t="shared" si="24"/>
        <v>0</v>
      </c>
      <c r="M332" s="82"/>
      <c r="N332" s="83">
        <f t="shared" si="25"/>
        <v>0</v>
      </c>
      <c r="O332" s="80"/>
      <c r="P332" s="80"/>
      <c r="Q332" s="80"/>
      <c r="R332" s="84">
        <f t="shared" si="26"/>
        <v>0</v>
      </c>
      <c r="S332" s="19" t="str">
        <f t="shared" si="22"/>
        <v>OK</v>
      </c>
      <c r="T332" s="48"/>
      <c r="U332" s="48"/>
      <c r="V332" s="48"/>
      <c r="W332" s="48"/>
      <c r="X332" s="48"/>
      <c r="Y332" s="50"/>
      <c r="Z332" s="50"/>
      <c r="AA332" s="50"/>
      <c r="AB332" s="50"/>
      <c r="AC332" s="50"/>
      <c r="AD332" s="50"/>
      <c r="AE332" s="50"/>
      <c r="AF332" s="51"/>
      <c r="AG332" s="51"/>
      <c r="AH332" s="51"/>
      <c r="AI332" s="51"/>
    </row>
    <row r="333" spans="1:35" ht="40" customHeight="1" x14ac:dyDescent="0.35">
      <c r="A333" s="109"/>
      <c r="B333" s="112"/>
      <c r="C333" s="33">
        <v>330</v>
      </c>
      <c r="D333" s="115"/>
      <c r="E333" s="39" t="s">
        <v>64</v>
      </c>
      <c r="F333" s="40" t="s">
        <v>125</v>
      </c>
      <c r="G333" s="40" t="s">
        <v>63</v>
      </c>
      <c r="H333" s="40" t="s">
        <v>29</v>
      </c>
      <c r="I333" s="38">
        <v>667.31</v>
      </c>
      <c r="J333" s="17">
        <v>0</v>
      </c>
      <c r="K333" s="79">
        <f t="shared" si="23"/>
        <v>0</v>
      </c>
      <c r="L333" s="81">
        <f t="shared" si="24"/>
        <v>0</v>
      </c>
      <c r="M333" s="82"/>
      <c r="N333" s="83">
        <f t="shared" si="25"/>
        <v>0</v>
      </c>
      <c r="O333" s="80"/>
      <c r="P333" s="80"/>
      <c r="Q333" s="80"/>
      <c r="R333" s="84">
        <f t="shared" si="26"/>
        <v>0</v>
      </c>
      <c r="S333" s="19" t="str">
        <f t="shared" si="22"/>
        <v>OK</v>
      </c>
      <c r="T333" s="48"/>
      <c r="U333" s="48"/>
      <c r="V333" s="48"/>
      <c r="W333" s="48"/>
      <c r="X333" s="48"/>
      <c r="Y333" s="50"/>
      <c r="Z333" s="50"/>
      <c r="AA333" s="50"/>
      <c r="AB333" s="50"/>
      <c r="AC333" s="50"/>
      <c r="AD333" s="50"/>
      <c r="AE333" s="50"/>
      <c r="AF333" s="51"/>
      <c r="AG333" s="51"/>
      <c r="AH333" s="51"/>
      <c r="AI333" s="51"/>
    </row>
    <row r="334" spans="1:35" ht="40" customHeight="1" x14ac:dyDescent="0.35">
      <c r="A334" s="109"/>
      <c r="B334" s="112"/>
      <c r="C334" s="33">
        <v>331</v>
      </c>
      <c r="D334" s="115"/>
      <c r="E334" s="39" t="s">
        <v>65</v>
      </c>
      <c r="F334" s="40" t="s">
        <v>125</v>
      </c>
      <c r="G334" s="40" t="s">
        <v>66</v>
      </c>
      <c r="H334" s="40" t="s">
        <v>29</v>
      </c>
      <c r="I334" s="38">
        <v>180.17</v>
      </c>
      <c r="J334" s="17">
        <v>0</v>
      </c>
      <c r="K334" s="79">
        <f t="shared" si="23"/>
        <v>0</v>
      </c>
      <c r="L334" s="81">
        <f t="shared" si="24"/>
        <v>0</v>
      </c>
      <c r="M334" s="82"/>
      <c r="N334" s="83">
        <f t="shared" si="25"/>
        <v>0</v>
      </c>
      <c r="O334" s="80"/>
      <c r="P334" s="80"/>
      <c r="Q334" s="80"/>
      <c r="R334" s="84">
        <f t="shared" si="26"/>
        <v>0</v>
      </c>
      <c r="S334" s="19" t="str">
        <f t="shared" si="22"/>
        <v>OK</v>
      </c>
      <c r="T334" s="48"/>
      <c r="U334" s="48"/>
      <c r="V334" s="48"/>
      <c r="W334" s="48"/>
      <c r="X334" s="48"/>
      <c r="Y334" s="50"/>
      <c r="Z334" s="50"/>
      <c r="AA334" s="50"/>
      <c r="AB334" s="50"/>
      <c r="AC334" s="50"/>
      <c r="AD334" s="50"/>
      <c r="AE334" s="50"/>
      <c r="AF334" s="51"/>
      <c r="AG334" s="51"/>
      <c r="AH334" s="51"/>
      <c r="AI334" s="51"/>
    </row>
    <row r="335" spans="1:35" ht="40" customHeight="1" x14ac:dyDescent="0.35">
      <c r="A335" s="109"/>
      <c r="B335" s="112"/>
      <c r="C335" s="33">
        <v>332</v>
      </c>
      <c r="D335" s="115"/>
      <c r="E335" s="39" t="s">
        <v>67</v>
      </c>
      <c r="F335" s="40" t="s">
        <v>125</v>
      </c>
      <c r="G335" s="40" t="s">
        <v>68</v>
      </c>
      <c r="H335" s="40" t="s">
        <v>29</v>
      </c>
      <c r="I335" s="38">
        <v>827.52</v>
      </c>
      <c r="J335" s="17">
        <v>0</v>
      </c>
      <c r="K335" s="79">
        <f t="shared" si="23"/>
        <v>0</v>
      </c>
      <c r="L335" s="81">
        <f t="shared" si="24"/>
        <v>0</v>
      </c>
      <c r="M335" s="82"/>
      <c r="N335" s="83">
        <f t="shared" si="25"/>
        <v>0</v>
      </c>
      <c r="O335" s="80"/>
      <c r="P335" s="80"/>
      <c r="Q335" s="80"/>
      <c r="R335" s="84">
        <f t="shared" si="26"/>
        <v>0</v>
      </c>
      <c r="S335" s="19" t="str">
        <f t="shared" si="22"/>
        <v>OK</v>
      </c>
      <c r="T335" s="48"/>
      <c r="U335" s="48"/>
      <c r="V335" s="48"/>
      <c r="W335" s="48"/>
      <c r="X335" s="48"/>
      <c r="Y335" s="50"/>
      <c r="Z335" s="50"/>
      <c r="AA335" s="50"/>
      <c r="AB335" s="50"/>
      <c r="AC335" s="50"/>
      <c r="AD335" s="50"/>
      <c r="AE335" s="50"/>
      <c r="AF335" s="51"/>
      <c r="AG335" s="51"/>
      <c r="AH335" s="51"/>
      <c r="AI335" s="51"/>
    </row>
    <row r="336" spans="1:35" ht="40" customHeight="1" x14ac:dyDescent="0.35">
      <c r="A336" s="109"/>
      <c r="B336" s="112"/>
      <c r="C336" s="33">
        <v>333</v>
      </c>
      <c r="D336" s="115"/>
      <c r="E336" s="39" t="s">
        <v>69</v>
      </c>
      <c r="F336" s="40" t="s">
        <v>125</v>
      </c>
      <c r="G336" s="40" t="s">
        <v>28</v>
      </c>
      <c r="H336" s="40" t="s">
        <v>29</v>
      </c>
      <c r="I336" s="38">
        <v>413.48</v>
      </c>
      <c r="J336" s="17">
        <v>0</v>
      </c>
      <c r="K336" s="79">
        <f t="shared" si="23"/>
        <v>0</v>
      </c>
      <c r="L336" s="81">
        <f t="shared" si="24"/>
        <v>0</v>
      </c>
      <c r="M336" s="82"/>
      <c r="N336" s="83">
        <f t="shared" si="25"/>
        <v>0</v>
      </c>
      <c r="O336" s="80"/>
      <c r="P336" s="80"/>
      <c r="Q336" s="80"/>
      <c r="R336" s="84">
        <f t="shared" si="26"/>
        <v>0</v>
      </c>
      <c r="S336" s="19" t="str">
        <f t="shared" si="22"/>
        <v>OK</v>
      </c>
      <c r="T336" s="48"/>
      <c r="U336" s="48"/>
      <c r="V336" s="48"/>
      <c r="W336" s="48"/>
      <c r="X336" s="48"/>
      <c r="Y336" s="50"/>
      <c r="Z336" s="50"/>
      <c r="AA336" s="50"/>
      <c r="AB336" s="50"/>
      <c r="AC336" s="50"/>
      <c r="AD336" s="50"/>
      <c r="AE336" s="50"/>
      <c r="AF336" s="51"/>
      <c r="AG336" s="51"/>
      <c r="AH336" s="51"/>
      <c r="AI336" s="51"/>
    </row>
    <row r="337" spans="1:35" ht="40" customHeight="1" x14ac:dyDescent="0.35">
      <c r="A337" s="109"/>
      <c r="B337" s="112"/>
      <c r="C337" s="33">
        <v>334</v>
      </c>
      <c r="D337" s="115"/>
      <c r="E337" s="39" t="s">
        <v>70</v>
      </c>
      <c r="F337" s="40" t="s">
        <v>125</v>
      </c>
      <c r="G337" s="40" t="s">
        <v>71</v>
      </c>
      <c r="H337" s="40" t="s">
        <v>29</v>
      </c>
      <c r="I337" s="38">
        <v>157.21</v>
      </c>
      <c r="J337" s="17">
        <v>0</v>
      </c>
      <c r="K337" s="79">
        <f t="shared" si="23"/>
        <v>0</v>
      </c>
      <c r="L337" s="81">
        <f t="shared" si="24"/>
        <v>0</v>
      </c>
      <c r="M337" s="82"/>
      <c r="N337" s="83">
        <f t="shared" si="25"/>
        <v>0</v>
      </c>
      <c r="O337" s="80"/>
      <c r="P337" s="80"/>
      <c r="Q337" s="80"/>
      <c r="R337" s="84">
        <f t="shared" si="26"/>
        <v>0</v>
      </c>
      <c r="S337" s="19" t="str">
        <f t="shared" si="22"/>
        <v>OK</v>
      </c>
      <c r="T337" s="48"/>
      <c r="U337" s="48"/>
      <c r="V337" s="48"/>
      <c r="W337" s="48"/>
      <c r="X337" s="48"/>
      <c r="Y337" s="50"/>
      <c r="Z337" s="50"/>
      <c r="AA337" s="50"/>
      <c r="AB337" s="50"/>
      <c r="AC337" s="50"/>
      <c r="AD337" s="50"/>
      <c r="AE337" s="50"/>
      <c r="AF337" s="51"/>
      <c r="AG337" s="51"/>
      <c r="AH337" s="51"/>
      <c r="AI337" s="51"/>
    </row>
    <row r="338" spans="1:35" ht="40" customHeight="1" x14ac:dyDescent="0.35">
      <c r="A338" s="109"/>
      <c r="B338" s="112"/>
      <c r="C338" s="33">
        <v>335</v>
      </c>
      <c r="D338" s="115"/>
      <c r="E338" s="39" t="s">
        <v>72</v>
      </c>
      <c r="F338" s="40" t="s">
        <v>125</v>
      </c>
      <c r="G338" s="40" t="s">
        <v>73</v>
      </c>
      <c r="H338" s="40" t="s">
        <v>29</v>
      </c>
      <c r="I338" s="38">
        <v>916.17</v>
      </c>
      <c r="J338" s="17">
        <v>0</v>
      </c>
      <c r="K338" s="79">
        <f t="shared" si="23"/>
        <v>0</v>
      </c>
      <c r="L338" s="81">
        <f t="shared" si="24"/>
        <v>0</v>
      </c>
      <c r="M338" s="82"/>
      <c r="N338" s="83">
        <f t="shared" si="25"/>
        <v>0</v>
      </c>
      <c r="O338" s="80"/>
      <c r="P338" s="80"/>
      <c r="Q338" s="80"/>
      <c r="R338" s="84">
        <f t="shared" si="26"/>
        <v>0</v>
      </c>
      <c r="S338" s="19" t="str">
        <f t="shared" si="22"/>
        <v>OK</v>
      </c>
      <c r="T338" s="48"/>
      <c r="U338" s="48"/>
      <c r="V338" s="48"/>
      <c r="W338" s="48"/>
      <c r="X338" s="48"/>
      <c r="Y338" s="50"/>
      <c r="Z338" s="50"/>
      <c r="AA338" s="50"/>
      <c r="AB338" s="50"/>
      <c r="AC338" s="50"/>
      <c r="AD338" s="50"/>
      <c r="AE338" s="50"/>
      <c r="AF338" s="51"/>
      <c r="AG338" s="51"/>
      <c r="AH338" s="51"/>
      <c r="AI338" s="51"/>
    </row>
    <row r="339" spans="1:35" ht="40" customHeight="1" x14ac:dyDescent="0.35">
      <c r="A339" s="109"/>
      <c r="B339" s="112"/>
      <c r="C339" s="33">
        <v>336</v>
      </c>
      <c r="D339" s="115"/>
      <c r="E339" s="39" t="s">
        <v>74</v>
      </c>
      <c r="F339" s="40" t="s">
        <v>125</v>
      </c>
      <c r="G339" s="40" t="s">
        <v>75</v>
      </c>
      <c r="H339" s="40" t="s">
        <v>29</v>
      </c>
      <c r="I339" s="38">
        <v>1278.82</v>
      </c>
      <c r="J339" s="17">
        <v>0</v>
      </c>
      <c r="K339" s="79">
        <f t="shared" si="23"/>
        <v>0</v>
      </c>
      <c r="L339" s="81">
        <f t="shared" si="24"/>
        <v>0</v>
      </c>
      <c r="M339" s="82"/>
      <c r="N339" s="83">
        <f t="shared" si="25"/>
        <v>0</v>
      </c>
      <c r="O339" s="80"/>
      <c r="P339" s="80"/>
      <c r="Q339" s="80"/>
      <c r="R339" s="84">
        <f t="shared" si="26"/>
        <v>0</v>
      </c>
      <c r="S339" s="19" t="str">
        <f t="shared" si="22"/>
        <v>OK</v>
      </c>
      <c r="T339" s="48"/>
      <c r="U339" s="48"/>
      <c r="V339" s="48"/>
      <c r="W339" s="48"/>
      <c r="X339" s="48"/>
      <c r="Y339" s="50"/>
      <c r="Z339" s="50"/>
      <c r="AA339" s="50"/>
      <c r="AB339" s="50"/>
      <c r="AC339" s="50"/>
      <c r="AD339" s="50"/>
      <c r="AE339" s="50"/>
      <c r="AF339" s="51"/>
      <c r="AG339" s="51"/>
      <c r="AH339" s="51"/>
      <c r="AI339" s="51"/>
    </row>
    <row r="340" spans="1:35" ht="40" customHeight="1" x14ac:dyDescent="0.35">
      <c r="A340" s="109"/>
      <c r="B340" s="112"/>
      <c r="C340" s="33">
        <v>337</v>
      </c>
      <c r="D340" s="115"/>
      <c r="E340" s="39" t="s">
        <v>76</v>
      </c>
      <c r="F340" s="40" t="s">
        <v>125</v>
      </c>
      <c r="G340" s="40" t="s">
        <v>28</v>
      </c>
      <c r="H340" s="40" t="s">
        <v>29</v>
      </c>
      <c r="I340" s="38">
        <v>684.04</v>
      </c>
      <c r="J340" s="17">
        <v>0</v>
      </c>
      <c r="K340" s="79">
        <f t="shared" si="23"/>
        <v>0</v>
      </c>
      <c r="L340" s="81">
        <f t="shared" si="24"/>
        <v>0</v>
      </c>
      <c r="M340" s="82"/>
      <c r="N340" s="83">
        <f t="shared" si="25"/>
        <v>0</v>
      </c>
      <c r="O340" s="80"/>
      <c r="P340" s="80"/>
      <c r="Q340" s="80"/>
      <c r="R340" s="84">
        <f t="shared" si="26"/>
        <v>0</v>
      </c>
      <c r="S340" s="19" t="str">
        <f t="shared" si="22"/>
        <v>OK</v>
      </c>
      <c r="T340" s="48"/>
      <c r="U340" s="48"/>
      <c r="V340" s="48"/>
      <c r="W340" s="48"/>
      <c r="X340" s="48"/>
      <c r="Y340" s="50"/>
      <c r="Z340" s="50"/>
      <c r="AA340" s="50"/>
      <c r="AB340" s="50"/>
      <c r="AC340" s="50"/>
      <c r="AD340" s="50"/>
      <c r="AE340" s="50"/>
      <c r="AF340" s="51"/>
      <c r="AG340" s="51"/>
      <c r="AH340" s="51"/>
      <c r="AI340" s="51"/>
    </row>
    <row r="341" spans="1:35" ht="40" customHeight="1" x14ac:dyDescent="0.35">
      <c r="A341" s="109"/>
      <c r="B341" s="112"/>
      <c r="C341" s="33">
        <v>338</v>
      </c>
      <c r="D341" s="115"/>
      <c r="E341" s="39" t="s">
        <v>77</v>
      </c>
      <c r="F341" s="40" t="s">
        <v>125</v>
      </c>
      <c r="G341" s="40" t="s">
        <v>28</v>
      </c>
      <c r="H341" s="40" t="s">
        <v>29</v>
      </c>
      <c r="I341" s="38">
        <v>1291.77</v>
      </c>
      <c r="J341" s="17">
        <v>0</v>
      </c>
      <c r="K341" s="79">
        <f t="shared" si="23"/>
        <v>0</v>
      </c>
      <c r="L341" s="81">
        <f t="shared" si="24"/>
        <v>0</v>
      </c>
      <c r="M341" s="82"/>
      <c r="N341" s="83">
        <f t="shared" si="25"/>
        <v>0</v>
      </c>
      <c r="O341" s="80"/>
      <c r="P341" s="80"/>
      <c r="Q341" s="80"/>
      <c r="R341" s="84">
        <f t="shared" si="26"/>
        <v>0</v>
      </c>
      <c r="S341" s="19" t="str">
        <f t="shared" si="22"/>
        <v>OK</v>
      </c>
      <c r="T341" s="48"/>
      <c r="U341" s="48"/>
      <c r="V341" s="48"/>
      <c r="W341" s="48"/>
      <c r="X341" s="48"/>
      <c r="Y341" s="50"/>
      <c r="Z341" s="50"/>
      <c r="AA341" s="50"/>
      <c r="AB341" s="50"/>
      <c r="AC341" s="50"/>
      <c r="AD341" s="50"/>
      <c r="AE341" s="50"/>
      <c r="AF341" s="51"/>
      <c r="AG341" s="51"/>
      <c r="AH341" s="51"/>
      <c r="AI341" s="51"/>
    </row>
    <row r="342" spans="1:35" ht="40" customHeight="1" x14ac:dyDescent="0.35">
      <c r="A342" s="109"/>
      <c r="B342" s="112"/>
      <c r="C342" s="33">
        <v>339</v>
      </c>
      <c r="D342" s="115"/>
      <c r="E342" s="39" t="s">
        <v>78</v>
      </c>
      <c r="F342" s="40" t="s">
        <v>125</v>
      </c>
      <c r="G342" s="40" t="s">
        <v>28</v>
      </c>
      <c r="H342" s="40" t="s">
        <v>29</v>
      </c>
      <c r="I342" s="38">
        <v>85.89</v>
      </c>
      <c r="J342" s="17">
        <v>0</v>
      </c>
      <c r="K342" s="79">
        <f t="shared" si="23"/>
        <v>0</v>
      </c>
      <c r="L342" s="81">
        <f t="shared" si="24"/>
        <v>0</v>
      </c>
      <c r="M342" s="82"/>
      <c r="N342" s="83">
        <f t="shared" si="25"/>
        <v>0</v>
      </c>
      <c r="O342" s="80"/>
      <c r="P342" s="80"/>
      <c r="Q342" s="80"/>
      <c r="R342" s="84">
        <f t="shared" si="26"/>
        <v>0</v>
      </c>
      <c r="S342" s="19" t="str">
        <f t="shared" si="22"/>
        <v>OK</v>
      </c>
      <c r="T342" s="48"/>
      <c r="U342" s="48"/>
      <c r="V342" s="48"/>
      <c r="W342" s="48"/>
      <c r="X342" s="48"/>
      <c r="Y342" s="50"/>
      <c r="Z342" s="50"/>
      <c r="AA342" s="50"/>
      <c r="AB342" s="50"/>
      <c r="AC342" s="50"/>
      <c r="AD342" s="50"/>
      <c r="AE342" s="50"/>
      <c r="AF342" s="51"/>
      <c r="AG342" s="51"/>
      <c r="AH342" s="51"/>
      <c r="AI342" s="51"/>
    </row>
    <row r="343" spans="1:35" ht="40" customHeight="1" x14ac:dyDescent="0.35">
      <c r="A343" s="109"/>
      <c r="B343" s="112"/>
      <c r="C343" s="33">
        <v>340</v>
      </c>
      <c r="D343" s="115"/>
      <c r="E343" s="39" t="s">
        <v>131</v>
      </c>
      <c r="F343" s="40" t="s">
        <v>125</v>
      </c>
      <c r="G343" s="40" t="s">
        <v>28</v>
      </c>
      <c r="H343" s="40" t="s">
        <v>29</v>
      </c>
      <c r="I343" s="38">
        <v>81.319999999999993</v>
      </c>
      <c r="J343" s="17">
        <v>0</v>
      </c>
      <c r="K343" s="79">
        <f t="shared" si="23"/>
        <v>0</v>
      </c>
      <c r="L343" s="81">
        <f t="shared" si="24"/>
        <v>0</v>
      </c>
      <c r="M343" s="82"/>
      <c r="N343" s="83">
        <f t="shared" si="25"/>
        <v>0</v>
      </c>
      <c r="O343" s="80"/>
      <c r="P343" s="80"/>
      <c r="Q343" s="80"/>
      <c r="R343" s="84">
        <f t="shared" si="26"/>
        <v>0</v>
      </c>
      <c r="S343" s="19" t="str">
        <f t="shared" si="22"/>
        <v>OK</v>
      </c>
      <c r="T343" s="48"/>
      <c r="U343" s="48"/>
      <c r="V343" s="48"/>
      <c r="W343" s="48"/>
      <c r="X343" s="48"/>
      <c r="Y343" s="50"/>
      <c r="Z343" s="50"/>
      <c r="AA343" s="50"/>
      <c r="AB343" s="50"/>
      <c r="AC343" s="50"/>
      <c r="AD343" s="50"/>
      <c r="AE343" s="50"/>
      <c r="AF343" s="51"/>
      <c r="AG343" s="51"/>
      <c r="AH343" s="51"/>
      <c r="AI343" s="51"/>
    </row>
    <row r="344" spans="1:35" ht="40" customHeight="1" x14ac:dyDescent="0.35">
      <c r="A344" s="109"/>
      <c r="B344" s="112"/>
      <c r="C344" s="33">
        <v>341</v>
      </c>
      <c r="D344" s="115"/>
      <c r="E344" s="39" t="s">
        <v>133</v>
      </c>
      <c r="F344" s="40" t="s">
        <v>37</v>
      </c>
      <c r="G344" s="40" t="s">
        <v>80</v>
      </c>
      <c r="H344" s="40" t="s">
        <v>29</v>
      </c>
      <c r="I344" s="38">
        <v>23.66</v>
      </c>
      <c r="J344" s="17">
        <v>0</v>
      </c>
      <c r="K344" s="79">
        <f t="shared" si="23"/>
        <v>0</v>
      </c>
      <c r="L344" s="81">
        <f t="shared" si="24"/>
        <v>0</v>
      </c>
      <c r="M344" s="82"/>
      <c r="N344" s="83">
        <f t="shared" si="25"/>
        <v>0</v>
      </c>
      <c r="O344" s="80"/>
      <c r="P344" s="80"/>
      <c r="Q344" s="80"/>
      <c r="R344" s="84">
        <f t="shared" si="26"/>
        <v>0</v>
      </c>
      <c r="S344" s="19" t="str">
        <f t="shared" si="22"/>
        <v>OK</v>
      </c>
      <c r="T344" s="48"/>
      <c r="U344" s="48"/>
      <c r="V344" s="48"/>
      <c r="W344" s="48"/>
      <c r="X344" s="48"/>
      <c r="Y344" s="50"/>
      <c r="Z344" s="50"/>
      <c r="AA344" s="50"/>
      <c r="AB344" s="50"/>
      <c r="AC344" s="50"/>
      <c r="AD344" s="50"/>
      <c r="AE344" s="50"/>
      <c r="AF344" s="51"/>
      <c r="AG344" s="51"/>
      <c r="AH344" s="51"/>
      <c r="AI344" s="51"/>
    </row>
    <row r="345" spans="1:35" ht="40" customHeight="1" x14ac:dyDescent="0.35">
      <c r="A345" s="109"/>
      <c r="B345" s="112"/>
      <c r="C345" s="33">
        <v>342</v>
      </c>
      <c r="D345" s="115"/>
      <c r="E345" s="39" t="s">
        <v>134</v>
      </c>
      <c r="F345" s="40" t="s">
        <v>37</v>
      </c>
      <c r="G345" s="40" t="s">
        <v>81</v>
      </c>
      <c r="H345" s="40" t="s">
        <v>29</v>
      </c>
      <c r="I345" s="38">
        <v>24.79</v>
      </c>
      <c r="J345" s="17">
        <v>0</v>
      </c>
      <c r="K345" s="79">
        <f t="shared" si="23"/>
        <v>0</v>
      </c>
      <c r="L345" s="81">
        <f t="shared" si="24"/>
        <v>0</v>
      </c>
      <c r="M345" s="82"/>
      <c r="N345" s="83">
        <f t="shared" si="25"/>
        <v>0</v>
      </c>
      <c r="O345" s="80"/>
      <c r="P345" s="80"/>
      <c r="Q345" s="80"/>
      <c r="R345" s="84">
        <f t="shared" si="26"/>
        <v>0</v>
      </c>
      <c r="S345" s="19" t="str">
        <f t="shared" si="22"/>
        <v>OK</v>
      </c>
      <c r="T345" s="48"/>
      <c r="U345" s="48"/>
      <c r="V345" s="48"/>
      <c r="W345" s="48"/>
      <c r="X345" s="48"/>
      <c r="Y345" s="50"/>
      <c r="Z345" s="50"/>
      <c r="AA345" s="50"/>
      <c r="AB345" s="50"/>
      <c r="AC345" s="50"/>
      <c r="AD345" s="50"/>
      <c r="AE345" s="50"/>
      <c r="AF345" s="51"/>
      <c r="AG345" s="51"/>
      <c r="AH345" s="51"/>
      <c r="AI345" s="51"/>
    </row>
    <row r="346" spans="1:35" ht="40" customHeight="1" x14ac:dyDescent="0.35">
      <c r="A346" s="109"/>
      <c r="B346" s="112"/>
      <c r="C346" s="33">
        <v>343</v>
      </c>
      <c r="D346" s="115"/>
      <c r="E346" s="39" t="s">
        <v>135</v>
      </c>
      <c r="F346" s="40" t="s">
        <v>37</v>
      </c>
      <c r="G346" s="40" t="s">
        <v>82</v>
      </c>
      <c r="H346" s="40" t="s">
        <v>29</v>
      </c>
      <c r="I346" s="38">
        <v>62.42</v>
      </c>
      <c r="J346" s="17">
        <v>0</v>
      </c>
      <c r="K346" s="79">
        <f t="shared" si="23"/>
        <v>0</v>
      </c>
      <c r="L346" s="81">
        <f t="shared" si="24"/>
        <v>0</v>
      </c>
      <c r="M346" s="82"/>
      <c r="N346" s="83">
        <f t="shared" si="25"/>
        <v>0</v>
      </c>
      <c r="O346" s="80"/>
      <c r="P346" s="80"/>
      <c r="Q346" s="80"/>
      <c r="R346" s="84">
        <f t="shared" si="26"/>
        <v>0</v>
      </c>
      <c r="S346" s="19" t="str">
        <f t="shared" si="22"/>
        <v>OK</v>
      </c>
      <c r="T346" s="48"/>
      <c r="U346" s="48"/>
      <c r="V346" s="48"/>
      <c r="W346" s="48"/>
      <c r="X346" s="48"/>
      <c r="Y346" s="50"/>
      <c r="Z346" s="50"/>
      <c r="AA346" s="50"/>
      <c r="AB346" s="50"/>
      <c r="AC346" s="50"/>
      <c r="AD346" s="50"/>
      <c r="AE346" s="50"/>
      <c r="AF346" s="51"/>
      <c r="AG346" s="51"/>
      <c r="AH346" s="51"/>
      <c r="AI346" s="51"/>
    </row>
    <row r="347" spans="1:35" ht="40" customHeight="1" x14ac:dyDescent="0.35">
      <c r="A347" s="109"/>
      <c r="B347" s="112"/>
      <c r="C347" s="33">
        <v>344</v>
      </c>
      <c r="D347" s="115"/>
      <c r="E347" s="39" t="s">
        <v>136</v>
      </c>
      <c r="F347" s="40" t="s">
        <v>37</v>
      </c>
      <c r="G347" s="40" t="s">
        <v>83</v>
      </c>
      <c r="H347" s="40" t="s">
        <v>29</v>
      </c>
      <c r="I347" s="38">
        <v>32.659999999999997</v>
      </c>
      <c r="J347" s="17">
        <v>0</v>
      </c>
      <c r="K347" s="79">
        <f t="shared" si="23"/>
        <v>0</v>
      </c>
      <c r="L347" s="81">
        <f t="shared" si="24"/>
        <v>0</v>
      </c>
      <c r="M347" s="82"/>
      <c r="N347" s="83">
        <f t="shared" si="25"/>
        <v>0</v>
      </c>
      <c r="O347" s="80"/>
      <c r="P347" s="80"/>
      <c r="Q347" s="80"/>
      <c r="R347" s="84">
        <f t="shared" si="26"/>
        <v>0</v>
      </c>
      <c r="S347" s="19" t="str">
        <f t="shared" si="22"/>
        <v>OK</v>
      </c>
      <c r="T347" s="48"/>
      <c r="U347" s="48"/>
      <c r="V347" s="48"/>
      <c r="W347" s="48"/>
      <c r="X347" s="48"/>
      <c r="Y347" s="50"/>
      <c r="Z347" s="50"/>
      <c r="AA347" s="50"/>
      <c r="AB347" s="50"/>
      <c r="AC347" s="50"/>
      <c r="AD347" s="50"/>
      <c r="AE347" s="50"/>
      <c r="AF347" s="51"/>
      <c r="AG347" s="51"/>
      <c r="AH347" s="51"/>
      <c r="AI347" s="51"/>
    </row>
    <row r="348" spans="1:35" ht="40" customHeight="1" x14ac:dyDescent="0.35">
      <c r="A348" s="109"/>
      <c r="B348" s="112"/>
      <c r="C348" s="33">
        <v>345</v>
      </c>
      <c r="D348" s="115"/>
      <c r="E348" s="39" t="s">
        <v>86</v>
      </c>
      <c r="F348" s="40" t="s">
        <v>125</v>
      </c>
      <c r="G348" s="40" t="s">
        <v>87</v>
      </c>
      <c r="H348" s="40" t="s">
        <v>29</v>
      </c>
      <c r="I348" s="38">
        <v>552.51</v>
      </c>
      <c r="J348" s="17">
        <v>0</v>
      </c>
      <c r="K348" s="79">
        <f t="shared" si="23"/>
        <v>0</v>
      </c>
      <c r="L348" s="81">
        <f t="shared" si="24"/>
        <v>0</v>
      </c>
      <c r="M348" s="82"/>
      <c r="N348" s="83">
        <f t="shared" si="25"/>
        <v>0</v>
      </c>
      <c r="O348" s="80"/>
      <c r="P348" s="80"/>
      <c r="Q348" s="80"/>
      <c r="R348" s="84">
        <f t="shared" si="26"/>
        <v>0</v>
      </c>
      <c r="S348" s="19" t="str">
        <f t="shared" si="22"/>
        <v>OK</v>
      </c>
      <c r="T348" s="48"/>
      <c r="U348" s="48"/>
      <c r="V348" s="48"/>
      <c r="W348" s="48"/>
      <c r="X348" s="48"/>
      <c r="Y348" s="50"/>
      <c r="Z348" s="50"/>
      <c r="AA348" s="50"/>
      <c r="AB348" s="50"/>
      <c r="AC348" s="50"/>
      <c r="AD348" s="50"/>
      <c r="AE348" s="50"/>
      <c r="AF348" s="51"/>
      <c r="AG348" s="51"/>
      <c r="AH348" s="51"/>
      <c r="AI348" s="51"/>
    </row>
    <row r="349" spans="1:35" ht="40" customHeight="1" x14ac:dyDescent="0.35">
      <c r="A349" s="109"/>
      <c r="B349" s="112"/>
      <c r="C349" s="33">
        <v>346</v>
      </c>
      <c r="D349" s="115"/>
      <c r="E349" s="39" t="s">
        <v>88</v>
      </c>
      <c r="F349" s="40" t="s">
        <v>125</v>
      </c>
      <c r="G349" s="40" t="s">
        <v>28</v>
      </c>
      <c r="H349" s="40" t="s">
        <v>29</v>
      </c>
      <c r="I349" s="38">
        <v>1097.5</v>
      </c>
      <c r="J349" s="17">
        <v>0</v>
      </c>
      <c r="K349" s="79">
        <f t="shared" si="23"/>
        <v>0</v>
      </c>
      <c r="L349" s="81">
        <f t="shared" si="24"/>
        <v>0</v>
      </c>
      <c r="M349" s="82"/>
      <c r="N349" s="83">
        <f t="shared" si="25"/>
        <v>0</v>
      </c>
      <c r="O349" s="80"/>
      <c r="P349" s="80"/>
      <c r="Q349" s="80"/>
      <c r="R349" s="84">
        <f t="shared" si="26"/>
        <v>0</v>
      </c>
      <c r="S349" s="19" t="str">
        <f t="shared" si="22"/>
        <v>OK</v>
      </c>
      <c r="T349" s="48"/>
      <c r="U349" s="48"/>
      <c r="V349" s="48"/>
      <c r="W349" s="48"/>
      <c r="X349" s="48"/>
      <c r="Y349" s="50"/>
      <c r="Z349" s="50"/>
      <c r="AA349" s="50"/>
      <c r="AB349" s="50"/>
      <c r="AC349" s="50"/>
      <c r="AD349" s="50"/>
      <c r="AE349" s="50"/>
      <c r="AF349" s="51"/>
      <c r="AG349" s="51"/>
      <c r="AH349" s="51"/>
      <c r="AI349" s="51"/>
    </row>
    <row r="350" spans="1:35" ht="40" customHeight="1" x14ac:dyDescent="0.35">
      <c r="A350" s="109"/>
      <c r="B350" s="112"/>
      <c r="C350" s="33">
        <v>347</v>
      </c>
      <c r="D350" s="115"/>
      <c r="E350" s="39" t="s">
        <v>89</v>
      </c>
      <c r="F350" s="40" t="s">
        <v>37</v>
      </c>
      <c r="G350" s="40" t="s">
        <v>28</v>
      </c>
      <c r="H350" s="40" t="s">
        <v>29</v>
      </c>
      <c r="I350" s="38">
        <v>229.04</v>
      </c>
      <c r="J350" s="17">
        <v>0</v>
      </c>
      <c r="K350" s="79">
        <f t="shared" si="23"/>
        <v>0</v>
      </c>
      <c r="L350" s="81">
        <f t="shared" si="24"/>
        <v>0</v>
      </c>
      <c r="M350" s="82"/>
      <c r="N350" s="83">
        <f t="shared" si="25"/>
        <v>0</v>
      </c>
      <c r="O350" s="80"/>
      <c r="P350" s="80"/>
      <c r="Q350" s="80"/>
      <c r="R350" s="84">
        <f t="shared" si="26"/>
        <v>0</v>
      </c>
      <c r="S350" s="19" t="str">
        <f t="shared" si="22"/>
        <v>OK</v>
      </c>
      <c r="T350" s="48"/>
      <c r="U350" s="48"/>
      <c r="V350" s="48"/>
      <c r="W350" s="48"/>
      <c r="X350" s="48"/>
      <c r="Y350" s="50"/>
      <c r="Z350" s="50"/>
      <c r="AA350" s="50"/>
      <c r="AB350" s="50"/>
      <c r="AC350" s="50"/>
      <c r="AD350" s="50"/>
      <c r="AE350" s="50"/>
      <c r="AF350" s="51"/>
      <c r="AG350" s="51"/>
      <c r="AH350" s="51"/>
      <c r="AI350" s="51"/>
    </row>
    <row r="351" spans="1:35" ht="40" customHeight="1" x14ac:dyDescent="0.35">
      <c r="A351" s="109"/>
      <c r="B351" s="112"/>
      <c r="C351" s="33">
        <v>348</v>
      </c>
      <c r="D351" s="115"/>
      <c r="E351" s="39" t="s">
        <v>90</v>
      </c>
      <c r="F351" s="40" t="s">
        <v>37</v>
      </c>
      <c r="G351" s="40" t="s">
        <v>28</v>
      </c>
      <c r="H351" s="40" t="s">
        <v>29</v>
      </c>
      <c r="I351" s="38">
        <v>128.83000000000001</v>
      </c>
      <c r="J351" s="17">
        <v>0</v>
      </c>
      <c r="K351" s="79">
        <f t="shared" si="23"/>
        <v>0</v>
      </c>
      <c r="L351" s="81">
        <f t="shared" si="24"/>
        <v>0</v>
      </c>
      <c r="M351" s="82"/>
      <c r="N351" s="83">
        <f t="shared" si="25"/>
        <v>0</v>
      </c>
      <c r="O351" s="80"/>
      <c r="P351" s="80"/>
      <c r="Q351" s="80"/>
      <c r="R351" s="84">
        <f t="shared" si="26"/>
        <v>0</v>
      </c>
      <c r="S351" s="19" t="str">
        <f t="shared" si="22"/>
        <v>OK</v>
      </c>
      <c r="T351" s="48"/>
      <c r="U351" s="48"/>
      <c r="V351" s="48"/>
      <c r="W351" s="48"/>
      <c r="X351" s="48"/>
      <c r="Y351" s="50"/>
      <c r="Z351" s="50"/>
      <c r="AA351" s="50"/>
      <c r="AB351" s="50"/>
      <c r="AC351" s="50"/>
      <c r="AD351" s="50"/>
      <c r="AE351" s="50"/>
      <c r="AF351" s="51"/>
      <c r="AG351" s="51"/>
      <c r="AH351" s="51"/>
      <c r="AI351" s="51"/>
    </row>
    <row r="352" spans="1:35" ht="40" customHeight="1" x14ac:dyDescent="0.35">
      <c r="A352" s="109"/>
      <c r="B352" s="112"/>
      <c r="C352" s="33">
        <v>349</v>
      </c>
      <c r="D352" s="115"/>
      <c r="E352" s="39" t="s">
        <v>91</v>
      </c>
      <c r="F352" s="40" t="s">
        <v>37</v>
      </c>
      <c r="G352" s="40" t="s">
        <v>92</v>
      </c>
      <c r="H352" s="40" t="s">
        <v>29</v>
      </c>
      <c r="I352" s="38">
        <v>23.1</v>
      </c>
      <c r="J352" s="17">
        <v>0</v>
      </c>
      <c r="K352" s="79">
        <f t="shared" si="23"/>
        <v>0</v>
      </c>
      <c r="L352" s="81">
        <f t="shared" si="24"/>
        <v>0</v>
      </c>
      <c r="M352" s="82"/>
      <c r="N352" s="83">
        <f t="shared" si="25"/>
        <v>0</v>
      </c>
      <c r="O352" s="80"/>
      <c r="P352" s="80"/>
      <c r="Q352" s="80"/>
      <c r="R352" s="84">
        <f t="shared" si="26"/>
        <v>0</v>
      </c>
      <c r="S352" s="19" t="str">
        <f t="shared" si="22"/>
        <v>OK</v>
      </c>
      <c r="T352" s="48"/>
      <c r="U352" s="48"/>
      <c r="V352" s="48"/>
      <c r="W352" s="48"/>
      <c r="X352" s="48"/>
      <c r="Y352" s="50"/>
      <c r="Z352" s="50"/>
      <c r="AA352" s="50"/>
      <c r="AB352" s="50"/>
      <c r="AC352" s="50"/>
      <c r="AD352" s="50"/>
      <c r="AE352" s="50"/>
      <c r="AF352" s="51"/>
      <c r="AG352" s="51"/>
      <c r="AH352" s="51"/>
      <c r="AI352" s="51"/>
    </row>
    <row r="353" spans="1:35" ht="40" customHeight="1" x14ac:dyDescent="0.35">
      <c r="A353" s="109"/>
      <c r="B353" s="112"/>
      <c r="C353" s="33">
        <v>350</v>
      </c>
      <c r="D353" s="115"/>
      <c r="E353" s="39" t="s">
        <v>93</v>
      </c>
      <c r="F353" s="40" t="s">
        <v>125</v>
      </c>
      <c r="G353" s="40" t="s">
        <v>28</v>
      </c>
      <c r="H353" s="40" t="s">
        <v>29</v>
      </c>
      <c r="I353" s="38">
        <v>213.77</v>
      </c>
      <c r="J353" s="17">
        <v>0</v>
      </c>
      <c r="K353" s="79">
        <f t="shared" si="23"/>
        <v>0</v>
      </c>
      <c r="L353" s="81">
        <f t="shared" si="24"/>
        <v>0</v>
      </c>
      <c r="M353" s="82"/>
      <c r="N353" s="83">
        <f t="shared" si="25"/>
        <v>0</v>
      </c>
      <c r="O353" s="80"/>
      <c r="P353" s="80"/>
      <c r="Q353" s="80"/>
      <c r="R353" s="84">
        <f t="shared" si="26"/>
        <v>0</v>
      </c>
      <c r="S353" s="19" t="str">
        <f t="shared" si="22"/>
        <v>OK</v>
      </c>
      <c r="T353" s="48"/>
      <c r="U353" s="48"/>
      <c r="V353" s="48"/>
      <c r="W353" s="48"/>
      <c r="X353" s="48"/>
      <c r="Y353" s="50"/>
      <c r="Z353" s="50"/>
      <c r="AA353" s="50"/>
      <c r="AB353" s="50"/>
      <c r="AC353" s="50"/>
      <c r="AD353" s="50"/>
      <c r="AE353" s="50"/>
      <c r="AF353" s="51"/>
      <c r="AG353" s="51"/>
      <c r="AH353" s="51"/>
      <c r="AI353" s="51"/>
    </row>
    <row r="354" spans="1:35" ht="40" customHeight="1" x14ac:dyDescent="0.35">
      <c r="A354" s="110"/>
      <c r="B354" s="113"/>
      <c r="C354" s="41">
        <v>351</v>
      </c>
      <c r="D354" s="116"/>
      <c r="E354" s="39" t="s">
        <v>94</v>
      </c>
      <c r="F354" s="40" t="s">
        <v>125</v>
      </c>
      <c r="G354" s="40" t="s">
        <v>28</v>
      </c>
      <c r="H354" s="40" t="s">
        <v>29</v>
      </c>
      <c r="I354" s="38">
        <v>233.81</v>
      </c>
      <c r="J354" s="17">
        <v>0</v>
      </c>
      <c r="K354" s="79">
        <f t="shared" si="23"/>
        <v>0</v>
      </c>
      <c r="L354" s="81">
        <f t="shared" si="24"/>
        <v>0</v>
      </c>
      <c r="M354" s="82"/>
      <c r="N354" s="83">
        <f t="shared" si="25"/>
        <v>0</v>
      </c>
      <c r="O354" s="80"/>
      <c r="P354" s="80"/>
      <c r="Q354" s="80"/>
      <c r="R354" s="84">
        <f t="shared" si="26"/>
        <v>0</v>
      </c>
      <c r="S354" s="19" t="str">
        <f t="shared" si="22"/>
        <v>OK</v>
      </c>
      <c r="T354" s="48"/>
      <c r="U354" s="48"/>
      <c r="V354" s="48"/>
      <c r="W354" s="48"/>
      <c r="X354" s="48"/>
      <c r="Y354" s="50"/>
      <c r="Z354" s="50"/>
      <c r="AA354" s="50"/>
      <c r="AB354" s="50"/>
      <c r="AC354" s="50"/>
      <c r="AD354" s="50"/>
      <c r="AE354" s="50"/>
      <c r="AF354" s="51"/>
      <c r="AG354" s="51"/>
      <c r="AH354" s="51"/>
      <c r="AI354" s="51"/>
    </row>
    <row r="355" spans="1:35" ht="24" customHeight="1" x14ac:dyDescent="0.6">
      <c r="J355" s="4">
        <f>SUM(J4:J354)</f>
        <v>10458</v>
      </c>
      <c r="R355" s="4">
        <f t="shared" ref="R355" si="27">SUM(R4:R354)</f>
        <v>10458</v>
      </c>
      <c r="T355" s="31">
        <f t="shared" ref="T355:AI355" si="28">SUMPRODUCT($I$4:$I$354,T4:T354)</f>
        <v>0</v>
      </c>
      <c r="U355" s="31">
        <f t="shared" si="28"/>
        <v>0</v>
      </c>
      <c r="V355" s="31">
        <f t="shared" si="28"/>
        <v>0</v>
      </c>
      <c r="W355" s="31">
        <f t="shared" si="28"/>
        <v>0</v>
      </c>
      <c r="X355" s="31">
        <f t="shared" si="28"/>
        <v>0</v>
      </c>
      <c r="Y355" s="31">
        <f t="shared" si="28"/>
        <v>0</v>
      </c>
      <c r="Z355" s="31">
        <f t="shared" si="28"/>
        <v>0</v>
      </c>
      <c r="AA355" s="31">
        <f t="shared" si="28"/>
        <v>0</v>
      </c>
      <c r="AB355" s="31">
        <f t="shared" si="28"/>
        <v>0</v>
      </c>
      <c r="AC355" s="31">
        <f t="shared" si="28"/>
        <v>0</v>
      </c>
      <c r="AD355" s="31">
        <f t="shared" si="28"/>
        <v>0</v>
      </c>
      <c r="AE355" s="31">
        <f t="shared" si="28"/>
        <v>0</v>
      </c>
      <c r="AF355" s="31">
        <f t="shared" si="28"/>
        <v>0</v>
      </c>
      <c r="AG355" s="31">
        <f t="shared" si="28"/>
        <v>0</v>
      </c>
      <c r="AH355" s="31">
        <f t="shared" si="28"/>
        <v>0</v>
      </c>
      <c r="AI355" s="31">
        <f t="shared" si="28"/>
        <v>0</v>
      </c>
    </row>
    <row r="356" spans="1:35" ht="40" customHeight="1" x14ac:dyDescent="0.6">
      <c r="J356" s="85">
        <f>SUMPRODUCT($I$4:$I$354,J4:J354)</f>
        <v>285182.39999999997</v>
      </c>
      <c r="K356" s="85">
        <f>SUMPRODUCT($I$4:$I$354,K4:K354)</f>
        <v>0</v>
      </c>
      <c r="L356" s="85">
        <f>SUMPRODUCT($I$4:$I$354,L4:L354)</f>
        <v>0</v>
      </c>
    </row>
    <row r="360" spans="1:35" ht="40" customHeight="1" x14ac:dyDescent="0.6">
      <c r="A360" s="58"/>
      <c r="D360" s="61"/>
    </row>
    <row r="361" spans="1:35" ht="40" customHeight="1" x14ac:dyDescent="0.6">
      <c r="A361" s="58"/>
      <c r="D361" s="61"/>
    </row>
    <row r="362" spans="1:35" ht="40" customHeight="1" x14ac:dyDescent="0.6">
      <c r="A362" s="58"/>
      <c r="D362" s="61"/>
    </row>
    <row r="363" spans="1:35" ht="40" customHeight="1" x14ac:dyDescent="0.6">
      <c r="A363" s="58"/>
      <c r="D363" s="61"/>
    </row>
    <row r="364" spans="1:35" ht="40" customHeight="1" x14ac:dyDescent="0.6">
      <c r="A364" s="58"/>
      <c r="D364" s="61"/>
    </row>
    <row r="365" spans="1:35" ht="40" customHeight="1" x14ac:dyDescent="0.6">
      <c r="A365" s="58"/>
      <c r="D365" s="61"/>
    </row>
    <row r="366" spans="1:35" ht="40" customHeight="1" x14ac:dyDescent="0.6">
      <c r="A366" s="58"/>
      <c r="D366" s="61"/>
    </row>
    <row r="367" spans="1:35" ht="40" customHeight="1" x14ac:dyDescent="0.6">
      <c r="A367" s="58"/>
      <c r="D367" s="61"/>
    </row>
    <row r="368" spans="1:35" ht="40" customHeight="1" x14ac:dyDescent="0.6">
      <c r="A368" s="58"/>
      <c r="D368" s="61"/>
    </row>
    <row r="369" spans="1:9" ht="40" customHeight="1" x14ac:dyDescent="0.6">
      <c r="A369" s="58"/>
      <c r="D369" s="61"/>
    </row>
    <row r="370" spans="1:9" ht="40" customHeight="1" x14ac:dyDescent="0.6">
      <c r="A370" s="58"/>
      <c r="D370" s="61"/>
    </row>
    <row r="371" spans="1:9" ht="40" customHeight="1" x14ac:dyDescent="0.6">
      <c r="A371" s="58"/>
      <c r="D371" s="61"/>
    </row>
    <row r="372" spans="1:9" ht="40" customHeight="1" x14ac:dyDescent="0.6">
      <c r="A372" s="58"/>
      <c r="D372" s="61"/>
    </row>
    <row r="373" spans="1:9" ht="40" customHeight="1" x14ac:dyDescent="0.6">
      <c r="A373" s="58"/>
      <c r="D373" s="61"/>
    </row>
    <row r="374" spans="1:9" ht="40" customHeight="1" x14ac:dyDescent="0.6">
      <c r="A374" s="58"/>
      <c r="D374" s="61"/>
    </row>
    <row r="375" spans="1:9" ht="40" customHeight="1" x14ac:dyDescent="0.6">
      <c r="A375" s="58"/>
      <c r="D375" s="61"/>
    </row>
    <row r="376" spans="1:9" ht="40" customHeight="1" x14ac:dyDescent="0.6">
      <c r="A376" s="58"/>
      <c r="D376" s="61"/>
    </row>
    <row r="377" spans="1:9" ht="40" customHeight="1" x14ac:dyDescent="0.6">
      <c r="A377" s="58"/>
      <c r="D377" s="61"/>
    </row>
    <row r="379" spans="1:9" ht="40" customHeight="1" x14ac:dyDescent="0.6">
      <c r="A379" s="58"/>
      <c r="C379" s="3"/>
      <c r="D379" s="61"/>
      <c r="E379" s="53"/>
      <c r="F379" s="3"/>
      <c r="G379" s="3"/>
      <c r="H379" s="3"/>
      <c r="I379" s="54"/>
    </row>
    <row r="380" spans="1:9" ht="40" customHeight="1" x14ac:dyDescent="0.6">
      <c r="A380" s="58"/>
      <c r="C380" s="3"/>
      <c r="D380" s="61"/>
      <c r="E380" s="53"/>
      <c r="F380" s="3"/>
      <c r="G380" s="3"/>
      <c r="H380" s="3"/>
      <c r="I380" s="54"/>
    </row>
  </sheetData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T4:AE354">
    <cfRule type="cellIs" dxfId="30" priority="5" stopIfTrue="1" operator="greaterThan">
      <formula>0</formula>
    </cfRule>
    <cfRule type="cellIs" dxfId="29" priority="6" stopIfTrue="1" operator="greaterThan">
      <formula>0</formula>
    </cfRule>
    <cfRule type="cellIs" dxfId="28" priority="7" stopIfTrue="1" operator="greaterThan">
      <formula>0</formula>
    </cfRule>
  </conditionalFormatting>
  <conditionalFormatting sqref="T4:AI354">
    <cfRule type="cellIs" dxfId="27" priority="1" operator="greaterThan">
      <formula>10</formula>
    </cfRule>
    <cfRule type="cellIs" dxfId="26" priority="4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2BAF3-4227-402A-8C39-D322A5397943}">
  <dimension ref="A1:AI380"/>
  <sheetViews>
    <sheetView topLeftCell="A346" zoomScale="85" zoomScaleNormal="85" workbookViewId="0">
      <selection activeCell="D356" sqref="D356"/>
    </sheetView>
  </sheetViews>
  <sheetFormatPr defaultColWidth="9.7265625" defaultRowHeight="40" customHeight="1" x14ac:dyDescent="0.6"/>
  <cols>
    <col min="1" max="1" width="10.7265625" style="56" customWidth="1"/>
    <col min="2" max="2" width="9.7265625" style="57"/>
    <col min="3" max="3" width="9.54296875" style="1" customWidth="1"/>
    <col min="4" max="4" width="14.7265625" style="60" customWidth="1"/>
    <col min="5" max="5" width="35.1796875" style="32" customWidth="1"/>
    <col min="6" max="6" width="10" style="1" customWidth="1"/>
    <col min="7" max="7" width="19.453125" style="1" customWidth="1"/>
    <col min="8" max="8" width="16.7265625" style="1" customWidth="1"/>
    <col min="9" max="9" width="13.7265625" style="22" bestFit="1" customWidth="1"/>
    <col min="10" max="17" width="13.81640625" style="4" customWidth="1"/>
    <col min="18" max="18" width="13.26953125" style="21" customWidth="1"/>
    <col min="19" max="19" width="12.54296875" style="5" customWidth="1"/>
    <col min="20" max="20" width="13.54296875" style="6" customWidth="1"/>
    <col min="21" max="22" width="13.7265625" style="6" customWidth="1"/>
    <col min="23" max="23" width="14.26953125" style="6" customWidth="1"/>
    <col min="24" max="24" width="13.453125" style="6" customWidth="1"/>
    <col min="25" max="31" width="13.7265625" style="6" customWidth="1"/>
    <col min="32" max="35" width="13.7265625" style="2" customWidth="1"/>
    <col min="36" max="16384" width="9.7265625" style="2"/>
  </cols>
  <sheetData>
    <row r="1" spans="1:35" ht="35.25" customHeight="1" x14ac:dyDescent="0.35">
      <c r="A1" s="126" t="s">
        <v>23</v>
      </c>
      <c r="B1" s="126"/>
      <c r="C1" s="126"/>
      <c r="D1" s="127"/>
      <c r="E1" s="117" t="s">
        <v>126</v>
      </c>
      <c r="F1" s="118"/>
      <c r="G1" s="118"/>
      <c r="H1" s="118"/>
      <c r="I1" s="119"/>
      <c r="J1" s="117" t="s">
        <v>24</v>
      </c>
      <c r="K1" s="118"/>
      <c r="L1" s="118"/>
      <c r="M1" s="118"/>
      <c r="N1" s="118"/>
      <c r="O1" s="118"/>
      <c r="P1" s="118"/>
      <c r="Q1" s="118"/>
      <c r="R1" s="118"/>
      <c r="S1" s="119"/>
      <c r="T1" s="134" t="s">
        <v>191</v>
      </c>
      <c r="U1" s="134" t="s">
        <v>192</v>
      </c>
      <c r="V1" s="128" t="s">
        <v>17</v>
      </c>
      <c r="W1" s="128" t="s">
        <v>17</v>
      </c>
      <c r="X1" s="128" t="s">
        <v>17</v>
      </c>
      <c r="Y1" s="128" t="s">
        <v>17</v>
      </c>
      <c r="Z1" s="128" t="s">
        <v>17</v>
      </c>
      <c r="AA1" s="128" t="s">
        <v>17</v>
      </c>
      <c r="AB1" s="128" t="s">
        <v>17</v>
      </c>
      <c r="AC1" s="128" t="s">
        <v>17</v>
      </c>
      <c r="AD1" s="128" t="s">
        <v>17</v>
      </c>
      <c r="AE1" s="128" t="s">
        <v>17</v>
      </c>
      <c r="AF1" s="128" t="s">
        <v>17</v>
      </c>
      <c r="AG1" s="128" t="s">
        <v>17</v>
      </c>
      <c r="AH1" s="128" t="s">
        <v>17</v>
      </c>
      <c r="AI1" s="128" t="s">
        <v>17</v>
      </c>
    </row>
    <row r="2" spans="1:35" ht="25.15" customHeight="1" x14ac:dyDescent="0.35">
      <c r="A2" s="121" t="s">
        <v>158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2"/>
      <c r="T2" s="135"/>
      <c r="U2" s="135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</row>
    <row r="3" spans="1:35" s="3" customFormat="1" ht="40" customHeight="1" x14ac:dyDescent="0.25">
      <c r="A3" s="52" t="s">
        <v>138</v>
      </c>
      <c r="B3" s="55" t="s">
        <v>21</v>
      </c>
      <c r="C3" s="55" t="s">
        <v>19</v>
      </c>
      <c r="D3" s="59" t="s">
        <v>12</v>
      </c>
      <c r="E3" s="52" t="s">
        <v>26</v>
      </c>
      <c r="F3" s="55" t="s">
        <v>3</v>
      </c>
      <c r="G3" s="52" t="s">
        <v>16</v>
      </c>
      <c r="H3" s="55" t="s">
        <v>13</v>
      </c>
      <c r="I3" s="25" t="s">
        <v>20</v>
      </c>
      <c r="J3" s="55" t="s">
        <v>18</v>
      </c>
      <c r="K3" s="77" t="s">
        <v>171</v>
      </c>
      <c r="L3" s="77" t="s">
        <v>172</v>
      </c>
      <c r="M3" s="77" t="s">
        <v>173</v>
      </c>
      <c r="N3" s="77" t="s">
        <v>174</v>
      </c>
      <c r="O3" s="77" t="s">
        <v>175</v>
      </c>
      <c r="P3" s="77" t="s">
        <v>176</v>
      </c>
      <c r="Q3" s="77" t="s">
        <v>177</v>
      </c>
      <c r="R3" s="78" t="s">
        <v>0</v>
      </c>
      <c r="S3" s="26" t="s">
        <v>2</v>
      </c>
      <c r="T3" s="98">
        <v>45565</v>
      </c>
      <c r="U3" s="98">
        <v>45617</v>
      </c>
      <c r="V3" s="30" t="s">
        <v>1</v>
      </c>
      <c r="W3" s="30" t="s">
        <v>1</v>
      </c>
      <c r="X3" s="30" t="s">
        <v>1</v>
      </c>
      <c r="Y3" s="30" t="s">
        <v>1</v>
      </c>
      <c r="Z3" s="30" t="s">
        <v>1</v>
      </c>
      <c r="AA3" s="30" t="s">
        <v>1</v>
      </c>
      <c r="AB3" s="30" t="s">
        <v>1</v>
      </c>
      <c r="AC3" s="30" t="s">
        <v>1</v>
      </c>
      <c r="AD3" s="30" t="s">
        <v>1</v>
      </c>
      <c r="AE3" s="30" t="s">
        <v>1</v>
      </c>
      <c r="AF3" s="30" t="s">
        <v>1</v>
      </c>
      <c r="AG3" s="30" t="s">
        <v>1</v>
      </c>
      <c r="AH3" s="30" t="s">
        <v>1</v>
      </c>
      <c r="AI3" s="30" t="s">
        <v>1</v>
      </c>
    </row>
    <row r="4" spans="1:35" ht="40" customHeight="1" x14ac:dyDescent="0.35">
      <c r="A4" s="108" t="s">
        <v>139</v>
      </c>
      <c r="B4" s="111">
        <v>1</v>
      </c>
      <c r="C4" s="33">
        <v>1</v>
      </c>
      <c r="D4" s="123" t="s">
        <v>123</v>
      </c>
      <c r="E4" s="34" t="s">
        <v>27</v>
      </c>
      <c r="F4" s="35" t="s">
        <v>125</v>
      </c>
      <c r="G4" s="35" t="s">
        <v>28</v>
      </c>
      <c r="H4" s="33" t="s">
        <v>29</v>
      </c>
      <c r="I4" s="36">
        <v>161.22</v>
      </c>
      <c r="J4" s="17">
        <v>0</v>
      </c>
      <c r="K4" s="79">
        <f>IF(SUM(T4:AK4)&gt;J4,J4,SUM(T4:AK4))</f>
        <v>0</v>
      </c>
      <c r="L4" s="81">
        <f>(SUM(T4:AK4))</f>
        <v>0</v>
      </c>
      <c r="M4" s="82"/>
      <c r="N4" s="83">
        <f>ROUND(IF(J4*0.25-0.5&lt;0,0,J4*0.25-0.5),0)-Q4-O4</f>
        <v>0</v>
      </c>
      <c r="O4" s="82"/>
      <c r="P4" s="82"/>
      <c r="Q4" s="82"/>
      <c r="R4" s="84">
        <f>J4-(SUM(T4:AC4))+M4</f>
        <v>0</v>
      </c>
      <c r="S4" s="19" t="str">
        <f>IF(R4&lt;0,"ATENÇÃO","OK")</f>
        <v>OK</v>
      </c>
      <c r="T4" s="99"/>
      <c r="U4" s="99"/>
      <c r="V4" s="48"/>
      <c r="W4" s="48"/>
      <c r="X4" s="48"/>
      <c r="Y4" s="50"/>
      <c r="Z4" s="50"/>
      <c r="AA4" s="50"/>
      <c r="AB4" s="50"/>
      <c r="AC4" s="50"/>
      <c r="AD4" s="50"/>
      <c r="AE4" s="50"/>
      <c r="AF4" s="51"/>
      <c r="AG4" s="51"/>
      <c r="AH4" s="51"/>
      <c r="AI4" s="51"/>
    </row>
    <row r="5" spans="1:35" ht="40" customHeight="1" x14ac:dyDescent="0.35">
      <c r="A5" s="109"/>
      <c r="B5" s="112"/>
      <c r="C5" s="33">
        <v>2</v>
      </c>
      <c r="D5" s="124"/>
      <c r="E5" s="34" t="s">
        <v>30</v>
      </c>
      <c r="F5" s="37" t="s">
        <v>31</v>
      </c>
      <c r="G5" s="37" t="s">
        <v>28</v>
      </c>
      <c r="H5" s="33" t="s">
        <v>29</v>
      </c>
      <c r="I5" s="38">
        <v>12.89</v>
      </c>
      <c r="J5" s="17">
        <v>0</v>
      </c>
      <c r="K5" s="79">
        <f t="shared" ref="K5:K68" si="0">IF(SUM(T5:AK5)&gt;J5,J5,SUM(T5:AK5))</f>
        <v>0</v>
      </c>
      <c r="L5" s="81">
        <f t="shared" ref="L5:L68" si="1">(SUM(T5:AK5))</f>
        <v>0</v>
      </c>
      <c r="M5" s="82"/>
      <c r="N5" s="83">
        <f t="shared" ref="N5:N68" si="2">ROUND(IF(J5*0.25-0.5&lt;0,0,J5*0.25-0.5),0)-Q5-O5</f>
        <v>0</v>
      </c>
      <c r="O5" s="80"/>
      <c r="P5" s="80"/>
      <c r="Q5" s="80"/>
      <c r="R5" s="84">
        <f t="shared" ref="R5:R68" si="3">J5-(SUM(T5:AC5))+M5</f>
        <v>0</v>
      </c>
      <c r="S5" s="19" t="str">
        <f t="shared" ref="S5:S68" si="4">IF(R5&lt;0,"ATENÇÃO","OK")</f>
        <v>OK</v>
      </c>
      <c r="T5" s="99"/>
      <c r="U5" s="99"/>
      <c r="V5" s="48"/>
      <c r="W5" s="48"/>
      <c r="X5" s="48"/>
      <c r="Y5" s="50"/>
      <c r="Z5" s="50"/>
      <c r="AA5" s="50"/>
      <c r="AB5" s="50"/>
      <c r="AC5" s="50"/>
      <c r="AD5" s="50"/>
      <c r="AE5" s="50"/>
      <c r="AF5" s="51"/>
      <c r="AG5" s="51"/>
      <c r="AH5" s="51"/>
      <c r="AI5" s="51"/>
    </row>
    <row r="6" spans="1:35" ht="40" customHeight="1" x14ac:dyDescent="0.35">
      <c r="A6" s="109"/>
      <c r="B6" s="112"/>
      <c r="C6" s="33">
        <v>3</v>
      </c>
      <c r="D6" s="124"/>
      <c r="E6" s="34" t="s">
        <v>32</v>
      </c>
      <c r="F6" s="37" t="s">
        <v>125</v>
      </c>
      <c r="G6" s="37" t="s">
        <v>28</v>
      </c>
      <c r="H6" s="33" t="s">
        <v>29</v>
      </c>
      <c r="I6" s="38">
        <v>20.63</v>
      </c>
      <c r="J6" s="17">
        <v>0</v>
      </c>
      <c r="K6" s="79">
        <f t="shared" si="0"/>
        <v>0</v>
      </c>
      <c r="L6" s="81">
        <f t="shared" si="1"/>
        <v>0</v>
      </c>
      <c r="M6" s="82"/>
      <c r="N6" s="83">
        <f t="shared" si="2"/>
        <v>0</v>
      </c>
      <c r="O6" s="80"/>
      <c r="P6" s="80"/>
      <c r="Q6" s="80"/>
      <c r="R6" s="84">
        <f t="shared" si="3"/>
        <v>0</v>
      </c>
      <c r="S6" s="19" t="str">
        <f t="shared" si="4"/>
        <v>OK</v>
      </c>
      <c r="T6" s="99"/>
      <c r="U6" s="99"/>
      <c r="V6" s="48"/>
      <c r="W6" s="48"/>
      <c r="X6" s="48"/>
      <c r="Y6" s="50"/>
      <c r="Z6" s="50"/>
      <c r="AA6" s="50"/>
      <c r="AB6" s="50"/>
      <c r="AC6" s="50"/>
      <c r="AD6" s="50"/>
      <c r="AE6" s="50"/>
      <c r="AF6" s="51"/>
      <c r="AG6" s="51"/>
      <c r="AH6" s="51"/>
      <c r="AI6" s="51"/>
    </row>
    <row r="7" spans="1:35" ht="40" customHeight="1" x14ac:dyDescent="0.35">
      <c r="A7" s="109"/>
      <c r="B7" s="112"/>
      <c r="C7" s="33">
        <v>4</v>
      </c>
      <c r="D7" s="124"/>
      <c r="E7" s="34" t="s">
        <v>33</v>
      </c>
      <c r="F7" s="37" t="s">
        <v>125</v>
      </c>
      <c r="G7" s="37" t="s">
        <v>34</v>
      </c>
      <c r="H7" s="33" t="s">
        <v>29</v>
      </c>
      <c r="I7" s="38">
        <v>33.53</v>
      </c>
      <c r="J7" s="17">
        <v>0</v>
      </c>
      <c r="K7" s="79">
        <f t="shared" si="0"/>
        <v>0</v>
      </c>
      <c r="L7" s="81">
        <f t="shared" si="1"/>
        <v>0</v>
      </c>
      <c r="M7" s="82"/>
      <c r="N7" s="83">
        <f t="shared" si="2"/>
        <v>0</v>
      </c>
      <c r="O7" s="80"/>
      <c r="P7" s="80"/>
      <c r="Q7" s="80"/>
      <c r="R7" s="84">
        <f t="shared" si="3"/>
        <v>0</v>
      </c>
      <c r="S7" s="19" t="str">
        <f t="shared" si="4"/>
        <v>OK</v>
      </c>
      <c r="T7" s="99"/>
      <c r="U7" s="99"/>
      <c r="V7" s="48"/>
      <c r="W7" s="48"/>
      <c r="X7" s="48"/>
      <c r="Y7" s="50"/>
      <c r="Z7" s="50"/>
      <c r="AA7" s="50"/>
      <c r="AB7" s="50"/>
      <c r="AC7" s="50"/>
      <c r="AD7" s="50"/>
      <c r="AE7" s="50"/>
      <c r="AF7" s="51"/>
      <c r="AG7" s="51"/>
      <c r="AH7" s="51"/>
      <c r="AI7" s="51"/>
    </row>
    <row r="8" spans="1:35" ht="40" customHeight="1" x14ac:dyDescent="0.35">
      <c r="A8" s="109"/>
      <c r="B8" s="112"/>
      <c r="C8" s="33">
        <v>5</v>
      </c>
      <c r="D8" s="124"/>
      <c r="E8" s="34" t="s">
        <v>35</v>
      </c>
      <c r="F8" s="37" t="s">
        <v>125</v>
      </c>
      <c r="G8" s="37" t="s">
        <v>36</v>
      </c>
      <c r="H8" s="33" t="s">
        <v>29</v>
      </c>
      <c r="I8" s="38">
        <v>48.36</v>
      </c>
      <c r="J8" s="17">
        <v>0</v>
      </c>
      <c r="K8" s="79">
        <f t="shared" si="0"/>
        <v>0</v>
      </c>
      <c r="L8" s="81">
        <f t="shared" si="1"/>
        <v>0</v>
      </c>
      <c r="M8" s="82"/>
      <c r="N8" s="83">
        <f t="shared" si="2"/>
        <v>0</v>
      </c>
      <c r="O8" s="80"/>
      <c r="P8" s="80"/>
      <c r="Q8" s="80"/>
      <c r="R8" s="84">
        <f t="shared" si="3"/>
        <v>0</v>
      </c>
      <c r="S8" s="19" t="str">
        <f t="shared" si="4"/>
        <v>OK</v>
      </c>
      <c r="T8" s="99"/>
      <c r="U8" s="99"/>
      <c r="V8" s="48"/>
      <c r="W8" s="48"/>
      <c r="X8" s="48"/>
      <c r="Y8" s="50"/>
      <c r="Z8" s="50"/>
      <c r="AA8" s="50"/>
      <c r="AB8" s="50"/>
      <c r="AC8" s="50"/>
      <c r="AD8" s="50"/>
      <c r="AE8" s="50"/>
      <c r="AF8" s="51"/>
      <c r="AG8" s="51"/>
      <c r="AH8" s="51"/>
      <c r="AI8" s="51"/>
    </row>
    <row r="9" spans="1:35" ht="40" customHeight="1" x14ac:dyDescent="0.35">
      <c r="A9" s="109"/>
      <c r="B9" s="112"/>
      <c r="C9" s="33">
        <v>6</v>
      </c>
      <c r="D9" s="124"/>
      <c r="E9" s="34" t="s">
        <v>127</v>
      </c>
      <c r="F9" s="35" t="s">
        <v>125</v>
      </c>
      <c r="G9" s="37" t="s">
        <v>28</v>
      </c>
      <c r="H9" s="33" t="s">
        <v>29</v>
      </c>
      <c r="I9" s="36">
        <v>4.24</v>
      </c>
      <c r="J9" s="17">
        <v>0</v>
      </c>
      <c r="K9" s="79">
        <f t="shared" si="0"/>
        <v>0</v>
      </c>
      <c r="L9" s="81">
        <f t="shared" si="1"/>
        <v>0</v>
      </c>
      <c r="M9" s="82"/>
      <c r="N9" s="83">
        <f t="shared" si="2"/>
        <v>0</v>
      </c>
      <c r="O9" s="80"/>
      <c r="P9" s="80"/>
      <c r="Q9" s="80"/>
      <c r="R9" s="84">
        <f t="shared" si="3"/>
        <v>0</v>
      </c>
      <c r="S9" s="19" t="str">
        <f t="shared" si="4"/>
        <v>OK</v>
      </c>
      <c r="T9" s="99"/>
      <c r="U9" s="99"/>
      <c r="V9" s="48"/>
      <c r="W9" s="48"/>
      <c r="X9" s="48"/>
      <c r="Y9" s="50"/>
      <c r="Z9" s="50"/>
      <c r="AA9" s="50"/>
      <c r="AB9" s="50"/>
      <c r="AC9" s="50"/>
      <c r="AD9" s="50"/>
      <c r="AE9" s="50"/>
      <c r="AF9" s="51"/>
      <c r="AG9" s="51"/>
      <c r="AH9" s="51"/>
      <c r="AI9" s="51"/>
    </row>
    <row r="10" spans="1:35" ht="40" customHeight="1" x14ac:dyDescent="0.35">
      <c r="A10" s="109"/>
      <c r="B10" s="112"/>
      <c r="C10" s="33">
        <v>7</v>
      </c>
      <c r="D10" s="124"/>
      <c r="E10" s="39" t="s">
        <v>128</v>
      </c>
      <c r="F10" s="40" t="s">
        <v>37</v>
      </c>
      <c r="G10" s="40" t="s">
        <v>38</v>
      </c>
      <c r="H10" s="33" t="s">
        <v>29</v>
      </c>
      <c r="I10" s="38">
        <v>8.59</v>
      </c>
      <c r="J10" s="17">
        <v>0</v>
      </c>
      <c r="K10" s="79">
        <f t="shared" si="0"/>
        <v>0</v>
      </c>
      <c r="L10" s="81">
        <f t="shared" si="1"/>
        <v>0</v>
      </c>
      <c r="M10" s="82"/>
      <c r="N10" s="83">
        <f t="shared" si="2"/>
        <v>0</v>
      </c>
      <c r="O10" s="80"/>
      <c r="P10" s="80"/>
      <c r="Q10" s="80"/>
      <c r="R10" s="84">
        <f t="shared" si="3"/>
        <v>0</v>
      </c>
      <c r="S10" s="19" t="str">
        <f t="shared" si="4"/>
        <v>OK</v>
      </c>
      <c r="T10" s="99"/>
      <c r="U10" s="99"/>
      <c r="V10" s="48"/>
      <c r="W10" s="48"/>
      <c r="X10" s="48"/>
      <c r="Y10" s="50"/>
      <c r="Z10" s="50"/>
      <c r="AA10" s="50"/>
      <c r="AB10" s="50"/>
      <c r="AC10" s="50"/>
      <c r="AD10" s="50"/>
      <c r="AE10" s="50"/>
      <c r="AF10" s="51"/>
      <c r="AG10" s="51"/>
      <c r="AH10" s="51"/>
      <c r="AI10" s="51"/>
    </row>
    <row r="11" spans="1:35" ht="40" customHeight="1" x14ac:dyDescent="0.35">
      <c r="A11" s="109"/>
      <c r="B11" s="112"/>
      <c r="C11" s="33">
        <v>8</v>
      </c>
      <c r="D11" s="124"/>
      <c r="E11" s="39" t="s">
        <v>129</v>
      </c>
      <c r="F11" s="40" t="s">
        <v>37</v>
      </c>
      <c r="G11" s="40" t="s">
        <v>39</v>
      </c>
      <c r="H11" s="33" t="s">
        <v>29</v>
      </c>
      <c r="I11" s="38">
        <v>12.65</v>
      </c>
      <c r="J11" s="17">
        <v>0</v>
      </c>
      <c r="K11" s="79">
        <f t="shared" si="0"/>
        <v>0</v>
      </c>
      <c r="L11" s="81">
        <f t="shared" si="1"/>
        <v>0</v>
      </c>
      <c r="M11" s="82"/>
      <c r="N11" s="83">
        <f t="shared" si="2"/>
        <v>0</v>
      </c>
      <c r="O11" s="80"/>
      <c r="P11" s="80"/>
      <c r="Q11" s="80"/>
      <c r="R11" s="84">
        <f t="shared" si="3"/>
        <v>0</v>
      </c>
      <c r="S11" s="19" t="str">
        <f t="shared" si="4"/>
        <v>OK</v>
      </c>
      <c r="T11" s="99"/>
      <c r="U11" s="99"/>
      <c r="V11" s="48"/>
      <c r="W11" s="48"/>
      <c r="X11" s="48"/>
      <c r="Y11" s="50"/>
      <c r="Z11" s="50"/>
      <c r="AA11" s="50"/>
      <c r="AB11" s="50"/>
      <c r="AC11" s="50"/>
      <c r="AD11" s="50"/>
      <c r="AE11" s="50"/>
      <c r="AF11" s="51"/>
      <c r="AG11" s="51"/>
      <c r="AH11" s="51"/>
      <c r="AI11" s="51"/>
    </row>
    <row r="12" spans="1:35" ht="40" customHeight="1" x14ac:dyDescent="0.35">
      <c r="A12" s="109"/>
      <c r="B12" s="112"/>
      <c r="C12" s="33">
        <v>9</v>
      </c>
      <c r="D12" s="124"/>
      <c r="E12" s="39" t="s">
        <v>130</v>
      </c>
      <c r="F12" s="41" t="s">
        <v>37</v>
      </c>
      <c r="G12" s="40" t="s">
        <v>40</v>
      </c>
      <c r="H12" s="40" t="s">
        <v>29</v>
      </c>
      <c r="I12" s="38">
        <v>13.75</v>
      </c>
      <c r="J12" s="17">
        <v>0</v>
      </c>
      <c r="K12" s="79">
        <f t="shared" si="0"/>
        <v>0</v>
      </c>
      <c r="L12" s="81">
        <f t="shared" si="1"/>
        <v>0</v>
      </c>
      <c r="M12" s="82"/>
      <c r="N12" s="83">
        <f t="shared" si="2"/>
        <v>0</v>
      </c>
      <c r="O12" s="80"/>
      <c r="P12" s="80"/>
      <c r="Q12" s="80"/>
      <c r="R12" s="84">
        <f t="shared" si="3"/>
        <v>0</v>
      </c>
      <c r="S12" s="19" t="str">
        <f t="shared" si="4"/>
        <v>OK</v>
      </c>
      <c r="T12" s="99"/>
      <c r="U12" s="99"/>
      <c r="V12" s="48"/>
      <c r="W12" s="48"/>
      <c r="X12" s="48"/>
      <c r="Y12" s="50"/>
      <c r="Z12" s="50"/>
      <c r="AA12" s="50"/>
      <c r="AB12" s="50"/>
      <c r="AC12" s="50"/>
      <c r="AD12" s="50"/>
      <c r="AE12" s="50"/>
      <c r="AF12" s="51"/>
      <c r="AG12" s="51"/>
      <c r="AH12" s="51"/>
      <c r="AI12" s="51"/>
    </row>
    <row r="13" spans="1:35" ht="40" customHeight="1" x14ac:dyDescent="0.35">
      <c r="A13" s="109"/>
      <c r="B13" s="112"/>
      <c r="C13" s="33">
        <v>10</v>
      </c>
      <c r="D13" s="124"/>
      <c r="E13" s="39" t="s">
        <v>41</v>
      </c>
      <c r="F13" s="41" t="s">
        <v>10</v>
      </c>
      <c r="G13" s="40" t="s">
        <v>28</v>
      </c>
      <c r="H13" s="40" t="s">
        <v>29</v>
      </c>
      <c r="I13" s="38">
        <v>47.9</v>
      </c>
      <c r="J13" s="17">
        <v>0</v>
      </c>
      <c r="K13" s="79">
        <f t="shared" si="0"/>
        <v>0</v>
      </c>
      <c r="L13" s="81">
        <f t="shared" si="1"/>
        <v>0</v>
      </c>
      <c r="M13" s="82"/>
      <c r="N13" s="83">
        <f t="shared" si="2"/>
        <v>0</v>
      </c>
      <c r="O13" s="80"/>
      <c r="P13" s="80"/>
      <c r="Q13" s="80"/>
      <c r="R13" s="84">
        <f t="shared" si="3"/>
        <v>0</v>
      </c>
      <c r="S13" s="19" t="str">
        <f t="shared" si="4"/>
        <v>OK</v>
      </c>
      <c r="T13" s="99"/>
      <c r="U13" s="99"/>
      <c r="V13" s="48"/>
      <c r="W13" s="48"/>
      <c r="X13" s="48"/>
      <c r="Y13" s="50"/>
      <c r="Z13" s="50"/>
      <c r="AA13" s="50"/>
      <c r="AB13" s="50"/>
      <c r="AC13" s="50"/>
      <c r="AD13" s="50"/>
      <c r="AE13" s="50"/>
      <c r="AF13" s="51"/>
      <c r="AG13" s="51"/>
      <c r="AH13" s="51"/>
      <c r="AI13" s="51"/>
    </row>
    <row r="14" spans="1:35" ht="40" customHeight="1" x14ac:dyDescent="0.35">
      <c r="A14" s="109"/>
      <c r="B14" s="112"/>
      <c r="C14" s="33">
        <v>11</v>
      </c>
      <c r="D14" s="124"/>
      <c r="E14" s="39" t="s">
        <v>42</v>
      </c>
      <c r="F14" s="40" t="s">
        <v>43</v>
      </c>
      <c r="G14" s="40" t="s">
        <v>28</v>
      </c>
      <c r="H14" s="40" t="s">
        <v>29</v>
      </c>
      <c r="I14" s="38">
        <v>17.13</v>
      </c>
      <c r="J14" s="17">
        <v>0</v>
      </c>
      <c r="K14" s="79">
        <f t="shared" si="0"/>
        <v>0</v>
      </c>
      <c r="L14" s="81">
        <f t="shared" si="1"/>
        <v>0</v>
      </c>
      <c r="M14" s="82"/>
      <c r="N14" s="83">
        <f t="shared" si="2"/>
        <v>0</v>
      </c>
      <c r="O14" s="80"/>
      <c r="P14" s="80"/>
      <c r="Q14" s="80"/>
      <c r="R14" s="84">
        <f t="shared" si="3"/>
        <v>0</v>
      </c>
      <c r="S14" s="19" t="str">
        <f t="shared" si="4"/>
        <v>OK</v>
      </c>
      <c r="T14" s="99"/>
      <c r="U14" s="99"/>
      <c r="V14" s="48"/>
      <c r="W14" s="48"/>
      <c r="X14" s="48"/>
      <c r="Y14" s="50"/>
      <c r="Z14" s="50"/>
      <c r="AA14" s="50"/>
      <c r="AB14" s="50"/>
      <c r="AC14" s="50"/>
      <c r="AD14" s="50"/>
      <c r="AE14" s="50"/>
      <c r="AF14" s="51"/>
      <c r="AG14" s="51"/>
      <c r="AH14" s="51"/>
      <c r="AI14" s="51"/>
    </row>
    <row r="15" spans="1:35" ht="40" customHeight="1" x14ac:dyDescent="0.35">
      <c r="A15" s="109"/>
      <c r="B15" s="112"/>
      <c r="C15" s="33">
        <v>12</v>
      </c>
      <c r="D15" s="124"/>
      <c r="E15" s="39" t="s">
        <v>44</v>
      </c>
      <c r="F15" s="40" t="s">
        <v>37</v>
      </c>
      <c r="G15" s="40" t="s">
        <v>45</v>
      </c>
      <c r="H15" s="40" t="s">
        <v>29</v>
      </c>
      <c r="I15" s="38">
        <v>22.06</v>
      </c>
      <c r="J15" s="17">
        <v>0</v>
      </c>
      <c r="K15" s="79">
        <f t="shared" si="0"/>
        <v>0</v>
      </c>
      <c r="L15" s="81">
        <f t="shared" si="1"/>
        <v>0</v>
      </c>
      <c r="M15" s="82"/>
      <c r="N15" s="83">
        <f t="shared" si="2"/>
        <v>0</v>
      </c>
      <c r="O15" s="80"/>
      <c r="P15" s="80"/>
      <c r="Q15" s="80"/>
      <c r="R15" s="84">
        <f t="shared" si="3"/>
        <v>0</v>
      </c>
      <c r="S15" s="19" t="str">
        <f t="shared" si="4"/>
        <v>OK</v>
      </c>
      <c r="T15" s="99"/>
      <c r="U15" s="99"/>
      <c r="V15" s="48"/>
      <c r="W15" s="48"/>
      <c r="X15" s="48"/>
      <c r="Y15" s="50"/>
      <c r="Z15" s="50"/>
      <c r="AA15" s="50"/>
      <c r="AB15" s="50"/>
      <c r="AC15" s="50"/>
      <c r="AD15" s="50"/>
      <c r="AE15" s="50"/>
      <c r="AF15" s="51"/>
      <c r="AG15" s="51"/>
      <c r="AH15" s="51"/>
      <c r="AI15" s="51"/>
    </row>
    <row r="16" spans="1:35" ht="40" customHeight="1" x14ac:dyDescent="0.35">
      <c r="A16" s="109"/>
      <c r="B16" s="112"/>
      <c r="C16" s="33">
        <v>13</v>
      </c>
      <c r="D16" s="124"/>
      <c r="E16" s="42" t="s">
        <v>46</v>
      </c>
      <c r="F16" s="43" t="s">
        <v>37</v>
      </c>
      <c r="G16" s="43" t="s">
        <v>47</v>
      </c>
      <c r="H16" s="43" t="s">
        <v>29</v>
      </c>
      <c r="I16" s="44">
        <v>17.41</v>
      </c>
      <c r="J16" s="17">
        <v>0</v>
      </c>
      <c r="K16" s="79">
        <f t="shared" si="0"/>
        <v>0</v>
      </c>
      <c r="L16" s="81">
        <f t="shared" si="1"/>
        <v>0</v>
      </c>
      <c r="M16" s="82"/>
      <c r="N16" s="83">
        <f t="shared" si="2"/>
        <v>0</v>
      </c>
      <c r="O16" s="80"/>
      <c r="P16" s="80"/>
      <c r="Q16" s="80"/>
      <c r="R16" s="84">
        <f t="shared" si="3"/>
        <v>0</v>
      </c>
      <c r="S16" s="19" t="str">
        <f t="shared" si="4"/>
        <v>OK</v>
      </c>
      <c r="T16" s="99"/>
      <c r="U16" s="99"/>
      <c r="V16" s="48"/>
      <c r="W16" s="48"/>
      <c r="X16" s="48"/>
      <c r="Y16" s="50"/>
      <c r="Z16" s="50"/>
      <c r="AA16" s="50"/>
      <c r="AB16" s="50"/>
      <c r="AC16" s="50"/>
      <c r="AD16" s="50"/>
      <c r="AE16" s="50"/>
      <c r="AF16" s="51"/>
      <c r="AG16" s="51"/>
      <c r="AH16" s="51"/>
      <c r="AI16" s="51"/>
    </row>
    <row r="17" spans="1:35" ht="40" customHeight="1" x14ac:dyDescent="0.35">
      <c r="A17" s="109"/>
      <c r="B17" s="112"/>
      <c r="C17" s="33">
        <v>14</v>
      </c>
      <c r="D17" s="124"/>
      <c r="E17" s="39" t="s">
        <v>48</v>
      </c>
      <c r="F17" s="40" t="s">
        <v>37</v>
      </c>
      <c r="G17" s="40" t="s">
        <v>49</v>
      </c>
      <c r="H17" s="40" t="s">
        <v>29</v>
      </c>
      <c r="I17" s="38">
        <v>12.38</v>
      </c>
      <c r="J17" s="17">
        <v>0</v>
      </c>
      <c r="K17" s="79">
        <f t="shared" si="0"/>
        <v>0</v>
      </c>
      <c r="L17" s="81">
        <f t="shared" si="1"/>
        <v>0</v>
      </c>
      <c r="M17" s="82"/>
      <c r="N17" s="83">
        <f t="shared" si="2"/>
        <v>0</v>
      </c>
      <c r="O17" s="80"/>
      <c r="P17" s="80"/>
      <c r="Q17" s="80"/>
      <c r="R17" s="84">
        <f t="shared" si="3"/>
        <v>0</v>
      </c>
      <c r="S17" s="19" t="str">
        <f t="shared" si="4"/>
        <v>OK</v>
      </c>
      <c r="T17" s="99"/>
      <c r="U17" s="99"/>
      <c r="V17" s="48"/>
      <c r="W17" s="48"/>
      <c r="X17" s="48"/>
      <c r="Y17" s="50"/>
      <c r="Z17" s="50"/>
      <c r="AA17" s="50"/>
      <c r="AB17" s="50"/>
      <c r="AC17" s="50"/>
      <c r="AD17" s="50"/>
      <c r="AE17" s="50"/>
      <c r="AF17" s="51"/>
      <c r="AG17" s="51"/>
      <c r="AH17" s="51"/>
      <c r="AI17" s="51"/>
    </row>
    <row r="18" spans="1:35" ht="40" customHeight="1" x14ac:dyDescent="0.35">
      <c r="A18" s="109"/>
      <c r="B18" s="112"/>
      <c r="C18" s="33">
        <v>15</v>
      </c>
      <c r="D18" s="124"/>
      <c r="E18" s="39" t="s">
        <v>50</v>
      </c>
      <c r="F18" s="40" t="s">
        <v>37</v>
      </c>
      <c r="G18" s="40" t="s">
        <v>51</v>
      </c>
      <c r="H18" s="40" t="s">
        <v>29</v>
      </c>
      <c r="I18" s="38">
        <v>154.96</v>
      </c>
      <c r="J18" s="17">
        <v>0</v>
      </c>
      <c r="K18" s="79">
        <f t="shared" si="0"/>
        <v>0</v>
      </c>
      <c r="L18" s="81">
        <f t="shared" si="1"/>
        <v>0</v>
      </c>
      <c r="M18" s="82"/>
      <c r="N18" s="83">
        <f t="shared" si="2"/>
        <v>0</v>
      </c>
      <c r="O18" s="80"/>
      <c r="P18" s="80"/>
      <c r="Q18" s="80"/>
      <c r="R18" s="84">
        <f t="shared" si="3"/>
        <v>0</v>
      </c>
      <c r="S18" s="19" t="str">
        <f t="shared" si="4"/>
        <v>OK</v>
      </c>
      <c r="T18" s="99"/>
      <c r="U18" s="99"/>
      <c r="V18" s="48"/>
      <c r="W18" s="48"/>
      <c r="X18" s="48"/>
      <c r="Y18" s="50"/>
      <c r="Z18" s="50"/>
      <c r="AA18" s="50"/>
      <c r="AB18" s="50"/>
      <c r="AC18" s="50"/>
      <c r="AD18" s="50"/>
      <c r="AE18" s="50"/>
      <c r="AF18" s="51"/>
      <c r="AG18" s="51"/>
      <c r="AH18" s="51"/>
      <c r="AI18" s="51"/>
    </row>
    <row r="19" spans="1:35" ht="40" customHeight="1" x14ac:dyDescent="0.35">
      <c r="A19" s="109"/>
      <c r="B19" s="112"/>
      <c r="C19" s="33">
        <v>16</v>
      </c>
      <c r="D19" s="124"/>
      <c r="E19" s="39" t="s">
        <v>52</v>
      </c>
      <c r="F19" s="40" t="s">
        <v>37</v>
      </c>
      <c r="G19" s="40" t="s">
        <v>53</v>
      </c>
      <c r="H19" s="40" t="s">
        <v>29</v>
      </c>
      <c r="I19" s="38">
        <v>169.18</v>
      </c>
      <c r="J19" s="17">
        <v>0</v>
      </c>
      <c r="K19" s="79">
        <f t="shared" si="0"/>
        <v>0</v>
      </c>
      <c r="L19" s="81">
        <f t="shared" si="1"/>
        <v>0</v>
      </c>
      <c r="M19" s="82"/>
      <c r="N19" s="83">
        <f t="shared" si="2"/>
        <v>0</v>
      </c>
      <c r="O19" s="80"/>
      <c r="P19" s="80"/>
      <c r="Q19" s="80"/>
      <c r="R19" s="84">
        <f t="shared" si="3"/>
        <v>0</v>
      </c>
      <c r="S19" s="19" t="str">
        <f t="shared" si="4"/>
        <v>OK</v>
      </c>
      <c r="T19" s="99"/>
      <c r="U19" s="99"/>
      <c r="V19" s="48"/>
      <c r="W19" s="48"/>
      <c r="X19" s="48"/>
      <c r="Y19" s="50"/>
      <c r="Z19" s="50"/>
      <c r="AA19" s="50"/>
      <c r="AB19" s="50"/>
      <c r="AC19" s="50"/>
      <c r="AD19" s="50"/>
      <c r="AE19" s="50"/>
      <c r="AF19" s="51"/>
      <c r="AG19" s="51"/>
      <c r="AH19" s="51"/>
      <c r="AI19" s="51"/>
    </row>
    <row r="20" spans="1:35" ht="40" customHeight="1" x14ac:dyDescent="0.35">
      <c r="A20" s="109"/>
      <c r="B20" s="112"/>
      <c r="C20" s="33">
        <v>17</v>
      </c>
      <c r="D20" s="124"/>
      <c r="E20" s="39" t="s">
        <v>54</v>
      </c>
      <c r="F20" s="40" t="s">
        <v>37</v>
      </c>
      <c r="G20" s="40" t="s">
        <v>55</v>
      </c>
      <c r="H20" s="40" t="s">
        <v>29</v>
      </c>
      <c r="I20" s="38">
        <v>55.76</v>
      </c>
      <c r="J20" s="17">
        <v>0</v>
      </c>
      <c r="K20" s="79">
        <f t="shared" si="0"/>
        <v>0</v>
      </c>
      <c r="L20" s="81">
        <f t="shared" si="1"/>
        <v>0</v>
      </c>
      <c r="M20" s="82"/>
      <c r="N20" s="83">
        <f t="shared" si="2"/>
        <v>0</v>
      </c>
      <c r="O20" s="80"/>
      <c r="P20" s="80"/>
      <c r="Q20" s="80"/>
      <c r="R20" s="84">
        <f t="shared" si="3"/>
        <v>0</v>
      </c>
      <c r="S20" s="19" t="str">
        <f t="shared" si="4"/>
        <v>OK</v>
      </c>
      <c r="T20" s="99"/>
      <c r="U20" s="99"/>
      <c r="V20" s="48"/>
      <c r="W20" s="48"/>
      <c r="X20" s="48"/>
      <c r="Y20" s="50"/>
      <c r="Z20" s="50"/>
      <c r="AA20" s="50"/>
      <c r="AB20" s="50"/>
      <c r="AC20" s="50"/>
      <c r="AD20" s="50"/>
      <c r="AE20" s="50"/>
      <c r="AF20" s="51"/>
      <c r="AG20" s="51"/>
      <c r="AH20" s="51"/>
      <c r="AI20" s="51"/>
    </row>
    <row r="21" spans="1:35" ht="40" customHeight="1" x14ac:dyDescent="0.35">
      <c r="A21" s="109"/>
      <c r="B21" s="112"/>
      <c r="C21" s="33">
        <v>18</v>
      </c>
      <c r="D21" s="124"/>
      <c r="E21" s="39" t="s">
        <v>56</v>
      </c>
      <c r="F21" s="40" t="s">
        <v>37</v>
      </c>
      <c r="G21" s="40" t="s">
        <v>57</v>
      </c>
      <c r="H21" s="40" t="s">
        <v>29</v>
      </c>
      <c r="I21" s="38">
        <v>21.39</v>
      </c>
      <c r="J21" s="17">
        <v>0</v>
      </c>
      <c r="K21" s="79">
        <f t="shared" si="0"/>
        <v>0</v>
      </c>
      <c r="L21" s="81">
        <f t="shared" si="1"/>
        <v>0</v>
      </c>
      <c r="M21" s="82"/>
      <c r="N21" s="83">
        <f t="shared" si="2"/>
        <v>0</v>
      </c>
      <c r="O21" s="80"/>
      <c r="P21" s="80"/>
      <c r="Q21" s="80"/>
      <c r="R21" s="84">
        <f t="shared" si="3"/>
        <v>0</v>
      </c>
      <c r="S21" s="19" t="str">
        <f t="shared" si="4"/>
        <v>OK</v>
      </c>
      <c r="T21" s="99"/>
      <c r="U21" s="99"/>
      <c r="V21" s="48"/>
      <c r="W21" s="48"/>
      <c r="X21" s="48"/>
      <c r="Y21" s="50"/>
      <c r="Z21" s="50"/>
      <c r="AA21" s="50"/>
      <c r="AB21" s="50"/>
      <c r="AC21" s="50"/>
      <c r="AD21" s="50"/>
      <c r="AE21" s="50"/>
      <c r="AF21" s="51"/>
      <c r="AG21" s="51"/>
      <c r="AH21" s="51"/>
      <c r="AI21" s="51"/>
    </row>
    <row r="22" spans="1:35" ht="40" customHeight="1" x14ac:dyDescent="0.35">
      <c r="A22" s="109"/>
      <c r="B22" s="112"/>
      <c r="C22" s="33">
        <v>19</v>
      </c>
      <c r="D22" s="124"/>
      <c r="E22" s="39" t="s">
        <v>58</v>
      </c>
      <c r="F22" s="40" t="s">
        <v>37</v>
      </c>
      <c r="G22" s="40" t="s">
        <v>59</v>
      </c>
      <c r="H22" s="40" t="s">
        <v>29</v>
      </c>
      <c r="I22" s="38">
        <v>47.92</v>
      </c>
      <c r="J22" s="17">
        <v>0</v>
      </c>
      <c r="K22" s="79">
        <f t="shared" si="0"/>
        <v>0</v>
      </c>
      <c r="L22" s="81">
        <f t="shared" si="1"/>
        <v>0</v>
      </c>
      <c r="M22" s="82"/>
      <c r="N22" s="83">
        <f t="shared" si="2"/>
        <v>0</v>
      </c>
      <c r="O22" s="80"/>
      <c r="P22" s="80"/>
      <c r="Q22" s="80"/>
      <c r="R22" s="84">
        <f t="shared" si="3"/>
        <v>0</v>
      </c>
      <c r="S22" s="19" t="str">
        <f t="shared" si="4"/>
        <v>OK</v>
      </c>
      <c r="T22" s="99"/>
      <c r="U22" s="99"/>
      <c r="V22" s="48"/>
      <c r="W22" s="48"/>
      <c r="X22" s="48"/>
      <c r="Y22" s="50"/>
      <c r="Z22" s="50"/>
      <c r="AA22" s="50"/>
      <c r="AB22" s="50"/>
      <c r="AC22" s="50"/>
      <c r="AD22" s="50"/>
      <c r="AE22" s="50"/>
      <c r="AF22" s="51"/>
      <c r="AG22" s="51"/>
      <c r="AH22" s="51"/>
      <c r="AI22" s="51"/>
    </row>
    <row r="23" spans="1:35" ht="40" customHeight="1" x14ac:dyDescent="0.35">
      <c r="A23" s="109"/>
      <c r="B23" s="112"/>
      <c r="C23" s="33">
        <v>20</v>
      </c>
      <c r="D23" s="124"/>
      <c r="E23" s="39" t="s">
        <v>60</v>
      </c>
      <c r="F23" s="40" t="s">
        <v>37</v>
      </c>
      <c r="G23" s="40" t="s">
        <v>61</v>
      </c>
      <c r="H23" s="40" t="s">
        <v>29</v>
      </c>
      <c r="I23" s="38">
        <v>80.260000000000005</v>
      </c>
      <c r="J23" s="17">
        <v>0</v>
      </c>
      <c r="K23" s="79">
        <f t="shared" si="0"/>
        <v>0</v>
      </c>
      <c r="L23" s="81">
        <f t="shared" si="1"/>
        <v>0</v>
      </c>
      <c r="M23" s="82"/>
      <c r="N23" s="83">
        <f t="shared" si="2"/>
        <v>0</v>
      </c>
      <c r="O23" s="80"/>
      <c r="P23" s="80"/>
      <c r="Q23" s="80"/>
      <c r="R23" s="84">
        <f t="shared" si="3"/>
        <v>0</v>
      </c>
      <c r="S23" s="19" t="str">
        <f t="shared" si="4"/>
        <v>OK</v>
      </c>
      <c r="T23" s="99"/>
      <c r="U23" s="99"/>
      <c r="V23" s="48"/>
      <c r="W23" s="48"/>
      <c r="X23" s="48"/>
      <c r="Y23" s="50"/>
      <c r="Z23" s="50"/>
      <c r="AA23" s="50"/>
      <c r="AB23" s="50"/>
      <c r="AC23" s="50"/>
      <c r="AD23" s="50"/>
      <c r="AE23" s="50"/>
      <c r="AF23" s="51"/>
      <c r="AG23" s="51"/>
      <c r="AH23" s="51"/>
      <c r="AI23" s="51"/>
    </row>
    <row r="24" spans="1:35" ht="40" customHeight="1" x14ac:dyDescent="0.35">
      <c r="A24" s="109"/>
      <c r="B24" s="112"/>
      <c r="C24" s="33">
        <v>21</v>
      </c>
      <c r="D24" s="124"/>
      <c r="E24" s="39" t="s">
        <v>62</v>
      </c>
      <c r="F24" s="40" t="s">
        <v>125</v>
      </c>
      <c r="G24" s="40" t="s">
        <v>63</v>
      </c>
      <c r="H24" s="40" t="s">
        <v>29</v>
      </c>
      <c r="I24" s="38">
        <v>857.58</v>
      </c>
      <c r="J24" s="17">
        <v>0</v>
      </c>
      <c r="K24" s="79">
        <f t="shared" si="0"/>
        <v>0</v>
      </c>
      <c r="L24" s="81">
        <f t="shared" si="1"/>
        <v>0</v>
      </c>
      <c r="M24" s="82"/>
      <c r="N24" s="83">
        <f t="shared" si="2"/>
        <v>0</v>
      </c>
      <c r="O24" s="80"/>
      <c r="P24" s="80"/>
      <c r="Q24" s="80"/>
      <c r="R24" s="84">
        <f t="shared" si="3"/>
        <v>0</v>
      </c>
      <c r="S24" s="19" t="str">
        <f t="shared" si="4"/>
        <v>OK</v>
      </c>
      <c r="T24" s="99"/>
      <c r="U24" s="99"/>
      <c r="V24" s="48"/>
      <c r="W24" s="48"/>
      <c r="X24" s="48"/>
      <c r="Y24" s="50"/>
      <c r="Z24" s="50"/>
      <c r="AA24" s="50"/>
      <c r="AB24" s="50"/>
      <c r="AC24" s="50"/>
      <c r="AD24" s="50"/>
      <c r="AE24" s="50"/>
      <c r="AF24" s="51"/>
      <c r="AG24" s="51"/>
      <c r="AH24" s="51"/>
      <c r="AI24" s="51"/>
    </row>
    <row r="25" spans="1:35" ht="40" customHeight="1" x14ac:dyDescent="0.35">
      <c r="A25" s="109"/>
      <c r="B25" s="112"/>
      <c r="C25" s="33">
        <v>22</v>
      </c>
      <c r="D25" s="124"/>
      <c r="E25" s="39" t="s">
        <v>64</v>
      </c>
      <c r="F25" s="40" t="s">
        <v>125</v>
      </c>
      <c r="G25" s="40" t="s">
        <v>63</v>
      </c>
      <c r="H25" s="40" t="s">
        <v>29</v>
      </c>
      <c r="I25" s="38">
        <v>450.92</v>
      </c>
      <c r="J25" s="17">
        <v>0</v>
      </c>
      <c r="K25" s="79">
        <f t="shared" si="0"/>
        <v>0</v>
      </c>
      <c r="L25" s="81">
        <f t="shared" si="1"/>
        <v>0</v>
      </c>
      <c r="M25" s="82"/>
      <c r="N25" s="83">
        <f t="shared" si="2"/>
        <v>0</v>
      </c>
      <c r="O25" s="80"/>
      <c r="P25" s="80"/>
      <c r="Q25" s="80"/>
      <c r="R25" s="84">
        <f t="shared" si="3"/>
        <v>0</v>
      </c>
      <c r="S25" s="19" t="str">
        <f t="shared" si="4"/>
        <v>OK</v>
      </c>
      <c r="T25" s="99"/>
      <c r="U25" s="99"/>
      <c r="V25" s="48"/>
      <c r="W25" s="48"/>
      <c r="X25" s="48"/>
      <c r="Y25" s="50"/>
      <c r="Z25" s="50"/>
      <c r="AA25" s="50"/>
      <c r="AB25" s="50"/>
      <c r="AC25" s="50"/>
      <c r="AD25" s="50"/>
      <c r="AE25" s="50"/>
      <c r="AF25" s="51"/>
      <c r="AG25" s="51"/>
      <c r="AH25" s="51"/>
      <c r="AI25" s="51"/>
    </row>
    <row r="26" spans="1:35" ht="40" customHeight="1" x14ac:dyDescent="0.35">
      <c r="A26" s="109"/>
      <c r="B26" s="112"/>
      <c r="C26" s="33">
        <v>23</v>
      </c>
      <c r="D26" s="124"/>
      <c r="E26" s="39" t="s">
        <v>65</v>
      </c>
      <c r="F26" s="40" t="s">
        <v>125</v>
      </c>
      <c r="G26" s="40" t="s">
        <v>66</v>
      </c>
      <c r="H26" s="40" t="s">
        <v>29</v>
      </c>
      <c r="I26" s="38">
        <v>121.74</v>
      </c>
      <c r="J26" s="17">
        <v>0</v>
      </c>
      <c r="K26" s="79">
        <f t="shared" si="0"/>
        <v>0</v>
      </c>
      <c r="L26" s="81">
        <f t="shared" si="1"/>
        <v>0</v>
      </c>
      <c r="M26" s="82"/>
      <c r="N26" s="83">
        <f t="shared" si="2"/>
        <v>0</v>
      </c>
      <c r="O26" s="80"/>
      <c r="P26" s="80"/>
      <c r="Q26" s="80"/>
      <c r="R26" s="84">
        <f t="shared" si="3"/>
        <v>0</v>
      </c>
      <c r="S26" s="19" t="str">
        <f t="shared" si="4"/>
        <v>OK</v>
      </c>
      <c r="T26" s="99"/>
      <c r="U26" s="99"/>
      <c r="V26" s="48"/>
      <c r="W26" s="48"/>
      <c r="X26" s="48"/>
      <c r="Y26" s="50"/>
      <c r="Z26" s="50"/>
      <c r="AA26" s="50"/>
      <c r="AB26" s="50"/>
      <c r="AC26" s="50"/>
      <c r="AD26" s="50"/>
      <c r="AE26" s="50"/>
      <c r="AF26" s="51"/>
      <c r="AG26" s="51"/>
      <c r="AH26" s="51"/>
      <c r="AI26" s="51"/>
    </row>
    <row r="27" spans="1:35" ht="40" customHeight="1" x14ac:dyDescent="0.35">
      <c r="A27" s="109"/>
      <c r="B27" s="112"/>
      <c r="C27" s="33">
        <v>24</v>
      </c>
      <c r="D27" s="124"/>
      <c r="E27" s="39" t="s">
        <v>67</v>
      </c>
      <c r="F27" s="40" t="s">
        <v>125</v>
      </c>
      <c r="G27" s="40" t="s">
        <v>68</v>
      </c>
      <c r="H27" s="40" t="s">
        <v>29</v>
      </c>
      <c r="I27" s="38">
        <v>559.17999999999995</v>
      </c>
      <c r="J27" s="17">
        <v>0</v>
      </c>
      <c r="K27" s="79">
        <f t="shared" si="0"/>
        <v>0</v>
      </c>
      <c r="L27" s="81">
        <f t="shared" si="1"/>
        <v>0</v>
      </c>
      <c r="M27" s="82"/>
      <c r="N27" s="83">
        <f t="shared" si="2"/>
        <v>0</v>
      </c>
      <c r="O27" s="80"/>
      <c r="P27" s="80"/>
      <c r="Q27" s="80"/>
      <c r="R27" s="84">
        <f t="shared" si="3"/>
        <v>0</v>
      </c>
      <c r="S27" s="19" t="str">
        <f t="shared" si="4"/>
        <v>OK</v>
      </c>
      <c r="T27" s="99"/>
      <c r="U27" s="99"/>
      <c r="V27" s="48"/>
      <c r="W27" s="48"/>
      <c r="X27" s="48"/>
      <c r="Y27" s="50"/>
      <c r="Z27" s="50"/>
      <c r="AA27" s="50"/>
      <c r="AB27" s="50"/>
      <c r="AC27" s="50"/>
      <c r="AD27" s="50"/>
      <c r="AE27" s="50"/>
      <c r="AF27" s="51"/>
      <c r="AG27" s="51"/>
      <c r="AH27" s="51"/>
      <c r="AI27" s="51"/>
    </row>
    <row r="28" spans="1:35" ht="40" customHeight="1" x14ac:dyDescent="0.35">
      <c r="A28" s="109"/>
      <c r="B28" s="112"/>
      <c r="C28" s="33">
        <v>25</v>
      </c>
      <c r="D28" s="124"/>
      <c r="E28" s="39" t="s">
        <v>69</v>
      </c>
      <c r="F28" s="40" t="s">
        <v>125</v>
      </c>
      <c r="G28" s="40" t="s">
        <v>28</v>
      </c>
      <c r="H28" s="40" t="s">
        <v>29</v>
      </c>
      <c r="I28" s="38">
        <v>279.39999999999998</v>
      </c>
      <c r="J28" s="17">
        <v>0</v>
      </c>
      <c r="K28" s="79">
        <f t="shared" si="0"/>
        <v>0</v>
      </c>
      <c r="L28" s="81">
        <f t="shared" si="1"/>
        <v>0</v>
      </c>
      <c r="M28" s="82"/>
      <c r="N28" s="83">
        <f t="shared" si="2"/>
        <v>0</v>
      </c>
      <c r="O28" s="80"/>
      <c r="P28" s="80"/>
      <c r="Q28" s="80"/>
      <c r="R28" s="84">
        <f t="shared" si="3"/>
        <v>0</v>
      </c>
      <c r="S28" s="19" t="str">
        <f t="shared" si="4"/>
        <v>OK</v>
      </c>
      <c r="T28" s="99"/>
      <c r="U28" s="99"/>
      <c r="V28" s="48"/>
      <c r="W28" s="48"/>
      <c r="X28" s="48"/>
      <c r="Y28" s="50"/>
      <c r="Z28" s="50"/>
      <c r="AA28" s="50"/>
      <c r="AB28" s="50"/>
      <c r="AC28" s="50"/>
      <c r="AD28" s="50"/>
      <c r="AE28" s="50"/>
      <c r="AF28" s="51"/>
      <c r="AG28" s="51"/>
      <c r="AH28" s="51"/>
      <c r="AI28" s="51"/>
    </row>
    <row r="29" spans="1:35" ht="40" customHeight="1" x14ac:dyDescent="0.35">
      <c r="A29" s="109"/>
      <c r="B29" s="112"/>
      <c r="C29" s="33">
        <v>26</v>
      </c>
      <c r="D29" s="124"/>
      <c r="E29" s="39" t="s">
        <v>70</v>
      </c>
      <c r="F29" s="40" t="s">
        <v>125</v>
      </c>
      <c r="G29" s="40" t="s">
        <v>71</v>
      </c>
      <c r="H29" s="40" t="s">
        <v>29</v>
      </c>
      <c r="I29" s="38">
        <v>106.23</v>
      </c>
      <c r="J29" s="17">
        <v>0</v>
      </c>
      <c r="K29" s="79">
        <f t="shared" si="0"/>
        <v>0</v>
      </c>
      <c r="L29" s="81">
        <f t="shared" si="1"/>
        <v>0</v>
      </c>
      <c r="M29" s="82"/>
      <c r="N29" s="83">
        <f t="shared" si="2"/>
        <v>0</v>
      </c>
      <c r="O29" s="80"/>
      <c r="P29" s="80"/>
      <c r="Q29" s="80"/>
      <c r="R29" s="84">
        <f t="shared" si="3"/>
        <v>0</v>
      </c>
      <c r="S29" s="19" t="str">
        <f t="shared" si="4"/>
        <v>OK</v>
      </c>
      <c r="T29" s="99"/>
      <c r="U29" s="99"/>
      <c r="V29" s="48"/>
      <c r="W29" s="48"/>
      <c r="X29" s="48"/>
      <c r="Y29" s="50"/>
      <c r="Z29" s="50"/>
      <c r="AA29" s="50"/>
      <c r="AB29" s="50"/>
      <c r="AC29" s="50"/>
      <c r="AD29" s="50"/>
      <c r="AE29" s="50"/>
      <c r="AF29" s="51"/>
      <c r="AG29" s="51"/>
      <c r="AH29" s="51"/>
      <c r="AI29" s="51"/>
    </row>
    <row r="30" spans="1:35" ht="40" customHeight="1" x14ac:dyDescent="0.35">
      <c r="A30" s="109"/>
      <c r="B30" s="112"/>
      <c r="C30" s="33">
        <v>27</v>
      </c>
      <c r="D30" s="124"/>
      <c r="E30" s="39" t="s">
        <v>72</v>
      </c>
      <c r="F30" s="40" t="s">
        <v>125</v>
      </c>
      <c r="G30" s="40" t="s">
        <v>73</v>
      </c>
      <c r="H30" s="40" t="s">
        <v>29</v>
      </c>
      <c r="I30" s="38">
        <v>619.09</v>
      </c>
      <c r="J30" s="17">
        <v>0</v>
      </c>
      <c r="K30" s="79">
        <f t="shared" si="0"/>
        <v>0</v>
      </c>
      <c r="L30" s="81">
        <f t="shared" si="1"/>
        <v>0</v>
      </c>
      <c r="M30" s="82"/>
      <c r="N30" s="83">
        <f t="shared" si="2"/>
        <v>0</v>
      </c>
      <c r="O30" s="80"/>
      <c r="P30" s="80"/>
      <c r="Q30" s="80"/>
      <c r="R30" s="84">
        <f t="shared" si="3"/>
        <v>0</v>
      </c>
      <c r="S30" s="19" t="str">
        <f t="shared" si="4"/>
        <v>OK</v>
      </c>
      <c r="T30" s="99"/>
      <c r="U30" s="99"/>
      <c r="V30" s="48"/>
      <c r="W30" s="48"/>
      <c r="X30" s="48"/>
      <c r="Y30" s="50"/>
      <c r="Z30" s="50"/>
      <c r="AA30" s="50"/>
      <c r="AB30" s="50"/>
      <c r="AC30" s="50"/>
      <c r="AD30" s="50"/>
      <c r="AE30" s="50"/>
      <c r="AF30" s="51"/>
      <c r="AG30" s="51"/>
      <c r="AH30" s="51"/>
      <c r="AI30" s="51"/>
    </row>
    <row r="31" spans="1:35" ht="40" customHeight="1" x14ac:dyDescent="0.35">
      <c r="A31" s="109"/>
      <c r="B31" s="112"/>
      <c r="C31" s="33">
        <v>28</v>
      </c>
      <c r="D31" s="124"/>
      <c r="E31" s="39" t="s">
        <v>74</v>
      </c>
      <c r="F31" s="40" t="s">
        <v>125</v>
      </c>
      <c r="G31" s="40" t="s">
        <v>75</v>
      </c>
      <c r="H31" s="40" t="s">
        <v>29</v>
      </c>
      <c r="I31" s="38">
        <v>864.15</v>
      </c>
      <c r="J31" s="17">
        <v>0</v>
      </c>
      <c r="K31" s="79">
        <f t="shared" si="0"/>
        <v>0</v>
      </c>
      <c r="L31" s="81">
        <f t="shared" si="1"/>
        <v>0</v>
      </c>
      <c r="M31" s="82"/>
      <c r="N31" s="83">
        <f t="shared" si="2"/>
        <v>0</v>
      </c>
      <c r="O31" s="80"/>
      <c r="P31" s="80"/>
      <c r="Q31" s="80"/>
      <c r="R31" s="84">
        <f t="shared" si="3"/>
        <v>0</v>
      </c>
      <c r="S31" s="19" t="str">
        <f t="shared" si="4"/>
        <v>OK</v>
      </c>
      <c r="T31" s="99"/>
      <c r="U31" s="99"/>
      <c r="V31" s="48"/>
      <c r="W31" s="48"/>
      <c r="X31" s="48"/>
      <c r="Y31" s="50"/>
      <c r="Z31" s="50"/>
      <c r="AA31" s="50"/>
      <c r="AB31" s="50"/>
      <c r="AC31" s="50"/>
      <c r="AD31" s="50"/>
      <c r="AE31" s="50"/>
      <c r="AF31" s="51"/>
      <c r="AG31" s="51"/>
      <c r="AH31" s="51"/>
      <c r="AI31" s="51"/>
    </row>
    <row r="32" spans="1:35" ht="40" customHeight="1" x14ac:dyDescent="0.35">
      <c r="A32" s="109"/>
      <c r="B32" s="112"/>
      <c r="C32" s="33">
        <v>29</v>
      </c>
      <c r="D32" s="124"/>
      <c r="E32" s="39" t="s">
        <v>76</v>
      </c>
      <c r="F32" s="40" t="s">
        <v>125</v>
      </c>
      <c r="G32" s="40" t="s">
        <v>28</v>
      </c>
      <c r="H32" s="40" t="s">
        <v>29</v>
      </c>
      <c r="I32" s="38">
        <v>462.23</v>
      </c>
      <c r="J32" s="17">
        <v>0</v>
      </c>
      <c r="K32" s="79">
        <f t="shared" si="0"/>
        <v>0</v>
      </c>
      <c r="L32" s="81">
        <f t="shared" si="1"/>
        <v>0</v>
      </c>
      <c r="M32" s="82"/>
      <c r="N32" s="83">
        <f t="shared" si="2"/>
        <v>0</v>
      </c>
      <c r="O32" s="80"/>
      <c r="P32" s="80"/>
      <c r="Q32" s="80"/>
      <c r="R32" s="84">
        <f t="shared" si="3"/>
        <v>0</v>
      </c>
      <c r="S32" s="19" t="str">
        <f t="shared" si="4"/>
        <v>OK</v>
      </c>
      <c r="T32" s="99"/>
      <c r="U32" s="99"/>
      <c r="V32" s="48"/>
      <c r="W32" s="48"/>
      <c r="X32" s="48"/>
      <c r="Y32" s="50"/>
      <c r="Z32" s="50"/>
      <c r="AA32" s="50"/>
      <c r="AB32" s="50"/>
      <c r="AC32" s="50"/>
      <c r="AD32" s="50"/>
      <c r="AE32" s="50"/>
      <c r="AF32" s="51"/>
      <c r="AG32" s="51"/>
      <c r="AH32" s="51"/>
      <c r="AI32" s="51"/>
    </row>
    <row r="33" spans="1:35" ht="40" customHeight="1" x14ac:dyDescent="0.35">
      <c r="A33" s="109"/>
      <c r="B33" s="112"/>
      <c r="C33" s="33">
        <v>30</v>
      </c>
      <c r="D33" s="124"/>
      <c r="E33" s="39" t="s">
        <v>77</v>
      </c>
      <c r="F33" s="40" t="s">
        <v>125</v>
      </c>
      <c r="G33" s="40" t="s">
        <v>28</v>
      </c>
      <c r="H33" s="40" t="s">
        <v>29</v>
      </c>
      <c r="I33" s="38">
        <v>872.9</v>
      </c>
      <c r="J33" s="17">
        <v>0</v>
      </c>
      <c r="K33" s="79">
        <f t="shared" si="0"/>
        <v>0</v>
      </c>
      <c r="L33" s="81">
        <f t="shared" si="1"/>
        <v>0</v>
      </c>
      <c r="M33" s="82"/>
      <c r="N33" s="83">
        <f t="shared" si="2"/>
        <v>0</v>
      </c>
      <c r="O33" s="80"/>
      <c r="P33" s="80"/>
      <c r="Q33" s="80"/>
      <c r="R33" s="84">
        <f t="shared" si="3"/>
        <v>0</v>
      </c>
      <c r="S33" s="19" t="str">
        <f t="shared" si="4"/>
        <v>OK</v>
      </c>
      <c r="T33" s="99"/>
      <c r="U33" s="99"/>
      <c r="V33" s="48"/>
      <c r="W33" s="48"/>
      <c r="X33" s="48"/>
      <c r="Y33" s="50"/>
      <c r="Z33" s="50"/>
      <c r="AA33" s="50"/>
      <c r="AB33" s="50"/>
      <c r="AC33" s="50"/>
      <c r="AD33" s="50"/>
      <c r="AE33" s="50"/>
      <c r="AF33" s="51"/>
      <c r="AG33" s="51"/>
      <c r="AH33" s="51"/>
      <c r="AI33" s="51"/>
    </row>
    <row r="34" spans="1:35" ht="40" customHeight="1" x14ac:dyDescent="0.35">
      <c r="A34" s="109"/>
      <c r="B34" s="112"/>
      <c r="C34" s="33">
        <v>31</v>
      </c>
      <c r="D34" s="124"/>
      <c r="E34" s="39" t="s">
        <v>78</v>
      </c>
      <c r="F34" s="40" t="s">
        <v>125</v>
      </c>
      <c r="G34" s="40" t="s">
        <v>28</v>
      </c>
      <c r="H34" s="40" t="s">
        <v>29</v>
      </c>
      <c r="I34" s="38">
        <v>58.04</v>
      </c>
      <c r="J34" s="17">
        <v>0</v>
      </c>
      <c r="K34" s="79">
        <f t="shared" si="0"/>
        <v>0</v>
      </c>
      <c r="L34" s="81">
        <f t="shared" si="1"/>
        <v>0</v>
      </c>
      <c r="M34" s="82"/>
      <c r="N34" s="83">
        <f t="shared" si="2"/>
        <v>0</v>
      </c>
      <c r="O34" s="80"/>
      <c r="P34" s="80"/>
      <c r="Q34" s="80"/>
      <c r="R34" s="84">
        <f t="shared" si="3"/>
        <v>0</v>
      </c>
      <c r="S34" s="19" t="str">
        <f t="shared" si="4"/>
        <v>OK</v>
      </c>
      <c r="T34" s="99"/>
      <c r="U34" s="99"/>
      <c r="V34" s="48"/>
      <c r="W34" s="48"/>
      <c r="X34" s="48"/>
      <c r="Y34" s="50"/>
      <c r="Z34" s="50"/>
      <c r="AA34" s="50"/>
      <c r="AB34" s="50"/>
      <c r="AC34" s="50"/>
      <c r="AD34" s="50"/>
      <c r="AE34" s="50"/>
      <c r="AF34" s="51"/>
      <c r="AG34" s="51"/>
      <c r="AH34" s="51"/>
      <c r="AI34" s="51"/>
    </row>
    <row r="35" spans="1:35" ht="40" customHeight="1" x14ac:dyDescent="0.35">
      <c r="A35" s="109"/>
      <c r="B35" s="112"/>
      <c r="C35" s="33">
        <v>32</v>
      </c>
      <c r="D35" s="124"/>
      <c r="E35" s="39" t="s">
        <v>131</v>
      </c>
      <c r="F35" s="40" t="s">
        <v>125</v>
      </c>
      <c r="G35" s="40" t="s">
        <v>28</v>
      </c>
      <c r="H35" s="40" t="s">
        <v>29</v>
      </c>
      <c r="I35" s="38">
        <v>54.95</v>
      </c>
      <c r="J35" s="17">
        <v>0</v>
      </c>
      <c r="K35" s="79">
        <f t="shared" si="0"/>
        <v>0</v>
      </c>
      <c r="L35" s="81">
        <f t="shared" si="1"/>
        <v>0</v>
      </c>
      <c r="M35" s="82"/>
      <c r="N35" s="83">
        <f t="shared" si="2"/>
        <v>0</v>
      </c>
      <c r="O35" s="80"/>
      <c r="P35" s="80"/>
      <c r="Q35" s="80"/>
      <c r="R35" s="84">
        <f t="shared" si="3"/>
        <v>0</v>
      </c>
      <c r="S35" s="19" t="str">
        <f t="shared" si="4"/>
        <v>OK</v>
      </c>
      <c r="T35" s="99"/>
      <c r="U35" s="99"/>
      <c r="V35" s="48"/>
      <c r="W35" s="48"/>
      <c r="X35" s="48"/>
      <c r="Y35" s="50"/>
      <c r="Z35" s="50"/>
      <c r="AA35" s="50"/>
      <c r="AB35" s="50"/>
      <c r="AC35" s="50"/>
      <c r="AD35" s="50"/>
      <c r="AE35" s="50"/>
      <c r="AF35" s="51"/>
      <c r="AG35" s="51"/>
      <c r="AH35" s="51"/>
      <c r="AI35" s="51"/>
    </row>
    <row r="36" spans="1:35" ht="40" customHeight="1" x14ac:dyDescent="0.35">
      <c r="A36" s="109"/>
      <c r="B36" s="112"/>
      <c r="C36" s="33">
        <v>33</v>
      </c>
      <c r="D36" s="124"/>
      <c r="E36" s="39" t="s">
        <v>132</v>
      </c>
      <c r="F36" s="40" t="s">
        <v>37</v>
      </c>
      <c r="G36" s="40" t="s">
        <v>79</v>
      </c>
      <c r="H36" s="40" t="s">
        <v>29</v>
      </c>
      <c r="I36" s="38">
        <v>10.43</v>
      </c>
      <c r="J36" s="17">
        <v>0</v>
      </c>
      <c r="K36" s="79">
        <f t="shared" si="0"/>
        <v>0</v>
      </c>
      <c r="L36" s="81">
        <f t="shared" si="1"/>
        <v>0</v>
      </c>
      <c r="M36" s="82"/>
      <c r="N36" s="83">
        <f t="shared" si="2"/>
        <v>0</v>
      </c>
      <c r="O36" s="80"/>
      <c r="P36" s="80"/>
      <c r="Q36" s="80"/>
      <c r="R36" s="84">
        <f t="shared" si="3"/>
        <v>0</v>
      </c>
      <c r="S36" s="19" t="str">
        <f t="shared" si="4"/>
        <v>OK</v>
      </c>
      <c r="T36" s="99"/>
      <c r="U36" s="99"/>
      <c r="V36" s="48"/>
      <c r="W36" s="48"/>
      <c r="X36" s="48"/>
      <c r="Y36" s="50"/>
      <c r="Z36" s="50"/>
      <c r="AA36" s="50"/>
      <c r="AB36" s="50"/>
      <c r="AC36" s="50"/>
      <c r="AD36" s="50"/>
      <c r="AE36" s="50"/>
      <c r="AF36" s="51"/>
      <c r="AG36" s="51"/>
      <c r="AH36" s="51"/>
      <c r="AI36" s="51"/>
    </row>
    <row r="37" spans="1:35" ht="40" customHeight="1" x14ac:dyDescent="0.35">
      <c r="A37" s="109"/>
      <c r="B37" s="112"/>
      <c r="C37" s="33">
        <v>34</v>
      </c>
      <c r="D37" s="124"/>
      <c r="E37" s="39" t="s">
        <v>133</v>
      </c>
      <c r="F37" s="40" t="s">
        <v>37</v>
      </c>
      <c r="G37" s="40" t="s">
        <v>80</v>
      </c>
      <c r="H37" s="40" t="s">
        <v>29</v>
      </c>
      <c r="I37" s="38">
        <v>15.99</v>
      </c>
      <c r="J37" s="17">
        <v>0</v>
      </c>
      <c r="K37" s="79">
        <f t="shared" si="0"/>
        <v>0</v>
      </c>
      <c r="L37" s="81">
        <f t="shared" si="1"/>
        <v>0</v>
      </c>
      <c r="M37" s="82"/>
      <c r="N37" s="83">
        <f t="shared" si="2"/>
        <v>0</v>
      </c>
      <c r="O37" s="80"/>
      <c r="P37" s="80"/>
      <c r="Q37" s="80"/>
      <c r="R37" s="84">
        <f t="shared" si="3"/>
        <v>0</v>
      </c>
      <c r="S37" s="19" t="str">
        <f t="shared" si="4"/>
        <v>OK</v>
      </c>
      <c r="T37" s="99"/>
      <c r="U37" s="99"/>
      <c r="V37" s="48"/>
      <c r="W37" s="48"/>
      <c r="X37" s="48"/>
      <c r="Y37" s="50"/>
      <c r="Z37" s="50"/>
      <c r="AA37" s="50"/>
      <c r="AB37" s="50"/>
      <c r="AC37" s="50"/>
      <c r="AD37" s="50"/>
      <c r="AE37" s="50"/>
      <c r="AF37" s="51"/>
      <c r="AG37" s="51"/>
      <c r="AH37" s="51"/>
      <c r="AI37" s="51"/>
    </row>
    <row r="38" spans="1:35" ht="40" customHeight="1" x14ac:dyDescent="0.35">
      <c r="A38" s="109"/>
      <c r="B38" s="112"/>
      <c r="C38" s="33">
        <v>35</v>
      </c>
      <c r="D38" s="124"/>
      <c r="E38" s="39" t="s">
        <v>134</v>
      </c>
      <c r="F38" s="40" t="s">
        <v>37</v>
      </c>
      <c r="G38" s="40" t="s">
        <v>81</v>
      </c>
      <c r="H38" s="40" t="s">
        <v>29</v>
      </c>
      <c r="I38" s="38">
        <v>16.75</v>
      </c>
      <c r="J38" s="17">
        <v>0</v>
      </c>
      <c r="K38" s="79">
        <f t="shared" si="0"/>
        <v>0</v>
      </c>
      <c r="L38" s="81">
        <f t="shared" si="1"/>
        <v>0</v>
      </c>
      <c r="M38" s="82"/>
      <c r="N38" s="83">
        <f t="shared" si="2"/>
        <v>0</v>
      </c>
      <c r="O38" s="80"/>
      <c r="P38" s="80"/>
      <c r="Q38" s="80"/>
      <c r="R38" s="84">
        <f t="shared" si="3"/>
        <v>0</v>
      </c>
      <c r="S38" s="19" t="str">
        <f t="shared" si="4"/>
        <v>OK</v>
      </c>
      <c r="T38" s="99"/>
      <c r="U38" s="99"/>
      <c r="V38" s="48"/>
      <c r="W38" s="48"/>
      <c r="X38" s="48"/>
      <c r="Y38" s="50"/>
      <c r="Z38" s="50"/>
      <c r="AA38" s="50"/>
      <c r="AB38" s="50"/>
      <c r="AC38" s="50"/>
      <c r="AD38" s="50"/>
      <c r="AE38" s="50"/>
      <c r="AF38" s="51"/>
      <c r="AG38" s="51"/>
      <c r="AH38" s="51"/>
      <c r="AI38" s="51"/>
    </row>
    <row r="39" spans="1:35" ht="40" customHeight="1" x14ac:dyDescent="0.35">
      <c r="A39" s="109"/>
      <c r="B39" s="112"/>
      <c r="C39" s="33">
        <v>36</v>
      </c>
      <c r="D39" s="124"/>
      <c r="E39" s="39" t="s">
        <v>135</v>
      </c>
      <c r="F39" s="40" t="s">
        <v>37</v>
      </c>
      <c r="G39" s="40" t="s">
        <v>82</v>
      </c>
      <c r="H39" s="40" t="s">
        <v>29</v>
      </c>
      <c r="I39" s="38">
        <v>42.18</v>
      </c>
      <c r="J39" s="17">
        <v>0</v>
      </c>
      <c r="K39" s="79">
        <f t="shared" si="0"/>
        <v>0</v>
      </c>
      <c r="L39" s="81">
        <f t="shared" si="1"/>
        <v>0</v>
      </c>
      <c r="M39" s="82"/>
      <c r="N39" s="83">
        <f t="shared" si="2"/>
        <v>0</v>
      </c>
      <c r="O39" s="80"/>
      <c r="P39" s="80"/>
      <c r="Q39" s="80"/>
      <c r="R39" s="84">
        <f t="shared" si="3"/>
        <v>0</v>
      </c>
      <c r="S39" s="19" t="str">
        <f t="shared" si="4"/>
        <v>OK</v>
      </c>
      <c r="T39" s="99"/>
      <c r="U39" s="99"/>
      <c r="V39" s="48"/>
      <c r="W39" s="48"/>
      <c r="X39" s="48"/>
      <c r="Y39" s="50"/>
      <c r="Z39" s="50"/>
      <c r="AA39" s="50"/>
      <c r="AB39" s="50"/>
      <c r="AC39" s="50"/>
      <c r="AD39" s="50"/>
      <c r="AE39" s="50"/>
      <c r="AF39" s="51"/>
      <c r="AG39" s="51"/>
      <c r="AH39" s="51"/>
      <c r="AI39" s="51"/>
    </row>
    <row r="40" spans="1:35" ht="40" customHeight="1" x14ac:dyDescent="0.35">
      <c r="A40" s="109"/>
      <c r="B40" s="112"/>
      <c r="C40" s="33">
        <v>37</v>
      </c>
      <c r="D40" s="124"/>
      <c r="E40" s="39" t="s">
        <v>136</v>
      </c>
      <c r="F40" s="40" t="s">
        <v>37</v>
      </c>
      <c r="G40" s="40" t="s">
        <v>83</v>
      </c>
      <c r="H40" s="40" t="s">
        <v>29</v>
      </c>
      <c r="I40" s="38">
        <v>22.07</v>
      </c>
      <c r="J40" s="17">
        <v>0</v>
      </c>
      <c r="K40" s="79">
        <f t="shared" si="0"/>
        <v>0</v>
      </c>
      <c r="L40" s="81">
        <f t="shared" si="1"/>
        <v>0</v>
      </c>
      <c r="M40" s="82"/>
      <c r="N40" s="83">
        <f t="shared" si="2"/>
        <v>0</v>
      </c>
      <c r="O40" s="80"/>
      <c r="P40" s="80"/>
      <c r="Q40" s="80"/>
      <c r="R40" s="84">
        <f t="shared" si="3"/>
        <v>0</v>
      </c>
      <c r="S40" s="19" t="str">
        <f t="shared" si="4"/>
        <v>OK</v>
      </c>
      <c r="T40" s="99"/>
      <c r="U40" s="99"/>
      <c r="V40" s="48"/>
      <c r="W40" s="48"/>
      <c r="X40" s="48"/>
      <c r="Y40" s="50"/>
      <c r="Z40" s="50"/>
      <c r="AA40" s="50"/>
      <c r="AB40" s="50"/>
      <c r="AC40" s="50"/>
      <c r="AD40" s="50"/>
      <c r="AE40" s="50"/>
      <c r="AF40" s="51"/>
      <c r="AG40" s="51"/>
      <c r="AH40" s="51"/>
      <c r="AI40" s="51"/>
    </row>
    <row r="41" spans="1:35" ht="40" customHeight="1" x14ac:dyDescent="0.35">
      <c r="A41" s="109"/>
      <c r="B41" s="112"/>
      <c r="C41" s="33">
        <v>38</v>
      </c>
      <c r="D41" s="124"/>
      <c r="E41" s="39" t="s">
        <v>84</v>
      </c>
      <c r="F41" s="40" t="s">
        <v>125</v>
      </c>
      <c r="G41" s="40" t="s">
        <v>85</v>
      </c>
      <c r="H41" s="40" t="s">
        <v>29</v>
      </c>
      <c r="I41" s="38">
        <v>913.6</v>
      </c>
      <c r="J41" s="17">
        <v>0</v>
      </c>
      <c r="K41" s="79">
        <f t="shared" si="0"/>
        <v>0</v>
      </c>
      <c r="L41" s="81">
        <f t="shared" si="1"/>
        <v>0</v>
      </c>
      <c r="M41" s="82"/>
      <c r="N41" s="83">
        <f t="shared" si="2"/>
        <v>0</v>
      </c>
      <c r="O41" s="80"/>
      <c r="P41" s="80"/>
      <c r="Q41" s="80"/>
      <c r="R41" s="84">
        <f t="shared" si="3"/>
        <v>0</v>
      </c>
      <c r="S41" s="19" t="str">
        <f t="shared" si="4"/>
        <v>OK</v>
      </c>
      <c r="T41" s="99"/>
      <c r="U41" s="99"/>
      <c r="V41" s="48"/>
      <c r="W41" s="48"/>
      <c r="X41" s="48"/>
      <c r="Y41" s="50"/>
      <c r="Z41" s="50"/>
      <c r="AA41" s="50"/>
      <c r="AB41" s="50"/>
      <c r="AC41" s="50"/>
      <c r="AD41" s="50"/>
      <c r="AE41" s="50"/>
      <c r="AF41" s="51"/>
      <c r="AG41" s="51"/>
      <c r="AH41" s="51"/>
      <c r="AI41" s="51"/>
    </row>
    <row r="42" spans="1:35" ht="40" customHeight="1" x14ac:dyDescent="0.35">
      <c r="A42" s="109"/>
      <c r="B42" s="112"/>
      <c r="C42" s="33">
        <v>39</v>
      </c>
      <c r="D42" s="124"/>
      <c r="E42" s="39" t="s">
        <v>86</v>
      </c>
      <c r="F42" s="40" t="s">
        <v>125</v>
      </c>
      <c r="G42" s="40" t="s">
        <v>87</v>
      </c>
      <c r="H42" s="40" t="s">
        <v>29</v>
      </c>
      <c r="I42" s="38">
        <v>373.35</v>
      </c>
      <c r="J42" s="17">
        <v>0</v>
      </c>
      <c r="K42" s="79">
        <f t="shared" si="0"/>
        <v>0</v>
      </c>
      <c r="L42" s="81">
        <f t="shared" si="1"/>
        <v>0</v>
      </c>
      <c r="M42" s="82"/>
      <c r="N42" s="83">
        <f t="shared" si="2"/>
        <v>0</v>
      </c>
      <c r="O42" s="80"/>
      <c r="P42" s="80"/>
      <c r="Q42" s="80"/>
      <c r="R42" s="84">
        <f t="shared" si="3"/>
        <v>0</v>
      </c>
      <c r="S42" s="19" t="str">
        <f t="shared" si="4"/>
        <v>OK</v>
      </c>
      <c r="T42" s="99"/>
      <c r="U42" s="99"/>
      <c r="V42" s="48"/>
      <c r="W42" s="48"/>
      <c r="X42" s="48"/>
      <c r="Y42" s="50"/>
      <c r="Z42" s="50"/>
      <c r="AA42" s="50"/>
      <c r="AB42" s="50"/>
      <c r="AC42" s="50"/>
      <c r="AD42" s="50"/>
      <c r="AE42" s="50"/>
      <c r="AF42" s="51"/>
      <c r="AG42" s="51"/>
      <c r="AH42" s="51"/>
      <c r="AI42" s="51"/>
    </row>
    <row r="43" spans="1:35" ht="40" customHeight="1" x14ac:dyDescent="0.35">
      <c r="A43" s="109"/>
      <c r="B43" s="112"/>
      <c r="C43" s="33">
        <v>40</v>
      </c>
      <c r="D43" s="124"/>
      <c r="E43" s="39" t="s">
        <v>88</v>
      </c>
      <c r="F43" s="40" t="s">
        <v>125</v>
      </c>
      <c r="G43" s="40" t="s">
        <v>28</v>
      </c>
      <c r="H43" s="40" t="s">
        <v>29</v>
      </c>
      <c r="I43" s="38">
        <v>741.62</v>
      </c>
      <c r="J43" s="17">
        <v>0</v>
      </c>
      <c r="K43" s="79">
        <f t="shared" si="0"/>
        <v>0</v>
      </c>
      <c r="L43" s="81">
        <f t="shared" si="1"/>
        <v>0</v>
      </c>
      <c r="M43" s="82"/>
      <c r="N43" s="83">
        <f t="shared" si="2"/>
        <v>0</v>
      </c>
      <c r="O43" s="80"/>
      <c r="P43" s="80"/>
      <c r="Q43" s="80"/>
      <c r="R43" s="84">
        <f t="shared" si="3"/>
        <v>0</v>
      </c>
      <c r="S43" s="19" t="str">
        <f t="shared" si="4"/>
        <v>OK</v>
      </c>
      <c r="T43" s="99"/>
      <c r="U43" s="99"/>
      <c r="V43" s="48"/>
      <c r="W43" s="48"/>
      <c r="X43" s="48"/>
      <c r="Y43" s="50"/>
      <c r="Z43" s="50"/>
      <c r="AA43" s="50"/>
      <c r="AB43" s="50"/>
      <c r="AC43" s="50"/>
      <c r="AD43" s="50"/>
      <c r="AE43" s="50"/>
      <c r="AF43" s="51"/>
      <c r="AG43" s="51"/>
      <c r="AH43" s="51"/>
      <c r="AI43" s="51"/>
    </row>
    <row r="44" spans="1:35" ht="40" customHeight="1" x14ac:dyDescent="0.35">
      <c r="A44" s="109"/>
      <c r="B44" s="112"/>
      <c r="C44" s="33">
        <v>41</v>
      </c>
      <c r="D44" s="124"/>
      <c r="E44" s="39" t="s">
        <v>89</v>
      </c>
      <c r="F44" s="40" t="s">
        <v>37</v>
      </c>
      <c r="G44" s="40" t="s">
        <v>28</v>
      </c>
      <c r="H44" s="40" t="s">
        <v>29</v>
      </c>
      <c r="I44" s="38">
        <v>154.77000000000001</v>
      </c>
      <c r="J44" s="17">
        <v>0</v>
      </c>
      <c r="K44" s="79">
        <f t="shared" si="0"/>
        <v>0</v>
      </c>
      <c r="L44" s="81">
        <f t="shared" si="1"/>
        <v>0</v>
      </c>
      <c r="M44" s="82"/>
      <c r="N44" s="83">
        <f t="shared" si="2"/>
        <v>0</v>
      </c>
      <c r="O44" s="80"/>
      <c r="P44" s="80"/>
      <c r="Q44" s="80"/>
      <c r="R44" s="84">
        <f t="shared" si="3"/>
        <v>0</v>
      </c>
      <c r="S44" s="19" t="str">
        <f t="shared" si="4"/>
        <v>OK</v>
      </c>
      <c r="T44" s="99"/>
      <c r="U44" s="99"/>
      <c r="V44" s="48"/>
      <c r="W44" s="48"/>
      <c r="X44" s="48"/>
      <c r="Y44" s="50"/>
      <c r="Z44" s="50"/>
      <c r="AA44" s="50"/>
      <c r="AB44" s="50"/>
      <c r="AC44" s="50"/>
      <c r="AD44" s="50"/>
      <c r="AE44" s="50"/>
      <c r="AF44" s="51"/>
      <c r="AG44" s="51"/>
      <c r="AH44" s="51"/>
      <c r="AI44" s="51"/>
    </row>
    <row r="45" spans="1:35" ht="40" customHeight="1" x14ac:dyDescent="0.35">
      <c r="A45" s="109"/>
      <c r="B45" s="112"/>
      <c r="C45" s="33">
        <v>42</v>
      </c>
      <c r="D45" s="124"/>
      <c r="E45" s="39" t="s">
        <v>90</v>
      </c>
      <c r="F45" s="40" t="s">
        <v>37</v>
      </c>
      <c r="G45" s="40" t="s">
        <v>28</v>
      </c>
      <c r="H45" s="40" t="s">
        <v>29</v>
      </c>
      <c r="I45" s="38">
        <v>87.06</v>
      </c>
      <c r="J45" s="17">
        <v>0</v>
      </c>
      <c r="K45" s="79">
        <f t="shared" si="0"/>
        <v>0</v>
      </c>
      <c r="L45" s="81">
        <f t="shared" si="1"/>
        <v>0</v>
      </c>
      <c r="M45" s="82"/>
      <c r="N45" s="83">
        <f t="shared" si="2"/>
        <v>0</v>
      </c>
      <c r="O45" s="80"/>
      <c r="P45" s="80"/>
      <c r="Q45" s="80"/>
      <c r="R45" s="84">
        <f t="shared" si="3"/>
        <v>0</v>
      </c>
      <c r="S45" s="19" t="str">
        <f t="shared" si="4"/>
        <v>OK</v>
      </c>
      <c r="T45" s="99"/>
      <c r="U45" s="99"/>
      <c r="V45" s="48"/>
      <c r="W45" s="48"/>
      <c r="X45" s="48"/>
      <c r="Y45" s="50"/>
      <c r="Z45" s="50"/>
      <c r="AA45" s="50"/>
      <c r="AB45" s="50"/>
      <c r="AC45" s="50"/>
      <c r="AD45" s="50"/>
      <c r="AE45" s="50"/>
      <c r="AF45" s="51"/>
      <c r="AG45" s="51"/>
      <c r="AH45" s="51"/>
      <c r="AI45" s="51"/>
    </row>
    <row r="46" spans="1:35" ht="40" customHeight="1" x14ac:dyDescent="0.35">
      <c r="A46" s="109"/>
      <c r="B46" s="112"/>
      <c r="C46" s="33">
        <v>43</v>
      </c>
      <c r="D46" s="124"/>
      <c r="E46" s="39" t="s">
        <v>91</v>
      </c>
      <c r="F46" s="40" t="s">
        <v>37</v>
      </c>
      <c r="G46" s="40" t="s">
        <v>92</v>
      </c>
      <c r="H46" s="40" t="s">
        <v>29</v>
      </c>
      <c r="I46" s="38">
        <v>15.61</v>
      </c>
      <c r="J46" s="17">
        <v>0</v>
      </c>
      <c r="K46" s="79">
        <f t="shared" si="0"/>
        <v>0</v>
      </c>
      <c r="L46" s="81">
        <f t="shared" si="1"/>
        <v>0</v>
      </c>
      <c r="M46" s="82"/>
      <c r="N46" s="83">
        <f t="shared" si="2"/>
        <v>0</v>
      </c>
      <c r="O46" s="80"/>
      <c r="P46" s="80"/>
      <c r="Q46" s="80"/>
      <c r="R46" s="84">
        <f t="shared" si="3"/>
        <v>0</v>
      </c>
      <c r="S46" s="19" t="str">
        <f t="shared" si="4"/>
        <v>OK</v>
      </c>
      <c r="T46" s="99"/>
      <c r="U46" s="99"/>
      <c r="V46" s="48"/>
      <c r="W46" s="48"/>
      <c r="X46" s="48"/>
      <c r="Y46" s="50"/>
      <c r="Z46" s="50"/>
      <c r="AA46" s="50"/>
      <c r="AB46" s="50"/>
      <c r="AC46" s="50"/>
      <c r="AD46" s="50"/>
      <c r="AE46" s="50"/>
      <c r="AF46" s="51"/>
      <c r="AG46" s="51"/>
      <c r="AH46" s="51"/>
      <c r="AI46" s="51"/>
    </row>
    <row r="47" spans="1:35" ht="40" customHeight="1" x14ac:dyDescent="0.35">
      <c r="A47" s="109"/>
      <c r="B47" s="112"/>
      <c r="C47" s="33">
        <v>44</v>
      </c>
      <c r="D47" s="124"/>
      <c r="E47" s="39" t="s">
        <v>93</v>
      </c>
      <c r="F47" s="40" t="s">
        <v>125</v>
      </c>
      <c r="G47" s="40" t="s">
        <v>28</v>
      </c>
      <c r="H47" s="40" t="s">
        <v>29</v>
      </c>
      <c r="I47" s="38">
        <v>144.44999999999999</v>
      </c>
      <c r="J47" s="17">
        <v>0</v>
      </c>
      <c r="K47" s="79">
        <f t="shared" si="0"/>
        <v>0</v>
      </c>
      <c r="L47" s="81">
        <f t="shared" si="1"/>
        <v>0</v>
      </c>
      <c r="M47" s="82"/>
      <c r="N47" s="83">
        <f t="shared" si="2"/>
        <v>0</v>
      </c>
      <c r="O47" s="80"/>
      <c r="P47" s="80"/>
      <c r="Q47" s="80"/>
      <c r="R47" s="84">
        <f t="shared" si="3"/>
        <v>0</v>
      </c>
      <c r="S47" s="19" t="str">
        <f t="shared" si="4"/>
        <v>OK</v>
      </c>
      <c r="T47" s="99"/>
      <c r="U47" s="99"/>
      <c r="V47" s="48"/>
      <c r="W47" s="48"/>
      <c r="X47" s="48"/>
      <c r="Y47" s="50"/>
      <c r="Z47" s="50"/>
      <c r="AA47" s="50"/>
      <c r="AB47" s="50"/>
      <c r="AC47" s="50"/>
      <c r="AD47" s="50"/>
      <c r="AE47" s="50"/>
      <c r="AF47" s="51"/>
      <c r="AG47" s="51"/>
      <c r="AH47" s="51"/>
      <c r="AI47" s="51"/>
    </row>
    <row r="48" spans="1:35" ht="40" customHeight="1" x14ac:dyDescent="0.35">
      <c r="A48" s="110"/>
      <c r="B48" s="113"/>
      <c r="C48" s="33">
        <v>45</v>
      </c>
      <c r="D48" s="125"/>
      <c r="E48" s="39" t="s">
        <v>94</v>
      </c>
      <c r="F48" s="40" t="s">
        <v>125</v>
      </c>
      <c r="G48" s="40" t="s">
        <v>28</v>
      </c>
      <c r="H48" s="40" t="s">
        <v>29</v>
      </c>
      <c r="I48" s="38">
        <v>157.99</v>
      </c>
      <c r="J48" s="17">
        <v>0</v>
      </c>
      <c r="K48" s="79">
        <f t="shared" si="0"/>
        <v>0</v>
      </c>
      <c r="L48" s="81">
        <f t="shared" si="1"/>
        <v>0</v>
      </c>
      <c r="M48" s="82"/>
      <c r="N48" s="83">
        <f t="shared" si="2"/>
        <v>0</v>
      </c>
      <c r="O48" s="80"/>
      <c r="P48" s="80"/>
      <c r="Q48" s="80"/>
      <c r="R48" s="84">
        <f t="shared" si="3"/>
        <v>0</v>
      </c>
      <c r="S48" s="19" t="str">
        <f t="shared" si="4"/>
        <v>OK</v>
      </c>
      <c r="T48" s="99"/>
      <c r="U48" s="99"/>
      <c r="V48" s="48"/>
      <c r="W48" s="48"/>
      <c r="X48" s="48"/>
      <c r="Y48" s="50"/>
      <c r="Z48" s="50"/>
      <c r="AA48" s="50"/>
      <c r="AB48" s="50"/>
      <c r="AC48" s="50"/>
      <c r="AD48" s="50"/>
      <c r="AE48" s="50"/>
      <c r="AF48" s="51"/>
      <c r="AG48" s="51"/>
      <c r="AH48" s="51"/>
      <c r="AI48" s="51"/>
    </row>
    <row r="49" spans="1:35" ht="40" customHeight="1" x14ac:dyDescent="0.35">
      <c r="A49" s="108" t="s">
        <v>140</v>
      </c>
      <c r="B49" s="111">
        <v>2</v>
      </c>
      <c r="C49" s="33">
        <v>46</v>
      </c>
      <c r="D49" s="114" t="s">
        <v>123</v>
      </c>
      <c r="E49" s="39" t="s">
        <v>27</v>
      </c>
      <c r="F49" s="40" t="s">
        <v>125</v>
      </c>
      <c r="G49" s="40" t="s">
        <v>28</v>
      </c>
      <c r="H49" s="40" t="s">
        <v>29</v>
      </c>
      <c r="I49" s="38">
        <v>185.26</v>
      </c>
      <c r="J49" s="17">
        <v>0</v>
      </c>
      <c r="K49" s="79">
        <f t="shared" si="0"/>
        <v>0</v>
      </c>
      <c r="L49" s="81">
        <f t="shared" si="1"/>
        <v>0</v>
      </c>
      <c r="M49" s="82"/>
      <c r="N49" s="83">
        <f t="shared" si="2"/>
        <v>0</v>
      </c>
      <c r="O49" s="80"/>
      <c r="P49" s="80"/>
      <c r="Q49" s="80"/>
      <c r="R49" s="84">
        <f t="shared" si="3"/>
        <v>0</v>
      </c>
      <c r="S49" s="19" t="str">
        <f t="shared" si="4"/>
        <v>OK</v>
      </c>
      <c r="T49" s="99"/>
      <c r="U49" s="99"/>
      <c r="V49" s="48"/>
      <c r="W49" s="48"/>
      <c r="X49" s="48"/>
      <c r="Y49" s="50"/>
      <c r="Z49" s="50"/>
      <c r="AA49" s="50"/>
      <c r="AB49" s="50"/>
      <c r="AC49" s="50"/>
      <c r="AD49" s="50"/>
      <c r="AE49" s="50"/>
      <c r="AF49" s="51"/>
      <c r="AG49" s="51"/>
      <c r="AH49" s="51"/>
      <c r="AI49" s="51"/>
    </row>
    <row r="50" spans="1:35" ht="40" customHeight="1" x14ac:dyDescent="0.35">
      <c r="A50" s="109"/>
      <c r="B50" s="112"/>
      <c r="C50" s="33">
        <v>47</v>
      </c>
      <c r="D50" s="115"/>
      <c r="E50" s="39" t="s">
        <v>30</v>
      </c>
      <c r="F50" s="40" t="s">
        <v>31</v>
      </c>
      <c r="G50" s="40" t="s">
        <v>28</v>
      </c>
      <c r="H50" s="40" t="s">
        <v>29</v>
      </c>
      <c r="I50" s="38">
        <v>14.82</v>
      </c>
      <c r="J50" s="17">
        <v>0</v>
      </c>
      <c r="K50" s="79">
        <f t="shared" si="0"/>
        <v>0</v>
      </c>
      <c r="L50" s="81">
        <f t="shared" si="1"/>
        <v>0</v>
      </c>
      <c r="M50" s="82"/>
      <c r="N50" s="83">
        <f t="shared" si="2"/>
        <v>0</v>
      </c>
      <c r="O50" s="80"/>
      <c r="P50" s="80"/>
      <c r="Q50" s="80"/>
      <c r="R50" s="84">
        <f t="shared" si="3"/>
        <v>0</v>
      </c>
      <c r="S50" s="19" t="str">
        <f t="shared" si="4"/>
        <v>OK</v>
      </c>
      <c r="T50" s="99"/>
      <c r="U50" s="99"/>
      <c r="V50" s="48"/>
      <c r="W50" s="48"/>
      <c r="X50" s="48"/>
      <c r="Y50" s="50"/>
      <c r="Z50" s="50"/>
      <c r="AA50" s="50"/>
      <c r="AB50" s="50"/>
      <c r="AC50" s="50"/>
      <c r="AD50" s="50"/>
      <c r="AE50" s="50"/>
      <c r="AF50" s="51"/>
      <c r="AG50" s="51"/>
      <c r="AH50" s="51"/>
      <c r="AI50" s="51"/>
    </row>
    <row r="51" spans="1:35" ht="40" customHeight="1" x14ac:dyDescent="0.35">
      <c r="A51" s="109"/>
      <c r="B51" s="112"/>
      <c r="C51" s="33">
        <v>48</v>
      </c>
      <c r="D51" s="115"/>
      <c r="E51" s="39" t="s">
        <v>35</v>
      </c>
      <c r="F51" s="40" t="s">
        <v>125</v>
      </c>
      <c r="G51" s="40" t="s">
        <v>36</v>
      </c>
      <c r="H51" s="40" t="s">
        <v>29</v>
      </c>
      <c r="I51" s="38">
        <v>55.57</v>
      </c>
      <c r="J51" s="17">
        <v>0</v>
      </c>
      <c r="K51" s="79">
        <f t="shared" si="0"/>
        <v>0</v>
      </c>
      <c r="L51" s="81">
        <f t="shared" si="1"/>
        <v>0</v>
      </c>
      <c r="M51" s="82"/>
      <c r="N51" s="83">
        <f t="shared" si="2"/>
        <v>0</v>
      </c>
      <c r="O51" s="80"/>
      <c r="P51" s="80"/>
      <c r="Q51" s="80"/>
      <c r="R51" s="84">
        <f t="shared" si="3"/>
        <v>0</v>
      </c>
      <c r="S51" s="19" t="str">
        <f t="shared" si="4"/>
        <v>OK</v>
      </c>
      <c r="T51" s="99"/>
      <c r="U51" s="99"/>
      <c r="V51" s="48"/>
      <c r="W51" s="48"/>
      <c r="X51" s="48"/>
      <c r="Y51" s="50"/>
      <c r="Z51" s="50"/>
      <c r="AA51" s="50"/>
      <c r="AB51" s="50"/>
      <c r="AC51" s="50"/>
      <c r="AD51" s="50"/>
      <c r="AE51" s="50"/>
      <c r="AF51" s="51"/>
      <c r="AG51" s="51"/>
      <c r="AH51" s="51"/>
      <c r="AI51" s="51"/>
    </row>
    <row r="52" spans="1:35" ht="40" customHeight="1" x14ac:dyDescent="0.35">
      <c r="A52" s="109"/>
      <c r="B52" s="112"/>
      <c r="C52" s="33">
        <v>49</v>
      </c>
      <c r="D52" s="115"/>
      <c r="E52" s="39" t="s">
        <v>127</v>
      </c>
      <c r="F52" s="40" t="s">
        <v>125</v>
      </c>
      <c r="G52" s="40" t="s">
        <v>28</v>
      </c>
      <c r="H52" s="40" t="s">
        <v>29</v>
      </c>
      <c r="I52" s="38">
        <v>4.88</v>
      </c>
      <c r="J52" s="17">
        <v>0</v>
      </c>
      <c r="K52" s="79">
        <f t="shared" si="0"/>
        <v>0</v>
      </c>
      <c r="L52" s="81">
        <f t="shared" si="1"/>
        <v>0</v>
      </c>
      <c r="M52" s="82"/>
      <c r="N52" s="83">
        <f t="shared" si="2"/>
        <v>0</v>
      </c>
      <c r="O52" s="80"/>
      <c r="P52" s="80"/>
      <c r="Q52" s="80"/>
      <c r="R52" s="84">
        <f t="shared" si="3"/>
        <v>0</v>
      </c>
      <c r="S52" s="19" t="str">
        <f t="shared" si="4"/>
        <v>OK</v>
      </c>
      <c r="T52" s="99"/>
      <c r="U52" s="99"/>
      <c r="V52" s="48"/>
      <c r="W52" s="48"/>
      <c r="X52" s="48"/>
      <c r="Y52" s="50"/>
      <c r="Z52" s="50"/>
      <c r="AA52" s="50"/>
      <c r="AB52" s="50"/>
      <c r="AC52" s="50"/>
      <c r="AD52" s="50"/>
      <c r="AE52" s="50"/>
      <c r="AF52" s="51"/>
      <c r="AG52" s="51"/>
      <c r="AH52" s="51"/>
      <c r="AI52" s="51"/>
    </row>
    <row r="53" spans="1:35" ht="40" customHeight="1" x14ac:dyDescent="0.35">
      <c r="A53" s="109"/>
      <c r="B53" s="112"/>
      <c r="C53" s="33">
        <v>50</v>
      </c>
      <c r="D53" s="115"/>
      <c r="E53" s="39" t="s">
        <v>129</v>
      </c>
      <c r="F53" s="40" t="s">
        <v>37</v>
      </c>
      <c r="G53" s="40" t="s">
        <v>39</v>
      </c>
      <c r="H53" s="40" t="s">
        <v>29</v>
      </c>
      <c r="I53" s="38">
        <v>14.54</v>
      </c>
      <c r="J53" s="17">
        <v>0</v>
      </c>
      <c r="K53" s="79">
        <f t="shared" si="0"/>
        <v>0</v>
      </c>
      <c r="L53" s="81">
        <f t="shared" si="1"/>
        <v>0</v>
      </c>
      <c r="M53" s="82"/>
      <c r="N53" s="83">
        <f t="shared" si="2"/>
        <v>0</v>
      </c>
      <c r="O53" s="80"/>
      <c r="P53" s="80"/>
      <c r="Q53" s="80"/>
      <c r="R53" s="84">
        <f t="shared" si="3"/>
        <v>0</v>
      </c>
      <c r="S53" s="19" t="str">
        <f t="shared" si="4"/>
        <v>OK</v>
      </c>
      <c r="T53" s="99"/>
      <c r="U53" s="99"/>
      <c r="V53" s="48"/>
      <c r="W53" s="48"/>
      <c r="X53" s="48"/>
      <c r="Y53" s="50"/>
      <c r="Z53" s="50"/>
      <c r="AA53" s="50"/>
      <c r="AB53" s="50"/>
      <c r="AC53" s="50"/>
      <c r="AD53" s="50"/>
      <c r="AE53" s="50"/>
      <c r="AF53" s="51"/>
      <c r="AG53" s="51"/>
      <c r="AH53" s="51"/>
      <c r="AI53" s="51"/>
    </row>
    <row r="54" spans="1:35" ht="40" customHeight="1" x14ac:dyDescent="0.35">
      <c r="A54" s="109"/>
      <c r="B54" s="112"/>
      <c r="C54" s="33">
        <v>51</v>
      </c>
      <c r="D54" s="115"/>
      <c r="E54" s="39" t="s">
        <v>130</v>
      </c>
      <c r="F54" s="40" t="s">
        <v>37</v>
      </c>
      <c r="G54" s="40" t="s">
        <v>40</v>
      </c>
      <c r="H54" s="40" t="s">
        <v>29</v>
      </c>
      <c r="I54" s="38">
        <v>15.8</v>
      </c>
      <c r="J54" s="17">
        <v>0</v>
      </c>
      <c r="K54" s="79">
        <f t="shared" si="0"/>
        <v>0</v>
      </c>
      <c r="L54" s="81">
        <f t="shared" si="1"/>
        <v>0</v>
      </c>
      <c r="M54" s="82"/>
      <c r="N54" s="83">
        <f t="shared" si="2"/>
        <v>0</v>
      </c>
      <c r="O54" s="80"/>
      <c r="P54" s="80"/>
      <c r="Q54" s="80"/>
      <c r="R54" s="84">
        <f t="shared" si="3"/>
        <v>0</v>
      </c>
      <c r="S54" s="19" t="str">
        <f t="shared" si="4"/>
        <v>OK</v>
      </c>
      <c r="T54" s="99"/>
      <c r="U54" s="99"/>
      <c r="V54" s="48"/>
      <c r="W54" s="48"/>
      <c r="X54" s="48"/>
      <c r="Y54" s="50"/>
      <c r="Z54" s="50"/>
      <c r="AA54" s="50"/>
      <c r="AB54" s="50"/>
      <c r="AC54" s="50"/>
      <c r="AD54" s="50"/>
      <c r="AE54" s="50"/>
      <c r="AF54" s="51"/>
      <c r="AG54" s="51"/>
      <c r="AH54" s="51"/>
      <c r="AI54" s="51"/>
    </row>
    <row r="55" spans="1:35" ht="40" customHeight="1" x14ac:dyDescent="0.35">
      <c r="A55" s="109"/>
      <c r="B55" s="112"/>
      <c r="C55" s="33">
        <v>52</v>
      </c>
      <c r="D55" s="115"/>
      <c r="E55" s="39" t="s">
        <v>44</v>
      </c>
      <c r="F55" s="40" t="s">
        <v>37</v>
      </c>
      <c r="G55" s="40" t="s">
        <v>45</v>
      </c>
      <c r="H55" s="40" t="s">
        <v>29</v>
      </c>
      <c r="I55" s="38">
        <v>25.35</v>
      </c>
      <c r="J55" s="17">
        <v>0</v>
      </c>
      <c r="K55" s="79">
        <f t="shared" si="0"/>
        <v>0</v>
      </c>
      <c r="L55" s="81">
        <f t="shared" si="1"/>
        <v>0</v>
      </c>
      <c r="M55" s="82"/>
      <c r="N55" s="83">
        <f t="shared" si="2"/>
        <v>0</v>
      </c>
      <c r="O55" s="80"/>
      <c r="P55" s="80"/>
      <c r="Q55" s="80"/>
      <c r="R55" s="84">
        <f t="shared" si="3"/>
        <v>0</v>
      </c>
      <c r="S55" s="19" t="str">
        <f t="shared" si="4"/>
        <v>OK</v>
      </c>
      <c r="T55" s="99"/>
      <c r="U55" s="99"/>
      <c r="V55" s="48"/>
      <c r="W55" s="48"/>
      <c r="X55" s="48"/>
      <c r="Y55" s="50"/>
      <c r="Z55" s="50"/>
      <c r="AA55" s="50"/>
      <c r="AB55" s="50"/>
      <c r="AC55" s="50"/>
      <c r="AD55" s="50"/>
      <c r="AE55" s="50"/>
      <c r="AF55" s="51"/>
      <c r="AG55" s="51"/>
      <c r="AH55" s="51"/>
      <c r="AI55" s="51"/>
    </row>
    <row r="56" spans="1:35" ht="40" customHeight="1" x14ac:dyDescent="0.35">
      <c r="A56" s="109"/>
      <c r="B56" s="112"/>
      <c r="C56" s="33">
        <v>53</v>
      </c>
      <c r="D56" s="115"/>
      <c r="E56" s="39" t="s">
        <v>46</v>
      </c>
      <c r="F56" s="40" t="s">
        <v>37</v>
      </c>
      <c r="G56" s="40" t="s">
        <v>47</v>
      </c>
      <c r="H56" s="40" t="s">
        <v>29</v>
      </c>
      <c r="I56" s="38">
        <v>20</v>
      </c>
      <c r="J56" s="17">
        <v>0</v>
      </c>
      <c r="K56" s="79">
        <f t="shared" si="0"/>
        <v>0</v>
      </c>
      <c r="L56" s="81">
        <f t="shared" si="1"/>
        <v>0</v>
      </c>
      <c r="M56" s="82"/>
      <c r="N56" s="83">
        <f t="shared" si="2"/>
        <v>0</v>
      </c>
      <c r="O56" s="80"/>
      <c r="P56" s="80"/>
      <c r="Q56" s="80"/>
      <c r="R56" s="84">
        <f t="shared" si="3"/>
        <v>0</v>
      </c>
      <c r="S56" s="19" t="str">
        <f t="shared" si="4"/>
        <v>OK</v>
      </c>
      <c r="T56" s="99"/>
      <c r="U56" s="99"/>
      <c r="V56" s="48"/>
      <c r="W56" s="48"/>
      <c r="X56" s="48"/>
      <c r="Y56" s="50"/>
      <c r="Z56" s="50"/>
      <c r="AA56" s="50"/>
      <c r="AB56" s="50"/>
      <c r="AC56" s="50"/>
      <c r="AD56" s="50"/>
      <c r="AE56" s="50"/>
      <c r="AF56" s="51"/>
      <c r="AG56" s="51"/>
      <c r="AH56" s="51"/>
      <c r="AI56" s="51"/>
    </row>
    <row r="57" spans="1:35" ht="40" customHeight="1" x14ac:dyDescent="0.35">
      <c r="A57" s="109"/>
      <c r="B57" s="112"/>
      <c r="C57" s="33">
        <v>54</v>
      </c>
      <c r="D57" s="115"/>
      <c r="E57" s="39" t="s">
        <v>48</v>
      </c>
      <c r="F57" s="40" t="s">
        <v>37</v>
      </c>
      <c r="G57" s="40" t="s">
        <v>49</v>
      </c>
      <c r="H57" s="40" t="s">
        <v>29</v>
      </c>
      <c r="I57" s="38">
        <v>14.23</v>
      </c>
      <c r="J57" s="17">
        <v>0</v>
      </c>
      <c r="K57" s="79">
        <f t="shared" si="0"/>
        <v>0</v>
      </c>
      <c r="L57" s="81">
        <f t="shared" si="1"/>
        <v>0</v>
      </c>
      <c r="M57" s="82"/>
      <c r="N57" s="83">
        <f t="shared" si="2"/>
        <v>0</v>
      </c>
      <c r="O57" s="80"/>
      <c r="P57" s="80"/>
      <c r="Q57" s="80"/>
      <c r="R57" s="84">
        <f t="shared" si="3"/>
        <v>0</v>
      </c>
      <c r="S57" s="19" t="str">
        <f t="shared" si="4"/>
        <v>OK</v>
      </c>
      <c r="T57" s="99"/>
      <c r="U57" s="99"/>
      <c r="V57" s="48"/>
      <c r="W57" s="48"/>
      <c r="X57" s="48"/>
      <c r="Y57" s="50"/>
      <c r="Z57" s="50"/>
      <c r="AA57" s="50"/>
      <c r="AB57" s="50"/>
      <c r="AC57" s="50"/>
      <c r="AD57" s="50"/>
      <c r="AE57" s="50"/>
      <c r="AF57" s="51"/>
      <c r="AG57" s="51"/>
      <c r="AH57" s="51"/>
      <c r="AI57" s="51"/>
    </row>
    <row r="58" spans="1:35" ht="40" customHeight="1" x14ac:dyDescent="0.35">
      <c r="A58" s="109"/>
      <c r="B58" s="112"/>
      <c r="C58" s="33">
        <v>55</v>
      </c>
      <c r="D58" s="115"/>
      <c r="E58" s="39" t="s">
        <v>54</v>
      </c>
      <c r="F58" s="40" t="s">
        <v>37</v>
      </c>
      <c r="G58" s="40" t="s">
        <v>95</v>
      </c>
      <c r="H58" s="40" t="s">
        <v>29</v>
      </c>
      <c r="I58" s="38">
        <v>64.08</v>
      </c>
      <c r="J58" s="17">
        <v>0</v>
      </c>
      <c r="K58" s="79">
        <f t="shared" si="0"/>
        <v>0</v>
      </c>
      <c r="L58" s="81">
        <f t="shared" si="1"/>
        <v>0</v>
      </c>
      <c r="M58" s="82"/>
      <c r="N58" s="83">
        <f t="shared" si="2"/>
        <v>0</v>
      </c>
      <c r="O58" s="80"/>
      <c r="P58" s="80"/>
      <c r="Q58" s="80"/>
      <c r="R58" s="84">
        <f t="shared" si="3"/>
        <v>0</v>
      </c>
      <c r="S58" s="19" t="str">
        <f t="shared" si="4"/>
        <v>OK</v>
      </c>
      <c r="T58" s="99"/>
      <c r="U58" s="99"/>
      <c r="V58" s="48"/>
      <c r="W58" s="48"/>
      <c r="X58" s="48"/>
      <c r="Y58" s="50"/>
      <c r="Z58" s="50"/>
      <c r="AA58" s="50"/>
      <c r="AB58" s="50"/>
      <c r="AC58" s="50"/>
      <c r="AD58" s="50"/>
      <c r="AE58" s="50"/>
      <c r="AF58" s="51"/>
      <c r="AG58" s="51"/>
      <c r="AH58" s="51"/>
      <c r="AI58" s="51"/>
    </row>
    <row r="59" spans="1:35" ht="40" customHeight="1" x14ac:dyDescent="0.35">
      <c r="A59" s="109"/>
      <c r="B59" s="112"/>
      <c r="C59" s="33">
        <v>56</v>
      </c>
      <c r="D59" s="115"/>
      <c r="E59" s="39" t="s">
        <v>56</v>
      </c>
      <c r="F59" s="40" t="s">
        <v>37</v>
      </c>
      <c r="G59" s="40" t="s">
        <v>96</v>
      </c>
      <c r="H59" s="40" t="s">
        <v>29</v>
      </c>
      <c r="I59" s="38">
        <v>24.58</v>
      </c>
      <c r="J59" s="17">
        <v>0</v>
      </c>
      <c r="K59" s="79">
        <f t="shared" si="0"/>
        <v>0</v>
      </c>
      <c r="L59" s="81">
        <f t="shared" si="1"/>
        <v>0</v>
      </c>
      <c r="M59" s="82"/>
      <c r="N59" s="83">
        <f t="shared" si="2"/>
        <v>0</v>
      </c>
      <c r="O59" s="80"/>
      <c r="P59" s="80"/>
      <c r="Q59" s="80"/>
      <c r="R59" s="84">
        <f t="shared" si="3"/>
        <v>0</v>
      </c>
      <c r="S59" s="19" t="str">
        <f t="shared" si="4"/>
        <v>OK</v>
      </c>
      <c r="T59" s="99"/>
      <c r="U59" s="99"/>
      <c r="V59" s="48"/>
      <c r="W59" s="48"/>
      <c r="X59" s="48"/>
      <c r="Y59" s="50"/>
      <c r="Z59" s="50"/>
      <c r="AA59" s="50"/>
      <c r="AB59" s="50"/>
      <c r="AC59" s="50"/>
      <c r="AD59" s="50"/>
      <c r="AE59" s="50"/>
      <c r="AF59" s="51"/>
      <c r="AG59" s="51"/>
      <c r="AH59" s="51"/>
      <c r="AI59" s="51"/>
    </row>
    <row r="60" spans="1:35" ht="40" customHeight="1" x14ac:dyDescent="0.35">
      <c r="A60" s="109"/>
      <c r="B60" s="112"/>
      <c r="C60" s="33">
        <v>57</v>
      </c>
      <c r="D60" s="115"/>
      <c r="E60" s="39" t="s">
        <v>58</v>
      </c>
      <c r="F60" s="40" t="s">
        <v>37</v>
      </c>
      <c r="G60" s="40" t="s">
        <v>59</v>
      </c>
      <c r="H60" s="40" t="s">
        <v>29</v>
      </c>
      <c r="I60" s="38">
        <v>55.06</v>
      </c>
      <c r="J60" s="17">
        <v>0</v>
      </c>
      <c r="K60" s="79">
        <f t="shared" si="0"/>
        <v>0</v>
      </c>
      <c r="L60" s="81">
        <f t="shared" si="1"/>
        <v>0</v>
      </c>
      <c r="M60" s="82"/>
      <c r="N60" s="83">
        <f t="shared" si="2"/>
        <v>0</v>
      </c>
      <c r="O60" s="80"/>
      <c r="P60" s="80"/>
      <c r="Q60" s="80"/>
      <c r="R60" s="84">
        <f t="shared" si="3"/>
        <v>0</v>
      </c>
      <c r="S60" s="19" t="str">
        <f t="shared" si="4"/>
        <v>OK</v>
      </c>
      <c r="T60" s="99"/>
      <c r="U60" s="99"/>
      <c r="V60" s="48"/>
      <c r="W60" s="48"/>
      <c r="X60" s="48"/>
      <c r="Y60" s="50"/>
      <c r="Z60" s="50"/>
      <c r="AA60" s="50"/>
      <c r="AB60" s="50"/>
      <c r="AC60" s="50"/>
      <c r="AD60" s="50"/>
      <c r="AE60" s="50"/>
      <c r="AF60" s="51"/>
      <c r="AG60" s="51"/>
      <c r="AH60" s="51"/>
      <c r="AI60" s="51"/>
    </row>
    <row r="61" spans="1:35" ht="40" customHeight="1" x14ac:dyDescent="0.35">
      <c r="A61" s="109"/>
      <c r="B61" s="112"/>
      <c r="C61" s="33">
        <v>58</v>
      </c>
      <c r="D61" s="115"/>
      <c r="E61" s="39" t="s">
        <v>62</v>
      </c>
      <c r="F61" s="40" t="s">
        <v>125</v>
      </c>
      <c r="G61" s="40" t="s">
        <v>63</v>
      </c>
      <c r="H61" s="40" t="s">
        <v>29</v>
      </c>
      <c r="I61" s="38">
        <v>985.48</v>
      </c>
      <c r="J61" s="17">
        <v>0</v>
      </c>
      <c r="K61" s="79">
        <f t="shared" si="0"/>
        <v>0</v>
      </c>
      <c r="L61" s="81">
        <f t="shared" si="1"/>
        <v>0</v>
      </c>
      <c r="M61" s="82"/>
      <c r="N61" s="83">
        <f t="shared" si="2"/>
        <v>0</v>
      </c>
      <c r="O61" s="80"/>
      <c r="P61" s="80"/>
      <c r="Q61" s="80"/>
      <c r="R61" s="84">
        <f t="shared" si="3"/>
        <v>0</v>
      </c>
      <c r="S61" s="19" t="str">
        <f t="shared" si="4"/>
        <v>OK</v>
      </c>
      <c r="T61" s="99"/>
      <c r="U61" s="99"/>
      <c r="V61" s="48"/>
      <c r="W61" s="48"/>
      <c r="X61" s="48"/>
      <c r="Y61" s="50"/>
      <c r="Z61" s="50"/>
      <c r="AA61" s="50"/>
      <c r="AB61" s="50"/>
      <c r="AC61" s="50"/>
      <c r="AD61" s="50"/>
      <c r="AE61" s="50"/>
      <c r="AF61" s="51"/>
      <c r="AG61" s="51"/>
      <c r="AH61" s="51"/>
      <c r="AI61" s="51"/>
    </row>
    <row r="62" spans="1:35" ht="40" customHeight="1" x14ac:dyDescent="0.35">
      <c r="A62" s="109"/>
      <c r="B62" s="112"/>
      <c r="C62" s="33">
        <v>59</v>
      </c>
      <c r="D62" s="115"/>
      <c r="E62" s="39" t="s">
        <v>64</v>
      </c>
      <c r="F62" s="40" t="s">
        <v>125</v>
      </c>
      <c r="G62" s="40" t="s">
        <v>63</v>
      </c>
      <c r="H62" s="40" t="s">
        <v>29</v>
      </c>
      <c r="I62" s="38">
        <v>518.16999999999996</v>
      </c>
      <c r="J62" s="17">
        <v>0</v>
      </c>
      <c r="K62" s="79">
        <f t="shared" si="0"/>
        <v>0</v>
      </c>
      <c r="L62" s="81">
        <f t="shared" si="1"/>
        <v>0</v>
      </c>
      <c r="M62" s="82"/>
      <c r="N62" s="83">
        <f t="shared" si="2"/>
        <v>0</v>
      </c>
      <c r="O62" s="80"/>
      <c r="P62" s="80"/>
      <c r="Q62" s="80"/>
      <c r="R62" s="84">
        <f t="shared" si="3"/>
        <v>0</v>
      </c>
      <c r="S62" s="19" t="str">
        <f t="shared" si="4"/>
        <v>OK</v>
      </c>
      <c r="T62" s="99"/>
      <c r="U62" s="99"/>
      <c r="V62" s="48"/>
      <c r="W62" s="48"/>
      <c r="X62" s="48"/>
      <c r="Y62" s="50"/>
      <c r="Z62" s="50"/>
      <c r="AA62" s="50"/>
      <c r="AB62" s="50"/>
      <c r="AC62" s="50"/>
      <c r="AD62" s="50"/>
      <c r="AE62" s="50"/>
      <c r="AF62" s="51"/>
      <c r="AG62" s="51"/>
      <c r="AH62" s="51"/>
      <c r="AI62" s="51"/>
    </row>
    <row r="63" spans="1:35" ht="40" customHeight="1" x14ac:dyDescent="0.35">
      <c r="A63" s="109"/>
      <c r="B63" s="112"/>
      <c r="C63" s="33">
        <v>60</v>
      </c>
      <c r="D63" s="115"/>
      <c r="E63" s="39" t="s">
        <v>65</v>
      </c>
      <c r="F63" s="40" t="s">
        <v>125</v>
      </c>
      <c r="G63" s="40" t="s">
        <v>66</v>
      </c>
      <c r="H63" s="40" t="s">
        <v>29</v>
      </c>
      <c r="I63" s="38">
        <v>139.9</v>
      </c>
      <c r="J63" s="17">
        <v>0</v>
      </c>
      <c r="K63" s="79">
        <f t="shared" si="0"/>
        <v>0</v>
      </c>
      <c r="L63" s="81">
        <f t="shared" si="1"/>
        <v>0</v>
      </c>
      <c r="M63" s="82"/>
      <c r="N63" s="83">
        <f t="shared" si="2"/>
        <v>0</v>
      </c>
      <c r="O63" s="80"/>
      <c r="P63" s="80"/>
      <c r="Q63" s="80"/>
      <c r="R63" s="84">
        <f t="shared" si="3"/>
        <v>0</v>
      </c>
      <c r="S63" s="19" t="str">
        <f t="shared" si="4"/>
        <v>OK</v>
      </c>
      <c r="T63" s="99"/>
      <c r="U63" s="99"/>
      <c r="V63" s="48"/>
      <c r="W63" s="48"/>
      <c r="X63" s="48"/>
      <c r="Y63" s="50"/>
      <c r="Z63" s="50"/>
      <c r="AA63" s="50"/>
      <c r="AB63" s="50"/>
      <c r="AC63" s="50"/>
      <c r="AD63" s="50"/>
      <c r="AE63" s="50"/>
      <c r="AF63" s="51"/>
      <c r="AG63" s="51"/>
      <c r="AH63" s="51"/>
      <c r="AI63" s="51"/>
    </row>
    <row r="64" spans="1:35" ht="40" customHeight="1" x14ac:dyDescent="0.35">
      <c r="A64" s="109"/>
      <c r="B64" s="112"/>
      <c r="C64" s="33">
        <v>61</v>
      </c>
      <c r="D64" s="115"/>
      <c r="E64" s="39" t="s">
        <v>67</v>
      </c>
      <c r="F64" s="40" t="s">
        <v>125</v>
      </c>
      <c r="G64" s="40" t="s">
        <v>68</v>
      </c>
      <c r="H64" s="40" t="s">
        <v>29</v>
      </c>
      <c r="I64" s="38">
        <v>642.58000000000004</v>
      </c>
      <c r="J64" s="17">
        <v>0</v>
      </c>
      <c r="K64" s="79">
        <f t="shared" si="0"/>
        <v>0</v>
      </c>
      <c r="L64" s="81">
        <f t="shared" si="1"/>
        <v>0</v>
      </c>
      <c r="M64" s="82"/>
      <c r="N64" s="83">
        <f t="shared" si="2"/>
        <v>0</v>
      </c>
      <c r="O64" s="80"/>
      <c r="P64" s="80"/>
      <c r="Q64" s="80"/>
      <c r="R64" s="84">
        <f t="shared" si="3"/>
        <v>0</v>
      </c>
      <c r="S64" s="19" t="str">
        <f t="shared" si="4"/>
        <v>OK</v>
      </c>
      <c r="T64" s="99"/>
      <c r="U64" s="99"/>
      <c r="V64" s="48"/>
      <c r="W64" s="48"/>
      <c r="X64" s="48"/>
      <c r="Y64" s="50"/>
      <c r="Z64" s="50"/>
      <c r="AA64" s="50"/>
      <c r="AB64" s="50"/>
      <c r="AC64" s="50"/>
      <c r="AD64" s="50"/>
      <c r="AE64" s="50"/>
      <c r="AF64" s="51"/>
      <c r="AG64" s="51"/>
      <c r="AH64" s="51"/>
      <c r="AI64" s="51"/>
    </row>
    <row r="65" spans="1:35" ht="40" customHeight="1" x14ac:dyDescent="0.35">
      <c r="A65" s="109"/>
      <c r="B65" s="112"/>
      <c r="C65" s="33">
        <v>62</v>
      </c>
      <c r="D65" s="115"/>
      <c r="E65" s="39" t="s">
        <v>74</v>
      </c>
      <c r="F65" s="40" t="s">
        <v>125</v>
      </c>
      <c r="G65" s="40" t="s">
        <v>39</v>
      </c>
      <c r="H65" s="40" t="s">
        <v>29</v>
      </c>
      <c r="I65" s="38">
        <v>993.02</v>
      </c>
      <c r="J65" s="17">
        <v>0</v>
      </c>
      <c r="K65" s="79">
        <f t="shared" si="0"/>
        <v>0</v>
      </c>
      <c r="L65" s="81">
        <f t="shared" si="1"/>
        <v>0</v>
      </c>
      <c r="M65" s="82"/>
      <c r="N65" s="83">
        <f t="shared" si="2"/>
        <v>0</v>
      </c>
      <c r="O65" s="80"/>
      <c r="P65" s="80"/>
      <c r="Q65" s="80"/>
      <c r="R65" s="84">
        <f t="shared" si="3"/>
        <v>0</v>
      </c>
      <c r="S65" s="19" t="str">
        <f t="shared" si="4"/>
        <v>OK</v>
      </c>
      <c r="T65" s="99"/>
      <c r="U65" s="99"/>
      <c r="V65" s="48"/>
      <c r="W65" s="48"/>
      <c r="X65" s="48"/>
      <c r="Y65" s="50"/>
      <c r="Z65" s="50"/>
      <c r="AA65" s="50"/>
      <c r="AB65" s="50"/>
      <c r="AC65" s="50"/>
      <c r="AD65" s="50"/>
      <c r="AE65" s="50"/>
      <c r="AF65" s="51"/>
      <c r="AG65" s="51"/>
      <c r="AH65" s="51"/>
      <c r="AI65" s="51"/>
    </row>
    <row r="66" spans="1:35" ht="40" customHeight="1" x14ac:dyDescent="0.35">
      <c r="A66" s="109"/>
      <c r="B66" s="112"/>
      <c r="C66" s="33">
        <v>63</v>
      </c>
      <c r="D66" s="115"/>
      <c r="E66" s="39" t="s">
        <v>78</v>
      </c>
      <c r="F66" s="40" t="s">
        <v>125</v>
      </c>
      <c r="G66" s="40" t="s">
        <v>28</v>
      </c>
      <c r="H66" s="40" t="s">
        <v>29</v>
      </c>
      <c r="I66" s="38">
        <v>66.69</v>
      </c>
      <c r="J66" s="17">
        <v>0</v>
      </c>
      <c r="K66" s="79">
        <f t="shared" si="0"/>
        <v>0</v>
      </c>
      <c r="L66" s="81">
        <f t="shared" si="1"/>
        <v>0</v>
      </c>
      <c r="M66" s="82"/>
      <c r="N66" s="83">
        <f t="shared" si="2"/>
        <v>0</v>
      </c>
      <c r="O66" s="80"/>
      <c r="P66" s="80"/>
      <c r="Q66" s="80"/>
      <c r="R66" s="84">
        <f t="shared" si="3"/>
        <v>0</v>
      </c>
      <c r="S66" s="19" t="str">
        <f t="shared" si="4"/>
        <v>OK</v>
      </c>
      <c r="T66" s="99"/>
      <c r="U66" s="99"/>
      <c r="V66" s="48"/>
      <c r="W66" s="48"/>
      <c r="X66" s="48"/>
      <c r="Y66" s="50"/>
      <c r="Z66" s="50"/>
      <c r="AA66" s="50"/>
      <c r="AB66" s="50"/>
      <c r="AC66" s="50"/>
      <c r="AD66" s="50"/>
      <c r="AE66" s="50"/>
      <c r="AF66" s="51"/>
      <c r="AG66" s="51"/>
      <c r="AH66" s="51"/>
      <c r="AI66" s="51"/>
    </row>
    <row r="67" spans="1:35" ht="40" customHeight="1" x14ac:dyDescent="0.35">
      <c r="A67" s="109"/>
      <c r="B67" s="112"/>
      <c r="C67" s="33">
        <v>64</v>
      </c>
      <c r="D67" s="115"/>
      <c r="E67" s="39" t="s">
        <v>131</v>
      </c>
      <c r="F67" s="40" t="s">
        <v>125</v>
      </c>
      <c r="G67" s="40" t="s">
        <v>28</v>
      </c>
      <c r="H67" s="40" t="s">
        <v>29</v>
      </c>
      <c r="I67" s="38">
        <v>63.14</v>
      </c>
      <c r="J67" s="17">
        <v>0</v>
      </c>
      <c r="K67" s="79">
        <f t="shared" si="0"/>
        <v>0</v>
      </c>
      <c r="L67" s="81">
        <f t="shared" si="1"/>
        <v>0</v>
      </c>
      <c r="M67" s="82"/>
      <c r="N67" s="83">
        <f t="shared" si="2"/>
        <v>0</v>
      </c>
      <c r="O67" s="80"/>
      <c r="P67" s="80"/>
      <c r="Q67" s="80"/>
      <c r="R67" s="84">
        <f t="shared" si="3"/>
        <v>0</v>
      </c>
      <c r="S67" s="19" t="str">
        <f t="shared" si="4"/>
        <v>OK</v>
      </c>
      <c r="T67" s="99"/>
      <c r="U67" s="99"/>
      <c r="V67" s="48"/>
      <c r="W67" s="48"/>
      <c r="X67" s="48"/>
      <c r="Y67" s="50"/>
      <c r="Z67" s="50"/>
      <c r="AA67" s="50"/>
      <c r="AB67" s="50"/>
      <c r="AC67" s="50"/>
      <c r="AD67" s="50"/>
      <c r="AE67" s="50"/>
      <c r="AF67" s="51"/>
      <c r="AG67" s="51"/>
      <c r="AH67" s="51"/>
      <c r="AI67" s="51"/>
    </row>
    <row r="68" spans="1:35" ht="40" customHeight="1" x14ac:dyDescent="0.35">
      <c r="A68" s="109"/>
      <c r="B68" s="112"/>
      <c r="C68" s="33">
        <v>65</v>
      </c>
      <c r="D68" s="115"/>
      <c r="E68" s="39" t="s">
        <v>132</v>
      </c>
      <c r="F68" s="40" t="s">
        <v>37</v>
      </c>
      <c r="G68" s="40" t="s">
        <v>79</v>
      </c>
      <c r="H68" s="40" t="s">
        <v>29</v>
      </c>
      <c r="I68" s="38">
        <v>11.99</v>
      </c>
      <c r="J68" s="17">
        <v>0</v>
      </c>
      <c r="K68" s="79">
        <f t="shared" si="0"/>
        <v>0</v>
      </c>
      <c r="L68" s="81">
        <f t="shared" si="1"/>
        <v>0</v>
      </c>
      <c r="M68" s="82"/>
      <c r="N68" s="83">
        <f t="shared" si="2"/>
        <v>0</v>
      </c>
      <c r="O68" s="80"/>
      <c r="P68" s="80"/>
      <c r="Q68" s="80"/>
      <c r="R68" s="84">
        <f t="shared" si="3"/>
        <v>0</v>
      </c>
      <c r="S68" s="19" t="str">
        <f t="shared" si="4"/>
        <v>OK</v>
      </c>
      <c r="T68" s="99"/>
      <c r="U68" s="99"/>
      <c r="V68" s="48"/>
      <c r="W68" s="48"/>
      <c r="X68" s="48"/>
      <c r="Y68" s="50"/>
      <c r="Z68" s="50"/>
      <c r="AA68" s="50"/>
      <c r="AB68" s="50"/>
      <c r="AC68" s="50"/>
      <c r="AD68" s="50"/>
      <c r="AE68" s="50"/>
      <c r="AF68" s="51"/>
      <c r="AG68" s="51"/>
      <c r="AH68" s="51"/>
      <c r="AI68" s="51"/>
    </row>
    <row r="69" spans="1:35" ht="40" customHeight="1" x14ac:dyDescent="0.35">
      <c r="A69" s="109"/>
      <c r="B69" s="112"/>
      <c r="C69" s="33">
        <v>66</v>
      </c>
      <c r="D69" s="115"/>
      <c r="E69" s="39" t="s">
        <v>133</v>
      </c>
      <c r="F69" s="40" t="s">
        <v>37</v>
      </c>
      <c r="G69" s="40" t="s">
        <v>80</v>
      </c>
      <c r="H69" s="40" t="s">
        <v>29</v>
      </c>
      <c r="I69" s="38">
        <v>18.37</v>
      </c>
      <c r="J69" s="17">
        <v>0</v>
      </c>
      <c r="K69" s="79">
        <f t="shared" ref="K69:K132" si="5">IF(SUM(T69:AK69)&gt;J69,J69,SUM(T69:AK69))</f>
        <v>0</v>
      </c>
      <c r="L69" s="81">
        <f t="shared" ref="L69:L132" si="6">(SUM(T69:AK69))</f>
        <v>0</v>
      </c>
      <c r="M69" s="82"/>
      <c r="N69" s="83">
        <f t="shared" ref="N69:N132" si="7">ROUND(IF(J69*0.25-0.5&lt;0,0,J69*0.25-0.5),0)-Q69-O69</f>
        <v>0</v>
      </c>
      <c r="O69" s="80"/>
      <c r="P69" s="80"/>
      <c r="Q69" s="80"/>
      <c r="R69" s="84">
        <f t="shared" ref="R69:R132" si="8">J69-(SUM(T69:AC69))+M69</f>
        <v>0</v>
      </c>
      <c r="S69" s="19" t="str">
        <f t="shared" ref="S69:S294" si="9">IF(R69&lt;0,"ATENÇÃO","OK")</f>
        <v>OK</v>
      </c>
      <c r="T69" s="99"/>
      <c r="U69" s="99"/>
      <c r="V69" s="48"/>
      <c r="W69" s="48"/>
      <c r="X69" s="48"/>
      <c r="Y69" s="50"/>
      <c r="Z69" s="50"/>
      <c r="AA69" s="50"/>
      <c r="AB69" s="50"/>
      <c r="AC69" s="50"/>
      <c r="AD69" s="50"/>
      <c r="AE69" s="50"/>
      <c r="AF69" s="51"/>
      <c r="AG69" s="51"/>
      <c r="AH69" s="51"/>
      <c r="AI69" s="51"/>
    </row>
    <row r="70" spans="1:35" ht="40" customHeight="1" x14ac:dyDescent="0.35">
      <c r="A70" s="109"/>
      <c r="B70" s="112"/>
      <c r="C70" s="33">
        <v>67</v>
      </c>
      <c r="D70" s="115"/>
      <c r="E70" s="39" t="s">
        <v>134</v>
      </c>
      <c r="F70" s="40" t="s">
        <v>37</v>
      </c>
      <c r="G70" s="40" t="s">
        <v>81</v>
      </c>
      <c r="H70" s="40" t="s">
        <v>29</v>
      </c>
      <c r="I70" s="38">
        <v>19.25</v>
      </c>
      <c r="J70" s="17">
        <v>0</v>
      </c>
      <c r="K70" s="79">
        <f t="shared" si="5"/>
        <v>0</v>
      </c>
      <c r="L70" s="81">
        <f t="shared" si="6"/>
        <v>0</v>
      </c>
      <c r="M70" s="82"/>
      <c r="N70" s="83">
        <f t="shared" si="7"/>
        <v>0</v>
      </c>
      <c r="O70" s="80"/>
      <c r="P70" s="80"/>
      <c r="Q70" s="80"/>
      <c r="R70" s="84">
        <f t="shared" si="8"/>
        <v>0</v>
      </c>
      <c r="S70" s="19" t="str">
        <f t="shared" si="9"/>
        <v>OK</v>
      </c>
      <c r="T70" s="99"/>
      <c r="U70" s="99"/>
      <c r="V70" s="48"/>
      <c r="W70" s="48"/>
      <c r="X70" s="48"/>
      <c r="Y70" s="50"/>
      <c r="Z70" s="50"/>
      <c r="AA70" s="50"/>
      <c r="AB70" s="50"/>
      <c r="AC70" s="50"/>
      <c r="AD70" s="50"/>
      <c r="AE70" s="50"/>
      <c r="AF70" s="51"/>
      <c r="AG70" s="51"/>
      <c r="AH70" s="51"/>
      <c r="AI70" s="51"/>
    </row>
    <row r="71" spans="1:35" ht="40" customHeight="1" x14ac:dyDescent="0.35">
      <c r="A71" s="109"/>
      <c r="B71" s="112"/>
      <c r="C71" s="33">
        <v>68</v>
      </c>
      <c r="D71" s="115"/>
      <c r="E71" s="39" t="s">
        <v>135</v>
      </c>
      <c r="F71" s="40" t="s">
        <v>37</v>
      </c>
      <c r="G71" s="40" t="s">
        <v>82</v>
      </c>
      <c r="H71" s="40" t="s">
        <v>29</v>
      </c>
      <c r="I71" s="38">
        <v>48.47</v>
      </c>
      <c r="J71" s="17">
        <v>0</v>
      </c>
      <c r="K71" s="79">
        <f t="shared" si="5"/>
        <v>0</v>
      </c>
      <c r="L71" s="81">
        <f t="shared" si="6"/>
        <v>0</v>
      </c>
      <c r="M71" s="82"/>
      <c r="N71" s="83">
        <f t="shared" si="7"/>
        <v>0</v>
      </c>
      <c r="O71" s="80"/>
      <c r="P71" s="80"/>
      <c r="Q71" s="80"/>
      <c r="R71" s="84">
        <f t="shared" si="8"/>
        <v>0</v>
      </c>
      <c r="S71" s="19" t="str">
        <f t="shared" si="9"/>
        <v>OK</v>
      </c>
      <c r="T71" s="99"/>
      <c r="U71" s="99"/>
      <c r="V71" s="48"/>
      <c r="W71" s="48"/>
      <c r="X71" s="48"/>
      <c r="Y71" s="50"/>
      <c r="Z71" s="50"/>
      <c r="AA71" s="50"/>
      <c r="AB71" s="50"/>
      <c r="AC71" s="50"/>
      <c r="AD71" s="50"/>
      <c r="AE71" s="50"/>
      <c r="AF71" s="51"/>
      <c r="AG71" s="51"/>
      <c r="AH71" s="51"/>
      <c r="AI71" s="51"/>
    </row>
    <row r="72" spans="1:35" ht="40" customHeight="1" x14ac:dyDescent="0.35">
      <c r="A72" s="109"/>
      <c r="B72" s="112"/>
      <c r="C72" s="33">
        <v>69</v>
      </c>
      <c r="D72" s="115"/>
      <c r="E72" s="39" t="s">
        <v>136</v>
      </c>
      <c r="F72" s="40" t="s">
        <v>37</v>
      </c>
      <c r="G72" s="40" t="s">
        <v>83</v>
      </c>
      <c r="H72" s="40" t="s">
        <v>29</v>
      </c>
      <c r="I72" s="38">
        <v>25.36</v>
      </c>
      <c r="J72" s="17">
        <v>0</v>
      </c>
      <c r="K72" s="79">
        <f t="shared" si="5"/>
        <v>0</v>
      </c>
      <c r="L72" s="81">
        <f t="shared" si="6"/>
        <v>0</v>
      </c>
      <c r="M72" s="82"/>
      <c r="N72" s="83">
        <f t="shared" si="7"/>
        <v>0</v>
      </c>
      <c r="O72" s="80"/>
      <c r="P72" s="80"/>
      <c r="Q72" s="80"/>
      <c r="R72" s="84">
        <f t="shared" si="8"/>
        <v>0</v>
      </c>
      <c r="S72" s="19" t="str">
        <f t="shared" si="9"/>
        <v>OK</v>
      </c>
      <c r="T72" s="99"/>
      <c r="U72" s="99"/>
      <c r="V72" s="48"/>
      <c r="W72" s="48"/>
      <c r="X72" s="48"/>
      <c r="Y72" s="50"/>
      <c r="Z72" s="50"/>
      <c r="AA72" s="50"/>
      <c r="AB72" s="50"/>
      <c r="AC72" s="50"/>
      <c r="AD72" s="50"/>
      <c r="AE72" s="50"/>
      <c r="AF72" s="51"/>
      <c r="AG72" s="51"/>
      <c r="AH72" s="51"/>
      <c r="AI72" s="51"/>
    </row>
    <row r="73" spans="1:35" ht="40" customHeight="1" x14ac:dyDescent="0.35">
      <c r="A73" s="109"/>
      <c r="B73" s="112"/>
      <c r="C73" s="33">
        <v>70</v>
      </c>
      <c r="D73" s="115"/>
      <c r="E73" s="39" t="s">
        <v>84</v>
      </c>
      <c r="F73" s="40" t="s">
        <v>125</v>
      </c>
      <c r="G73" s="40" t="s">
        <v>85</v>
      </c>
      <c r="H73" s="40" t="s">
        <v>29</v>
      </c>
      <c r="I73" s="38">
        <v>1049.8499999999999</v>
      </c>
      <c r="J73" s="17">
        <v>0</v>
      </c>
      <c r="K73" s="79">
        <f t="shared" si="5"/>
        <v>0</v>
      </c>
      <c r="L73" s="81">
        <f t="shared" si="6"/>
        <v>0</v>
      </c>
      <c r="M73" s="82"/>
      <c r="N73" s="83">
        <f t="shared" si="7"/>
        <v>0</v>
      </c>
      <c r="O73" s="80"/>
      <c r="P73" s="80"/>
      <c r="Q73" s="80"/>
      <c r="R73" s="84">
        <f t="shared" si="8"/>
        <v>0</v>
      </c>
      <c r="S73" s="19" t="str">
        <f t="shared" si="9"/>
        <v>OK</v>
      </c>
      <c r="T73" s="99"/>
      <c r="U73" s="99"/>
      <c r="V73" s="48"/>
      <c r="W73" s="48"/>
      <c r="X73" s="48"/>
      <c r="Y73" s="50"/>
      <c r="Z73" s="50"/>
      <c r="AA73" s="50"/>
      <c r="AB73" s="50"/>
      <c r="AC73" s="50"/>
      <c r="AD73" s="50"/>
      <c r="AE73" s="50"/>
      <c r="AF73" s="51"/>
      <c r="AG73" s="51"/>
      <c r="AH73" s="51"/>
      <c r="AI73" s="51"/>
    </row>
    <row r="74" spans="1:35" ht="40" customHeight="1" x14ac:dyDescent="0.35">
      <c r="A74" s="109"/>
      <c r="B74" s="112"/>
      <c r="C74" s="33">
        <v>71</v>
      </c>
      <c r="D74" s="115"/>
      <c r="E74" s="39" t="s">
        <v>86</v>
      </c>
      <c r="F74" s="40" t="s">
        <v>125</v>
      </c>
      <c r="G74" s="40" t="s">
        <v>87</v>
      </c>
      <c r="H74" s="40" t="s">
        <v>29</v>
      </c>
      <c r="I74" s="38">
        <v>429.03</v>
      </c>
      <c r="J74" s="17">
        <v>0</v>
      </c>
      <c r="K74" s="79">
        <f t="shared" si="5"/>
        <v>0</v>
      </c>
      <c r="L74" s="81">
        <f t="shared" si="6"/>
        <v>0</v>
      </c>
      <c r="M74" s="82"/>
      <c r="N74" s="83">
        <f t="shared" si="7"/>
        <v>0</v>
      </c>
      <c r="O74" s="80"/>
      <c r="P74" s="80"/>
      <c r="Q74" s="80"/>
      <c r="R74" s="84">
        <f t="shared" si="8"/>
        <v>0</v>
      </c>
      <c r="S74" s="19" t="str">
        <f t="shared" si="9"/>
        <v>OK</v>
      </c>
      <c r="T74" s="99"/>
      <c r="U74" s="99"/>
      <c r="V74" s="48"/>
      <c r="W74" s="48"/>
      <c r="X74" s="48"/>
      <c r="Y74" s="50"/>
      <c r="Z74" s="50"/>
      <c r="AA74" s="50"/>
      <c r="AB74" s="50"/>
      <c r="AC74" s="50"/>
      <c r="AD74" s="50"/>
      <c r="AE74" s="50"/>
      <c r="AF74" s="51"/>
      <c r="AG74" s="51"/>
      <c r="AH74" s="51"/>
      <c r="AI74" s="51"/>
    </row>
    <row r="75" spans="1:35" ht="40" customHeight="1" x14ac:dyDescent="0.35">
      <c r="A75" s="109"/>
      <c r="B75" s="112"/>
      <c r="C75" s="33">
        <v>72</v>
      </c>
      <c r="D75" s="115"/>
      <c r="E75" s="39" t="s">
        <v>89</v>
      </c>
      <c r="F75" s="40" t="s">
        <v>37</v>
      </c>
      <c r="G75" s="40" t="s">
        <v>28</v>
      </c>
      <c r="H75" s="40" t="s">
        <v>29</v>
      </c>
      <c r="I75" s="38">
        <v>177.85</v>
      </c>
      <c r="J75" s="17">
        <v>0</v>
      </c>
      <c r="K75" s="79">
        <f t="shared" si="5"/>
        <v>0</v>
      </c>
      <c r="L75" s="81">
        <f t="shared" si="6"/>
        <v>0</v>
      </c>
      <c r="M75" s="82"/>
      <c r="N75" s="83">
        <f t="shared" si="7"/>
        <v>0</v>
      </c>
      <c r="O75" s="80"/>
      <c r="P75" s="80"/>
      <c r="Q75" s="80"/>
      <c r="R75" s="84">
        <f t="shared" si="8"/>
        <v>0</v>
      </c>
      <c r="S75" s="19" t="str">
        <f t="shared" si="9"/>
        <v>OK</v>
      </c>
      <c r="T75" s="99"/>
      <c r="U75" s="99"/>
      <c r="V75" s="48"/>
      <c r="W75" s="48"/>
      <c r="X75" s="48"/>
      <c r="Y75" s="50"/>
      <c r="Z75" s="50"/>
      <c r="AA75" s="50"/>
      <c r="AB75" s="50"/>
      <c r="AC75" s="50"/>
      <c r="AD75" s="50"/>
      <c r="AE75" s="50"/>
      <c r="AF75" s="51"/>
      <c r="AG75" s="51"/>
      <c r="AH75" s="51"/>
      <c r="AI75" s="51"/>
    </row>
    <row r="76" spans="1:35" ht="40" customHeight="1" x14ac:dyDescent="0.35">
      <c r="A76" s="109"/>
      <c r="B76" s="112"/>
      <c r="C76" s="33">
        <v>73</v>
      </c>
      <c r="D76" s="115"/>
      <c r="E76" s="39" t="s">
        <v>90</v>
      </c>
      <c r="F76" s="40" t="s">
        <v>37</v>
      </c>
      <c r="G76" s="40" t="s">
        <v>28</v>
      </c>
      <c r="H76" s="40" t="s">
        <v>29</v>
      </c>
      <c r="I76" s="38">
        <v>100.04</v>
      </c>
      <c r="J76" s="17">
        <v>0</v>
      </c>
      <c r="K76" s="79">
        <f t="shared" si="5"/>
        <v>0</v>
      </c>
      <c r="L76" s="81">
        <f t="shared" si="6"/>
        <v>0</v>
      </c>
      <c r="M76" s="82"/>
      <c r="N76" s="83">
        <f t="shared" si="7"/>
        <v>0</v>
      </c>
      <c r="O76" s="80"/>
      <c r="P76" s="80"/>
      <c r="Q76" s="80"/>
      <c r="R76" s="84">
        <f t="shared" si="8"/>
        <v>0</v>
      </c>
      <c r="S76" s="19" t="str">
        <f t="shared" si="9"/>
        <v>OK</v>
      </c>
      <c r="T76" s="99"/>
      <c r="U76" s="99"/>
      <c r="V76" s="48"/>
      <c r="W76" s="48"/>
      <c r="X76" s="48"/>
      <c r="Y76" s="50"/>
      <c r="Z76" s="50"/>
      <c r="AA76" s="50"/>
      <c r="AB76" s="50"/>
      <c r="AC76" s="50"/>
      <c r="AD76" s="50"/>
      <c r="AE76" s="50"/>
      <c r="AF76" s="51"/>
      <c r="AG76" s="51"/>
      <c r="AH76" s="51"/>
      <c r="AI76" s="51"/>
    </row>
    <row r="77" spans="1:35" ht="40" customHeight="1" x14ac:dyDescent="0.35">
      <c r="A77" s="109"/>
      <c r="B77" s="112"/>
      <c r="C77" s="33">
        <v>74</v>
      </c>
      <c r="D77" s="115"/>
      <c r="E77" s="39" t="s">
        <v>91</v>
      </c>
      <c r="F77" s="40" t="s">
        <v>37</v>
      </c>
      <c r="G77" s="40" t="s">
        <v>92</v>
      </c>
      <c r="H77" s="40" t="s">
        <v>29</v>
      </c>
      <c r="I77" s="38">
        <v>17.940000000000001</v>
      </c>
      <c r="J77" s="17">
        <v>0</v>
      </c>
      <c r="K77" s="79">
        <f t="shared" si="5"/>
        <v>0</v>
      </c>
      <c r="L77" s="81">
        <f t="shared" si="6"/>
        <v>0</v>
      </c>
      <c r="M77" s="82"/>
      <c r="N77" s="83">
        <f t="shared" si="7"/>
        <v>0</v>
      </c>
      <c r="O77" s="80"/>
      <c r="P77" s="80"/>
      <c r="Q77" s="80"/>
      <c r="R77" s="84">
        <f t="shared" si="8"/>
        <v>0</v>
      </c>
      <c r="S77" s="19" t="str">
        <f t="shared" si="9"/>
        <v>OK</v>
      </c>
      <c r="T77" s="99"/>
      <c r="U77" s="99"/>
      <c r="V77" s="48"/>
      <c r="W77" s="48"/>
      <c r="X77" s="48"/>
      <c r="Y77" s="50"/>
      <c r="Z77" s="50"/>
      <c r="AA77" s="50"/>
      <c r="AB77" s="50"/>
      <c r="AC77" s="50"/>
      <c r="AD77" s="50"/>
      <c r="AE77" s="50"/>
      <c r="AF77" s="51"/>
      <c r="AG77" s="51"/>
      <c r="AH77" s="51"/>
      <c r="AI77" s="51"/>
    </row>
    <row r="78" spans="1:35" ht="40" customHeight="1" x14ac:dyDescent="0.35">
      <c r="A78" s="109"/>
      <c r="B78" s="112"/>
      <c r="C78" s="33">
        <v>75</v>
      </c>
      <c r="D78" s="115"/>
      <c r="E78" s="39" t="s">
        <v>93</v>
      </c>
      <c r="F78" s="40" t="s">
        <v>125</v>
      </c>
      <c r="G78" s="40" t="s">
        <v>28</v>
      </c>
      <c r="H78" s="40" t="s">
        <v>29</v>
      </c>
      <c r="I78" s="38">
        <v>165.99</v>
      </c>
      <c r="J78" s="17">
        <v>0</v>
      </c>
      <c r="K78" s="79">
        <f t="shared" si="5"/>
        <v>0</v>
      </c>
      <c r="L78" s="81">
        <f t="shared" si="6"/>
        <v>0</v>
      </c>
      <c r="M78" s="82"/>
      <c r="N78" s="83">
        <f t="shared" si="7"/>
        <v>0</v>
      </c>
      <c r="O78" s="80"/>
      <c r="P78" s="80"/>
      <c r="Q78" s="80"/>
      <c r="R78" s="84">
        <f t="shared" si="8"/>
        <v>0</v>
      </c>
      <c r="S78" s="19" t="str">
        <f t="shared" si="9"/>
        <v>OK</v>
      </c>
      <c r="T78" s="99"/>
      <c r="U78" s="99"/>
      <c r="V78" s="48"/>
      <c r="W78" s="48"/>
      <c r="X78" s="48"/>
      <c r="Y78" s="50"/>
      <c r="Z78" s="50"/>
      <c r="AA78" s="50"/>
      <c r="AB78" s="50"/>
      <c r="AC78" s="50"/>
      <c r="AD78" s="50"/>
      <c r="AE78" s="50"/>
      <c r="AF78" s="51"/>
      <c r="AG78" s="51"/>
      <c r="AH78" s="51"/>
      <c r="AI78" s="51"/>
    </row>
    <row r="79" spans="1:35" ht="40" customHeight="1" x14ac:dyDescent="0.35">
      <c r="A79" s="109"/>
      <c r="B79" s="113"/>
      <c r="C79" s="33">
        <v>76</v>
      </c>
      <c r="D79" s="116"/>
      <c r="E79" s="39" t="s">
        <v>94</v>
      </c>
      <c r="F79" s="40" t="s">
        <v>125</v>
      </c>
      <c r="G79" s="40" t="s">
        <v>28</v>
      </c>
      <c r="H79" s="40" t="s">
        <v>29</v>
      </c>
      <c r="I79" s="38">
        <v>181.56</v>
      </c>
      <c r="J79" s="17">
        <v>0</v>
      </c>
      <c r="K79" s="79">
        <f t="shared" si="5"/>
        <v>0</v>
      </c>
      <c r="L79" s="81">
        <f t="shared" si="6"/>
        <v>0</v>
      </c>
      <c r="M79" s="82"/>
      <c r="N79" s="83">
        <f t="shared" si="7"/>
        <v>0</v>
      </c>
      <c r="O79" s="80"/>
      <c r="P79" s="80"/>
      <c r="Q79" s="80"/>
      <c r="R79" s="84">
        <f t="shared" si="8"/>
        <v>0</v>
      </c>
      <c r="S79" s="19" t="str">
        <f t="shared" si="9"/>
        <v>OK</v>
      </c>
      <c r="T79" s="99"/>
      <c r="U79" s="99"/>
      <c r="V79" s="48"/>
      <c r="W79" s="48"/>
      <c r="X79" s="48"/>
      <c r="Y79" s="50"/>
      <c r="Z79" s="50"/>
      <c r="AA79" s="50"/>
      <c r="AB79" s="50"/>
      <c r="AC79" s="50"/>
      <c r="AD79" s="50"/>
      <c r="AE79" s="50"/>
      <c r="AF79" s="51"/>
      <c r="AG79" s="51"/>
      <c r="AH79" s="51"/>
      <c r="AI79" s="51"/>
    </row>
    <row r="80" spans="1:35" ht="40" customHeight="1" x14ac:dyDescent="0.35">
      <c r="A80" s="108" t="s">
        <v>141</v>
      </c>
      <c r="B80" s="111">
        <v>3</v>
      </c>
      <c r="C80" s="33">
        <v>77</v>
      </c>
      <c r="D80" s="114" t="s">
        <v>123</v>
      </c>
      <c r="E80" s="39" t="s">
        <v>27</v>
      </c>
      <c r="F80" s="40" t="s">
        <v>125</v>
      </c>
      <c r="G80" s="40" t="s">
        <v>28</v>
      </c>
      <c r="H80" s="40" t="s">
        <v>29</v>
      </c>
      <c r="I80" s="38">
        <v>214.44</v>
      </c>
      <c r="J80" s="17">
        <v>0</v>
      </c>
      <c r="K80" s="79">
        <f t="shared" si="5"/>
        <v>0</v>
      </c>
      <c r="L80" s="81">
        <f t="shared" si="6"/>
        <v>0</v>
      </c>
      <c r="M80" s="82"/>
      <c r="N80" s="83">
        <f t="shared" si="7"/>
        <v>0</v>
      </c>
      <c r="O80" s="80"/>
      <c r="P80" s="80"/>
      <c r="Q80" s="80"/>
      <c r="R80" s="84">
        <f t="shared" si="8"/>
        <v>0</v>
      </c>
      <c r="S80" s="19" t="str">
        <f t="shared" si="9"/>
        <v>OK</v>
      </c>
      <c r="T80" s="99"/>
      <c r="U80" s="99"/>
      <c r="V80" s="48"/>
      <c r="W80" s="48"/>
      <c r="X80" s="48"/>
      <c r="Y80" s="50"/>
      <c r="Z80" s="50"/>
      <c r="AA80" s="50"/>
      <c r="AB80" s="50"/>
      <c r="AC80" s="50"/>
      <c r="AD80" s="50"/>
      <c r="AE80" s="50"/>
      <c r="AF80" s="51"/>
      <c r="AG80" s="51"/>
      <c r="AH80" s="51"/>
      <c r="AI80" s="51"/>
    </row>
    <row r="81" spans="1:35" ht="40" customHeight="1" x14ac:dyDescent="0.35">
      <c r="A81" s="109"/>
      <c r="B81" s="112"/>
      <c r="C81" s="33">
        <v>78</v>
      </c>
      <c r="D81" s="115"/>
      <c r="E81" s="39" t="s">
        <v>32</v>
      </c>
      <c r="F81" s="40" t="s">
        <v>125</v>
      </c>
      <c r="G81" s="40" t="s">
        <v>28</v>
      </c>
      <c r="H81" s="40" t="s">
        <v>29</v>
      </c>
      <c r="I81" s="38">
        <v>27.44</v>
      </c>
      <c r="J81" s="17">
        <v>0</v>
      </c>
      <c r="K81" s="79">
        <f t="shared" si="5"/>
        <v>0</v>
      </c>
      <c r="L81" s="81">
        <f t="shared" si="6"/>
        <v>0</v>
      </c>
      <c r="M81" s="82"/>
      <c r="N81" s="83">
        <f t="shared" si="7"/>
        <v>0</v>
      </c>
      <c r="O81" s="80"/>
      <c r="P81" s="80"/>
      <c r="Q81" s="80"/>
      <c r="R81" s="84">
        <f t="shared" si="8"/>
        <v>0</v>
      </c>
      <c r="S81" s="19" t="str">
        <f t="shared" si="9"/>
        <v>OK</v>
      </c>
      <c r="T81" s="99"/>
      <c r="U81" s="99"/>
      <c r="V81" s="48"/>
      <c r="W81" s="48"/>
      <c r="X81" s="48"/>
      <c r="Y81" s="50"/>
      <c r="Z81" s="50"/>
      <c r="AA81" s="50"/>
      <c r="AB81" s="50"/>
      <c r="AC81" s="50"/>
      <c r="AD81" s="50"/>
      <c r="AE81" s="50"/>
      <c r="AF81" s="51"/>
      <c r="AG81" s="51"/>
      <c r="AH81" s="51"/>
      <c r="AI81" s="51"/>
    </row>
    <row r="82" spans="1:35" ht="40" customHeight="1" x14ac:dyDescent="0.35">
      <c r="A82" s="109"/>
      <c r="B82" s="112"/>
      <c r="C82" s="33">
        <v>79</v>
      </c>
      <c r="D82" s="115"/>
      <c r="E82" s="39" t="s">
        <v>33</v>
      </c>
      <c r="F82" s="40" t="s">
        <v>125</v>
      </c>
      <c r="G82" s="40" t="s">
        <v>34</v>
      </c>
      <c r="H82" s="40" t="s">
        <v>29</v>
      </c>
      <c r="I82" s="38">
        <v>44.6</v>
      </c>
      <c r="J82" s="17">
        <v>0</v>
      </c>
      <c r="K82" s="79">
        <f t="shared" si="5"/>
        <v>0</v>
      </c>
      <c r="L82" s="81">
        <f t="shared" si="6"/>
        <v>0</v>
      </c>
      <c r="M82" s="82"/>
      <c r="N82" s="83">
        <f t="shared" si="7"/>
        <v>0</v>
      </c>
      <c r="O82" s="80"/>
      <c r="P82" s="80"/>
      <c r="Q82" s="80"/>
      <c r="R82" s="84">
        <f t="shared" si="8"/>
        <v>0</v>
      </c>
      <c r="S82" s="19" t="str">
        <f t="shared" si="9"/>
        <v>OK</v>
      </c>
      <c r="T82" s="99"/>
      <c r="U82" s="99"/>
      <c r="V82" s="48"/>
      <c r="W82" s="48"/>
      <c r="X82" s="48"/>
      <c r="Y82" s="50"/>
      <c r="Z82" s="50"/>
      <c r="AA82" s="50"/>
      <c r="AB82" s="50"/>
      <c r="AC82" s="50"/>
      <c r="AD82" s="50"/>
      <c r="AE82" s="50"/>
      <c r="AF82" s="51"/>
      <c r="AG82" s="51"/>
      <c r="AH82" s="51"/>
      <c r="AI82" s="51"/>
    </row>
    <row r="83" spans="1:35" ht="40" customHeight="1" x14ac:dyDescent="0.35">
      <c r="A83" s="109"/>
      <c r="B83" s="112"/>
      <c r="C83" s="33">
        <v>80</v>
      </c>
      <c r="D83" s="115"/>
      <c r="E83" s="39" t="s">
        <v>35</v>
      </c>
      <c r="F83" s="40" t="s">
        <v>125</v>
      </c>
      <c r="G83" s="40" t="s">
        <v>36</v>
      </c>
      <c r="H83" s="40" t="s">
        <v>29</v>
      </c>
      <c r="I83" s="38">
        <v>64.33</v>
      </c>
      <c r="J83" s="17">
        <v>0</v>
      </c>
      <c r="K83" s="79">
        <f t="shared" si="5"/>
        <v>0</v>
      </c>
      <c r="L83" s="81">
        <f t="shared" si="6"/>
        <v>0</v>
      </c>
      <c r="M83" s="82"/>
      <c r="N83" s="83">
        <f t="shared" si="7"/>
        <v>0</v>
      </c>
      <c r="O83" s="80"/>
      <c r="P83" s="80"/>
      <c r="Q83" s="80"/>
      <c r="R83" s="84">
        <f t="shared" si="8"/>
        <v>0</v>
      </c>
      <c r="S83" s="19" t="str">
        <f t="shared" si="9"/>
        <v>OK</v>
      </c>
      <c r="T83" s="99"/>
      <c r="U83" s="99"/>
      <c r="V83" s="48"/>
      <c r="W83" s="48"/>
      <c r="X83" s="48"/>
      <c r="Y83" s="50"/>
      <c r="Z83" s="50"/>
      <c r="AA83" s="50"/>
      <c r="AB83" s="50"/>
      <c r="AC83" s="50"/>
      <c r="AD83" s="50"/>
      <c r="AE83" s="50"/>
      <c r="AF83" s="51"/>
      <c r="AG83" s="51"/>
      <c r="AH83" s="51"/>
      <c r="AI83" s="51"/>
    </row>
    <row r="84" spans="1:35" ht="40" customHeight="1" x14ac:dyDescent="0.35">
      <c r="A84" s="109"/>
      <c r="B84" s="112"/>
      <c r="C84" s="33">
        <v>81</v>
      </c>
      <c r="D84" s="115"/>
      <c r="E84" s="39" t="s">
        <v>127</v>
      </c>
      <c r="F84" s="40" t="s">
        <v>125</v>
      </c>
      <c r="G84" s="40" t="s">
        <v>28</v>
      </c>
      <c r="H84" s="40" t="s">
        <v>29</v>
      </c>
      <c r="I84" s="38">
        <v>5.65</v>
      </c>
      <c r="J84" s="17">
        <v>0</v>
      </c>
      <c r="K84" s="79">
        <f t="shared" si="5"/>
        <v>0</v>
      </c>
      <c r="L84" s="81">
        <f t="shared" si="6"/>
        <v>0</v>
      </c>
      <c r="M84" s="82"/>
      <c r="N84" s="83">
        <f t="shared" si="7"/>
        <v>0</v>
      </c>
      <c r="O84" s="80"/>
      <c r="P84" s="80"/>
      <c r="Q84" s="80"/>
      <c r="R84" s="84">
        <f t="shared" si="8"/>
        <v>0</v>
      </c>
      <c r="S84" s="19" t="str">
        <f t="shared" si="9"/>
        <v>OK</v>
      </c>
      <c r="T84" s="99"/>
      <c r="U84" s="99"/>
      <c r="V84" s="48"/>
      <c r="W84" s="48"/>
      <c r="X84" s="48"/>
      <c r="Y84" s="50"/>
      <c r="Z84" s="50"/>
      <c r="AA84" s="50"/>
      <c r="AB84" s="50"/>
      <c r="AC84" s="50"/>
      <c r="AD84" s="50"/>
      <c r="AE84" s="50"/>
      <c r="AF84" s="51"/>
      <c r="AG84" s="51"/>
      <c r="AH84" s="51"/>
      <c r="AI84" s="51"/>
    </row>
    <row r="85" spans="1:35" ht="40" customHeight="1" x14ac:dyDescent="0.35">
      <c r="A85" s="109"/>
      <c r="B85" s="112"/>
      <c r="C85" s="33">
        <v>82</v>
      </c>
      <c r="D85" s="115"/>
      <c r="E85" s="39" t="s">
        <v>128</v>
      </c>
      <c r="F85" s="40" t="s">
        <v>37</v>
      </c>
      <c r="G85" s="40" t="s">
        <v>38</v>
      </c>
      <c r="H85" s="40" t="s">
        <v>29</v>
      </c>
      <c r="I85" s="38">
        <v>11.43</v>
      </c>
      <c r="J85" s="17">
        <v>0</v>
      </c>
      <c r="K85" s="79">
        <f t="shared" si="5"/>
        <v>0</v>
      </c>
      <c r="L85" s="81">
        <f t="shared" si="6"/>
        <v>0</v>
      </c>
      <c r="M85" s="82"/>
      <c r="N85" s="83">
        <f t="shared" si="7"/>
        <v>0</v>
      </c>
      <c r="O85" s="80"/>
      <c r="P85" s="80"/>
      <c r="Q85" s="80"/>
      <c r="R85" s="84">
        <f t="shared" si="8"/>
        <v>0</v>
      </c>
      <c r="S85" s="19" t="str">
        <f t="shared" si="9"/>
        <v>OK</v>
      </c>
      <c r="T85" s="99"/>
      <c r="U85" s="99"/>
      <c r="V85" s="48"/>
      <c r="W85" s="48"/>
      <c r="X85" s="48"/>
      <c r="Y85" s="50"/>
      <c r="Z85" s="50"/>
      <c r="AA85" s="50"/>
      <c r="AB85" s="50"/>
      <c r="AC85" s="50"/>
      <c r="AD85" s="50"/>
      <c r="AE85" s="50"/>
      <c r="AF85" s="51"/>
      <c r="AG85" s="51"/>
      <c r="AH85" s="51"/>
      <c r="AI85" s="51"/>
    </row>
    <row r="86" spans="1:35" ht="40" customHeight="1" x14ac:dyDescent="0.35">
      <c r="A86" s="109"/>
      <c r="B86" s="112"/>
      <c r="C86" s="33">
        <v>83</v>
      </c>
      <c r="D86" s="115"/>
      <c r="E86" s="39" t="s">
        <v>129</v>
      </c>
      <c r="F86" s="40" t="s">
        <v>37</v>
      </c>
      <c r="G86" s="40" t="s">
        <v>39</v>
      </c>
      <c r="H86" s="40" t="s">
        <v>29</v>
      </c>
      <c r="I86" s="38">
        <v>16.829999999999998</v>
      </c>
      <c r="J86" s="17">
        <v>0</v>
      </c>
      <c r="K86" s="79">
        <f t="shared" si="5"/>
        <v>0</v>
      </c>
      <c r="L86" s="81">
        <f t="shared" si="6"/>
        <v>0</v>
      </c>
      <c r="M86" s="82"/>
      <c r="N86" s="83">
        <f t="shared" si="7"/>
        <v>0</v>
      </c>
      <c r="O86" s="80"/>
      <c r="P86" s="80"/>
      <c r="Q86" s="80"/>
      <c r="R86" s="84">
        <f t="shared" si="8"/>
        <v>0</v>
      </c>
      <c r="S86" s="19" t="str">
        <f t="shared" si="9"/>
        <v>OK</v>
      </c>
      <c r="T86" s="99"/>
      <c r="U86" s="99"/>
      <c r="V86" s="48"/>
      <c r="W86" s="48"/>
      <c r="X86" s="48"/>
      <c r="Y86" s="50"/>
      <c r="Z86" s="50"/>
      <c r="AA86" s="50"/>
      <c r="AB86" s="50"/>
      <c r="AC86" s="50"/>
      <c r="AD86" s="50"/>
      <c r="AE86" s="50"/>
      <c r="AF86" s="51"/>
      <c r="AG86" s="51"/>
      <c r="AH86" s="51"/>
      <c r="AI86" s="51"/>
    </row>
    <row r="87" spans="1:35" ht="40" customHeight="1" x14ac:dyDescent="0.35">
      <c r="A87" s="109"/>
      <c r="B87" s="112"/>
      <c r="C87" s="33">
        <v>84</v>
      </c>
      <c r="D87" s="115"/>
      <c r="E87" s="39" t="s">
        <v>41</v>
      </c>
      <c r="F87" s="40" t="s">
        <v>10</v>
      </c>
      <c r="G87" s="40" t="s">
        <v>28</v>
      </c>
      <c r="H87" s="40" t="s">
        <v>29</v>
      </c>
      <c r="I87" s="38">
        <v>63.71</v>
      </c>
      <c r="J87" s="17">
        <v>0</v>
      </c>
      <c r="K87" s="79">
        <f t="shared" si="5"/>
        <v>0</v>
      </c>
      <c r="L87" s="81">
        <f t="shared" si="6"/>
        <v>0</v>
      </c>
      <c r="M87" s="82"/>
      <c r="N87" s="83">
        <f t="shared" si="7"/>
        <v>0</v>
      </c>
      <c r="O87" s="80"/>
      <c r="P87" s="80"/>
      <c r="Q87" s="80"/>
      <c r="R87" s="84">
        <f t="shared" si="8"/>
        <v>0</v>
      </c>
      <c r="S87" s="19" t="str">
        <f t="shared" si="9"/>
        <v>OK</v>
      </c>
      <c r="T87" s="99"/>
      <c r="U87" s="99"/>
      <c r="V87" s="48"/>
      <c r="W87" s="48"/>
      <c r="X87" s="48"/>
      <c r="Y87" s="50"/>
      <c r="Z87" s="50"/>
      <c r="AA87" s="50"/>
      <c r="AB87" s="50"/>
      <c r="AC87" s="50"/>
      <c r="AD87" s="50"/>
      <c r="AE87" s="50"/>
      <c r="AF87" s="51"/>
      <c r="AG87" s="51"/>
      <c r="AH87" s="51"/>
      <c r="AI87" s="51"/>
    </row>
    <row r="88" spans="1:35" ht="40" customHeight="1" x14ac:dyDescent="0.35">
      <c r="A88" s="109"/>
      <c r="B88" s="112"/>
      <c r="C88" s="33">
        <v>85</v>
      </c>
      <c r="D88" s="115"/>
      <c r="E88" s="39" t="s">
        <v>44</v>
      </c>
      <c r="F88" s="40" t="s">
        <v>37</v>
      </c>
      <c r="G88" s="40" t="s">
        <v>97</v>
      </c>
      <c r="H88" s="40" t="s">
        <v>29</v>
      </c>
      <c r="I88" s="38">
        <v>29.34</v>
      </c>
      <c r="J88" s="17">
        <v>0</v>
      </c>
      <c r="K88" s="79">
        <f t="shared" si="5"/>
        <v>0</v>
      </c>
      <c r="L88" s="81">
        <f t="shared" si="6"/>
        <v>0</v>
      </c>
      <c r="M88" s="82"/>
      <c r="N88" s="83">
        <f t="shared" si="7"/>
        <v>0</v>
      </c>
      <c r="O88" s="80"/>
      <c r="P88" s="80"/>
      <c r="Q88" s="80"/>
      <c r="R88" s="84">
        <f t="shared" si="8"/>
        <v>0</v>
      </c>
      <c r="S88" s="19" t="str">
        <f t="shared" si="9"/>
        <v>OK</v>
      </c>
      <c r="T88" s="99"/>
      <c r="U88" s="99"/>
      <c r="V88" s="48"/>
      <c r="W88" s="48"/>
      <c r="X88" s="48"/>
      <c r="Y88" s="50"/>
      <c r="Z88" s="50"/>
      <c r="AA88" s="50"/>
      <c r="AB88" s="50"/>
      <c r="AC88" s="50"/>
      <c r="AD88" s="50"/>
      <c r="AE88" s="50"/>
      <c r="AF88" s="51"/>
      <c r="AG88" s="51"/>
      <c r="AH88" s="51"/>
      <c r="AI88" s="51"/>
    </row>
    <row r="89" spans="1:35" ht="40" customHeight="1" x14ac:dyDescent="0.35">
      <c r="A89" s="109"/>
      <c r="B89" s="112"/>
      <c r="C89" s="33">
        <v>86</v>
      </c>
      <c r="D89" s="115"/>
      <c r="E89" s="39" t="s">
        <v>46</v>
      </c>
      <c r="F89" s="40" t="s">
        <v>37</v>
      </c>
      <c r="G89" s="40" t="s">
        <v>47</v>
      </c>
      <c r="H89" s="40" t="s">
        <v>29</v>
      </c>
      <c r="I89" s="38">
        <v>23.16</v>
      </c>
      <c r="J89" s="17">
        <v>0</v>
      </c>
      <c r="K89" s="79">
        <f t="shared" si="5"/>
        <v>0</v>
      </c>
      <c r="L89" s="81">
        <f t="shared" si="6"/>
        <v>0</v>
      </c>
      <c r="M89" s="82"/>
      <c r="N89" s="83">
        <f t="shared" si="7"/>
        <v>0</v>
      </c>
      <c r="O89" s="80"/>
      <c r="P89" s="80"/>
      <c r="Q89" s="80"/>
      <c r="R89" s="84">
        <f t="shared" si="8"/>
        <v>0</v>
      </c>
      <c r="S89" s="19" t="str">
        <f t="shared" si="9"/>
        <v>OK</v>
      </c>
      <c r="T89" s="99"/>
      <c r="U89" s="99"/>
      <c r="V89" s="48"/>
      <c r="W89" s="48"/>
      <c r="X89" s="48"/>
      <c r="Y89" s="50"/>
      <c r="Z89" s="50"/>
      <c r="AA89" s="50"/>
      <c r="AB89" s="50"/>
      <c r="AC89" s="50"/>
      <c r="AD89" s="50"/>
      <c r="AE89" s="50"/>
      <c r="AF89" s="51"/>
      <c r="AG89" s="51"/>
      <c r="AH89" s="51"/>
      <c r="AI89" s="51"/>
    </row>
    <row r="90" spans="1:35" ht="40" customHeight="1" x14ac:dyDescent="0.35">
      <c r="A90" s="109"/>
      <c r="B90" s="112"/>
      <c r="C90" s="33">
        <v>87</v>
      </c>
      <c r="D90" s="115"/>
      <c r="E90" s="39" t="s">
        <v>48</v>
      </c>
      <c r="F90" s="40" t="s">
        <v>37</v>
      </c>
      <c r="G90" s="40" t="s">
        <v>49</v>
      </c>
      <c r="H90" s="40" t="s">
        <v>29</v>
      </c>
      <c r="I90" s="38">
        <v>16.47</v>
      </c>
      <c r="J90" s="17">
        <v>0</v>
      </c>
      <c r="K90" s="79">
        <f t="shared" si="5"/>
        <v>0</v>
      </c>
      <c r="L90" s="81">
        <f t="shared" si="6"/>
        <v>0</v>
      </c>
      <c r="M90" s="82"/>
      <c r="N90" s="83">
        <f t="shared" si="7"/>
        <v>0</v>
      </c>
      <c r="O90" s="80"/>
      <c r="P90" s="80"/>
      <c r="Q90" s="80"/>
      <c r="R90" s="84">
        <f t="shared" si="8"/>
        <v>0</v>
      </c>
      <c r="S90" s="19" t="str">
        <f t="shared" si="9"/>
        <v>OK</v>
      </c>
      <c r="T90" s="99"/>
      <c r="U90" s="99"/>
      <c r="V90" s="48"/>
      <c r="W90" s="48"/>
      <c r="X90" s="48"/>
      <c r="Y90" s="50"/>
      <c r="Z90" s="50"/>
      <c r="AA90" s="50"/>
      <c r="AB90" s="50"/>
      <c r="AC90" s="50"/>
      <c r="AD90" s="50"/>
      <c r="AE90" s="50"/>
      <c r="AF90" s="51"/>
      <c r="AG90" s="51"/>
      <c r="AH90" s="51"/>
      <c r="AI90" s="51"/>
    </row>
    <row r="91" spans="1:35" ht="40" customHeight="1" x14ac:dyDescent="0.35">
      <c r="A91" s="109"/>
      <c r="B91" s="112"/>
      <c r="C91" s="33">
        <v>88</v>
      </c>
      <c r="D91" s="115"/>
      <c r="E91" s="39" t="s">
        <v>50</v>
      </c>
      <c r="F91" s="40" t="s">
        <v>37</v>
      </c>
      <c r="G91" s="40" t="s">
        <v>51</v>
      </c>
      <c r="H91" s="40" t="s">
        <v>29</v>
      </c>
      <c r="I91" s="38">
        <v>206.12</v>
      </c>
      <c r="J91" s="17">
        <v>0</v>
      </c>
      <c r="K91" s="79">
        <f t="shared" si="5"/>
        <v>0</v>
      </c>
      <c r="L91" s="81">
        <f t="shared" si="6"/>
        <v>0</v>
      </c>
      <c r="M91" s="82"/>
      <c r="N91" s="83">
        <f t="shared" si="7"/>
        <v>0</v>
      </c>
      <c r="O91" s="80"/>
      <c r="P91" s="80"/>
      <c r="Q91" s="80"/>
      <c r="R91" s="84">
        <f t="shared" si="8"/>
        <v>0</v>
      </c>
      <c r="S91" s="19" t="str">
        <f t="shared" si="9"/>
        <v>OK</v>
      </c>
      <c r="T91" s="99"/>
      <c r="U91" s="99"/>
      <c r="V91" s="48"/>
      <c r="W91" s="48"/>
      <c r="X91" s="48"/>
      <c r="Y91" s="50"/>
      <c r="Z91" s="50"/>
      <c r="AA91" s="50"/>
      <c r="AB91" s="50"/>
      <c r="AC91" s="50"/>
      <c r="AD91" s="50"/>
      <c r="AE91" s="50"/>
      <c r="AF91" s="51"/>
      <c r="AG91" s="51"/>
      <c r="AH91" s="51"/>
      <c r="AI91" s="51"/>
    </row>
    <row r="92" spans="1:35" ht="40" customHeight="1" x14ac:dyDescent="0.35">
      <c r="A92" s="109"/>
      <c r="B92" s="112"/>
      <c r="C92" s="33">
        <v>89</v>
      </c>
      <c r="D92" s="115"/>
      <c r="E92" s="39" t="s">
        <v>52</v>
      </c>
      <c r="F92" s="40" t="s">
        <v>37</v>
      </c>
      <c r="G92" s="40" t="s">
        <v>53</v>
      </c>
      <c r="H92" s="40" t="s">
        <v>29</v>
      </c>
      <c r="I92" s="38">
        <v>225.04</v>
      </c>
      <c r="J92" s="17">
        <v>0</v>
      </c>
      <c r="K92" s="79">
        <f t="shared" si="5"/>
        <v>0</v>
      </c>
      <c r="L92" s="81">
        <f t="shared" si="6"/>
        <v>0</v>
      </c>
      <c r="M92" s="82"/>
      <c r="N92" s="83">
        <f t="shared" si="7"/>
        <v>0</v>
      </c>
      <c r="O92" s="80"/>
      <c r="P92" s="80"/>
      <c r="Q92" s="80"/>
      <c r="R92" s="84">
        <f t="shared" si="8"/>
        <v>0</v>
      </c>
      <c r="S92" s="19" t="str">
        <f t="shared" si="9"/>
        <v>OK</v>
      </c>
      <c r="T92" s="99"/>
      <c r="U92" s="99"/>
      <c r="V92" s="48"/>
      <c r="W92" s="48"/>
      <c r="X92" s="48"/>
      <c r="Y92" s="50"/>
      <c r="Z92" s="50"/>
      <c r="AA92" s="50"/>
      <c r="AB92" s="50"/>
      <c r="AC92" s="50"/>
      <c r="AD92" s="50"/>
      <c r="AE92" s="50"/>
      <c r="AF92" s="51"/>
      <c r="AG92" s="51"/>
      <c r="AH92" s="51"/>
      <c r="AI92" s="51"/>
    </row>
    <row r="93" spans="1:35" ht="40" customHeight="1" x14ac:dyDescent="0.35">
      <c r="A93" s="109"/>
      <c r="B93" s="112"/>
      <c r="C93" s="33">
        <v>90</v>
      </c>
      <c r="D93" s="115"/>
      <c r="E93" s="39" t="s">
        <v>54</v>
      </c>
      <c r="F93" s="40" t="s">
        <v>37</v>
      </c>
      <c r="G93" s="40" t="s">
        <v>95</v>
      </c>
      <c r="H93" s="40" t="s">
        <v>29</v>
      </c>
      <c r="I93" s="38">
        <v>74.180000000000007</v>
      </c>
      <c r="J93" s="17">
        <v>0</v>
      </c>
      <c r="K93" s="79">
        <f t="shared" si="5"/>
        <v>0</v>
      </c>
      <c r="L93" s="81">
        <f t="shared" si="6"/>
        <v>0</v>
      </c>
      <c r="M93" s="82"/>
      <c r="N93" s="83">
        <f t="shared" si="7"/>
        <v>0</v>
      </c>
      <c r="O93" s="80"/>
      <c r="P93" s="80"/>
      <c r="Q93" s="80"/>
      <c r="R93" s="84">
        <f t="shared" si="8"/>
        <v>0</v>
      </c>
      <c r="S93" s="19" t="str">
        <f t="shared" si="9"/>
        <v>OK</v>
      </c>
      <c r="T93" s="99"/>
      <c r="U93" s="99"/>
      <c r="V93" s="48"/>
      <c r="W93" s="48"/>
      <c r="X93" s="48"/>
      <c r="Y93" s="50"/>
      <c r="Z93" s="50"/>
      <c r="AA93" s="50"/>
      <c r="AB93" s="50"/>
      <c r="AC93" s="50"/>
      <c r="AD93" s="50"/>
      <c r="AE93" s="50"/>
      <c r="AF93" s="51"/>
      <c r="AG93" s="51"/>
      <c r="AH93" s="51"/>
      <c r="AI93" s="51"/>
    </row>
    <row r="94" spans="1:35" ht="40" customHeight="1" x14ac:dyDescent="0.35">
      <c r="A94" s="109"/>
      <c r="B94" s="112"/>
      <c r="C94" s="33">
        <v>91</v>
      </c>
      <c r="D94" s="115"/>
      <c r="E94" s="39" t="s">
        <v>56</v>
      </c>
      <c r="F94" s="40" t="s">
        <v>37</v>
      </c>
      <c r="G94" s="40" t="s">
        <v>96</v>
      </c>
      <c r="H94" s="40" t="s">
        <v>29</v>
      </c>
      <c r="I94" s="38">
        <v>28.45</v>
      </c>
      <c r="J94" s="17">
        <v>0</v>
      </c>
      <c r="K94" s="79">
        <f t="shared" si="5"/>
        <v>0</v>
      </c>
      <c r="L94" s="81">
        <f t="shared" si="6"/>
        <v>0</v>
      </c>
      <c r="M94" s="82"/>
      <c r="N94" s="83">
        <f t="shared" si="7"/>
        <v>0</v>
      </c>
      <c r="O94" s="80"/>
      <c r="P94" s="80"/>
      <c r="Q94" s="80"/>
      <c r="R94" s="84">
        <f t="shared" si="8"/>
        <v>0</v>
      </c>
      <c r="S94" s="19" t="str">
        <f t="shared" si="9"/>
        <v>OK</v>
      </c>
      <c r="T94" s="99"/>
      <c r="U94" s="99"/>
      <c r="V94" s="48"/>
      <c r="W94" s="48"/>
      <c r="X94" s="48"/>
      <c r="Y94" s="50"/>
      <c r="Z94" s="50"/>
      <c r="AA94" s="50"/>
      <c r="AB94" s="50"/>
      <c r="AC94" s="50"/>
      <c r="AD94" s="50"/>
      <c r="AE94" s="50"/>
      <c r="AF94" s="51"/>
      <c r="AG94" s="51"/>
      <c r="AH94" s="51"/>
      <c r="AI94" s="51"/>
    </row>
    <row r="95" spans="1:35" ht="40" customHeight="1" x14ac:dyDescent="0.35">
      <c r="A95" s="109"/>
      <c r="B95" s="112"/>
      <c r="C95" s="33">
        <v>92</v>
      </c>
      <c r="D95" s="115"/>
      <c r="E95" s="39" t="s">
        <v>58</v>
      </c>
      <c r="F95" s="40" t="s">
        <v>37</v>
      </c>
      <c r="G95" s="40" t="s">
        <v>59</v>
      </c>
      <c r="H95" s="40" t="s">
        <v>29</v>
      </c>
      <c r="I95" s="38">
        <v>63.74</v>
      </c>
      <c r="J95" s="17">
        <v>0</v>
      </c>
      <c r="K95" s="79">
        <f t="shared" si="5"/>
        <v>0</v>
      </c>
      <c r="L95" s="81">
        <f t="shared" si="6"/>
        <v>0</v>
      </c>
      <c r="M95" s="82"/>
      <c r="N95" s="83">
        <f t="shared" si="7"/>
        <v>0</v>
      </c>
      <c r="O95" s="80"/>
      <c r="P95" s="80"/>
      <c r="Q95" s="80"/>
      <c r="R95" s="84">
        <f t="shared" si="8"/>
        <v>0</v>
      </c>
      <c r="S95" s="19" t="str">
        <f t="shared" si="9"/>
        <v>OK</v>
      </c>
      <c r="T95" s="99"/>
      <c r="U95" s="99"/>
      <c r="V95" s="48"/>
      <c r="W95" s="48"/>
      <c r="X95" s="48"/>
      <c r="Y95" s="50"/>
      <c r="Z95" s="50"/>
      <c r="AA95" s="50"/>
      <c r="AB95" s="50"/>
      <c r="AC95" s="50"/>
      <c r="AD95" s="50"/>
      <c r="AE95" s="50"/>
      <c r="AF95" s="51"/>
      <c r="AG95" s="51"/>
      <c r="AH95" s="51"/>
      <c r="AI95" s="51"/>
    </row>
    <row r="96" spans="1:35" ht="40" customHeight="1" x14ac:dyDescent="0.35">
      <c r="A96" s="109"/>
      <c r="B96" s="112"/>
      <c r="C96" s="33">
        <v>93</v>
      </c>
      <c r="D96" s="115"/>
      <c r="E96" s="39" t="s">
        <v>60</v>
      </c>
      <c r="F96" s="40" t="s">
        <v>37</v>
      </c>
      <c r="G96" s="40" t="s">
        <v>61</v>
      </c>
      <c r="H96" s="40" t="s">
        <v>29</v>
      </c>
      <c r="I96" s="38">
        <v>106.76</v>
      </c>
      <c r="J96" s="17">
        <v>0</v>
      </c>
      <c r="K96" s="79">
        <f t="shared" si="5"/>
        <v>0</v>
      </c>
      <c r="L96" s="81">
        <f t="shared" si="6"/>
        <v>0</v>
      </c>
      <c r="M96" s="82"/>
      <c r="N96" s="83">
        <f t="shared" si="7"/>
        <v>0</v>
      </c>
      <c r="O96" s="80"/>
      <c r="P96" s="80"/>
      <c r="Q96" s="80"/>
      <c r="R96" s="84">
        <f t="shared" si="8"/>
        <v>0</v>
      </c>
      <c r="S96" s="19" t="str">
        <f t="shared" si="9"/>
        <v>OK</v>
      </c>
      <c r="T96" s="99"/>
      <c r="U96" s="99"/>
      <c r="V96" s="48"/>
      <c r="W96" s="48"/>
      <c r="X96" s="48"/>
      <c r="Y96" s="50"/>
      <c r="Z96" s="50"/>
      <c r="AA96" s="50"/>
      <c r="AB96" s="50"/>
      <c r="AC96" s="50"/>
      <c r="AD96" s="50"/>
      <c r="AE96" s="50"/>
      <c r="AF96" s="51"/>
      <c r="AG96" s="51"/>
      <c r="AH96" s="51"/>
      <c r="AI96" s="51"/>
    </row>
    <row r="97" spans="1:35" ht="40" customHeight="1" x14ac:dyDescent="0.35">
      <c r="A97" s="109"/>
      <c r="B97" s="112"/>
      <c r="C97" s="33">
        <v>94</v>
      </c>
      <c r="D97" s="115"/>
      <c r="E97" s="39" t="s">
        <v>62</v>
      </c>
      <c r="F97" s="40" t="s">
        <v>125</v>
      </c>
      <c r="G97" s="40" t="s">
        <v>63</v>
      </c>
      <c r="H97" s="40" t="s">
        <v>29</v>
      </c>
      <c r="I97" s="38">
        <v>1140.71</v>
      </c>
      <c r="J97" s="17">
        <v>0</v>
      </c>
      <c r="K97" s="79">
        <f t="shared" si="5"/>
        <v>0</v>
      </c>
      <c r="L97" s="81">
        <f t="shared" si="6"/>
        <v>0</v>
      </c>
      <c r="M97" s="82"/>
      <c r="N97" s="83">
        <f t="shared" si="7"/>
        <v>0</v>
      </c>
      <c r="O97" s="80"/>
      <c r="P97" s="80"/>
      <c r="Q97" s="80"/>
      <c r="R97" s="84">
        <f t="shared" si="8"/>
        <v>0</v>
      </c>
      <c r="S97" s="19" t="str">
        <f t="shared" si="9"/>
        <v>OK</v>
      </c>
      <c r="T97" s="99"/>
      <c r="U97" s="99"/>
      <c r="V97" s="48"/>
      <c r="W97" s="48"/>
      <c r="X97" s="48"/>
      <c r="Y97" s="50"/>
      <c r="Z97" s="50"/>
      <c r="AA97" s="50"/>
      <c r="AB97" s="50"/>
      <c r="AC97" s="50"/>
      <c r="AD97" s="50"/>
      <c r="AE97" s="50"/>
      <c r="AF97" s="51"/>
      <c r="AG97" s="51"/>
      <c r="AH97" s="51"/>
      <c r="AI97" s="51"/>
    </row>
    <row r="98" spans="1:35" ht="40" customHeight="1" x14ac:dyDescent="0.35">
      <c r="A98" s="109"/>
      <c r="B98" s="112"/>
      <c r="C98" s="33">
        <v>95</v>
      </c>
      <c r="D98" s="115"/>
      <c r="E98" s="39" t="s">
        <v>64</v>
      </c>
      <c r="F98" s="40" t="s">
        <v>125</v>
      </c>
      <c r="G98" s="40" t="s">
        <v>63</v>
      </c>
      <c r="H98" s="40" t="s">
        <v>29</v>
      </c>
      <c r="I98" s="38">
        <v>599.79</v>
      </c>
      <c r="J98" s="17">
        <v>0</v>
      </c>
      <c r="K98" s="79">
        <f t="shared" si="5"/>
        <v>0</v>
      </c>
      <c r="L98" s="81">
        <f t="shared" si="6"/>
        <v>0</v>
      </c>
      <c r="M98" s="82"/>
      <c r="N98" s="83">
        <f t="shared" si="7"/>
        <v>0</v>
      </c>
      <c r="O98" s="80"/>
      <c r="P98" s="80"/>
      <c r="Q98" s="80"/>
      <c r="R98" s="84">
        <f t="shared" si="8"/>
        <v>0</v>
      </c>
      <c r="S98" s="19" t="str">
        <f t="shared" si="9"/>
        <v>OK</v>
      </c>
      <c r="T98" s="99"/>
      <c r="U98" s="99"/>
      <c r="V98" s="48"/>
      <c r="W98" s="48"/>
      <c r="X98" s="48"/>
      <c r="Y98" s="50"/>
      <c r="Z98" s="50"/>
      <c r="AA98" s="50"/>
      <c r="AB98" s="50"/>
      <c r="AC98" s="50"/>
      <c r="AD98" s="50"/>
      <c r="AE98" s="50"/>
      <c r="AF98" s="51"/>
      <c r="AG98" s="51"/>
      <c r="AH98" s="51"/>
      <c r="AI98" s="51"/>
    </row>
    <row r="99" spans="1:35" ht="40" customHeight="1" x14ac:dyDescent="0.35">
      <c r="A99" s="109"/>
      <c r="B99" s="112"/>
      <c r="C99" s="33">
        <v>96</v>
      </c>
      <c r="D99" s="115"/>
      <c r="E99" s="39" t="s">
        <v>65</v>
      </c>
      <c r="F99" s="40" t="s">
        <v>125</v>
      </c>
      <c r="G99" s="40" t="s">
        <v>66</v>
      </c>
      <c r="H99" s="40" t="s">
        <v>29</v>
      </c>
      <c r="I99" s="38">
        <v>161.94</v>
      </c>
      <c r="J99" s="17">
        <v>0</v>
      </c>
      <c r="K99" s="79">
        <f t="shared" si="5"/>
        <v>0</v>
      </c>
      <c r="L99" s="81">
        <f t="shared" si="6"/>
        <v>0</v>
      </c>
      <c r="M99" s="82"/>
      <c r="N99" s="83">
        <f t="shared" si="7"/>
        <v>0</v>
      </c>
      <c r="O99" s="80"/>
      <c r="P99" s="80"/>
      <c r="Q99" s="80"/>
      <c r="R99" s="84">
        <f t="shared" si="8"/>
        <v>0</v>
      </c>
      <c r="S99" s="19" t="str">
        <f t="shared" si="9"/>
        <v>OK</v>
      </c>
      <c r="T99" s="99"/>
      <c r="U99" s="99"/>
      <c r="V99" s="48"/>
      <c r="W99" s="48"/>
      <c r="X99" s="48"/>
      <c r="Y99" s="50"/>
      <c r="Z99" s="50"/>
      <c r="AA99" s="50"/>
      <c r="AB99" s="50"/>
      <c r="AC99" s="50"/>
      <c r="AD99" s="50"/>
      <c r="AE99" s="50"/>
      <c r="AF99" s="51"/>
      <c r="AG99" s="51"/>
      <c r="AH99" s="51"/>
      <c r="AI99" s="51"/>
    </row>
    <row r="100" spans="1:35" ht="40" customHeight="1" x14ac:dyDescent="0.35">
      <c r="A100" s="109"/>
      <c r="B100" s="112"/>
      <c r="C100" s="33">
        <v>97</v>
      </c>
      <c r="D100" s="115"/>
      <c r="E100" s="39" t="s">
        <v>67</v>
      </c>
      <c r="F100" s="40" t="s">
        <v>125</v>
      </c>
      <c r="G100" s="40" t="s">
        <v>68</v>
      </c>
      <c r="H100" s="40" t="s">
        <v>29</v>
      </c>
      <c r="I100" s="38">
        <v>743.8</v>
      </c>
      <c r="J100" s="17">
        <v>0</v>
      </c>
      <c r="K100" s="79">
        <f t="shared" si="5"/>
        <v>0</v>
      </c>
      <c r="L100" s="81">
        <f t="shared" si="6"/>
        <v>0</v>
      </c>
      <c r="M100" s="82"/>
      <c r="N100" s="83">
        <f t="shared" si="7"/>
        <v>0</v>
      </c>
      <c r="O100" s="80"/>
      <c r="P100" s="80"/>
      <c r="Q100" s="80"/>
      <c r="R100" s="84">
        <f t="shared" si="8"/>
        <v>0</v>
      </c>
      <c r="S100" s="19" t="str">
        <f t="shared" si="9"/>
        <v>OK</v>
      </c>
      <c r="T100" s="99"/>
      <c r="U100" s="99"/>
      <c r="V100" s="48"/>
      <c r="W100" s="48"/>
      <c r="X100" s="48"/>
      <c r="Y100" s="50"/>
      <c r="Z100" s="50"/>
      <c r="AA100" s="50"/>
      <c r="AB100" s="50"/>
      <c r="AC100" s="50"/>
      <c r="AD100" s="50"/>
      <c r="AE100" s="50"/>
      <c r="AF100" s="51"/>
      <c r="AG100" s="51"/>
      <c r="AH100" s="51"/>
      <c r="AI100" s="51"/>
    </row>
    <row r="101" spans="1:35" ht="40" customHeight="1" x14ac:dyDescent="0.35">
      <c r="A101" s="109"/>
      <c r="B101" s="112"/>
      <c r="C101" s="33">
        <v>98</v>
      </c>
      <c r="D101" s="115"/>
      <c r="E101" s="39" t="s">
        <v>69</v>
      </c>
      <c r="F101" s="40" t="s">
        <v>125</v>
      </c>
      <c r="G101" s="40" t="s">
        <v>28</v>
      </c>
      <c r="H101" s="40" t="s">
        <v>29</v>
      </c>
      <c r="I101" s="38">
        <v>371.64</v>
      </c>
      <c r="J101" s="17">
        <v>0</v>
      </c>
      <c r="K101" s="79">
        <f t="shared" si="5"/>
        <v>0</v>
      </c>
      <c r="L101" s="81">
        <f t="shared" si="6"/>
        <v>0</v>
      </c>
      <c r="M101" s="82"/>
      <c r="N101" s="83">
        <f t="shared" si="7"/>
        <v>0</v>
      </c>
      <c r="O101" s="80"/>
      <c r="P101" s="80"/>
      <c r="Q101" s="80"/>
      <c r="R101" s="84">
        <f t="shared" si="8"/>
        <v>0</v>
      </c>
      <c r="S101" s="19" t="str">
        <f t="shared" si="9"/>
        <v>OK</v>
      </c>
      <c r="T101" s="99"/>
      <c r="U101" s="99"/>
      <c r="V101" s="48"/>
      <c r="W101" s="48"/>
      <c r="X101" s="48"/>
      <c r="Y101" s="50"/>
      <c r="Z101" s="50"/>
      <c r="AA101" s="50"/>
      <c r="AB101" s="50"/>
      <c r="AC101" s="50"/>
      <c r="AD101" s="50"/>
      <c r="AE101" s="50"/>
      <c r="AF101" s="51"/>
      <c r="AG101" s="51"/>
      <c r="AH101" s="51"/>
      <c r="AI101" s="51"/>
    </row>
    <row r="102" spans="1:35" ht="40" customHeight="1" x14ac:dyDescent="0.35">
      <c r="A102" s="109"/>
      <c r="B102" s="112"/>
      <c r="C102" s="33">
        <v>99</v>
      </c>
      <c r="D102" s="115"/>
      <c r="E102" s="39" t="s">
        <v>70</v>
      </c>
      <c r="F102" s="40" t="s">
        <v>125</v>
      </c>
      <c r="G102" s="40" t="s">
        <v>71</v>
      </c>
      <c r="H102" s="40" t="s">
        <v>29</v>
      </c>
      <c r="I102" s="38">
        <v>141.31</v>
      </c>
      <c r="J102" s="17">
        <v>0</v>
      </c>
      <c r="K102" s="79">
        <f t="shared" si="5"/>
        <v>0</v>
      </c>
      <c r="L102" s="81">
        <f t="shared" si="6"/>
        <v>0</v>
      </c>
      <c r="M102" s="82"/>
      <c r="N102" s="83">
        <f t="shared" si="7"/>
        <v>0</v>
      </c>
      <c r="O102" s="80"/>
      <c r="P102" s="80"/>
      <c r="Q102" s="80"/>
      <c r="R102" s="84">
        <f t="shared" si="8"/>
        <v>0</v>
      </c>
      <c r="S102" s="19" t="str">
        <f t="shared" si="9"/>
        <v>OK</v>
      </c>
      <c r="T102" s="99"/>
      <c r="U102" s="99"/>
      <c r="V102" s="48"/>
      <c r="W102" s="48"/>
      <c r="X102" s="48"/>
      <c r="Y102" s="50"/>
      <c r="Z102" s="50"/>
      <c r="AA102" s="50"/>
      <c r="AB102" s="50"/>
      <c r="AC102" s="50"/>
      <c r="AD102" s="50"/>
      <c r="AE102" s="50"/>
      <c r="AF102" s="51"/>
      <c r="AG102" s="51"/>
      <c r="AH102" s="51"/>
      <c r="AI102" s="51"/>
    </row>
    <row r="103" spans="1:35" ht="40" customHeight="1" x14ac:dyDescent="0.35">
      <c r="A103" s="109"/>
      <c r="B103" s="112"/>
      <c r="C103" s="33">
        <v>100</v>
      </c>
      <c r="D103" s="115"/>
      <c r="E103" s="39" t="s">
        <v>72</v>
      </c>
      <c r="F103" s="40" t="s">
        <v>125</v>
      </c>
      <c r="G103" s="40" t="s">
        <v>73</v>
      </c>
      <c r="H103" s="40" t="s">
        <v>29</v>
      </c>
      <c r="I103" s="38">
        <v>823.48</v>
      </c>
      <c r="J103" s="17">
        <v>0</v>
      </c>
      <c r="K103" s="79">
        <f t="shared" si="5"/>
        <v>0</v>
      </c>
      <c r="L103" s="81">
        <f t="shared" si="6"/>
        <v>0</v>
      </c>
      <c r="M103" s="82"/>
      <c r="N103" s="83">
        <f t="shared" si="7"/>
        <v>0</v>
      </c>
      <c r="O103" s="80"/>
      <c r="P103" s="80"/>
      <c r="Q103" s="80"/>
      <c r="R103" s="84">
        <f t="shared" si="8"/>
        <v>0</v>
      </c>
      <c r="S103" s="19" t="str">
        <f t="shared" si="9"/>
        <v>OK</v>
      </c>
      <c r="T103" s="99"/>
      <c r="U103" s="99"/>
      <c r="V103" s="48"/>
      <c r="W103" s="48"/>
      <c r="X103" s="48"/>
      <c r="Y103" s="50"/>
      <c r="Z103" s="50"/>
      <c r="AA103" s="50"/>
      <c r="AB103" s="50"/>
      <c r="AC103" s="50"/>
      <c r="AD103" s="50"/>
      <c r="AE103" s="50"/>
      <c r="AF103" s="51"/>
      <c r="AG103" s="51"/>
      <c r="AH103" s="51"/>
      <c r="AI103" s="51"/>
    </row>
    <row r="104" spans="1:35" ht="40" customHeight="1" x14ac:dyDescent="0.35">
      <c r="A104" s="109"/>
      <c r="B104" s="112"/>
      <c r="C104" s="33">
        <v>101</v>
      </c>
      <c r="D104" s="115"/>
      <c r="E104" s="39" t="s">
        <v>74</v>
      </c>
      <c r="F104" s="40" t="s">
        <v>125</v>
      </c>
      <c r="G104" s="40" t="s">
        <v>75</v>
      </c>
      <c r="H104" s="40" t="s">
        <v>29</v>
      </c>
      <c r="I104" s="38">
        <v>1149.44</v>
      </c>
      <c r="J104" s="17">
        <v>0</v>
      </c>
      <c r="K104" s="79">
        <f t="shared" si="5"/>
        <v>0</v>
      </c>
      <c r="L104" s="81">
        <f t="shared" si="6"/>
        <v>0</v>
      </c>
      <c r="M104" s="82"/>
      <c r="N104" s="83">
        <f t="shared" si="7"/>
        <v>0</v>
      </c>
      <c r="O104" s="80"/>
      <c r="P104" s="80"/>
      <c r="Q104" s="80"/>
      <c r="R104" s="84">
        <f t="shared" si="8"/>
        <v>0</v>
      </c>
      <c r="S104" s="19" t="str">
        <f t="shared" si="9"/>
        <v>OK</v>
      </c>
      <c r="T104" s="99"/>
      <c r="U104" s="99"/>
      <c r="V104" s="48"/>
      <c r="W104" s="48"/>
      <c r="X104" s="48"/>
      <c r="Y104" s="50"/>
      <c r="Z104" s="50"/>
      <c r="AA104" s="50"/>
      <c r="AB104" s="50"/>
      <c r="AC104" s="50"/>
      <c r="AD104" s="50"/>
      <c r="AE104" s="50"/>
      <c r="AF104" s="51"/>
      <c r="AG104" s="51"/>
      <c r="AH104" s="51"/>
      <c r="AI104" s="51"/>
    </row>
    <row r="105" spans="1:35" ht="40" customHeight="1" x14ac:dyDescent="0.35">
      <c r="A105" s="109"/>
      <c r="B105" s="112"/>
      <c r="C105" s="33">
        <v>102</v>
      </c>
      <c r="D105" s="115"/>
      <c r="E105" s="39" t="s">
        <v>76</v>
      </c>
      <c r="F105" s="40" t="s">
        <v>125</v>
      </c>
      <c r="G105" s="40" t="s">
        <v>28</v>
      </c>
      <c r="H105" s="40" t="s">
        <v>29</v>
      </c>
      <c r="I105" s="38">
        <v>614.84</v>
      </c>
      <c r="J105" s="17">
        <v>0</v>
      </c>
      <c r="K105" s="79">
        <f t="shared" si="5"/>
        <v>0</v>
      </c>
      <c r="L105" s="81">
        <f t="shared" si="6"/>
        <v>0</v>
      </c>
      <c r="M105" s="82"/>
      <c r="N105" s="83">
        <f t="shared" si="7"/>
        <v>0</v>
      </c>
      <c r="O105" s="80"/>
      <c r="P105" s="80"/>
      <c r="Q105" s="80"/>
      <c r="R105" s="84">
        <f t="shared" si="8"/>
        <v>0</v>
      </c>
      <c r="S105" s="19" t="str">
        <f t="shared" si="9"/>
        <v>OK</v>
      </c>
      <c r="T105" s="99"/>
      <c r="U105" s="99"/>
      <c r="V105" s="48"/>
      <c r="W105" s="48"/>
      <c r="X105" s="48"/>
      <c r="Y105" s="50"/>
      <c r="Z105" s="50"/>
      <c r="AA105" s="50"/>
      <c r="AB105" s="50"/>
      <c r="AC105" s="50"/>
      <c r="AD105" s="50"/>
      <c r="AE105" s="50"/>
      <c r="AF105" s="51"/>
      <c r="AG105" s="51"/>
      <c r="AH105" s="51"/>
      <c r="AI105" s="51"/>
    </row>
    <row r="106" spans="1:35" ht="40" customHeight="1" x14ac:dyDescent="0.35">
      <c r="A106" s="109"/>
      <c r="B106" s="112"/>
      <c r="C106" s="33">
        <v>103</v>
      </c>
      <c r="D106" s="115"/>
      <c r="E106" s="39" t="s">
        <v>77</v>
      </c>
      <c r="F106" s="40" t="s">
        <v>125</v>
      </c>
      <c r="G106" s="40" t="s">
        <v>28</v>
      </c>
      <c r="H106" s="40" t="s">
        <v>29</v>
      </c>
      <c r="I106" s="38">
        <v>1161.08</v>
      </c>
      <c r="J106" s="17">
        <v>0</v>
      </c>
      <c r="K106" s="79">
        <f t="shared" si="5"/>
        <v>0</v>
      </c>
      <c r="L106" s="81">
        <f t="shared" si="6"/>
        <v>0</v>
      </c>
      <c r="M106" s="82"/>
      <c r="N106" s="83">
        <f t="shared" si="7"/>
        <v>0</v>
      </c>
      <c r="O106" s="80"/>
      <c r="P106" s="80"/>
      <c r="Q106" s="80"/>
      <c r="R106" s="84">
        <f t="shared" si="8"/>
        <v>0</v>
      </c>
      <c r="S106" s="19" t="str">
        <f t="shared" si="9"/>
        <v>OK</v>
      </c>
      <c r="T106" s="99"/>
      <c r="U106" s="99"/>
      <c r="V106" s="48"/>
      <c r="W106" s="48"/>
      <c r="X106" s="48"/>
      <c r="Y106" s="50"/>
      <c r="Z106" s="50"/>
      <c r="AA106" s="50"/>
      <c r="AB106" s="50"/>
      <c r="AC106" s="50"/>
      <c r="AD106" s="50"/>
      <c r="AE106" s="50"/>
      <c r="AF106" s="51"/>
      <c r="AG106" s="51"/>
      <c r="AH106" s="51"/>
      <c r="AI106" s="51"/>
    </row>
    <row r="107" spans="1:35" ht="40" customHeight="1" x14ac:dyDescent="0.35">
      <c r="A107" s="109"/>
      <c r="B107" s="112"/>
      <c r="C107" s="33">
        <v>104</v>
      </c>
      <c r="D107" s="115"/>
      <c r="E107" s="39" t="s">
        <v>78</v>
      </c>
      <c r="F107" s="40" t="s">
        <v>125</v>
      </c>
      <c r="G107" s="40" t="s">
        <v>28</v>
      </c>
      <c r="H107" s="40" t="s">
        <v>29</v>
      </c>
      <c r="I107" s="38">
        <v>77.2</v>
      </c>
      <c r="J107" s="17">
        <v>0</v>
      </c>
      <c r="K107" s="79">
        <f t="shared" si="5"/>
        <v>0</v>
      </c>
      <c r="L107" s="81">
        <f t="shared" si="6"/>
        <v>0</v>
      </c>
      <c r="M107" s="82"/>
      <c r="N107" s="83">
        <f t="shared" si="7"/>
        <v>0</v>
      </c>
      <c r="O107" s="80"/>
      <c r="P107" s="80"/>
      <c r="Q107" s="80"/>
      <c r="R107" s="84">
        <f t="shared" si="8"/>
        <v>0</v>
      </c>
      <c r="S107" s="19" t="str">
        <f t="shared" si="9"/>
        <v>OK</v>
      </c>
      <c r="T107" s="99"/>
      <c r="U107" s="99"/>
      <c r="V107" s="48"/>
      <c r="W107" s="48"/>
      <c r="X107" s="48"/>
      <c r="Y107" s="50"/>
      <c r="Z107" s="50"/>
      <c r="AA107" s="50"/>
      <c r="AB107" s="50"/>
      <c r="AC107" s="50"/>
      <c r="AD107" s="50"/>
      <c r="AE107" s="50"/>
      <c r="AF107" s="51"/>
      <c r="AG107" s="51"/>
      <c r="AH107" s="51"/>
      <c r="AI107" s="51"/>
    </row>
    <row r="108" spans="1:35" ht="40" customHeight="1" x14ac:dyDescent="0.35">
      <c r="A108" s="109"/>
      <c r="B108" s="112"/>
      <c r="C108" s="33">
        <v>105</v>
      </c>
      <c r="D108" s="115"/>
      <c r="E108" s="39" t="s">
        <v>131</v>
      </c>
      <c r="F108" s="40" t="s">
        <v>125</v>
      </c>
      <c r="G108" s="40" t="s">
        <v>28</v>
      </c>
      <c r="H108" s="40" t="s">
        <v>29</v>
      </c>
      <c r="I108" s="38">
        <v>73.09</v>
      </c>
      <c r="J108" s="17">
        <v>0</v>
      </c>
      <c r="K108" s="79">
        <f t="shared" si="5"/>
        <v>0</v>
      </c>
      <c r="L108" s="81">
        <f t="shared" si="6"/>
        <v>0</v>
      </c>
      <c r="M108" s="82"/>
      <c r="N108" s="83">
        <f t="shared" si="7"/>
        <v>0</v>
      </c>
      <c r="O108" s="80"/>
      <c r="P108" s="80"/>
      <c r="Q108" s="80"/>
      <c r="R108" s="84">
        <f t="shared" si="8"/>
        <v>0</v>
      </c>
      <c r="S108" s="19" t="str">
        <f t="shared" si="9"/>
        <v>OK</v>
      </c>
      <c r="T108" s="99"/>
      <c r="U108" s="99"/>
      <c r="V108" s="48"/>
      <c r="W108" s="48"/>
      <c r="X108" s="48"/>
      <c r="Y108" s="50"/>
      <c r="Z108" s="50"/>
      <c r="AA108" s="50"/>
      <c r="AB108" s="50"/>
      <c r="AC108" s="50"/>
      <c r="AD108" s="50"/>
      <c r="AE108" s="50"/>
      <c r="AF108" s="51"/>
      <c r="AG108" s="51"/>
      <c r="AH108" s="51"/>
      <c r="AI108" s="51"/>
    </row>
    <row r="109" spans="1:35" ht="40" customHeight="1" x14ac:dyDescent="0.35">
      <c r="A109" s="109"/>
      <c r="B109" s="112"/>
      <c r="C109" s="33">
        <v>106</v>
      </c>
      <c r="D109" s="115"/>
      <c r="E109" s="39" t="s">
        <v>135</v>
      </c>
      <c r="F109" s="40" t="s">
        <v>37</v>
      </c>
      <c r="G109" s="40" t="s">
        <v>98</v>
      </c>
      <c r="H109" s="40" t="s">
        <v>29</v>
      </c>
      <c r="I109" s="38">
        <v>56.1</v>
      </c>
      <c r="J109" s="17">
        <v>0</v>
      </c>
      <c r="K109" s="79">
        <f t="shared" si="5"/>
        <v>0</v>
      </c>
      <c r="L109" s="81">
        <f t="shared" si="6"/>
        <v>0</v>
      </c>
      <c r="M109" s="82"/>
      <c r="N109" s="83">
        <f t="shared" si="7"/>
        <v>0</v>
      </c>
      <c r="O109" s="80"/>
      <c r="P109" s="80"/>
      <c r="Q109" s="80"/>
      <c r="R109" s="84">
        <f t="shared" si="8"/>
        <v>0</v>
      </c>
      <c r="S109" s="19" t="str">
        <f t="shared" si="9"/>
        <v>OK</v>
      </c>
      <c r="T109" s="99"/>
      <c r="U109" s="99"/>
      <c r="V109" s="48"/>
      <c r="W109" s="48"/>
      <c r="X109" s="48"/>
      <c r="Y109" s="50"/>
      <c r="Z109" s="50"/>
      <c r="AA109" s="50"/>
      <c r="AB109" s="50"/>
      <c r="AC109" s="50"/>
      <c r="AD109" s="50"/>
      <c r="AE109" s="50"/>
      <c r="AF109" s="51"/>
      <c r="AG109" s="51"/>
      <c r="AH109" s="51"/>
      <c r="AI109" s="51"/>
    </row>
    <row r="110" spans="1:35" ht="40" customHeight="1" x14ac:dyDescent="0.35">
      <c r="A110" s="109"/>
      <c r="B110" s="112"/>
      <c r="C110" s="33">
        <v>107</v>
      </c>
      <c r="D110" s="115"/>
      <c r="E110" s="39" t="s">
        <v>84</v>
      </c>
      <c r="F110" s="40" t="s">
        <v>125</v>
      </c>
      <c r="G110" s="40" t="s">
        <v>85</v>
      </c>
      <c r="H110" s="40" t="s">
        <v>29</v>
      </c>
      <c r="I110" s="38">
        <v>1215.22</v>
      </c>
      <c r="J110" s="17">
        <v>0</v>
      </c>
      <c r="K110" s="79">
        <f t="shared" si="5"/>
        <v>0</v>
      </c>
      <c r="L110" s="81">
        <f t="shared" si="6"/>
        <v>0</v>
      </c>
      <c r="M110" s="82"/>
      <c r="N110" s="83">
        <f t="shared" si="7"/>
        <v>0</v>
      </c>
      <c r="O110" s="80"/>
      <c r="P110" s="80"/>
      <c r="Q110" s="80"/>
      <c r="R110" s="84">
        <f t="shared" si="8"/>
        <v>0</v>
      </c>
      <c r="S110" s="19" t="str">
        <f t="shared" si="9"/>
        <v>OK</v>
      </c>
      <c r="T110" s="99"/>
      <c r="U110" s="99"/>
      <c r="V110" s="48"/>
      <c r="W110" s="48"/>
      <c r="X110" s="48"/>
      <c r="Y110" s="50"/>
      <c r="Z110" s="50"/>
      <c r="AA110" s="50"/>
      <c r="AB110" s="50"/>
      <c r="AC110" s="50"/>
      <c r="AD110" s="50"/>
      <c r="AE110" s="50"/>
      <c r="AF110" s="51"/>
      <c r="AG110" s="51"/>
      <c r="AH110" s="51"/>
      <c r="AI110" s="51"/>
    </row>
    <row r="111" spans="1:35" ht="40" customHeight="1" x14ac:dyDescent="0.35">
      <c r="A111" s="109"/>
      <c r="B111" s="112"/>
      <c r="C111" s="33">
        <v>108</v>
      </c>
      <c r="D111" s="115"/>
      <c r="E111" s="39" t="s">
        <v>86</v>
      </c>
      <c r="F111" s="40" t="s">
        <v>125</v>
      </c>
      <c r="G111" s="40" t="s">
        <v>87</v>
      </c>
      <c r="H111" s="40" t="s">
        <v>29</v>
      </c>
      <c r="I111" s="38">
        <v>496.61</v>
      </c>
      <c r="J111" s="17">
        <v>0</v>
      </c>
      <c r="K111" s="79">
        <f t="shared" si="5"/>
        <v>0</v>
      </c>
      <c r="L111" s="81">
        <f t="shared" si="6"/>
        <v>0</v>
      </c>
      <c r="M111" s="82"/>
      <c r="N111" s="83">
        <f t="shared" si="7"/>
        <v>0</v>
      </c>
      <c r="O111" s="80"/>
      <c r="P111" s="80"/>
      <c r="Q111" s="80"/>
      <c r="R111" s="84">
        <f t="shared" si="8"/>
        <v>0</v>
      </c>
      <c r="S111" s="19" t="str">
        <f t="shared" si="9"/>
        <v>OK</v>
      </c>
      <c r="T111" s="99"/>
      <c r="U111" s="99"/>
      <c r="V111" s="48"/>
      <c r="W111" s="48"/>
      <c r="X111" s="48"/>
      <c r="Y111" s="50"/>
      <c r="Z111" s="50"/>
      <c r="AA111" s="50"/>
      <c r="AB111" s="50"/>
      <c r="AC111" s="50"/>
      <c r="AD111" s="50"/>
      <c r="AE111" s="50"/>
      <c r="AF111" s="51"/>
      <c r="AG111" s="51"/>
      <c r="AH111" s="51"/>
      <c r="AI111" s="51"/>
    </row>
    <row r="112" spans="1:35" ht="40" customHeight="1" x14ac:dyDescent="0.35">
      <c r="A112" s="109"/>
      <c r="B112" s="112"/>
      <c r="C112" s="33">
        <v>109</v>
      </c>
      <c r="D112" s="115"/>
      <c r="E112" s="39" t="s">
        <v>89</v>
      </c>
      <c r="F112" s="40" t="s">
        <v>37</v>
      </c>
      <c r="G112" s="40" t="s">
        <v>28</v>
      </c>
      <c r="H112" s="40" t="s">
        <v>29</v>
      </c>
      <c r="I112" s="38">
        <v>205.87</v>
      </c>
      <c r="J112" s="17">
        <v>0</v>
      </c>
      <c r="K112" s="79">
        <f t="shared" si="5"/>
        <v>0</v>
      </c>
      <c r="L112" s="81">
        <f t="shared" si="6"/>
        <v>0</v>
      </c>
      <c r="M112" s="82"/>
      <c r="N112" s="83">
        <f t="shared" si="7"/>
        <v>0</v>
      </c>
      <c r="O112" s="80"/>
      <c r="P112" s="80"/>
      <c r="Q112" s="80"/>
      <c r="R112" s="84">
        <f t="shared" si="8"/>
        <v>0</v>
      </c>
      <c r="S112" s="19" t="str">
        <f t="shared" si="9"/>
        <v>OK</v>
      </c>
      <c r="T112" s="99"/>
      <c r="U112" s="99"/>
      <c r="V112" s="48"/>
      <c r="W112" s="48"/>
      <c r="X112" s="48"/>
      <c r="Y112" s="50"/>
      <c r="Z112" s="50"/>
      <c r="AA112" s="50"/>
      <c r="AB112" s="50"/>
      <c r="AC112" s="50"/>
      <c r="AD112" s="50"/>
      <c r="AE112" s="50"/>
      <c r="AF112" s="51"/>
      <c r="AG112" s="51"/>
      <c r="AH112" s="51"/>
      <c r="AI112" s="51"/>
    </row>
    <row r="113" spans="1:35" ht="40" customHeight="1" x14ac:dyDescent="0.35">
      <c r="A113" s="109"/>
      <c r="B113" s="112"/>
      <c r="C113" s="33">
        <v>110</v>
      </c>
      <c r="D113" s="115"/>
      <c r="E113" s="39" t="s">
        <v>90</v>
      </c>
      <c r="F113" s="40" t="s">
        <v>37</v>
      </c>
      <c r="G113" s="40" t="s">
        <v>28</v>
      </c>
      <c r="H113" s="40" t="s">
        <v>29</v>
      </c>
      <c r="I113" s="38">
        <v>115.8</v>
      </c>
      <c r="J113" s="17">
        <v>0</v>
      </c>
      <c r="K113" s="79">
        <f t="shared" si="5"/>
        <v>0</v>
      </c>
      <c r="L113" s="81">
        <f t="shared" si="6"/>
        <v>0</v>
      </c>
      <c r="M113" s="82"/>
      <c r="N113" s="83">
        <f t="shared" si="7"/>
        <v>0</v>
      </c>
      <c r="O113" s="80"/>
      <c r="P113" s="80"/>
      <c r="Q113" s="80"/>
      <c r="R113" s="84">
        <f t="shared" si="8"/>
        <v>0</v>
      </c>
      <c r="S113" s="19" t="str">
        <f t="shared" si="9"/>
        <v>OK</v>
      </c>
      <c r="T113" s="99"/>
      <c r="U113" s="99"/>
      <c r="V113" s="48"/>
      <c r="W113" s="48"/>
      <c r="X113" s="48"/>
      <c r="Y113" s="50"/>
      <c r="Z113" s="50"/>
      <c r="AA113" s="50"/>
      <c r="AB113" s="50"/>
      <c r="AC113" s="50"/>
      <c r="AD113" s="50"/>
      <c r="AE113" s="50"/>
      <c r="AF113" s="51"/>
      <c r="AG113" s="51"/>
      <c r="AH113" s="51"/>
      <c r="AI113" s="51"/>
    </row>
    <row r="114" spans="1:35" ht="40" customHeight="1" x14ac:dyDescent="0.35">
      <c r="A114" s="109"/>
      <c r="B114" s="112"/>
      <c r="C114" s="33">
        <v>111</v>
      </c>
      <c r="D114" s="115"/>
      <c r="E114" s="39" t="s">
        <v>91</v>
      </c>
      <c r="F114" s="40" t="s">
        <v>37</v>
      </c>
      <c r="G114" s="40" t="s">
        <v>92</v>
      </c>
      <c r="H114" s="40" t="s">
        <v>29</v>
      </c>
      <c r="I114" s="38">
        <v>20.76</v>
      </c>
      <c r="J114" s="17">
        <v>0</v>
      </c>
      <c r="K114" s="79">
        <f t="shared" si="5"/>
        <v>0</v>
      </c>
      <c r="L114" s="81">
        <f t="shared" si="6"/>
        <v>0</v>
      </c>
      <c r="M114" s="82"/>
      <c r="N114" s="83">
        <f t="shared" si="7"/>
        <v>0</v>
      </c>
      <c r="O114" s="80"/>
      <c r="P114" s="80"/>
      <c r="Q114" s="80"/>
      <c r="R114" s="84">
        <f t="shared" si="8"/>
        <v>0</v>
      </c>
      <c r="S114" s="19" t="str">
        <f t="shared" si="9"/>
        <v>OK</v>
      </c>
      <c r="T114" s="99"/>
      <c r="U114" s="99"/>
      <c r="V114" s="48"/>
      <c r="W114" s="48"/>
      <c r="X114" s="48"/>
      <c r="Y114" s="50"/>
      <c r="Z114" s="50"/>
      <c r="AA114" s="50"/>
      <c r="AB114" s="50"/>
      <c r="AC114" s="50"/>
      <c r="AD114" s="50"/>
      <c r="AE114" s="50"/>
      <c r="AF114" s="51"/>
      <c r="AG114" s="51"/>
      <c r="AH114" s="51"/>
      <c r="AI114" s="51"/>
    </row>
    <row r="115" spans="1:35" ht="40" customHeight="1" x14ac:dyDescent="0.35">
      <c r="A115" s="109"/>
      <c r="B115" s="112"/>
      <c r="C115" s="33">
        <v>112</v>
      </c>
      <c r="D115" s="115"/>
      <c r="E115" s="39" t="s">
        <v>93</v>
      </c>
      <c r="F115" s="40" t="s">
        <v>125</v>
      </c>
      <c r="G115" s="40" t="s">
        <v>28</v>
      </c>
      <c r="H115" s="40" t="s">
        <v>29</v>
      </c>
      <c r="I115" s="38">
        <v>192.14</v>
      </c>
      <c r="J115" s="17">
        <v>0</v>
      </c>
      <c r="K115" s="79">
        <f t="shared" si="5"/>
        <v>0</v>
      </c>
      <c r="L115" s="81">
        <f t="shared" si="6"/>
        <v>0</v>
      </c>
      <c r="M115" s="82"/>
      <c r="N115" s="83">
        <f t="shared" si="7"/>
        <v>0</v>
      </c>
      <c r="O115" s="80"/>
      <c r="P115" s="80"/>
      <c r="Q115" s="80"/>
      <c r="R115" s="84">
        <f t="shared" si="8"/>
        <v>0</v>
      </c>
      <c r="S115" s="19" t="str">
        <f t="shared" si="9"/>
        <v>OK</v>
      </c>
      <c r="T115" s="99"/>
      <c r="U115" s="99"/>
      <c r="V115" s="48"/>
      <c r="W115" s="48"/>
      <c r="X115" s="48"/>
      <c r="Y115" s="50"/>
      <c r="Z115" s="50"/>
      <c r="AA115" s="50"/>
      <c r="AB115" s="50"/>
      <c r="AC115" s="50"/>
      <c r="AD115" s="50"/>
      <c r="AE115" s="50"/>
      <c r="AF115" s="51"/>
      <c r="AG115" s="51"/>
      <c r="AH115" s="51"/>
      <c r="AI115" s="51"/>
    </row>
    <row r="116" spans="1:35" ht="40" customHeight="1" x14ac:dyDescent="0.35">
      <c r="A116" s="110"/>
      <c r="B116" s="113"/>
      <c r="C116" s="33">
        <v>113</v>
      </c>
      <c r="D116" s="116"/>
      <c r="E116" s="39" t="s">
        <v>94</v>
      </c>
      <c r="F116" s="40" t="s">
        <v>125</v>
      </c>
      <c r="G116" s="40" t="s">
        <v>28</v>
      </c>
      <c r="H116" s="40" t="s">
        <v>29</v>
      </c>
      <c r="I116" s="38">
        <v>210.16</v>
      </c>
      <c r="J116" s="17">
        <v>0</v>
      </c>
      <c r="K116" s="79">
        <f t="shared" si="5"/>
        <v>0</v>
      </c>
      <c r="L116" s="81">
        <f t="shared" si="6"/>
        <v>0</v>
      </c>
      <c r="M116" s="82"/>
      <c r="N116" s="83">
        <f t="shared" si="7"/>
        <v>0</v>
      </c>
      <c r="O116" s="80"/>
      <c r="P116" s="80"/>
      <c r="Q116" s="80"/>
      <c r="R116" s="84">
        <f t="shared" si="8"/>
        <v>0</v>
      </c>
      <c r="S116" s="19" t="str">
        <f t="shared" si="9"/>
        <v>OK</v>
      </c>
      <c r="T116" s="99"/>
      <c r="U116" s="99"/>
      <c r="V116" s="48"/>
      <c r="W116" s="48"/>
      <c r="X116" s="48"/>
      <c r="Y116" s="50"/>
      <c r="Z116" s="50"/>
      <c r="AA116" s="50"/>
      <c r="AB116" s="50"/>
      <c r="AC116" s="50"/>
      <c r="AD116" s="50"/>
      <c r="AE116" s="50"/>
      <c r="AF116" s="51"/>
      <c r="AG116" s="51"/>
      <c r="AH116" s="51"/>
      <c r="AI116" s="51"/>
    </row>
    <row r="117" spans="1:35" ht="40" customHeight="1" x14ac:dyDescent="0.35">
      <c r="A117" s="108" t="s">
        <v>142</v>
      </c>
      <c r="B117" s="111">
        <v>4</v>
      </c>
      <c r="C117" s="33">
        <v>114</v>
      </c>
      <c r="D117" s="114" t="s">
        <v>123</v>
      </c>
      <c r="E117" s="39" t="s">
        <v>27</v>
      </c>
      <c r="F117" s="40" t="s">
        <v>125</v>
      </c>
      <c r="G117" s="40" t="s">
        <v>28</v>
      </c>
      <c r="H117" s="40" t="s">
        <v>29</v>
      </c>
      <c r="I117" s="38">
        <v>250</v>
      </c>
      <c r="J117" s="17">
        <v>0</v>
      </c>
      <c r="K117" s="79">
        <f t="shared" si="5"/>
        <v>0</v>
      </c>
      <c r="L117" s="81">
        <f t="shared" si="6"/>
        <v>0</v>
      </c>
      <c r="M117" s="82"/>
      <c r="N117" s="83">
        <f t="shared" si="7"/>
        <v>0</v>
      </c>
      <c r="O117" s="80"/>
      <c r="P117" s="80"/>
      <c r="Q117" s="80"/>
      <c r="R117" s="84">
        <f t="shared" si="8"/>
        <v>0</v>
      </c>
      <c r="S117" s="19" t="str">
        <f t="shared" si="9"/>
        <v>OK</v>
      </c>
      <c r="T117" s="99"/>
      <c r="U117" s="99"/>
      <c r="V117" s="48"/>
      <c r="W117" s="48"/>
      <c r="X117" s="48"/>
      <c r="Y117" s="50"/>
      <c r="Z117" s="50"/>
      <c r="AA117" s="50"/>
      <c r="AB117" s="50"/>
      <c r="AC117" s="50"/>
      <c r="AD117" s="50"/>
      <c r="AE117" s="50"/>
      <c r="AF117" s="51"/>
      <c r="AG117" s="51"/>
      <c r="AH117" s="51"/>
      <c r="AI117" s="51"/>
    </row>
    <row r="118" spans="1:35" ht="40" customHeight="1" x14ac:dyDescent="0.35">
      <c r="A118" s="109"/>
      <c r="B118" s="112"/>
      <c r="C118" s="33">
        <v>115</v>
      </c>
      <c r="D118" s="115"/>
      <c r="E118" s="39" t="s">
        <v>30</v>
      </c>
      <c r="F118" s="40" t="s">
        <v>31</v>
      </c>
      <c r="G118" s="40" t="s">
        <v>28</v>
      </c>
      <c r="H118" s="40" t="s">
        <v>29</v>
      </c>
      <c r="I118" s="38">
        <v>20</v>
      </c>
      <c r="J118" s="17">
        <v>0</v>
      </c>
      <c r="K118" s="79">
        <f t="shared" si="5"/>
        <v>0</v>
      </c>
      <c r="L118" s="81">
        <f t="shared" si="6"/>
        <v>0</v>
      </c>
      <c r="M118" s="82"/>
      <c r="N118" s="83">
        <f t="shared" si="7"/>
        <v>0</v>
      </c>
      <c r="O118" s="80"/>
      <c r="P118" s="80"/>
      <c r="Q118" s="80"/>
      <c r="R118" s="84">
        <f t="shared" si="8"/>
        <v>0</v>
      </c>
      <c r="S118" s="19" t="str">
        <f t="shared" si="9"/>
        <v>OK</v>
      </c>
      <c r="T118" s="99"/>
      <c r="U118" s="99"/>
      <c r="V118" s="48"/>
      <c r="W118" s="48"/>
      <c r="X118" s="48"/>
      <c r="Y118" s="50"/>
      <c r="Z118" s="50"/>
      <c r="AA118" s="50"/>
      <c r="AB118" s="50"/>
      <c r="AC118" s="50"/>
      <c r="AD118" s="50"/>
      <c r="AE118" s="50"/>
      <c r="AF118" s="51"/>
      <c r="AG118" s="51"/>
      <c r="AH118" s="51"/>
      <c r="AI118" s="51"/>
    </row>
    <row r="119" spans="1:35" ht="40" customHeight="1" x14ac:dyDescent="0.35">
      <c r="A119" s="109"/>
      <c r="B119" s="112"/>
      <c r="C119" s="33">
        <v>116</v>
      </c>
      <c r="D119" s="115"/>
      <c r="E119" s="39" t="s">
        <v>32</v>
      </c>
      <c r="F119" s="40" t="s">
        <v>125</v>
      </c>
      <c r="G119" s="40" t="s">
        <v>28</v>
      </c>
      <c r="H119" s="40" t="s">
        <v>29</v>
      </c>
      <c r="I119" s="38">
        <v>32</v>
      </c>
      <c r="J119" s="17">
        <v>0</v>
      </c>
      <c r="K119" s="79">
        <f t="shared" si="5"/>
        <v>0</v>
      </c>
      <c r="L119" s="81">
        <f t="shared" si="6"/>
        <v>0</v>
      </c>
      <c r="M119" s="82"/>
      <c r="N119" s="83">
        <f t="shared" si="7"/>
        <v>0</v>
      </c>
      <c r="O119" s="80"/>
      <c r="P119" s="80"/>
      <c r="Q119" s="80"/>
      <c r="R119" s="84">
        <f t="shared" si="8"/>
        <v>0</v>
      </c>
      <c r="S119" s="19" t="str">
        <f t="shared" si="9"/>
        <v>OK</v>
      </c>
      <c r="T119" s="99"/>
      <c r="U119" s="99"/>
      <c r="V119" s="48"/>
      <c r="W119" s="48"/>
      <c r="X119" s="48"/>
      <c r="Y119" s="50"/>
      <c r="Z119" s="50"/>
      <c r="AA119" s="50"/>
      <c r="AB119" s="50"/>
      <c r="AC119" s="50"/>
      <c r="AD119" s="50"/>
      <c r="AE119" s="50"/>
      <c r="AF119" s="51"/>
      <c r="AG119" s="51"/>
      <c r="AH119" s="51"/>
      <c r="AI119" s="51"/>
    </row>
    <row r="120" spans="1:35" ht="40" customHeight="1" x14ac:dyDescent="0.35">
      <c r="A120" s="109"/>
      <c r="B120" s="112"/>
      <c r="C120" s="33">
        <v>117</v>
      </c>
      <c r="D120" s="115"/>
      <c r="E120" s="39" t="s">
        <v>33</v>
      </c>
      <c r="F120" s="40" t="s">
        <v>125</v>
      </c>
      <c r="G120" s="40" t="s">
        <v>34</v>
      </c>
      <c r="H120" s="40" t="s">
        <v>29</v>
      </c>
      <c r="I120" s="38">
        <v>52</v>
      </c>
      <c r="J120" s="17">
        <v>0</v>
      </c>
      <c r="K120" s="79">
        <f t="shared" si="5"/>
        <v>0</v>
      </c>
      <c r="L120" s="81">
        <f t="shared" si="6"/>
        <v>0</v>
      </c>
      <c r="M120" s="82"/>
      <c r="N120" s="83">
        <f t="shared" si="7"/>
        <v>0</v>
      </c>
      <c r="O120" s="80"/>
      <c r="P120" s="80"/>
      <c r="Q120" s="80"/>
      <c r="R120" s="84">
        <f t="shared" si="8"/>
        <v>0</v>
      </c>
      <c r="S120" s="19" t="str">
        <f t="shared" si="9"/>
        <v>OK</v>
      </c>
      <c r="T120" s="99"/>
      <c r="U120" s="99"/>
      <c r="V120" s="48"/>
      <c r="W120" s="48"/>
      <c r="X120" s="48"/>
      <c r="Y120" s="50"/>
      <c r="Z120" s="50"/>
      <c r="AA120" s="50"/>
      <c r="AB120" s="50"/>
      <c r="AC120" s="50"/>
      <c r="AD120" s="50"/>
      <c r="AE120" s="50"/>
      <c r="AF120" s="51"/>
      <c r="AG120" s="51"/>
      <c r="AH120" s="51"/>
      <c r="AI120" s="51"/>
    </row>
    <row r="121" spans="1:35" ht="40" customHeight="1" x14ac:dyDescent="0.35">
      <c r="A121" s="109"/>
      <c r="B121" s="112"/>
      <c r="C121" s="33">
        <v>118</v>
      </c>
      <c r="D121" s="115"/>
      <c r="E121" s="39" t="s">
        <v>35</v>
      </c>
      <c r="F121" s="40" t="s">
        <v>125</v>
      </c>
      <c r="G121" s="40" t="s">
        <v>36</v>
      </c>
      <c r="H121" s="40" t="s">
        <v>29</v>
      </c>
      <c r="I121" s="38">
        <v>75</v>
      </c>
      <c r="J121" s="17">
        <v>0</v>
      </c>
      <c r="K121" s="79">
        <f t="shared" si="5"/>
        <v>0</v>
      </c>
      <c r="L121" s="81">
        <f t="shared" si="6"/>
        <v>0</v>
      </c>
      <c r="M121" s="82"/>
      <c r="N121" s="83">
        <f t="shared" si="7"/>
        <v>0</v>
      </c>
      <c r="O121" s="80"/>
      <c r="P121" s="80"/>
      <c r="Q121" s="80"/>
      <c r="R121" s="84">
        <f t="shared" si="8"/>
        <v>0</v>
      </c>
      <c r="S121" s="19" t="str">
        <f t="shared" si="9"/>
        <v>OK</v>
      </c>
      <c r="T121" s="99"/>
      <c r="U121" s="99"/>
      <c r="V121" s="48"/>
      <c r="W121" s="48"/>
      <c r="X121" s="48"/>
      <c r="Y121" s="50"/>
      <c r="Z121" s="50"/>
      <c r="AA121" s="50"/>
      <c r="AB121" s="50"/>
      <c r="AC121" s="50"/>
      <c r="AD121" s="50"/>
      <c r="AE121" s="50"/>
      <c r="AF121" s="51"/>
      <c r="AG121" s="51"/>
      <c r="AH121" s="51"/>
      <c r="AI121" s="51"/>
    </row>
    <row r="122" spans="1:35" ht="40" customHeight="1" x14ac:dyDescent="0.35">
      <c r="A122" s="109"/>
      <c r="B122" s="112"/>
      <c r="C122" s="33">
        <v>119</v>
      </c>
      <c r="D122" s="115"/>
      <c r="E122" s="39" t="s">
        <v>127</v>
      </c>
      <c r="F122" s="40" t="s">
        <v>125</v>
      </c>
      <c r="G122" s="40" t="s">
        <v>28</v>
      </c>
      <c r="H122" s="40" t="s">
        <v>29</v>
      </c>
      <c r="I122" s="38">
        <v>6.59</v>
      </c>
      <c r="J122" s="17">
        <v>0</v>
      </c>
      <c r="K122" s="79">
        <f t="shared" si="5"/>
        <v>0</v>
      </c>
      <c r="L122" s="81">
        <f t="shared" si="6"/>
        <v>0</v>
      </c>
      <c r="M122" s="82"/>
      <c r="N122" s="83">
        <f t="shared" si="7"/>
        <v>0</v>
      </c>
      <c r="O122" s="80"/>
      <c r="P122" s="80"/>
      <c r="Q122" s="80"/>
      <c r="R122" s="84">
        <f t="shared" si="8"/>
        <v>0</v>
      </c>
      <c r="S122" s="19" t="str">
        <f t="shared" si="9"/>
        <v>OK</v>
      </c>
      <c r="T122" s="99"/>
      <c r="U122" s="99"/>
      <c r="V122" s="48"/>
      <c r="W122" s="48"/>
      <c r="X122" s="48"/>
      <c r="Y122" s="50"/>
      <c r="Z122" s="50"/>
      <c r="AA122" s="50"/>
      <c r="AB122" s="50"/>
      <c r="AC122" s="50"/>
      <c r="AD122" s="50"/>
      <c r="AE122" s="50"/>
      <c r="AF122" s="51"/>
      <c r="AG122" s="51"/>
      <c r="AH122" s="51"/>
      <c r="AI122" s="51"/>
    </row>
    <row r="123" spans="1:35" ht="40" customHeight="1" x14ac:dyDescent="0.35">
      <c r="A123" s="109"/>
      <c r="B123" s="112"/>
      <c r="C123" s="33">
        <v>120</v>
      </c>
      <c r="D123" s="115"/>
      <c r="E123" s="39" t="s">
        <v>128</v>
      </c>
      <c r="F123" s="40" t="s">
        <v>37</v>
      </c>
      <c r="G123" s="40" t="s">
        <v>38</v>
      </c>
      <c r="H123" s="40" t="s">
        <v>29</v>
      </c>
      <c r="I123" s="38">
        <v>13.33</v>
      </c>
      <c r="J123" s="17">
        <v>0</v>
      </c>
      <c r="K123" s="79">
        <f t="shared" si="5"/>
        <v>0</v>
      </c>
      <c r="L123" s="81">
        <f t="shared" si="6"/>
        <v>0</v>
      </c>
      <c r="M123" s="82"/>
      <c r="N123" s="83">
        <f t="shared" si="7"/>
        <v>0</v>
      </c>
      <c r="O123" s="80"/>
      <c r="P123" s="80"/>
      <c r="Q123" s="80"/>
      <c r="R123" s="84">
        <f t="shared" si="8"/>
        <v>0</v>
      </c>
      <c r="S123" s="19" t="str">
        <f t="shared" si="9"/>
        <v>OK</v>
      </c>
      <c r="T123" s="99"/>
      <c r="U123" s="99"/>
      <c r="V123" s="48"/>
      <c r="W123" s="48"/>
      <c r="X123" s="48"/>
      <c r="Y123" s="50"/>
      <c r="Z123" s="50"/>
      <c r="AA123" s="50"/>
      <c r="AB123" s="50"/>
      <c r="AC123" s="50"/>
      <c r="AD123" s="50"/>
      <c r="AE123" s="50"/>
      <c r="AF123" s="51"/>
      <c r="AG123" s="51"/>
      <c r="AH123" s="51"/>
      <c r="AI123" s="51"/>
    </row>
    <row r="124" spans="1:35" ht="40" customHeight="1" x14ac:dyDescent="0.35">
      <c r="A124" s="109"/>
      <c r="B124" s="112"/>
      <c r="C124" s="33">
        <v>121</v>
      </c>
      <c r="D124" s="115"/>
      <c r="E124" s="39" t="s">
        <v>129</v>
      </c>
      <c r="F124" s="40" t="s">
        <v>37</v>
      </c>
      <c r="G124" s="40" t="s">
        <v>39</v>
      </c>
      <c r="H124" s="40" t="s">
        <v>29</v>
      </c>
      <c r="I124" s="38">
        <v>19.63</v>
      </c>
      <c r="J124" s="17">
        <v>0</v>
      </c>
      <c r="K124" s="79">
        <f t="shared" si="5"/>
        <v>0</v>
      </c>
      <c r="L124" s="81">
        <f t="shared" si="6"/>
        <v>0</v>
      </c>
      <c r="M124" s="82"/>
      <c r="N124" s="83">
        <f t="shared" si="7"/>
        <v>0</v>
      </c>
      <c r="O124" s="80"/>
      <c r="P124" s="80"/>
      <c r="Q124" s="80"/>
      <c r="R124" s="84">
        <f t="shared" si="8"/>
        <v>0</v>
      </c>
      <c r="S124" s="19" t="str">
        <f t="shared" si="9"/>
        <v>OK</v>
      </c>
      <c r="T124" s="99"/>
      <c r="U124" s="99"/>
      <c r="V124" s="48"/>
      <c r="W124" s="48"/>
      <c r="X124" s="48"/>
      <c r="Y124" s="50"/>
      <c r="Z124" s="50"/>
      <c r="AA124" s="50"/>
      <c r="AB124" s="50"/>
      <c r="AC124" s="50"/>
      <c r="AD124" s="50"/>
      <c r="AE124" s="50"/>
      <c r="AF124" s="51"/>
      <c r="AG124" s="51"/>
      <c r="AH124" s="51"/>
      <c r="AI124" s="51"/>
    </row>
    <row r="125" spans="1:35" ht="40" customHeight="1" x14ac:dyDescent="0.35">
      <c r="A125" s="109"/>
      <c r="B125" s="112"/>
      <c r="C125" s="33">
        <v>122</v>
      </c>
      <c r="D125" s="115"/>
      <c r="E125" s="39" t="s">
        <v>130</v>
      </c>
      <c r="F125" s="40" t="s">
        <v>37</v>
      </c>
      <c r="G125" s="40" t="s">
        <v>40</v>
      </c>
      <c r="H125" s="40" t="s">
        <v>29</v>
      </c>
      <c r="I125" s="38">
        <v>21.33</v>
      </c>
      <c r="J125" s="17">
        <v>0</v>
      </c>
      <c r="K125" s="79">
        <f t="shared" si="5"/>
        <v>0</v>
      </c>
      <c r="L125" s="81">
        <f t="shared" si="6"/>
        <v>0</v>
      </c>
      <c r="M125" s="82"/>
      <c r="N125" s="83">
        <f t="shared" si="7"/>
        <v>0</v>
      </c>
      <c r="O125" s="80"/>
      <c r="P125" s="80"/>
      <c r="Q125" s="80"/>
      <c r="R125" s="84">
        <f t="shared" si="8"/>
        <v>0</v>
      </c>
      <c r="S125" s="19" t="str">
        <f t="shared" si="9"/>
        <v>OK</v>
      </c>
      <c r="T125" s="99"/>
      <c r="U125" s="99"/>
      <c r="V125" s="48"/>
      <c r="W125" s="48"/>
      <c r="X125" s="48"/>
      <c r="Y125" s="50"/>
      <c r="Z125" s="50"/>
      <c r="AA125" s="50"/>
      <c r="AB125" s="50"/>
      <c r="AC125" s="50"/>
      <c r="AD125" s="50"/>
      <c r="AE125" s="50"/>
      <c r="AF125" s="51"/>
      <c r="AG125" s="51"/>
      <c r="AH125" s="51"/>
      <c r="AI125" s="51"/>
    </row>
    <row r="126" spans="1:35" ht="40" customHeight="1" x14ac:dyDescent="0.35">
      <c r="A126" s="109"/>
      <c r="B126" s="112"/>
      <c r="C126" s="33">
        <v>123</v>
      </c>
      <c r="D126" s="115"/>
      <c r="E126" s="39" t="s">
        <v>41</v>
      </c>
      <c r="F126" s="40" t="s">
        <v>10</v>
      </c>
      <c r="G126" s="40" t="s">
        <v>28</v>
      </c>
      <c r="H126" s="40" t="s">
        <v>29</v>
      </c>
      <c r="I126" s="38">
        <v>74.28</v>
      </c>
      <c r="J126" s="17">
        <v>0</v>
      </c>
      <c r="K126" s="79">
        <f t="shared" si="5"/>
        <v>0</v>
      </c>
      <c r="L126" s="81">
        <f t="shared" si="6"/>
        <v>0</v>
      </c>
      <c r="M126" s="82"/>
      <c r="N126" s="83">
        <f t="shared" si="7"/>
        <v>0</v>
      </c>
      <c r="O126" s="80"/>
      <c r="P126" s="80"/>
      <c r="Q126" s="80"/>
      <c r="R126" s="84">
        <f t="shared" si="8"/>
        <v>0</v>
      </c>
      <c r="S126" s="19" t="str">
        <f t="shared" si="9"/>
        <v>OK</v>
      </c>
      <c r="T126" s="99"/>
      <c r="U126" s="99"/>
      <c r="V126" s="48"/>
      <c r="W126" s="48"/>
      <c r="X126" s="48"/>
      <c r="Y126" s="50"/>
      <c r="Z126" s="50"/>
      <c r="AA126" s="50"/>
      <c r="AB126" s="50"/>
      <c r="AC126" s="50"/>
      <c r="AD126" s="50"/>
      <c r="AE126" s="50"/>
      <c r="AF126" s="51"/>
      <c r="AG126" s="51"/>
      <c r="AH126" s="51"/>
      <c r="AI126" s="51"/>
    </row>
    <row r="127" spans="1:35" ht="40" customHeight="1" x14ac:dyDescent="0.35">
      <c r="A127" s="109"/>
      <c r="B127" s="112"/>
      <c r="C127" s="33">
        <v>124</v>
      </c>
      <c r="D127" s="115"/>
      <c r="E127" s="39" t="s">
        <v>42</v>
      </c>
      <c r="F127" s="40" t="s">
        <v>43</v>
      </c>
      <c r="G127" s="40" t="s">
        <v>28</v>
      </c>
      <c r="H127" s="40" t="s">
        <v>29</v>
      </c>
      <c r="I127" s="38">
        <v>26.57</v>
      </c>
      <c r="J127" s="17">
        <v>0</v>
      </c>
      <c r="K127" s="79">
        <f t="shared" si="5"/>
        <v>0</v>
      </c>
      <c r="L127" s="81">
        <f t="shared" si="6"/>
        <v>0</v>
      </c>
      <c r="M127" s="82"/>
      <c r="N127" s="83">
        <f t="shared" si="7"/>
        <v>0</v>
      </c>
      <c r="O127" s="80"/>
      <c r="P127" s="80"/>
      <c r="Q127" s="80"/>
      <c r="R127" s="84">
        <f t="shared" si="8"/>
        <v>0</v>
      </c>
      <c r="S127" s="19" t="str">
        <f t="shared" si="9"/>
        <v>OK</v>
      </c>
      <c r="T127" s="99"/>
      <c r="U127" s="99"/>
      <c r="V127" s="48"/>
      <c r="W127" s="48"/>
      <c r="X127" s="48"/>
      <c r="Y127" s="50"/>
      <c r="Z127" s="50"/>
      <c r="AA127" s="50"/>
      <c r="AB127" s="50"/>
      <c r="AC127" s="50"/>
      <c r="AD127" s="50"/>
      <c r="AE127" s="50"/>
      <c r="AF127" s="51"/>
      <c r="AG127" s="51"/>
      <c r="AH127" s="51"/>
      <c r="AI127" s="51"/>
    </row>
    <row r="128" spans="1:35" ht="40" customHeight="1" x14ac:dyDescent="0.35">
      <c r="A128" s="109"/>
      <c r="B128" s="112"/>
      <c r="C128" s="33">
        <v>125</v>
      </c>
      <c r="D128" s="115"/>
      <c r="E128" s="39" t="s">
        <v>44</v>
      </c>
      <c r="F128" s="40" t="s">
        <v>37</v>
      </c>
      <c r="G128" s="40" t="s">
        <v>45</v>
      </c>
      <c r="H128" s="40" t="s">
        <v>29</v>
      </c>
      <c r="I128" s="38">
        <v>34.21</v>
      </c>
      <c r="J128" s="17">
        <v>0</v>
      </c>
      <c r="K128" s="79">
        <f t="shared" si="5"/>
        <v>0</v>
      </c>
      <c r="L128" s="81">
        <f t="shared" si="6"/>
        <v>0</v>
      </c>
      <c r="M128" s="82"/>
      <c r="N128" s="83">
        <f t="shared" si="7"/>
        <v>0</v>
      </c>
      <c r="O128" s="80"/>
      <c r="P128" s="80"/>
      <c r="Q128" s="80"/>
      <c r="R128" s="84">
        <f t="shared" si="8"/>
        <v>0</v>
      </c>
      <c r="S128" s="19" t="str">
        <f t="shared" si="9"/>
        <v>OK</v>
      </c>
      <c r="T128" s="99"/>
      <c r="U128" s="99"/>
      <c r="V128" s="48"/>
      <c r="W128" s="48"/>
      <c r="X128" s="48"/>
      <c r="Y128" s="50"/>
      <c r="Z128" s="50"/>
      <c r="AA128" s="50"/>
      <c r="AB128" s="50"/>
      <c r="AC128" s="50"/>
      <c r="AD128" s="50"/>
      <c r="AE128" s="50"/>
      <c r="AF128" s="51"/>
      <c r="AG128" s="51"/>
      <c r="AH128" s="51"/>
      <c r="AI128" s="51"/>
    </row>
    <row r="129" spans="1:35" ht="40" customHeight="1" x14ac:dyDescent="0.35">
      <c r="A129" s="109"/>
      <c r="B129" s="112"/>
      <c r="C129" s="33">
        <v>126</v>
      </c>
      <c r="D129" s="115"/>
      <c r="E129" s="39" t="s">
        <v>46</v>
      </c>
      <c r="F129" s="40" t="s">
        <v>37</v>
      </c>
      <c r="G129" s="40" t="s">
        <v>47</v>
      </c>
      <c r="H129" s="40" t="s">
        <v>29</v>
      </c>
      <c r="I129" s="38">
        <v>27</v>
      </c>
      <c r="J129" s="17">
        <v>0</v>
      </c>
      <c r="K129" s="79">
        <f t="shared" si="5"/>
        <v>0</v>
      </c>
      <c r="L129" s="81">
        <f t="shared" si="6"/>
        <v>0</v>
      </c>
      <c r="M129" s="82"/>
      <c r="N129" s="83">
        <f t="shared" si="7"/>
        <v>0</v>
      </c>
      <c r="O129" s="80"/>
      <c r="P129" s="80"/>
      <c r="Q129" s="80"/>
      <c r="R129" s="84">
        <f t="shared" si="8"/>
        <v>0</v>
      </c>
      <c r="S129" s="19" t="str">
        <f t="shared" si="9"/>
        <v>OK</v>
      </c>
      <c r="T129" s="99"/>
      <c r="U129" s="99"/>
      <c r="V129" s="48"/>
      <c r="W129" s="48"/>
      <c r="X129" s="48"/>
      <c r="Y129" s="50"/>
      <c r="Z129" s="50"/>
      <c r="AA129" s="50"/>
      <c r="AB129" s="50"/>
      <c r="AC129" s="50"/>
      <c r="AD129" s="50"/>
      <c r="AE129" s="50"/>
      <c r="AF129" s="51"/>
      <c r="AG129" s="51"/>
      <c r="AH129" s="51"/>
      <c r="AI129" s="51"/>
    </row>
    <row r="130" spans="1:35" ht="40" customHeight="1" x14ac:dyDescent="0.35">
      <c r="A130" s="109"/>
      <c r="B130" s="112"/>
      <c r="C130" s="33">
        <v>127</v>
      </c>
      <c r="D130" s="115"/>
      <c r="E130" s="39" t="s">
        <v>48</v>
      </c>
      <c r="F130" s="40" t="s">
        <v>37</v>
      </c>
      <c r="G130" s="40" t="s">
        <v>49</v>
      </c>
      <c r="H130" s="40" t="s">
        <v>29</v>
      </c>
      <c r="I130" s="38">
        <v>19.21</v>
      </c>
      <c r="J130" s="17">
        <v>0</v>
      </c>
      <c r="K130" s="79">
        <f t="shared" si="5"/>
        <v>0</v>
      </c>
      <c r="L130" s="81">
        <f t="shared" si="6"/>
        <v>0</v>
      </c>
      <c r="M130" s="82"/>
      <c r="N130" s="83">
        <f t="shared" si="7"/>
        <v>0</v>
      </c>
      <c r="O130" s="80"/>
      <c r="P130" s="80"/>
      <c r="Q130" s="80"/>
      <c r="R130" s="84">
        <f t="shared" si="8"/>
        <v>0</v>
      </c>
      <c r="S130" s="19" t="str">
        <f t="shared" si="9"/>
        <v>OK</v>
      </c>
      <c r="T130" s="99"/>
      <c r="U130" s="99"/>
      <c r="V130" s="48"/>
      <c r="W130" s="48"/>
      <c r="X130" s="48"/>
      <c r="Y130" s="50"/>
      <c r="Z130" s="50"/>
      <c r="AA130" s="50"/>
      <c r="AB130" s="50"/>
      <c r="AC130" s="50"/>
      <c r="AD130" s="50"/>
      <c r="AE130" s="50"/>
      <c r="AF130" s="51"/>
      <c r="AG130" s="51"/>
      <c r="AH130" s="51"/>
      <c r="AI130" s="51"/>
    </row>
    <row r="131" spans="1:35" ht="40" customHeight="1" x14ac:dyDescent="0.35">
      <c r="A131" s="109"/>
      <c r="B131" s="112"/>
      <c r="C131" s="33">
        <v>128</v>
      </c>
      <c r="D131" s="115"/>
      <c r="E131" s="39" t="s">
        <v>50</v>
      </c>
      <c r="F131" s="40" t="s">
        <v>37</v>
      </c>
      <c r="G131" s="40" t="s">
        <v>51</v>
      </c>
      <c r="H131" s="40" t="s">
        <v>29</v>
      </c>
      <c r="I131" s="38">
        <v>240.3</v>
      </c>
      <c r="J131" s="17">
        <v>0</v>
      </c>
      <c r="K131" s="79">
        <f t="shared" si="5"/>
        <v>0</v>
      </c>
      <c r="L131" s="81">
        <f t="shared" si="6"/>
        <v>0</v>
      </c>
      <c r="M131" s="82"/>
      <c r="N131" s="83">
        <f t="shared" si="7"/>
        <v>0</v>
      </c>
      <c r="O131" s="80"/>
      <c r="P131" s="80"/>
      <c r="Q131" s="80"/>
      <c r="R131" s="84">
        <f t="shared" si="8"/>
        <v>0</v>
      </c>
      <c r="S131" s="19" t="str">
        <f t="shared" si="9"/>
        <v>OK</v>
      </c>
      <c r="T131" s="99"/>
      <c r="U131" s="99"/>
      <c r="V131" s="48"/>
      <c r="W131" s="48"/>
      <c r="X131" s="48"/>
      <c r="Y131" s="50"/>
      <c r="Z131" s="50"/>
      <c r="AA131" s="50"/>
      <c r="AB131" s="50"/>
      <c r="AC131" s="50"/>
      <c r="AD131" s="50"/>
      <c r="AE131" s="50"/>
      <c r="AF131" s="51"/>
      <c r="AG131" s="51"/>
      <c r="AH131" s="51"/>
      <c r="AI131" s="51"/>
    </row>
    <row r="132" spans="1:35" ht="40" customHeight="1" x14ac:dyDescent="0.35">
      <c r="A132" s="109"/>
      <c r="B132" s="112"/>
      <c r="C132" s="33">
        <v>129</v>
      </c>
      <c r="D132" s="115"/>
      <c r="E132" s="39" t="s">
        <v>52</v>
      </c>
      <c r="F132" s="40" t="s">
        <v>37</v>
      </c>
      <c r="G132" s="40" t="s">
        <v>53</v>
      </c>
      <c r="H132" s="40" t="s">
        <v>29</v>
      </c>
      <c r="I132" s="38">
        <v>262.35000000000002</v>
      </c>
      <c r="J132" s="17">
        <v>0</v>
      </c>
      <c r="K132" s="79">
        <f t="shared" si="5"/>
        <v>0</v>
      </c>
      <c r="L132" s="81">
        <f t="shared" si="6"/>
        <v>0</v>
      </c>
      <c r="M132" s="82"/>
      <c r="N132" s="83">
        <f t="shared" si="7"/>
        <v>0</v>
      </c>
      <c r="O132" s="80"/>
      <c r="P132" s="80"/>
      <c r="Q132" s="80"/>
      <c r="R132" s="84">
        <f t="shared" si="8"/>
        <v>0</v>
      </c>
      <c r="S132" s="19" t="str">
        <f t="shared" si="9"/>
        <v>OK</v>
      </c>
      <c r="T132" s="99"/>
      <c r="U132" s="99"/>
      <c r="V132" s="48"/>
      <c r="W132" s="48"/>
      <c r="X132" s="48"/>
      <c r="Y132" s="50"/>
      <c r="Z132" s="50"/>
      <c r="AA132" s="50"/>
      <c r="AB132" s="50"/>
      <c r="AC132" s="50"/>
      <c r="AD132" s="50"/>
      <c r="AE132" s="50"/>
      <c r="AF132" s="51"/>
      <c r="AG132" s="51"/>
      <c r="AH132" s="51"/>
      <c r="AI132" s="51"/>
    </row>
    <row r="133" spans="1:35" ht="40" customHeight="1" x14ac:dyDescent="0.35">
      <c r="A133" s="109"/>
      <c r="B133" s="112"/>
      <c r="C133" s="33">
        <v>130</v>
      </c>
      <c r="D133" s="115"/>
      <c r="E133" s="39" t="s">
        <v>54</v>
      </c>
      <c r="F133" s="40" t="s">
        <v>37</v>
      </c>
      <c r="G133" s="40" t="s">
        <v>95</v>
      </c>
      <c r="H133" s="40" t="s">
        <v>29</v>
      </c>
      <c r="I133" s="38">
        <v>86.48</v>
      </c>
      <c r="J133" s="17">
        <v>0</v>
      </c>
      <c r="K133" s="79">
        <f t="shared" ref="K133:K196" si="10">IF(SUM(T133:AK133)&gt;J133,J133,SUM(T133:AK133))</f>
        <v>0</v>
      </c>
      <c r="L133" s="81">
        <f t="shared" ref="L133:L196" si="11">(SUM(T133:AK133))</f>
        <v>0</v>
      </c>
      <c r="M133" s="82"/>
      <c r="N133" s="83">
        <f t="shared" ref="N133:N196" si="12">ROUND(IF(J133*0.25-0.5&lt;0,0,J133*0.25-0.5),0)-Q133-O133</f>
        <v>0</v>
      </c>
      <c r="O133" s="80"/>
      <c r="P133" s="80"/>
      <c r="Q133" s="80"/>
      <c r="R133" s="84">
        <f t="shared" ref="R133:R196" si="13">J133-(SUM(T133:AC133))+M133</f>
        <v>0</v>
      </c>
      <c r="S133" s="19" t="str">
        <f t="shared" si="9"/>
        <v>OK</v>
      </c>
      <c r="T133" s="99"/>
      <c r="U133" s="99"/>
      <c r="V133" s="48"/>
      <c r="W133" s="48"/>
      <c r="X133" s="48"/>
      <c r="Y133" s="50"/>
      <c r="Z133" s="50"/>
      <c r="AA133" s="50"/>
      <c r="AB133" s="50"/>
      <c r="AC133" s="50"/>
      <c r="AD133" s="50"/>
      <c r="AE133" s="50"/>
      <c r="AF133" s="51"/>
      <c r="AG133" s="51"/>
      <c r="AH133" s="51"/>
      <c r="AI133" s="51"/>
    </row>
    <row r="134" spans="1:35" ht="40" customHeight="1" x14ac:dyDescent="0.35">
      <c r="A134" s="109"/>
      <c r="B134" s="112"/>
      <c r="C134" s="33">
        <v>131</v>
      </c>
      <c r="D134" s="115"/>
      <c r="E134" s="39" t="s">
        <v>56</v>
      </c>
      <c r="F134" s="40" t="s">
        <v>37</v>
      </c>
      <c r="G134" s="40" t="s">
        <v>96</v>
      </c>
      <c r="H134" s="40" t="s">
        <v>29</v>
      </c>
      <c r="I134" s="38">
        <v>33.17</v>
      </c>
      <c r="J134" s="17">
        <v>0</v>
      </c>
      <c r="K134" s="79">
        <f t="shared" si="10"/>
        <v>0</v>
      </c>
      <c r="L134" s="81">
        <f t="shared" si="11"/>
        <v>0</v>
      </c>
      <c r="M134" s="82"/>
      <c r="N134" s="83">
        <f t="shared" si="12"/>
        <v>0</v>
      </c>
      <c r="O134" s="80"/>
      <c r="P134" s="80"/>
      <c r="Q134" s="80"/>
      <c r="R134" s="84">
        <f t="shared" si="13"/>
        <v>0</v>
      </c>
      <c r="S134" s="19" t="str">
        <f t="shared" si="9"/>
        <v>OK</v>
      </c>
      <c r="T134" s="99"/>
      <c r="U134" s="99"/>
      <c r="V134" s="48"/>
      <c r="W134" s="48"/>
      <c r="X134" s="48"/>
      <c r="Y134" s="50"/>
      <c r="Z134" s="50"/>
      <c r="AA134" s="50"/>
      <c r="AB134" s="50"/>
      <c r="AC134" s="50"/>
      <c r="AD134" s="50"/>
      <c r="AE134" s="50"/>
      <c r="AF134" s="51"/>
      <c r="AG134" s="51"/>
      <c r="AH134" s="51"/>
      <c r="AI134" s="51"/>
    </row>
    <row r="135" spans="1:35" ht="40" customHeight="1" x14ac:dyDescent="0.35">
      <c r="A135" s="109"/>
      <c r="B135" s="112"/>
      <c r="C135" s="33">
        <v>132</v>
      </c>
      <c r="D135" s="115"/>
      <c r="E135" s="39" t="s">
        <v>58</v>
      </c>
      <c r="F135" s="40" t="s">
        <v>37</v>
      </c>
      <c r="G135" s="40" t="s">
        <v>59</v>
      </c>
      <c r="H135" s="40" t="s">
        <v>29</v>
      </c>
      <c r="I135" s="38">
        <v>74.31</v>
      </c>
      <c r="J135" s="17">
        <v>0</v>
      </c>
      <c r="K135" s="79">
        <f t="shared" si="10"/>
        <v>0</v>
      </c>
      <c r="L135" s="81">
        <f t="shared" si="11"/>
        <v>0</v>
      </c>
      <c r="M135" s="82"/>
      <c r="N135" s="83">
        <f t="shared" si="12"/>
        <v>0</v>
      </c>
      <c r="O135" s="80"/>
      <c r="P135" s="80"/>
      <c r="Q135" s="80"/>
      <c r="R135" s="84">
        <f t="shared" si="13"/>
        <v>0</v>
      </c>
      <c r="S135" s="19" t="str">
        <f t="shared" si="9"/>
        <v>OK</v>
      </c>
      <c r="T135" s="99"/>
      <c r="U135" s="99"/>
      <c r="V135" s="48"/>
      <c r="W135" s="48"/>
      <c r="X135" s="48"/>
      <c r="Y135" s="50"/>
      <c r="Z135" s="50"/>
      <c r="AA135" s="50"/>
      <c r="AB135" s="50"/>
      <c r="AC135" s="50"/>
      <c r="AD135" s="50"/>
      <c r="AE135" s="50"/>
      <c r="AF135" s="51"/>
      <c r="AG135" s="51"/>
      <c r="AH135" s="51"/>
      <c r="AI135" s="51"/>
    </row>
    <row r="136" spans="1:35" ht="40" customHeight="1" x14ac:dyDescent="0.35">
      <c r="A136" s="109"/>
      <c r="B136" s="112"/>
      <c r="C136" s="33">
        <v>133</v>
      </c>
      <c r="D136" s="115"/>
      <c r="E136" s="39" t="s">
        <v>60</v>
      </c>
      <c r="F136" s="40" t="s">
        <v>37</v>
      </c>
      <c r="G136" s="40" t="s">
        <v>61</v>
      </c>
      <c r="H136" s="40" t="s">
        <v>29</v>
      </c>
      <c r="I136" s="38">
        <v>124.47</v>
      </c>
      <c r="J136" s="17">
        <v>0</v>
      </c>
      <c r="K136" s="79">
        <f t="shared" si="10"/>
        <v>0</v>
      </c>
      <c r="L136" s="81">
        <f t="shared" si="11"/>
        <v>0</v>
      </c>
      <c r="M136" s="82"/>
      <c r="N136" s="83">
        <f t="shared" si="12"/>
        <v>0</v>
      </c>
      <c r="O136" s="80"/>
      <c r="P136" s="80"/>
      <c r="Q136" s="80"/>
      <c r="R136" s="84">
        <f t="shared" si="13"/>
        <v>0</v>
      </c>
      <c r="S136" s="19" t="str">
        <f t="shared" si="9"/>
        <v>OK</v>
      </c>
      <c r="T136" s="99"/>
      <c r="U136" s="99"/>
      <c r="V136" s="48"/>
      <c r="W136" s="48"/>
      <c r="X136" s="48"/>
      <c r="Y136" s="50"/>
      <c r="Z136" s="50"/>
      <c r="AA136" s="50"/>
      <c r="AB136" s="50"/>
      <c r="AC136" s="50"/>
      <c r="AD136" s="50"/>
      <c r="AE136" s="50"/>
      <c r="AF136" s="51"/>
      <c r="AG136" s="51"/>
      <c r="AH136" s="51"/>
      <c r="AI136" s="51"/>
    </row>
    <row r="137" spans="1:35" ht="40" customHeight="1" x14ac:dyDescent="0.35">
      <c r="A137" s="109"/>
      <c r="B137" s="112"/>
      <c r="C137" s="33">
        <v>134</v>
      </c>
      <c r="D137" s="115"/>
      <c r="E137" s="39" t="s">
        <v>62</v>
      </c>
      <c r="F137" s="40" t="s">
        <v>125</v>
      </c>
      <c r="G137" s="40" t="s">
        <v>63</v>
      </c>
      <c r="H137" s="40" t="s">
        <v>29</v>
      </c>
      <c r="I137" s="38">
        <v>1329.82</v>
      </c>
      <c r="J137" s="17">
        <v>0</v>
      </c>
      <c r="K137" s="79">
        <f t="shared" si="10"/>
        <v>0</v>
      </c>
      <c r="L137" s="81">
        <f t="shared" si="11"/>
        <v>0</v>
      </c>
      <c r="M137" s="82"/>
      <c r="N137" s="83">
        <f t="shared" si="12"/>
        <v>0</v>
      </c>
      <c r="O137" s="80"/>
      <c r="P137" s="80"/>
      <c r="Q137" s="80"/>
      <c r="R137" s="84">
        <f t="shared" si="13"/>
        <v>0</v>
      </c>
      <c r="S137" s="19" t="str">
        <f t="shared" si="9"/>
        <v>OK</v>
      </c>
      <c r="T137" s="99"/>
      <c r="U137" s="99"/>
      <c r="V137" s="48"/>
      <c r="W137" s="48"/>
      <c r="X137" s="48"/>
      <c r="Y137" s="50"/>
      <c r="Z137" s="50"/>
      <c r="AA137" s="50"/>
      <c r="AB137" s="50"/>
      <c r="AC137" s="50"/>
      <c r="AD137" s="50"/>
      <c r="AE137" s="50"/>
      <c r="AF137" s="51"/>
      <c r="AG137" s="51"/>
      <c r="AH137" s="51"/>
      <c r="AI137" s="51"/>
    </row>
    <row r="138" spans="1:35" ht="40" customHeight="1" x14ac:dyDescent="0.35">
      <c r="A138" s="109"/>
      <c r="B138" s="112"/>
      <c r="C138" s="33">
        <v>135</v>
      </c>
      <c r="D138" s="115"/>
      <c r="E138" s="39" t="s">
        <v>64</v>
      </c>
      <c r="F138" s="40" t="s">
        <v>125</v>
      </c>
      <c r="G138" s="40" t="s">
        <v>63</v>
      </c>
      <c r="H138" s="40" t="s">
        <v>29</v>
      </c>
      <c r="I138" s="38">
        <v>699.23</v>
      </c>
      <c r="J138" s="17">
        <v>0</v>
      </c>
      <c r="K138" s="79">
        <f t="shared" si="10"/>
        <v>0</v>
      </c>
      <c r="L138" s="81">
        <f t="shared" si="11"/>
        <v>0</v>
      </c>
      <c r="M138" s="82"/>
      <c r="N138" s="83">
        <f t="shared" si="12"/>
        <v>0</v>
      </c>
      <c r="O138" s="80"/>
      <c r="P138" s="80"/>
      <c r="Q138" s="80"/>
      <c r="R138" s="84">
        <f t="shared" si="13"/>
        <v>0</v>
      </c>
      <c r="S138" s="19" t="str">
        <f t="shared" si="9"/>
        <v>OK</v>
      </c>
      <c r="T138" s="99"/>
      <c r="U138" s="99"/>
      <c r="V138" s="48"/>
      <c r="W138" s="48"/>
      <c r="X138" s="48"/>
      <c r="Y138" s="50"/>
      <c r="Z138" s="50"/>
      <c r="AA138" s="50"/>
      <c r="AB138" s="50"/>
      <c r="AC138" s="50"/>
      <c r="AD138" s="50"/>
      <c r="AE138" s="50"/>
      <c r="AF138" s="51"/>
      <c r="AG138" s="51"/>
      <c r="AH138" s="51"/>
      <c r="AI138" s="51"/>
    </row>
    <row r="139" spans="1:35" ht="40" customHeight="1" x14ac:dyDescent="0.35">
      <c r="A139" s="109"/>
      <c r="B139" s="112"/>
      <c r="C139" s="33">
        <v>136</v>
      </c>
      <c r="D139" s="115"/>
      <c r="E139" s="39" t="s">
        <v>65</v>
      </c>
      <c r="F139" s="40" t="s">
        <v>125</v>
      </c>
      <c r="G139" s="40" t="s">
        <v>66</v>
      </c>
      <c r="H139" s="40" t="s">
        <v>29</v>
      </c>
      <c r="I139" s="38">
        <v>188.79</v>
      </c>
      <c r="J139" s="17">
        <v>0</v>
      </c>
      <c r="K139" s="79">
        <f t="shared" si="10"/>
        <v>0</v>
      </c>
      <c r="L139" s="81">
        <f t="shared" si="11"/>
        <v>0</v>
      </c>
      <c r="M139" s="82"/>
      <c r="N139" s="83">
        <f t="shared" si="12"/>
        <v>0</v>
      </c>
      <c r="O139" s="80"/>
      <c r="P139" s="80"/>
      <c r="Q139" s="80"/>
      <c r="R139" s="84">
        <f t="shared" si="13"/>
        <v>0</v>
      </c>
      <c r="S139" s="19" t="str">
        <f t="shared" si="9"/>
        <v>OK</v>
      </c>
      <c r="T139" s="99"/>
      <c r="U139" s="99"/>
      <c r="V139" s="48"/>
      <c r="W139" s="48"/>
      <c r="X139" s="48"/>
      <c r="Y139" s="50"/>
      <c r="Z139" s="50"/>
      <c r="AA139" s="50"/>
      <c r="AB139" s="50"/>
      <c r="AC139" s="50"/>
      <c r="AD139" s="50"/>
      <c r="AE139" s="50"/>
      <c r="AF139" s="51"/>
      <c r="AG139" s="51"/>
      <c r="AH139" s="51"/>
      <c r="AI139" s="51"/>
    </row>
    <row r="140" spans="1:35" ht="40" customHeight="1" x14ac:dyDescent="0.35">
      <c r="A140" s="109"/>
      <c r="B140" s="112"/>
      <c r="C140" s="33">
        <v>137</v>
      </c>
      <c r="D140" s="115"/>
      <c r="E140" s="39" t="s">
        <v>67</v>
      </c>
      <c r="F140" s="40" t="s">
        <v>125</v>
      </c>
      <c r="G140" s="40" t="s">
        <v>68</v>
      </c>
      <c r="H140" s="40" t="s">
        <v>29</v>
      </c>
      <c r="I140" s="38">
        <v>867.11</v>
      </c>
      <c r="J140" s="17">
        <v>0</v>
      </c>
      <c r="K140" s="79">
        <f t="shared" si="10"/>
        <v>0</v>
      </c>
      <c r="L140" s="81">
        <f t="shared" si="11"/>
        <v>0</v>
      </c>
      <c r="M140" s="82"/>
      <c r="N140" s="83">
        <f t="shared" si="12"/>
        <v>0</v>
      </c>
      <c r="O140" s="80"/>
      <c r="P140" s="80"/>
      <c r="Q140" s="80"/>
      <c r="R140" s="84">
        <f t="shared" si="13"/>
        <v>0</v>
      </c>
      <c r="S140" s="19" t="str">
        <f t="shared" si="9"/>
        <v>OK</v>
      </c>
      <c r="T140" s="99"/>
      <c r="U140" s="99"/>
      <c r="V140" s="48"/>
      <c r="W140" s="48"/>
      <c r="X140" s="48"/>
      <c r="Y140" s="50"/>
      <c r="Z140" s="50"/>
      <c r="AA140" s="50"/>
      <c r="AB140" s="50"/>
      <c r="AC140" s="50"/>
      <c r="AD140" s="50"/>
      <c r="AE140" s="50"/>
      <c r="AF140" s="51"/>
      <c r="AG140" s="51"/>
      <c r="AH140" s="51"/>
      <c r="AI140" s="51"/>
    </row>
    <row r="141" spans="1:35" ht="40" customHeight="1" x14ac:dyDescent="0.35">
      <c r="A141" s="109"/>
      <c r="B141" s="112"/>
      <c r="C141" s="33">
        <v>138</v>
      </c>
      <c r="D141" s="115"/>
      <c r="E141" s="39" t="s">
        <v>69</v>
      </c>
      <c r="F141" s="40" t="s">
        <v>125</v>
      </c>
      <c r="G141" s="40" t="s">
        <v>28</v>
      </c>
      <c r="H141" s="40" t="s">
        <v>29</v>
      </c>
      <c r="I141" s="38">
        <v>433.26</v>
      </c>
      <c r="J141" s="17">
        <v>0</v>
      </c>
      <c r="K141" s="79">
        <f t="shared" si="10"/>
        <v>0</v>
      </c>
      <c r="L141" s="81">
        <f t="shared" si="11"/>
        <v>0</v>
      </c>
      <c r="M141" s="82"/>
      <c r="N141" s="83">
        <f t="shared" si="12"/>
        <v>0</v>
      </c>
      <c r="O141" s="80"/>
      <c r="P141" s="80"/>
      <c r="Q141" s="80"/>
      <c r="R141" s="84">
        <f t="shared" si="13"/>
        <v>0</v>
      </c>
      <c r="S141" s="19" t="str">
        <f t="shared" si="9"/>
        <v>OK</v>
      </c>
      <c r="T141" s="99"/>
      <c r="U141" s="99"/>
      <c r="V141" s="48"/>
      <c r="W141" s="48"/>
      <c r="X141" s="48"/>
      <c r="Y141" s="50"/>
      <c r="Z141" s="50"/>
      <c r="AA141" s="50"/>
      <c r="AB141" s="50"/>
      <c r="AC141" s="50"/>
      <c r="AD141" s="50"/>
      <c r="AE141" s="50"/>
      <c r="AF141" s="51"/>
      <c r="AG141" s="51"/>
      <c r="AH141" s="51"/>
      <c r="AI141" s="51"/>
    </row>
    <row r="142" spans="1:35" ht="40" customHeight="1" x14ac:dyDescent="0.35">
      <c r="A142" s="109"/>
      <c r="B142" s="112"/>
      <c r="C142" s="33">
        <v>139</v>
      </c>
      <c r="D142" s="115"/>
      <c r="E142" s="39" t="s">
        <v>70</v>
      </c>
      <c r="F142" s="40" t="s">
        <v>125</v>
      </c>
      <c r="G142" s="40" t="s">
        <v>71</v>
      </c>
      <c r="H142" s="40" t="s">
        <v>29</v>
      </c>
      <c r="I142" s="38">
        <v>164.74</v>
      </c>
      <c r="J142" s="17">
        <v>0</v>
      </c>
      <c r="K142" s="79">
        <f t="shared" si="10"/>
        <v>0</v>
      </c>
      <c r="L142" s="81">
        <f t="shared" si="11"/>
        <v>0</v>
      </c>
      <c r="M142" s="82"/>
      <c r="N142" s="83">
        <f t="shared" si="12"/>
        <v>0</v>
      </c>
      <c r="O142" s="80"/>
      <c r="P142" s="80"/>
      <c r="Q142" s="80"/>
      <c r="R142" s="84">
        <f t="shared" si="13"/>
        <v>0</v>
      </c>
      <c r="S142" s="19" t="str">
        <f t="shared" si="9"/>
        <v>OK</v>
      </c>
      <c r="T142" s="99"/>
      <c r="U142" s="99"/>
      <c r="V142" s="48"/>
      <c r="W142" s="48"/>
      <c r="X142" s="48"/>
      <c r="Y142" s="50"/>
      <c r="Z142" s="50"/>
      <c r="AA142" s="50"/>
      <c r="AB142" s="50"/>
      <c r="AC142" s="50"/>
      <c r="AD142" s="50"/>
      <c r="AE142" s="50"/>
      <c r="AF142" s="51"/>
      <c r="AG142" s="51"/>
      <c r="AH142" s="51"/>
      <c r="AI142" s="51"/>
    </row>
    <row r="143" spans="1:35" ht="40" customHeight="1" x14ac:dyDescent="0.35">
      <c r="A143" s="109"/>
      <c r="B143" s="112"/>
      <c r="C143" s="33">
        <v>140</v>
      </c>
      <c r="D143" s="115"/>
      <c r="E143" s="39" t="s">
        <v>72</v>
      </c>
      <c r="F143" s="40" t="s">
        <v>125</v>
      </c>
      <c r="G143" s="40" t="s">
        <v>73</v>
      </c>
      <c r="H143" s="40" t="s">
        <v>29</v>
      </c>
      <c r="I143" s="38">
        <v>960</v>
      </c>
      <c r="J143" s="17">
        <v>0</v>
      </c>
      <c r="K143" s="79">
        <f t="shared" si="10"/>
        <v>0</v>
      </c>
      <c r="L143" s="81">
        <f t="shared" si="11"/>
        <v>0</v>
      </c>
      <c r="M143" s="82"/>
      <c r="N143" s="83">
        <f t="shared" si="12"/>
        <v>0</v>
      </c>
      <c r="O143" s="80"/>
      <c r="P143" s="80"/>
      <c r="Q143" s="80"/>
      <c r="R143" s="84">
        <f t="shared" si="13"/>
        <v>0</v>
      </c>
      <c r="S143" s="19" t="str">
        <f t="shared" si="9"/>
        <v>OK</v>
      </c>
      <c r="T143" s="99"/>
      <c r="U143" s="99"/>
      <c r="V143" s="48"/>
      <c r="W143" s="48"/>
      <c r="X143" s="48"/>
      <c r="Y143" s="50"/>
      <c r="Z143" s="50"/>
      <c r="AA143" s="50"/>
      <c r="AB143" s="50"/>
      <c r="AC143" s="50"/>
      <c r="AD143" s="50"/>
      <c r="AE143" s="50"/>
      <c r="AF143" s="51"/>
      <c r="AG143" s="51"/>
      <c r="AH143" s="51"/>
      <c r="AI143" s="51"/>
    </row>
    <row r="144" spans="1:35" ht="40" customHeight="1" x14ac:dyDescent="0.35">
      <c r="A144" s="109"/>
      <c r="B144" s="112"/>
      <c r="C144" s="33">
        <v>141</v>
      </c>
      <c r="D144" s="115"/>
      <c r="E144" s="39" t="s">
        <v>74</v>
      </c>
      <c r="F144" s="40" t="s">
        <v>125</v>
      </c>
      <c r="G144" s="40" t="s">
        <v>75</v>
      </c>
      <c r="H144" s="40" t="s">
        <v>29</v>
      </c>
      <c r="I144" s="38">
        <v>1340</v>
      </c>
      <c r="J144" s="17">
        <v>0</v>
      </c>
      <c r="K144" s="79">
        <f t="shared" si="10"/>
        <v>0</v>
      </c>
      <c r="L144" s="81">
        <f t="shared" si="11"/>
        <v>0</v>
      </c>
      <c r="M144" s="82"/>
      <c r="N144" s="83">
        <f t="shared" si="12"/>
        <v>0</v>
      </c>
      <c r="O144" s="80"/>
      <c r="P144" s="80"/>
      <c r="Q144" s="80"/>
      <c r="R144" s="84">
        <f t="shared" si="13"/>
        <v>0</v>
      </c>
      <c r="S144" s="19" t="str">
        <f t="shared" si="9"/>
        <v>OK</v>
      </c>
      <c r="T144" s="99"/>
      <c r="U144" s="99"/>
      <c r="V144" s="48"/>
      <c r="W144" s="48"/>
      <c r="X144" s="48"/>
      <c r="Y144" s="50"/>
      <c r="Z144" s="50"/>
      <c r="AA144" s="50"/>
      <c r="AB144" s="50"/>
      <c r="AC144" s="50"/>
      <c r="AD144" s="50"/>
      <c r="AE144" s="50"/>
      <c r="AF144" s="51"/>
      <c r="AG144" s="51"/>
      <c r="AH144" s="51"/>
      <c r="AI144" s="51"/>
    </row>
    <row r="145" spans="1:35" ht="40" customHeight="1" x14ac:dyDescent="0.35">
      <c r="A145" s="109"/>
      <c r="B145" s="112"/>
      <c r="C145" s="33">
        <v>142</v>
      </c>
      <c r="D145" s="115"/>
      <c r="E145" s="39" t="s">
        <v>76</v>
      </c>
      <c r="F145" s="40" t="s">
        <v>125</v>
      </c>
      <c r="G145" s="40" t="s">
        <v>28</v>
      </c>
      <c r="H145" s="40" t="s">
        <v>29</v>
      </c>
      <c r="I145" s="38">
        <v>716.77</v>
      </c>
      <c r="J145" s="17">
        <v>0</v>
      </c>
      <c r="K145" s="79">
        <f t="shared" si="10"/>
        <v>0</v>
      </c>
      <c r="L145" s="81">
        <f t="shared" si="11"/>
        <v>0</v>
      </c>
      <c r="M145" s="82"/>
      <c r="N145" s="83">
        <f t="shared" si="12"/>
        <v>0</v>
      </c>
      <c r="O145" s="80"/>
      <c r="P145" s="80"/>
      <c r="Q145" s="80"/>
      <c r="R145" s="84">
        <f t="shared" si="13"/>
        <v>0</v>
      </c>
      <c r="S145" s="19" t="str">
        <f t="shared" si="9"/>
        <v>OK</v>
      </c>
      <c r="T145" s="99"/>
      <c r="U145" s="99"/>
      <c r="V145" s="48"/>
      <c r="W145" s="48"/>
      <c r="X145" s="48"/>
      <c r="Y145" s="50"/>
      <c r="Z145" s="50"/>
      <c r="AA145" s="50"/>
      <c r="AB145" s="50"/>
      <c r="AC145" s="50"/>
      <c r="AD145" s="50"/>
      <c r="AE145" s="50"/>
      <c r="AF145" s="51"/>
      <c r="AG145" s="51"/>
      <c r="AH145" s="51"/>
      <c r="AI145" s="51"/>
    </row>
    <row r="146" spans="1:35" ht="40" customHeight="1" x14ac:dyDescent="0.35">
      <c r="A146" s="109"/>
      <c r="B146" s="112"/>
      <c r="C146" s="33">
        <v>143</v>
      </c>
      <c r="D146" s="115"/>
      <c r="E146" s="39" t="s">
        <v>77</v>
      </c>
      <c r="F146" s="40" t="s">
        <v>125</v>
      </c>
      <c r="G146" s="40" t="s">
        <v>28</v>
      </c>
      <c r="H146" s="40" t="s">
        <v>29</v>
      </c>
      <c r="I146" s="38">
        <v>1353.57</v>
      </c>
      <c r="J146" s="17">
        <v>0</v>
      </c>
      <c r="K146" s="79">
        <f t="shared" si="10"/>
        <v>0</v>
      </c>
      <c r="L146" s="81">
        <f t="shared" si="11"/>
        <v>0</v>
      </c>
      <c r="M146" s="82"/>
      <c r="N146" s="83">
        <f t="shared" si="12"/>
        <v>0</v>
      </c>
      <c r="O146" s="80"/>
      <c r="P146" s="80"/>
      <c r="Q146" s="80"/>
      <c r="R146" s="84">
        <f t="shared" si="13"/>
        <v>0</v>
      </c>
      <c r="S146" s="19" t="str">
        <f t="shared" si="9"/>
        <v>OK</v>
      </c>
      <c r="T146" s="99"/>
      <c r="U146" s="99"/>
      <c r="V146" s="48"/>
      <c r="W146" s="48"/>
      <c r="X146" s="48"/>
      <c r="Y146" s="50"/>
      <c r="Z146" s="50"/>
      <c r="AA146" s="50"/>
      <c r="AB146" s="50"/>
      <c r="AC146" s="50"/>
      <c r="AD146" s="50"/>
      <c r="AE146" s="50"/>
      <c r="AF146" s="51"/>
      <c r="AG146" s="51"/>
      <c r="AH146" s="51"/>
      <c r="AI146" s="51"/>
    </row>
    <row r="147" spans="1:35" ht="40" customHeight="1" x14ac:dyDescent="0.35">
      <c r="A147" s="109"/>
      <c r="B147" s="112"/>
      <c r="C147" s="33">
        <v>144</v>
      </c>
      <c r="D147" s="115"/>
      <c r="E147" s="39" t="s">
        <v>78</v>
      </c>
      <c r="F147" s="40" t="s">
        <v>125</v>
      </c>
      <c r="G147" s="40" t="s">
        <v>28</v>
      </c>
      <c r="H147" s="40" t="s">
        <v>29</v>
      </c>
      <c r="I147" s="38">
        <v>90</v>
      </c>
      <c r="J147" s="17">
        <v>0</v>
      </c>
      <c r="K147" s="79">
        <f t="shared" si="10"/>
        <v>0</v>
      </c>
      <c r="L147" s="81">
        <f t="shared" si="11"/>
        <v>0</v>
      </c>
      <c r="M147" s="82"/>
      <c r="N147" s="83">
        <f t="shared" si="12"/>
        <v>0</v>
      </c>
      <c r="O147" s="80"/>
      <c r="P147" s="80"/>
      <c r="Q147" s="80"/>
      <c r="R147" s="84">
        <f t="shared" si="13"/>
        <v>0</v>
      </c>
      <c r="S147" s="19" t="str">
        <f t="shared" si="9"/>
        <v>OK</v>
      </c>
      <c r="T147" s="99"/>
      <c r="U147" s="99"/>
      <c r="V147" s="48"/>
      <c r="W147" s="48"/>
      <c r="X147" s="48"/>
      <c r="Y147" s="50"/>
      <c r="Z147" s="50"/>
      <c r="AA147" s="50"/>
      <c r="AB147" s="50"/>
      <c r="AC147" s="50"/>
      <c r="AD147" s="50"/>
      <c r="AE147" s="50"/>
      <c r="AF147" s="51"/>
      <c r="AG147" s="51"/>
      <c r="AH147" s="51"/>
      <c r="AI147" s="51"/>
    </row>
    <row r="148" spans="1:35" ht="40" customHeight="1" x14ac:dyDescent="0.35">
      <c r="A148" s="109"/>
      <c r="B148" s="112"/>
      <c r="C148" s="33">
        <v>145</v>
      </c>
      <c r="D148" s="115"/>
      <c r="E148" s="39" t="s">
        <v>131</v>
      </c>
      <c r="F148" s="40" t="s">
        <v>125</v>
      </c>
      <c r="G148" s="40" t="s">
        <v>28</v>
      </c>
      <c r="H148" s="40" t="s">
        <v>29</v>
      </c>
      <c r="I148" s="38">
        <v>85.21</v>
      </c>
      <c r="J148" s="17">
        <v>0</v>
      </c>
      <c r="K148" s="79">
        <f t="shared" si="10"/>
        <v>0</v>
      </c>
      <c r="L148" s="81">
        <f t="shared" si="11"/>
        <v>0</v>
      </c>
      <c r="M148" s="82"/>
      <c r="N148" s="83">
        <f t="shared" si="12"/>
        <v>0</v>
      </c>
      <c r="O148" s="80"/>
      <c r="P148" s="80"/>
      <c r="Q148" s="80"/>
      <c r="R148" s="84">
        <f t="shared" si="13"/>
        <v>0</v>
      </c>
      <c r="S148" s="19" t="str">
        <f t="shared" si="9"/>
        <v>OK</v>
      </c>
      <c r="T148" s="99"/>
      <c r="U148" s="99"/>
      <c r="V148" s="48"/>
      <c r="W148" s="48"/>
      <c r="X148" s="48"/>
      <c r="Y148" s="50"/>
      <c r="Z148" s="50"/>
      <c r="AA148" s="50"/>
      <c r="AB148" s="50"/>
      <c r="AC148" s="50"/>
      <c r="AD148" s="50"/>
      <c r="AE148" s="50"/>
      <c r="AF148" s="51"/>
      <c r="AG148" s="51"/>
      <c r="AH148" s="51"/>
      <c r="AI148" s="51"/>
    </row>
    <row r="149" spans="1:35" ht="40" customHeight="1" x14ac:dyDescent="0.35">
      <c r="A149" s="109"/>
      <c r="B149" s="112"/>
      <c r="C149" s="33">
        <v>146</v>
      </c>
      <c r="D149" s="115"/>
      <c r="E149" s="39" t="s">
        <v>132</v>
      </c>
      <c r="F149" s="40" t="s">
        <v>37</v>
      </c>
      <c r="G149" s="40" t="s">
        <v>79</v>
      </c>
      <c r="H149" s="40" t="s">
        <v>29</v>
      </c>
      <c r="I149" s="38">
        <v>16.18</v>
      </c>
      <c r="J149" s="17">
        <v>0</v>
      </c>
      <c r="K149" s="79">
        <f t="shared" si="10"/>
        <v>0</v>
      </c>
      <c r="L149" s="81">
        <f t="shared" si="11"/>
        <v>0</v>
      </c>
      <c r="M149" s="82"/>
      <c r="N149" s="83">
        <f t="shared" si="12"/>
        <v>0</v>
      </c>
      <c r="O149" s="80"/>
      <c r="P149" s="80"/>
      <c r="Q149" s="80"/>
      <c r="R149" s="84">
        <f t="shared" si="13"/>
        <v>0</v>
      </c>
      <c r="S149" s="19" t="str">
        <f t="shared" si="9"/>
        <v>OK</v>
      </c>
      <c r="T149" s="99"/>
      <c r="U149" s="99"/>
      <c r="V149" s="48"/>
      <c r="W149" s="48"/>
      <c r="X149" s="48"/>
      <c r="Y149" s="50"/>
      <c r="Z149" s="50"/>
      <c r="AA149" s="50"/>
      <c r="AB149" s="50"/>
      <c r="AC149" s="50"/>
      <c r="AD149" s="50"/>
      <c r="AE149" s="50"/>
      <c r="AF149" s="51"/>
      <c r="AG149" s="51"/>
      <c r="AH149" s="51"/>
      <c r="AI149" s="51"/>
    </row>
    <row r="150" spans="1:35" ht="40" customHeight="1" x14ac:dyDescent="0.35">
      <c r="A150" s="109"/>
      <c r="B150" s="112"/>
      <c r="C150" s="33">
        <v>147</v>
      </c>
      <c r="D150" s="115"/>
      <c r="E150" s="39" t="s">
        <v>135</v>
      </c>
      <c r="F150" s="40" t="s">
        <v>37</v>
      </c>
      <c r="G150" s="40" t="s">
        <v>82</v>
      </c>
      <c r="H150" s="40" t="s">
        <v>29</v>
      </c>
      <c r="I150" s="38">
        <v>65.41</v>
      </c>
      <c r="J150" s="17">
        <v>0</v>
      </c>
      <c r="K150" s="79">
        <f t="shared" si="10"/>
        <v>0</v>
      </c>
      <c r="L150" s="81">
        <f t="shared" si="11"/>
        <v>0</v>
      </c>
      <c r="M150" s="82"/>
      <c r="N150" s="83">
        <f t="shared" si="12"/>
        <v>0</v>
      </c>
      <c r="O150" s="80"/>
      <c r="P150" s="80"/>
      <c r="Q150" s="80"/>
      <c r="R150" s="84">
        <f t="shared" si="13"/>
        <v>0</v>
      </c>
      <c r="S150" s="19" t="str">
        <f t="shared" si="9"/>
        <v>OK</v>
      </c>
      <c r="T150" s="99"/>
      <c r="U150" s="99"/>
      <c r="V150" s="48"/>
      <c r="W150" s="48"/>
      <c r="X150" s="48"/>
      <c r="Y150" s="50"/>
      <c r="Z150" s="50"/>
      <c r="AA150" s="50"/>
      <c r="AB150" s="50"/>
      <c r="AC150" s="50"/>
      <c r="AD150" s="50"/>
      <c r="AE150" s="50"/>
      <c r="AF150" s="51"/>
      <c r="AG150" s="51"/>
      <c r="AH150" s="51"/>
      <c r="AI150" s="51"/>
    </row>
    <row r="151" spans="1:35" ht="40" customHeight="1" x14ac:dyDescent="0.35">
      <c r="A151" s="109"/>
      <c r="B151" s="112"/>
      <c r="C151" s="33">
        <v>148</v>
      </c>
      <c r="D151" s="115"/>
      <c r="E151" s="39" t="s">
        <v>136</v>
      </c>
      <c r="F151" s="40" t="s">
        <v>37</v>
      </c>
      <c r="G151" s="40" t="s">
        <v>83</v>
      </c>
      <c r="H151" s="40" t="s">
        <v>29</v>
      </c>
      <c r="I151" s="38">
        <v>34.229999999999997</v>
      </c>
      <c r="J151" s="17">
        <v>0</v>
      </c>
      <c r="K151" s="79">
        <f t="shared" si="10"/>
        <v>0</v>
      </c>
      <c r="L151" s="81">
        <f t="shared" si="11"/>
        <v>0</v>
      </c>
      <c r="M151" s="82"/>
      <c r="N151" s="83">
        <f t="shared" si="12"/>
        <v>0</v>
      </c>
      <c r="O151" s="80"/>
      <c r="P151" s="80"/>
      <c r="Q151" s="80"/>
      <c r="R151" s="84">
        <f t="shared" si="13"/>
        <v>0</v>
      </c>
      <c r="S151" s="19" t="str">
        <f t="shared" si="9"/>
        <v>OK</v>
      </c>
      <c r="T151" s="99"/>
      <c r="U151" s="99"/>
      <c r="V151" s="48"/>
      <c r="W151" s="48"/>
      <c r="X151" s="48"/>
      <c r="Y151" s="50"/>
      <c r="Z151" s="50"/>
      <c r="AA151" s="50"/>
      <c r="AB151" s="50"/>
      <c r="AC151" s="50"/>
      <c r="AD151" s="50"/>
      <c r="AE151" s="50"/>
      <c r="AF151" s="51"/>
      <c r="AG151" s="51"/>
      <c r="AH151" s="51"/>
      <c r="AI151" s="51"/>
    </row>
    <row r="152" spans="1:35" ht="40" customHeight="1" x14ac:dyDescent="0.35">
      <c r="A152" s="109"/>
      <c r="B152" s="112"/>
      <c r="C152" s="33">
        <v>149</v>
      </c>
      <c r="D152" s="115"/>
      <c r="E152" s="39" t="s">
        <v>86</v>
      </c>
      <c r="F152" s="40" t="s">
        <v>125</v>
      </c>
      <c r="G152" s="40" t="s">
        <v>87</v>
      </c>
      <c r="H152" s="40" t="s">
        <v>29</v>
      </c>
      <c r="I152" s="38">
        <v>578.94000000000005</v>
      </c>
      <c r="J152" s="17">
        <v>0</v>
      </c>
      <c r="K152" s="79">
        <f t="shared" si="10"/>
        <v>0</v>
      </c>
      <c r="L152" s="81">
        <f t="shared" si="11"/>
        <v>0</v>
      </c>
      <c r="M152" s="82"/>
      <c r="N152" s="83">
        <f t="shared" si="12"/>
        <v>0</v>
      </c>
      <c r="O152" s="80"/>
      <c r="P152" s="80"/>
      <c r="Q152" s="80"/>
      <c r="R152" s="84">
        <f t="shared" si="13"/>
        <v>0</v>
      </c>
      <c r="S152" s="19" t="str">
        <f t="shared" si="9"/>
        <v>OK</v>
      </c>
      <c r="T152" s="99"/>
      <c r="U152" s="99"/>
      <c r="V152" s="48"/>
      <c r="W152" s="48"/>
      <c r="X152" s="48"/>
      <c r="Y152" s="50"/>
      <c r="Z152" s="50"/>
      <c r="AA152" s="50"/>
      <c r="AB152" s="50"/>
      <c r="AC152" s="50"/>
      <c r="AD152" s="50"/>
      <c r="AE152" s="50"/>
      <c r="AF152" s="51"/>
      <c r="AG152" s="51"/>
      <c r="AH152" s="51"/>
      <c r="AI152" s="51"/>
    </row>
    <row r="153" spans="1:35" ht="40" customHeight="1" x14ac:dyDescent="0.35">
      <c r="A153" s="109"/>
      <c r="B153" s="112"/>
      <c r="C153" s="33">
        <v>150</v>
      </c>
      <c r="D153" s="115"/>
      <c r="E153" s="39" t="s">
        <v>88</v>
      </c>
      <c r="F153" s="40" t="s">
        <v>125</v>
      </c>
      <c r="G153" s="40" t="s">
        <v>28</v>
      </c>
      <c r="H153" s="40" t="s">
        <v>29</v>
      </c>
      <c r="I153" s="38">
        <v>1150</v>
      </c>
      <c r="J153" s="17">
        <v>0</v>
      </c>
      <c r="K153" s="79">
        <f t="shared" si="10"/>
        <v>0</v>
      </c>
      <c r="L153" s="81">
        <f t="shared" si="11"/>
        <v>0</v>
      </c>
      <c r="M153" s="82"/>
      <c r="N153" s="83">
        <f t="shared" si="12"/>
        <v>0</v>
      </c>
      <c r="O153" s="80"/>
      <c r="P153" s="80"/>
      <c r="Q153" s="80"/>
      <c r="R153" s="84">
        <f t="shared" si="13"/>
        <v>0</v>
      </c>
      <c r="S153" s="19" t="str">
        <f t="shared" si="9"/>
        <v>OK</v>
      </c>
      <c r="T153" s="99"/>
      <c r="U153" s="99"/>
      <c r="V153" s="48"/>
      <c r="W153" s="48"/>
      <c r="X153" s="48"/>
      <c r="Y153" s="50"/>
      <c r="Z153" s="50"/>
      <c r="AA153" s="50"/>
      <c r="AB153" s="50"/>
      <c r="AC153" s="50"/>
      <c r="AD153" s="50"/>
      <c r="AE153" s="50"/>
      <c r="AF153" s="51"/>
      <c r="AG153" s="51"/>
      <c r="AH153" s="51"/>
      <c r="AI153" s="51"/>
    </row>
    <row r="154" spans="1:35" ht="40" customHeight="1" x14ac:dyDescent="0.35">
      <c r="A154" s="109"/>
      <c r="B154" s="112"/>
      <c r="C154" s="33">
        <v>151</v>
      </c>
      <c r="D154" s="115"/>
      <c r="E154" s="39" t="s">
        <v>89</v>
      </c>
      <c r="F154" s="40" t="s">
        <v>37</v>
      </c>
      <c r="G154" s="40" t="s">
        <v>28</v>
      </c>
      <c r="H154" s="40" t="s">
        <v>29</v>
      </c>
      <c r="I154" s="38">
        <v>240</v>
      </c>
      <c r="J154" s="17">
        <v>0</v>
      </c>
      <c r="K154" s="79">
        <f t="shared" si="10"/>
        <v>0</v>
      </c>
      <c r="L154" s="81">
        <f t="shared" si="11"/>
        <v>0</v>
      </c>
      <c r="M154" s="82"/>
      <c r="N154" s="83">
        <f t="shared" si="12"/>
        <v>0</v>
      </c>
      <c r="O154" s="80"/>
      <c r="P154" s="80"/>
      <c r="Q154" s="80"/>
      <c r="R154" s="84">
        <f t="shared" si="13"/>
        <v>0</v>
      </c>
      <c r="S154" s="19" t="str">
        <f t="shared" si="9"/>
        <v>OK</v>
      </c>
      <c r="T154" s="99"/>
      <c r="U154" s="99"/>
      <c r="V154" s="48"/>
      <c r="W154" s="48"/>
      <c r="X154" s="48"/>
      <c r="Y154" s="50"/>
      <c r="Z154" s="50"/>
      <c r="AA154" s="50"/>
      <c r="AB154" s="50"/>
      <c r="AC154" s="50"/>
      <c r="AD154" s="50"/>
      <c r="AE154" s="50"/>
      <c r="AF154" s="51"/>
      <c r="AG154" s="51"/>
      <c r="AH154" s="51"/>
      <c r="AI154" s="51"/>
    </row>
    <row r="155" spans="1:35" ht="40" customHeight="1" x14ac:dyDescent="0.35">
      <c r="A155" s="109"/>
      <c r="B155" s="112"/>
      <c r="C155" s="33">
        <v>152</v>
      </c>
      <c r="D155" s="115"/>
      <c r="E155" s="39" t="s">
        <v>90</v>
      </c>
      <c r="F155" s="40" t="s">
        <v>37</v>
      </c>
      <c r="G155" s="40" t="s">
        <v>28</v>
      </c>
      <c r="H155" s="40" t="s">
        <v>29</v>
      </c>
      <c r="I155" s="38">
        <v>135</v>
      </c>
      <c r="J155" s="17">
        <v>0</v>
      </c>
      <c r="K155" s="79">
        <f t="shared" si="10"/>
        <v>0</v>
      </c>
      <c r="L155" s="81">
        <f t="shared" si="11"/>
        <v>0</v>
      </c>
      <c r="M155" s="82"/>
      <c r="N155" s="83">
        <f t="shared" si="12"/>
        <v>0</v>
      </c>
      <c r="O155" s="80"/>
      <c r="P155" s="80"/>
      <c r="Q155" s="80"/>
      <c r="R155" s="84">
        <f t="shared" si="13"/>
        <v>0</v>
      </c>
      <c r="S155" s="19" t="str">
        <f t="shared" si="9"/>
        <v>OK</v>
      </c>
      <c r="T155" s="99"/>
      <c r="U155" s="99"/>
      <c r="V155" s="48"/>
      <c r="W155" s="48"/>
      <c r="X155" s="48"/>
      <c r="Y155" s="50"/>
      <c r="Z155" s="50"/>
      <c r="AA155" s="50"/>
      <c r="AB155" s="50"/>
      <c r="AC155" s="50"/>
      <c r="AD155" s="50"/>
      <c r="AE155" s="50"/>
      <c r="AF155" s="51"/>
      <c r="AG155" s="51"/>
      <c r="AH155" s="51"/>
      <c r="AI155" s="51"/>
    </row>
    <row r="156" spans="1:35" ht="40" customHeight="1" x14ac:dyDescent="0.35">
      <c r="A156" s="109"/>
      <c r="B156" s="112"/>
      <c r="C156" s="33">
        <v>153</v>
      </c>
      <c r="D156" s="115"/>
      <c r="E156" s="39" t="s">
        <v>91</v>
      </c>
      <c r="F156" s="40" t="s">
        <v>37</v>
      </c>
      <c r="G156" s="40" t="s">
        <v>92</v>
      </c>
      <c r="H156" s="40" t="s">
        <v>29</v>
      </c>
      <c r="I156" s="38">
        <v>24.21</v>
      </c>
      <c r="J156" s="17">
        <v>0</v>
      </c>
      <c r="K156" s="79">
        <f t="shared" si="10"/>
        <v>0</v>
      </c>
      <c r="L156" s="81">
        <f t="shared" si="11"/>
        <v>0</v>
      </c>
      <c r="M156" s="82"/>
      <c r="N156" s="83">
        <f t="shared" si="12"/>
        <v>0</v>
      </c>
      <c r="O156" s="80"/>
      <c r="P156" s="80"/>
      <c r="Q156" s="80"/>
      <c r="R156" s="84">
        <f t="shared" si="13"/>
        <v>0</v>
      </c>
      <c r="S156" s="19" t="str">
        <f t="shared" si="9"/>
        <v>OK</v>
      </c>
      <c r="T156" s="99"/>
      <c r="U156" s="99"/>
      <c r="V156" s="48"/>
      <c r="W156" s="48"/>
      <c r="X156" s="48"/>
      <c r="Y156" s="50"/>
      <c r="Z156" s="50"/>
      <c r="AA156" s="50"/>
      <c r="AB156" s="50"/>
      <c r="AC156" s="50"/>
      <c r="AD156" s="50"/>
      <c r="AE156" s="50"/>
      <c r="AF156" s="51"/>
      <c r="AG156" s="51"/>
      <c r="AH156" s="51"/>
      <c r="AI156" s="51"/>
    </row>
    <row r="157" spans="1:35" ht="40" customHeight="1" x14ac:dyDescent="0.35">
      <c r="A157" s="109"/>
      <c r="B157" s="112"/>
      <c r="C157" s="33">
        <v>154</v>
      </c>
      <c r="D157" s="115"/>
      <c r="E157" s="39" t="s">
        <v>93</v>
      </c>
      <c r="F157" s="40" t="s">
        <v>125</v>
      </c>
      <c r="G157" s="40" t="s">
        <v>28</v>
      </c>
      <c r="H157" s="40" t="s">
        <v>29</v>
      </c>
      <c r="I157" s="38">
        <v>224</v>
      </c>
      <c r="J157" s="17">
        <v>0</v>
      </c>
      <c r="K157" s="79">
        <f t="shared" si="10"/>
        <v>0</v>
      </c>
      <c r="L157" s="81">
        <f t="shared" si="11"/>
        <v>0</v>
      </c>
      <c r="M157" s="82"/>
      <c r="N157" s="83">
        <f t="shared" si="12"/>
        <v>0</v>
      </c>
      <c r="O157" s="80"/>
      <c r="P157" s="80"/>
      <c r="Q157" s="80"/>
      <c r="R157" s="84">
        <f t="shared" si="13"/>
        <v>0</v>
      </c>
      <c r="S157" s="19" t="str">
        <f t="shared" si="9"/>
        <v>OK</v>
      </c>
      <c r="T157" s="99"/>
      <c r="U157" s="99"/>
      <c r="V157" s="48"/>
      <c r="W157" s="48"/>
      <c r="X157" s="48"/>
      <c r="Y157" s="50"/>
      <c r="Z157" s="50"/>
      <c r="AA157" s="50"/>
      <c r="AB157" s="50"/>
      <c r="AC157" s="50"/>
      <c r="AD157" s="50"/>
      <c r="AE157" s="50"/>
      <c r="AF157" s="51"/>
      <c r="AG157" s="51"/>
      <c r="AH157" s="51"/>
      <c r="AI157" s="51"/>
    </row>
    <row r="158" spans="1:35" ht="40" customHeight="1" x14ac:dyDescent="0.35">
      <c r="A158" s="110"/>
      <c r="B158" s="113"/>
      <c r="C158" s="33">
        <v>155</v>
      </c>
      <c r="D158" s="116"/>
      <c r="E158" s="39" t="s">
        <v>94</v>
      </c>
      <c r="F158" s="40" t="s">
        <v>125</v>
      </c>
      <c r="G158" s="40" t="s">
        <v>28</v>
      </c>
      <c r="H158" s="40" t="s">
        <v>29</v>
      </c>
      <c r="I158" s="38">
        <v>245</v>
      </c>
      <c r="J158" s="17">
        <v>0</v>
      </c>
      <c r="K158" s="79">
        <f t="shared" si="10"/>
        <v>0</v>
      </c>
      <c r="L158" s="81">
        <f t="shared" si="11"/>
        <v>0</v>
      </c>
      <c r="M158" s="82"/>
      <c r="N158" s="83">
        <f t="shared" si="12"/>
        <v>0</v>
      </c>
      <c r="O158" s="80"/>
      <c r="P158" s="80"/>
      <c r="Q158" s="80"/>
      <c r="R158" s="84">
        <f t="shared" si="13"/>
        <v>0</v>
      </c>
      <c r="S158" s="19" t="str">
        <f t="shared" si="9"/>
        <v>OK</v>
      </c>
      <c r="T158" s="99"/>
      <c r="U158" s="99"/>
      <c r="V158" s="48"/>
      <c r="W158" s="48"/>
      <c r="X158" s="48"/>
      <c r="Y158" s="50"/>
      <c r="Z158" s="50"/>
      <c r="AA158" s="50"/>
      <c r="AB158" s="50"/>
      <c r="AC158" s="50"/>
      <c r="AD158" s="50"/>
      <c r="AE158" s="50"/>
      <c r="AF158" s="51"/>
      <c r="AG158" s="51"/>
      <c r="AH158" s="51"/>
      <c r="AI158" s="51"/>
    </row>
    <row r="159" spans="1:35" ht="40" customHeight="1" x14ac:dyDescent="0.35">
      <c r="A159" s="108" t="s">
        <v>143</v>
      </c>
      <c r="B159" s="111">
        <v>5</v>
      </c>
      <c r="C159" s="33">
        <v>156</v>
      </c>
      <c r="D159" s="114" t="s">
        <v>123</v>
      </c>
      <c r="E159" s="39" t="s">
        <v>27</v>
      </c>
      <c r="F159" s="40" t="s">
        <v>125</v>
      </c>
      <c r="G159" s="40" t="s">
        <v>28</v>
      </c>
      <c r="H159" s="40" t="s">
        <v>29</v>
      </c>
      <c r="I159" s="38">
        <v>250</v>
      </c>
      <c r="J159" s="17">
        <v>0</v>
      </c>
      <c r="K159" s="79">
        <f t="shared" si="10"/>
        <v>0</v>
      </c>
      <c r="L159" s="81">
        <f t="shared" si="11"/>
        <v>0</v>
      </c>
      <c r="M159" s="82"/>
      <c r="N159" s="83">
        <f t="shared" si="12"/>
        <v>0</v>
      </c>
      <c r="O159" s="80"/>
      <c r="P159" s="80"/>
      <c r="Q159" s="80"/>
      <c r="R159" s="84">
        <f t="shared" si="13"/>
        <v>0</v>
      </c>
      <c r="S159" s="19" t="str">
        <f t="shared" si="9"/>
        <v>OK</v>
      </c>
      <c r="T159" s="99"/>
      <c r="U159" s="99"/>
      <c r="V159" s="48"/>
      <c r="W159" s="48"/>
      <c r="X159" s="48"/>
      <c r="Y159" s="50"/>
      <c r="Z159" s="50"/>
      <c r="AA159" s="50"/>
      <c r="AB159" s="50"/>
      <c r="AC159" s="50"/>
      <c r="AD159" s="50"/>
      <c r="AE159" s="50"/>
      <c r="AF159" s="51"/>
      <c r="AG159" s="51"/>
      <c r="AH159" s="51"/>
      <c r="AI159" s="51"/>
    </row>
    <row r="160" spans="1:35" ht="40" customHeight="1" x14ac:dyDescent="0.35">
      <c r="A160" s="109"/>
      <c r="B160" s="112"/>
      <c r="C160" s="33">
        <v>157</v>
      </c>
      <c r="D160" s="115"/>
      <c r="E160" s="39" t="s">
        <v>30</v>
      </c>
      <c r="F160" s="40" t="s">
        <v>31</v>
      </c>
      <c r="G160" s="40" t="s">
        <v>28</v>
      </c>
      <c r="H160" s="40" t="s">
        <v>29</v>
      </c>
      <c r="I160" s="38">
        <v>20</v>
      </c>
      <c r="J160" s="17">
        <v>0</v>
      </c>
      <c r="K160" s="79">
        <f t="shared" si="10"/>
        <v>0</v>
      </c>
      <c r="L160" s="81">
        <f t="shared" si="11"/>
        <v>0</v>
      </c>
      <c r="M160" s="82"/>
      <c r="N160" s="83">
        <f t="shared" si="12"/>
        <v>0</v>
      </c>
      <c r="O160" s="80"/>
      <c r="P160" s="80"/>
      <c r="Q160" s="80"/>
      <c r="R160" s="84">
        <f t="shared" si="13"/>
        <v>0</v>
      </c>
      <c r="S160" s="19" t="str">
        <f t="shared" si="9"/>
        <v>OK</v>
      </c>
      <c r="T160" s="99"/>
      <c r="U160" s="99"/>
      <c r="V160" s="48"/>
      <c r="W160" s="48"/>
      <c r="X160" s="48"/>
      <c r="Y160" s="50"/>
      <c r="Z160" s="50"/>
      <c r="AA160" s="50"/>
      <c r="AB160" s="50"/>
      <c r="AC160" s="50"/>
      <c r="AD160" s="50"/>
      <c r="AE160" s="50"/>
      <c r="AF160" s="51"/>
      <c r="AG160" s="51"/>
      <c r="AH160" s="51"/>
      <c r="AI160" s="51"/>
    </row>
    <row r="161" spans="1:35" ht="40" customHeight="1" x14ac:dyDescent="0.35">
      <c r="A161" s="109"/>
      <c r="B161" s="112"/>
      <c r="C161" s="33">
        <v>158</v>
      </c>
      <c r="D161" s="115"/>
      <c r="E161" s="39" t="s">
        <v>32</v>
      </c>
      <c r="F161" s="40" t="s">
        <v>125</v>
      </c>
      <c r="G161" s="40" t="s">
        <v>28</v>
      </c>
      <c r="H161" s="40" t="s">
        <v>29</v>
      </c>
      <c r="I161" s="38">
        <v>32</v>
      </c>
      <c r="J161" s="17">
        <v>0</v>
      </c>
      <c r="K161" s="79">
        <f t="shared" si="10"/>
        <v>0</v>
      </c>
      <c r="L161" s="81">
        <f t="shared" si="11"/>
        <v>0</v>
      </c>
      <c r="M161" s="82"/>
      <c r="N161" s="83">
        <f t="shared" si="12"/>
        <v>0</v>
      </c>
      <c r="O161" s="80"/>
      <c r="P161" s="80"/>
      <c r="Q161" s="80"/>
      <c r="R161" s="84">
        <f t="shared" si="13"/>
        <v>0</v>
      </c>
      <c r="S161" s="19" t="str">
        <f t="shared" si="9"/>
        <v>OK</v>
      </c>
      <c r="T161" s="99"/>
      <c r="U161" s="99"/>
      <c r="V161" s="48"/>
      <c r="W161" s="48"/>
      <c r="X161" s="48"/>
      <c r="Y161" s="50"/>
      <c r="Z161" s="50"/>
      <c r="AA161" s="50"/>
      <c r="AB161" s="50"/>
      <c r="AC161" s="50"/>
      <c r="AD161" s="50"/>
      <c r="AE161" s="50"/>
      <c r="AF161" s="51"/>
      <c r="AG161" s="51"/>
      <c r="AH161" s="51"/>
      <c r="AI161" s="51"/>
    </row>
    <row r="162" spans="1:35" ht="40" customHeight="1" x14ac:dyDescent="0.35">
      <c r="A162" s="109"/>
      <c r="B162" s="112"/>
      <c r="C162" s="33">
        <v>159</v>
      </c>
      <c r="D162" s="115"/>
      <c r="E162" s="39" t="s">
        <v>33</v>
      </c>
      <c r="F162" s="40" t="s">
        <v>125</v>
      </c>
      <c r="G162" s="40" t="s">
        <v>34</v>
      </c>
      <c r="H162" s="40" t="s">
        <v>29</v>
      </c>
      <c r="I162" s="38">
        <v>52</v>
      </c>
      <c r="J162" s="17">
        <v>0</v>
      </c>
      <c r="K162" s="79">
        <f t="shared" si="10"/>
        <v>0</v>
      </c>
      <c r="L162" s="81">
        <f t="shared" si="11"/>
        <v>0</v>
      </c>
      <c r="M162" s="82"/>
      <c r="N162" s="83">
        <f t="shared" si="12"/>
        <v>0</v>
      </c>
      <c r="O162" s="80"/>
      <c r="P162" s="80"/>
      <c r="Q162" s="80"/>
      <c r="R162" s="84">
        <f t="shared" si="13"/>
        <v>0</v>
      </c>
      <c r="S162" s="19" t="str">
        <f t="shared" si="9"/>
        <v>OK</v>
      </c>
      <c r="T162" s="99"/>
      <c r="U162" s="99"/>
      <c r="V162" s="48"/>
      <c r="W162" s="48"/>
      <c r="X162" s="48"/>
      <c r="Y162" s="50"/>
      <c r="Z162" s="50"/>
      <c r="AA162" s="50"/>
      <c r="AB162" s="50"/>
      <c r="AC162" s="50"/>
      <c r="AD162" s="50"/>
      <c r="AE162" s="50"/>
      <c r="AF162" s="51"/>
      <c r="AG162" s="51"/>
      <c r="AH162" s="51"/>
      <c r="AI162" s="51"/>
    </row>
    <row r="163" spans="1:35" ht="40" customHeight="1" x14ac:dyDescent="0.35">
      <c r="A163" s="109"/>
      <c r="B163" s="112"/>
      <c r="C163" s="33">
        <v>160</v>
      </c>
      <c r="D163" s="115"/>
      <c r="E163" s="39" t="s">
        <v>35</v>
      </c>
      <c r="F163" s="40" t="s">
        <v>125</v>
      </c>
      <c r="G163" s="40" t="s">
        <v>36</v>
      </c>
      <c r="H163" s="40" t="s">
        <v>29</v>
      </c>
      <c r="I163" s="38">
        <v>75</v>
      </c>
      <c r="J163" s="17">
        <v>0</v>
      </c>
      <c r="K163" s="79">
        <f t="shared" si="10"/>
        <v>0</v>
      </c>
      <c r="L163" s="81">
        <f t="shared" si="11"/>
        <v>0</v>
      </c>
      <c r="M163" s="82"/>
      <c r="N163" s="83">
        <f t="shared" si="12"/>
        <v>0</v>
      </c>
      <c r="O163" s="80"/>
      <c r="P163" s="80"/>
      <c r="Q163" s="80"/>
      <c r="R163" s="84">
        <f t="shared" si="13"/>
        <v>0</v>
      </c>
      <c r="S163" s="19" t="str">
        <f t="shared" si="9"/>
        <v>OK</v>
      </c>
      <c r="T163" s="99"/>
      <c r="U163" s="99"/>
      <c r="V163" s="48"/>
      <c r="W163" s="48"/>
      <c r="X163" s="48"/>
      <c r="Y163" s="50"/>
      <c r="Z163" s="50"/>
      <c r="AA163" s="50"/>
      <c r="AB163" s="50"/>
      <c r="AC163" s="50"/>
      <c r="AD163" s="50"/>
      <c r="AE163" s="50"/>
      <c r="AF163" s="51"/>
      <c r="AG163" s="51"/>
      <c r="AH163" s="51"/>
      <c r="AI163" s="51"/>
    </row>
    <row r="164" spans="1:35" ht="40" customHeight="1" x14ac:dyDescent="0.35">
      <c r="A164" s="109"/>
      <c r="B164" s="112"/>
      <c r="C164" s="33">
        <v>161</v>
      </c>
      <c r="D164" s="115"/>
      <c r="E164" s="39" t="s">
        <v>127</v>
      </c>
      <c r="F164" s="40" t="s">
        <v>125</v>
      </c>
      <c r="G164" s="40" t="s">
        <v>28</v>
      </c>
      <c r="H164" s="40" t="s">
        <v>29</v>
      </c>
      <c r="I164" s="38">
        <v>6.59</v>
      </c>
      <c r="J164" s="17">
        <v>0</v>
      </c>
      <c r="K164" s="79">
        <f t="shared" si="10"/>
        <v>0</v>
      </c>
      <c r="L164" s="81">
        <f t="shared" si="11"/>
        <v>0</v>
      </c>
      <c r="M164" s="82"/>
      <c r="N164" s="83">
        <f t="shared" si="12"/>
        <v>0</v>
      </c>
      <c r="O164" s="80"/>
      <c r="P164" s="80"/>
      <c r="Q164" s="80"/>
      <c r="R164" s="84">
        <f t="shared" si="13"/>
        <v>0</v>
      </c>
      <c r="S164" s="19" t="str">
        <f t="shared" si="9"/>
        <v>OK</v>
      </c>
      <c r="T164" s="99"/>
      <c r="U164" s="99"/>
      <c r="V164" s="48"/>
      <c r="W164" s="48"/>
      <c r="X164" s="48"/>
      <c r="Y164" s="50"/>
      <c r="Z164" s="50"/>
      <c r="AA164" s="50"/>
      <c r="AB164" s="50"/>
      <c r="AC164" s="50"/>
      <c r="AD164" s="50"/>
      <c r="AE164" s="50"/>
      <c r="AF164" s="51"/>
      <c r="AG164" s="51"/>
      <c r="AH164" s="51"/>
      <c r="AI164" s="51"/>
    </row>
    <row r="165" spans="1:35" ht="40" customHeight="1" x14ac:dyDescent="0.35">
      <c r="A165" s="109"/>
      <c r="B165" s="112"/>
      <c r="C165" s="33">
        <v>162</v>
      </c>
      <c r="D165" s="115"/>
      <c r="E165" s="39" t="s">
        <v>41</v>
      </c>
      <c r="F165" s="40" t="s">
        <v>10</v>
      </c>
      <c r="G165" s="40" t="s">
        <v>28</v>
      </c>
      <c r="H165" s="40" t="s">
        <v>29</v>
      </c>
      <c r="I165" s="38">
        <v>74.28</v>
      </c>
      <c r="J165" s="17">
        <v>0</v>
      </c>
      <c r="K165" s="79">
        <f t="shared" si="10"/>
        <v>0</v>
      </c>
      <c r="L165" s="81">
        <f t="shared" si="11"/>
        <v>0</v>
      </c>
      <c r="M165" s="82"/>
      <c r="N165" s="83">
        <f t="shared" si="12"/>
        <v>0</v>
      </c>
      <c r="O165" s="80"/>
      <c r="P165" s="80"/>
      <c r="Q165" s="80"/>
      <c r="R165" s="84">
        <f t="shared" si="13"/>
        <v>0</v>
      </c>
      <c r="S165" s="19" t="str">
        <f t="shared" si="9"/>
        <v>OK</v>
      </c>
      <c r="T165" s="99"/>
      <c r="U165" s="99"/>
      <c r="V165" s="48"/>
      <c r="W165" s="48"/>
      <c r="X165" s="48"/>
      <c r="Y165" s="50"/>
      <c r="Z165" s="50"/>
      <c r="AA165" s="50"/>
      <c r="AB165" s="50"/>
      <c r="AC165" s="50"/>
      <c r="AD165" s="50"/>
      <c r="AE165" s="50"/>
      <c r="AF165" s="51"/>
      <c r="AG165" s="51"/>
      <c r="AH165" s="51"/>
      <c r="AI165" s="51"/>
    </row>
    <row r="166" spans="1:35" ht="40" customHeight="1" x14ac:dyDescent="0.35">
      <c r="A166" s="109"/>
      <c r="B166" s="112"/>
      <c r="C166" s="33">
        <v>163</v>
      </c>
      <c r="D166" s="115"/>
      <c r="E166" s="39" t="s">
        <v>42</v>
      </c>
      <c r="F166" s="40" t="s">
        <v>43</v>
      </c>
      <c r="G166" s="40" t="s">
        <v>28</v>
      </c>
      <c r="H166" s="40" t="s">
        <v>29</v>
      </c>
      <c r="I166" s="38">
        <v>26.57</v>
      </c>
      <c r="J166" s="17">
        <v>0</v>
      </c>
      <c r="K166" s="79">
        <f t="shared" si="10"/>
        <v>0</v>
      </c>
      <c r="L166" s="81">
        <f t="shared" si="11"/>
        <v>0</v>
      </c>
      <c r="M166" s="82"/>
      <c r="N166" s="83">
        <f t="shared" si="12"/>
        <v>0</v>
      </c>
      <c r="O166" s="80"/>
      <c r="P166" s="80"/>
      <c r="Q166" s="80"/>
      <c r="R166" s="84">
        <f t="shared" si="13"/>
        <v>0</v>
      </c>
      <c r="S166" s="19" t="str">
        <f t="shared" si="9"/>
        <v>OK</v>
      </c>
      <c r="T166" s="99"/>
      <c r="U166" s="99"/>
      <c r="V166" s="48"/>
      <c r="W166" s="48"/>
      <c r="X166" s="48"/>
      <c r="Y166" s="50"/>
      <c r="Z166" s="50"/>
      <c r="AA166" s="50"/>
      <c r="AB166" s="50"/>
      <c r="AC166" s="50"/>
      <c r="AD166" s="50"/>
      <c r="AE166" s="50"/>
      <c r="AF166" s="51"/>
      <c r="AG166" s="51"/>
      <c r="AH166" s="51"/>
      <c r="AI166" s="51"/>
    </row>
    <row r="167" spans="1:35" ht="40" customHeight="1" x14ac:dyDescent="0.35">
      <c r="A167" s="109"/>
      <c r="B167" s="112"/>
      <c r="C167" s="33">
        <v>164</v>
      </c>
      <c r="D167" s="115"/>
      <c r="E167" s="39" t="s">
        <v>44</v>
      </c>
      <c r="F167" s="40" t="s">
        <v>37</v>
      </c>
      <c r="G167" s="40" t="s">
        <v>45</v>
      </c>
      <c r="H167" s="40" t="s">
        <v>29</v>
      </c>
      <c r="I167" s="38">
        <v>34.21</v>
      </c>
      <c r="J167" s="17">
        <v>0</v>
      </c>
      <c r="K167" s="79">
        <f t="shared" si="10"/>
        <v>0</v>
      </c>
      <c r="L167" s="81">
        <f t="shared" si="11"/>
        <v>0</v>
      </c>
      <c r="M167" s="82"/>
      <c r="N167" s="83">
        <f t="shared" si="12"/>
        <v>0</v>
      </c>
      <c r="O167" s="80"/>
      <c r="P167" s="80"/>
      <c r="Q167" s="80"/>
      <c r="R167" s="84">
        <f t="shared" si="13"/>
        <v>0</v>
      </c>
      <c r="S167" s="19" t="str">
        <f t="shared" si="9"/>
        <v>OK</v>
      </c>
      <c r="T167" s="99"/>
      <c r="U167" s="99"/>
      <c r="V167" s="48"/>
      <c r="W167" s="48"/>
      <c r="X167" s="48"/>
      <c r="Y167" s="50"/>
      <c r="Z167" s="50"/>
      <c r="AA167" s="50"/>
      <c r="AB167" s="50"/>
      <c r="AC167" s="50"/>
      <c r="AD167" s="50"/>
      <c r="AE167" s="50"/>
      <c r="AF167" s="51"/>
      <c r="AG167" s="51"/>
      <c r="AH167" s="51"/>
      <c r="AI167" s="51"/>
    </row>
    <row r="168" spans="1:35" ht="40" customHeight="1" x14ac:dyDescent="0.35">
      <c r="A168" s="109"/>
      <c r="B168" s="112"/>
      <c r="C168" s="33">
        <v>165</v>
      </c>
      <c r="D168" s="115"/>
      <c r="E168" s="39" t="s">
        <v>46</v>
      </c>
      <c r="F168" s="40" t="s">
        <v>37</v>
      </c>
      <c r="G168" s="40" t="s">
        <v>99</v>
      </c>
      <c r="H168" s="40" t="s">
        <v>29</v>
      </c>
      <c r="I168" s="38">
        <v>27</v>
      </c>
      <c r="J168" s="17">
        <v>0</v>
      </c>
      <c r="K168" s="79">
        <f t="shared" si="10"/>
        <v>0</v>
      </c>
      <c r="L168" s="81">
        <f t="shared" si="11"/>
        <v>0</v>
      </c>
      <c r="M168" s="82"/>
      <c r="N168" s="83">
        <f t="shared" si="12"/>
        <v>0</v>
      </c>
      <c r="O168" s="80"/>
      <c r="P168" s="80"/>
      <c r="Q168" s="80"/>
      <c r="R168" s="84">
        <f t="shared" si="13"/>
        <v>0</v>
      </c>
      <c r="S168" s="19" t="str">
        <f t="shared" si="9"/>
        <v>OK</v>
      </c>
      <c r="T168" s="99"/>
      <c r="U168" s="99"/>
      <c r="V168" s="48"/>
      <c r="W168" s="48"/>
      <c r="X168" s="48"/>
      <c r="Y168" s="50"/>
      <c r="Z168" s="50"/>
      <c r="AA168" s="50"/>
      <c r="AB168" s="50"/>
      <c r="AC168" s="50"/>
      <c r="AD168" s="50"/>
      <c r="AE168" s="50"/>
      <c r="AF168" s="51"/>
      <c r="AG168" s="51"/>
      <c r="AH168" s="51"/>
      <c r="AI168" s="51"/>
    </row>
    <row r="169" spans="1:35" ht="40" customHeight="1" x14ac:dyDescent="0.35">
      <c r="A169" s="109"/>
      <c r="B169" s="112"/>
      <c r="C169" s="33">
        <v>166</v>
      </c>
      <c r="D169" s="115"/>
      <c r="E169" s="39" t="s">
        <v>48</v>
      </c>
      <c r="F169" s="40" t="s">
        <v>37</v>
      </c>
      <c r="G169" s="40" t="s">
        <v>49</v>
      </c>
      <c r="H169" s="40" t="s">
        <v>29</v>
      </c>
      <c r="I169" s="38">
        <v>19.21</v>
      </c>
      <c r="J169" s="17">
        <v>0</v>
      </c>
      <c r="K169" s="79">
        <f t="shared" si="10"/>
        <v>0</v>
      </c>
      <c r="L169" s="81">
        <f t="shared" si="11"/>
        <v>0</v>
      </c>
      <c r="M169" s="82"/>
      <c r="N169" s="83">
        <f t="shared" si="12"/>
        <v>0</v>
      </c>
      <c r="O169" s="80"/>
      <c r="P169" s="80"/>
      <c r="Q169" s="80"/>
      <c r="R169" s="84">
        <f t="shared" si="13"/>
        <v>0</v>
      </c>
      <c r="S169" s="19" t="str">
        <f t="shared" si="9"/>
        <v>OK</v>
      </c>
      <c r="T169" s="99"/>
      <c r="U169" s="99"/>
      <c r="V169" s="48"/>
      <c r="W169" s="48"/>
      <c r="X169" s="48"/>
      <c r="Y169" s="50"/>
      <c r="Z169" s="50"/>
      <c r="AA169" s="50"/>
      <c r="AB169" s="50"/>
      <c r="AC169" s="50"/>
      <c r="AD169" s="50"/>
      <c r="AE169" s="50"/>
      <c r="AF169" s="51"/>
      <c r="AG169" s="51"/>
      <c r="AH169" s="51"/>
      <c r="AI169" s="51"/>
    </row>
    <row r="170" spans="1:35" ht="40" customHeight="1" x14ac:dyDescent="0.35">
      <c r="A170" s="109"/>
      <c r="B170" s="112"/>
      <c r="C170" s="33">
        <v>167</v>
      </c>
      <c r="D170" s="115"/>
      <c r="E170" s="39" t="s">
        <v>50</v>
      </c>
      <c r="F170" s="40" t="s">
        <v>37</v>
      </c>
      <c r="G170" s="40" t="s">
        <v>51</v>
      </c>
      <c r="H170" s="40" t="s">
        <v>29</v>
      </c>
      <c r="I170" s="38">
        <v>240.3</v>
      </c>
      <c r="J170" s="17">
        <v>0</v>
      </c>
      <c r="K170" s="79">
        <f t="shared" si="10"/>
        <v>0</v>
      </c>
      <c r="L170" s="81">
        <f t="shared" si="11"/>
        <v>0</v>
      </c>
      <c r="M170" s="82"/>
      <c r="N170" s="83">
        <f t="shared" si="12"/>
        <v>0</v>
      </c>
      <c r="O170" s="80"/>
      <c r="P170" s="80"/>
      <c r="Q170" s="80"/>
      <c r="R170" s="84">
        <f t="shared" si="13"/>
        <v>0</v>
      </c>
      <c r="S170" s="19" t="str">
        <f t="shared" si="9"/>
        <v>OK</v>
      </c>
      <c r="T170" s="99"/>
      <c r="U170" s="99"/>
      <c r="V170" s="48"/>
      <c r="W170" s="48"/>
      <c r="X170" s="48"/>
      <c r="Y170" s="50"/>
      <c r="Z170" s="50"/>
      <c r="AA170" s="50"/>
      <c r="AB170" s="50"/>
      <c r="AC170" s="50"/>
      <c r="AD170" s="50"/>
      <c r="AE170" s="50"/>
      <c r="AF170" s="51"/>
      <c r="AG170" s="51"/>
      <c r="AH170" s="51"/>
      <c r="AI170" s="51"/>
    </row>
    <row r="171" spans="1:35" ht="40" customHeight="1" x14ac:dyDescent="0.35">
      <c r="A171" s="109"/>
      <c r="B171" s="112"/>
      <c r="C171" s="33">
        <v>168</v>
      </c>
      <c r="D171" s="115"/>
      <c r="E171" s="39" t="s">
        <v>52</v>
      </c>
      <c r="F171" s="40" t="s">
        <v>37</v>
      </c>
      <c r="G171" s="40" t="s">
        <v>53</v>
      </c>
      <c r="H171" s="40" t="s">
        <v>29</v>
      </c>
      <c r="I171" s="38">
        <v>262.35000000000002</v>
      </c>
      <c r="J171" s="17">
        <v>0</v>
      </c>
      <c r="K171" s="79">
        <f t="shared" si="10"/>
        <v>0</v>
      </c>
      <c r="L171" s="81">
        <f t="shared" si="11"/>
        <v>0</v>
      </c>
      <c r="M171" s="82"/>
      <c r="N171" s="83">
        <f t="shared" si="12"/>
        <v>0</v>
      </c>
      <c r="O171" s="80"/>
      <c r="P171" s="80"/>
      <c r="Q171" s="80"/>
      <c r="R171" s="84">
        <f t="shared" si="13"/>
        <v>0</v>
      </c>
      <c r="S171" s="19" t="str">
        <f t="shared" si="9"/>
        <v>OK</v>
      </c>
      <c r="T171" s="99"/>
      <c r="U171" s="99"/>
      <c r="V171" s="48"/>
      <c r="W171" s="48"/>
      <c r="X171" s="48"/>
      <c r="Y171" s="50"/>
      <c r="Z171" s="50"/>
      <c r="AA171" s="50"/>
      <c r="AB171" s="50"/>
      <c r="AC171" s="50"/>
      <c r="AD171" s="50"/>
      <c r="AE171" s="50"/>
      <c r="AF171" s="51"/>
      <c r="AG171" s="51"/>
      <c r="AH171" s="51"/>
      <c r="AI171" s="51"/>
    </row>
    <row r="172" spans="1:35" ht="40" customHeight="1" x14ac:dyDescent="0.35">
      <c r="A172" s="109"/>
      <c r="B172" s="112"/>
      <c r="C172" s="33">
        <v>169</v>
      </c>
      <c r="D172" s="115"/>
      <c r="E172" s="39" t="s">
        <v>54</v>
      </c>
      <c r="F172" s="40" t="s">
        <v>37</v>
      </c>
      <c r="G172" s="40" t="s">
        <v>95</v>
      </c>
      <c r="H172" s="40" t="s">
        <v>29</v>
      </c>
      <c r="I172" s="38">
        <v>86.48</v>
      </c>
      <c r="J172" s="17">
        <v>0</v>
      </c>
      <c r="K172" s="79">
        <f t="shared" si="10"/>
        <v>0</v>
      </c>
      <c r="L172" s="81">
        <f t="shared" si="11"/>
        <v>0</v>
      </c>
      <c r="M172" s="82"/>
      <c r="N172" s="83">
        <f t="shared" si="12"/>
        <v>0</v>
      </c>
      <c r="O172" s="80"/>
      <c r="P172" s="80"/>
      <c r="Q172" s="80"/>
      <c r="R172" s="84">
        <f t="shared" si="13"/>
        <v>0</v>
      </c>
      <c r="S172" s="19" t="str">
        <f t="shared" si="9"/>
        <v>OK</v>
      </c>
      <c r="T172" s="99"/>
      <c r="U172" s="99"/>
      <c r="V172" s="48"/>
      <c r="W172" s="48"/>
      <c r="X172" s="48"/>
      <c r="Y172" s="50"/>
      <c r="Z172" s="50"/>
      <c r="AA172" s="50"/>
      <c r="AB172" s="50"/>
      <c r="AC172" s="50"/>
      <c r="AD172" s="50"/>
      <c r="AE172" s="50"/>
      <c r="AF172" s="51"/>
      <c r="AG172" s="51"/>
      <c r="AH172" s="51"/>
      <c r="AI172" s="51"/>
    </row>
    <row r="173" spans="1:35" ht="40" customHeight="1" x14ac:dyDescent="0.35">
      <c r="A173" s="109"/>
      <c r="B173" s="112"/>
      <c r="C173" s="33">
        <v>170</v>
      </c>
      <c r="D173" s="115"/>
      <c r="E173" s="39" t="s">
        <v>56</v>
      </c>
      <c r="F173" s="40" t="s">
        <v>37</v>
      </c>
      <c r="G173" s="40" t="s">
        <v>96</v>
      </c>
      <c r="H173" s="40" t="s">
        <v>29</v>
      </c>
      <c r="I173" s="38">
        <v>33.17</v>
      </c>
      <c r="J173" s="17">
        <v>0</v>
      </c>
      <c r="K173" s="79">
        <f t="shared" si="10"/>
        <v>0</v>
      </c>
      <c r="L173" s="81">
        <f t="shared" si="11"/>
        <v>0</v>
      </c>
      <c r="M173" s="82"/>
      <c r="N173" s="83">
        <f t="shared" si="12"/>
        <v>0</v>
      </c>
      <c r="O173" s="80"/>
      <c r="P173" s="80"/>
      <c r="Q173" s="80"/>
      <c r="R173" s="84">
        <f t="shared" si="13"/>
        <v>0</v>
      </c>
      <c r="S173" s="19" t="str">
        <f t="shared" si="9"/>
        <v>OK</v>
      </c>
      <c r="T173" s="99"/>
      <c r="U173" s="99"/>
      <c r="V173" s="48"/>
      <c r="W173" s="48"/>
      <c r="X173" s="48"/>
      <c r="Y173" s="50"/>
      <c r="Z173" s="50"/>
      <c r="AA173" s="50"/>
      <c r="AB173" s="50"/>
      <c r="AC173" s="50"/>
      <c r="AD173" s="50"/>
      <c r="AE173" s="50"/>
      <c r="AF173" s="51"/>
      <c r="AG173" s="51"/>
      <c r="AH173" s="51"/>
      <c r="AI173" s="51"/>
    </row>
    <row r="174" spans="1:35" ht="40" customHeight="1" x14ac:dyDescent="0.35">
      <c r="A174" s="109"/>
      <c r="B174" s="112"/>
      <c r="C174" s="33">
        <v>171</v>
      </c>
      <c r="D174" s="115"/>
      <c r="E174" s="39" t="s">
        <v>58</v>
      </c>
      <c r="F174" s="40" t="s">
        <v>37</v>
      </c>
      <c r="G174" s="40" t="s">
        <v>59</v>
      </c>
      <c r="H174" s="40" t="s">
        <v>29</v>
      </c>
      <c r="I174" s="38">
        <v>74.31</v>
      </c>
      <c r="J174" s="17">
        <v>0</v>
      </c>
      <c r="K174" s="79">
        <f t="shared" si="10"/>
        <v>0</v>
      </c>
      <c r="L174" s="81">
        <f t="shared" si="11"/>
        <v>0</v>
      </c>
      <c r="M174" s="82"/>
      <c r="N174" s="83">
        <f t="shared" si="12"/>
        <v>0</v>
      </c>
      <c r="O174" s="80"/>
      <c r="P174" s="80"/>
      <c r="Q174" s="80"/>
      <c r="R174" s="84">
        <f t="shared" si="13"/>
        <v>0</v>
      </c>
      <c r="S174" s="19" t="str">
        <f t="shared" si="9"/>
        <v>OK</v>
      </c>
      <c r="T174" s="99"/>
      <c r="U174" s="99"/>
      <c r="V174" s="48"/>
      <c r="W174" s="48"/>
      <c r="X174" s="48"/>
      <c r="Y174" s="50"/>
      <c r="Z174" s="50"/>
      <c r="AA174" s="50"/>
      <c r="AB174" s="50"/>
      <c r="AC174" s="50"/>
      <c r="AD174" s="50"/>
      <c r="AE174" s="50"/>
      <c r="AF174" s="51"/>
      <c r="AG174" s="51"/>
      <c r="AH174" s="51"/>
      <c r="AI174" s="51"/>
    </row>
    <row r="175" spans="1:35" ht="40" customHeight="1" x14ac:dyDescent="0.35">
      <c r="A175" s="109"/>
      <c r="B175" s="112"/>
      <c r="C175" s="33">
        <v>172</v>
      </c>
      <c r="D175" s="115"/>
      <c r="E175" s="39" t="s">
        <v>60</v>
      </c>
      <c r="F175" s="40" t="s">
        <v>37</v>
      </c>
      <c r="G175" s="40" t="s">
        <v>61</v>
      </c>
      <c r="H175" s="40" t="s">
        <v>29</v>
      </c>
      <c r="I175" s="38">
        <v>124.47</v>
      </c>
      <c r="J175" s="17">
        <v>0</v>
      </c>
      <c r="K175" s="79">
        <f t="shared" si="10"/>
        <v>0</v>
      </c>
      <c r="L175" s="81">
        <f t="shared" si="11"/>
        <v>0</v>
      </c>
      <c r="M175" s="82"/>
      <c r="N175" s="83">
        <f t="shared" si="12"/>
        <v>0</v>
      </c>
      <c r="O175" s="80"/>
      <c r="P175" s="80"/>
      <c r="Q175" s="80"/>
      <c r="R175" s="84">
        <f t="shared" si="13"/>
        <v>0</v>
      </c>
      <c r="S175" s="19" t="str">
        <f t="shared" si="9"/>
        <v>OK</v>
      </c>
      <c r="T175" s="99"/>
      <c r="U175" s="99"/>
      <c r="V175" s="48"/>
      <c r="W175" s="48"/>
      <c r="X175" s="48"/>
      <c r="Y175" s="50"/>
      <c r="Z175" s="50"/>
      <c r="AA175" s="50"/>
      <c r="AB175" s="50"/>
      <c r="AC175" s="50"/>
      <c r="AD175" s="50"/>
      <c r="AE175" s="50"/>
      <c r="AF175" s="51"/>
      <c r="AG175" s="51"/>
      <c r="AH175" s="51"/>
      <c r="AI175" s="51"/>
    </row>
    <row r="176" spans="1:35" ht="40" customHeight="1" x14ac:dyDescent="0.35">
      <c r="A176" s="109"/>
      <c r="B176" s="112"/>
      <c r="C176" s="33">
        <v>173</v>
      </c>
      <c r="D176" s="115"/>
      <c r="E176" s="39" t="s">
        <v>62</v>
      </c>
      <c r="F176" s="40" t="s">
        <v>125</v>
      </c>
      <c r="G176" s="40" t="s">
        <v>63</v>
      </c>
      <c r="H176" s="40" t="s">
        <v>29</v>
      </c>
      <c r="I176" s="38">
        <v>1329.82</v>
      </c>
      <c r="J176" s="17">
        <v>0</v>
      </c>
      <c r="K176" s="79">
        <f t="shared" si="10"/>
        <v>0</v>
      </c>
      <c r="L176" s="81">
        <f t="shared" si="11"/>
        <v>0</v>
      </c>
      <c r="M176" s="82"/>
      <c r="N176" s="83">
        <f t="shared" si="12"/>
        <v>0</v>
      </c>
      <c r="O176" s="80"/>
      <c r="P176" s="80"/>
      <c r="Q176" s="80"/>
      <c r="R176" s="84">
        <f t="shared" si="13"/>
        <v>0</v>
      </c>
      <c r="S176" s="19" t="str">
        <f t="shared" si="9"/>
        <v>OK</v>
      </c>
      <c r="T176" s="99"/>
      <c r="U176" s="99"/>
      <c r="V176" s="48"/>
      <c r="W176" s="48"/>
      <c r="X176" s="48"/>
      <c r="Y176" s="50"/>
      <c r="Z176" s="50"/>
      <c r="AA176" s="50"/>
      <c r="AB176" s="50"/>
      <c r="AC176" s="50"/>
      <c r="AD176" s="50"/>
      <c r="AE176" s="50"/>
      <c r="AF176" s="51"/>
      <c r="AG176" s="51"/>
      <c r="AH176" s="51"/>
      <c r="AI176" s="51"/>
    </row>
    <row r="177" spans="1:35" ht="40" customHeight="1" x14ac:dyDescent="0.35">
      <c r="A177" s="109"/>
      <c r="B177" s="112"/>
      <c r="C177" s="33">
        <v>174</v>
      </c>
      <c r="D177" s="115"/>
      <c r="E177" s="39" t="s">
        <v>64</v>
      </c>
      <c r="F177" s="40" t="s">
        <v>125</v>
      </c>
      <c r="G177" s="40" t="s">
        <v>63</v>
      </c>
      <c r="H177" s="40" t="s">
        <v>29</v>
      </c>
      <c r="I177" s="38">
        <v>699.23</v>
      </c>
      <c r="J177" s="17">
        <v>0</v>
      </c>
      <c r="K177" s="79">
        <f t="shared" si="10"/>
        <v>0</v>
      </c>
      <c r="L177" s="81">
        <f t="shared" si="11"/>
        <v>0</v>
      </c>
      <c r="M177" s="82"/>
      <c r="N177" s="83">
        <f t="shared" si="12"/>
        <v>0</v>
      </c>
      <c r="O177" s="80"/>
      <c r="P177" s="80"/>
      <c r="Q177" s="80"/>
      <c r="R177" s="84">
        <f t="shared" si="13"/>
        <v>0</v>
      </c>
      <c r="S177" s="19" t="str">
        <f t="shared" si="9"/>
        <v>OK</v>
      </c>
      <c r="T177" s="99"/>
      <c r="U177" s="99"/>
      <c r="V177" s="48"/>
      <c r="W177" s="48"/>
      <c r="X177" s="48"/>
      <c r="Y177" s="50"/>
      <c r="Z177" s="50"/>
      <c r="AA177" s="50"/>
      <c r="AB177" s="50"/>
      <c r="AC177" s="50"/>
      <c r="AD177" s="50"/>
      <c r="AE177" s="50"/>
      <c r="AF177" s="51"/>
      <c r="AG177" s="51"/>
      <c r="AH177" s="51"/>
      <c r="AI177" s="51"/>
    </row>
    <row r="178" spans="1:35" ht="40" customHeight="1" x14ac:dyDescent="0.35">
      <c r="A178" s="109"/>
      <c r="B178" s="112"/>
      <c r="C178" s="33">
        <v>175</v>
      </c>
      <c r="D178" s="115"/>
      <c r="E178" s="39" t="s">
        <v>65</v>
      </c>
      <c r="F178" s="40" t="s">
        <v>125</v>
      </c>
      <c r="G178" s="40" t="s">
        <v>66</v>
      </c>
      <c r="H178" s="40" t="s">
        <v>29</v>
      </c>
      <c r="I178" s="38">
        <v>188.79</v>
      </c>
      <c r="J178" s="17">
        <v>0</v>
      </c>
      <c r="K178" s="79">
        <f t="shared" si="10"/>
        <v>0</v>
      </c>
      <c r="L178" s="81">
        <f t="shared" si="11"/>
        <v>0</v>
      </c>
      <c r="M178" s="82"/>
      <c r="N178" s="83">
        <f t="shared" si="12"/>
        <v>0</v>
      </c>
      <c r="O178" s="80"/>
      <c r="P178" s="80"/>
      <c r="Q178" s="80"/>
      <c r="R178" s="84">
        <f t="shared" si="13"/>
        <v>0</v>
      </c>
      <c r="S178" s="19" t="str">
        <f t="shared" si="9"/>
        <v>OK</v>
      </c>
      <c r="T178" s="99"/>
      <c r="U178" s="99"/>
      <c r="V178" s="48"/>
      <c r="W178" s="48"/>
      <c r="X178" s="48"/>
      <c r="Y178" s="50"/>
      <c r="Z178" s="50"/>
      <c r="AA178" s="50"/>
      <c r="AB178" s="50"/>
      <c r="AC178" s="50"/>
      <c r="AD178" s="50"/>
      <c r="AE178" s="50"/>
      <c r="AF178" s="51"/>
      <c r="AG178" s="51"/>
      <c r="AH178" s="51"/>
      <c r="AI178" s="51"/>
    </row>
    <row r="179" spans="1:35" ht="40" customHeight="1" x14ac:dyDescent="0.35">
      <c r="A179" s="109"/>
      <c r="B179" s="112"/>
      <c r="C179" s="33">
        <v>176</v>
      </c>
      <c r="D179" s="115"/>
      <c r="E179" s="39" t="s">
        <v>69</v>
      </c>
      <c r="F179" s="40" t="s">
        <v>125</v>
      </c>
      <c r="G179" s="40" t="s">
        <v>28</v>
      </c>
      <c r="H179" s="40" t="s">
        <v>29</v>
      </c>
      <c r="I179" s="38">
        <v>433.26</v>
      </c>
      <c r="J179" s="17">
        <v>0</v>
      </c>
      <c r="K179" s="79">
        <f t="shared" si="10"/>
        <v>0</v>
      </c>
      <c r="L179" s="81">
        <f t="shared" si="11"/>
        <v>0</v>
      </c>
      <c r="M179" s="82"/>
      <c r="N179" s="83">
        <f t="shared" si="12"/>
        <v>0</v>
      </c>
      <c r="O179" s="80"/>
      <c r="P179" s="80"/>
      <c r="Q179" s="80"/>
      <c r="R179" s="84">
        <f t="shared" si="13"/>
        <v>0</v>
      </c>
      <c r="S179" s="19" t="str">
        <f t="shared" si="9"/>
        <v>OK</v>
      </c>
      <c r="T179" s="99"/>
      <c r="U179" s="99"/>
      <c r="V179" s="48"/>
      <c r="W179" s="48"/>
      <c r="X179" s="48"/>
      <c r="Y179" s="50"/>
      <c r="Z179" s="50"/>
      <c r="AA179" s="50"/>
      <c r="AB179" s="50"/>
      <c r="AC179" s="50"/>
      <c r="AD179" s="50"/>
      <c r="AE179" s="50"/>
      <c r="AF179" s="51"/>
      <c r="AG179" s="51"/>
      <c r="AH179" s="51"/>
      <c r="AI179" s="51"/>
    </row>
    <row r="180" spans="1:35" ht="40" customHeight="1" x14ac:dyDescent="0.35">
      <c r="A180" s="109"/>
      <c r="B180" s="112"/>
      <c r="C180" s="33">
        <v>177</v>
      </c>
      <c r="D180" s="115"/>
      <c r="E180" s="39" t="s">
        <v>70</v>
      </c>
      <c r="F180" s="40" t="s">
        <v>125</v>
      </c>
      <c r="G180" s="40" t="s">
        <v>71</v>
      </c>
      <c r="H180" s="40" t="s">
        <v>29</v>
      </c>
      <c r="I180" s="38">
        <v>164.74</v>
      </c>
      <c r="J180" s="17">
        <v>0</v>
      </c>
      <c r="K180" s="79">
        <f t="shared" si="10"/>
        <v>0</v>
      </c>
      <c r="L180" s="81">
        <f t="shared" si="11"/>
        <v>0</v>
      </c>
      <c r="M180" s="82"/>
      <c r="N180" s="83">
        <f t="shared" si="12"/>
        <v>0</v>
      </c>
      <c r="O180" s="80"/>
      <c r="P180" s="80"/>
      <c r="Q180" s="80"/>
      <c r="R180" s="84">
        <f t="shared" si="13"/>
        <v>0</v>
      </c>
      <c r="S180" s="19" t="str">
        <f t="shared" si="9"/>
        <v>OK</v>
      </c>
      <c r="T180" s="99"/>
      <c r="U180" s="99"/>
      <c r="V180" s="48"/>
      <c r="W180" s="48"/>
      <c r="X180" s="48"/>
      <c r="Y180" s="50"/>
      <c r="Z180" s="50"/>
      <c r="AA180" s="50"/>
      <c r="AB180" s="50"/>
      <c r="AC180" s="50"/>
      <c r="AD180" s="50"/>
      <c r="AE180" s="50"/>
      <c r="AF180" s="51"/>
      <c r="AG180" s="51"/>
      <c r="AH180" s="51"/>
      <c r="AI180" s="51"/>
    </row>
    <row r="181" spans="1:35" ht="40" customHeight="1" x14ac:dyDescent="0.35">
      <c r="A181" s="109"/>
      <c r="B181" s="112"/>
      <c r="C181" s="33">
        <v>178</v>
      </c>
      <c r="D181" s="115"/>
      <c r="E181" s="39" t="s">
        <v>74</v>
      </c>
      <c r="F181" s="40" t="s">
        <v>125</v>
      </c>
      <c r="G181" s="40" t="s">
        <v>75</v>
      </c>
      <c r="H181" s="40" t="s">
        <v>29</v>
      </c>
      <c r="I181" s="38">
        <v>1340</v>
      </c>
      <c r="J181" s="17">
        <v>0</v>
      </c>
      <c r="K181" s="79">
        <f t="shared" si="10"/>
        <v>0</v>
      </c>
      <c r="L181" s="81">
        <f t="shared" si="11"/>
        <v>0</v>
      </c>
      <c r="M181" s="82"/>
      <c r="N181" s="83">
        <f t="shared" si="12"/>
        <v>0</v>
      </c>
      <c r="O181" s="80"/>
      <c r="P181" s="80"/>
      <c r="Q181" s="80"/>
      <c r="R181" s="84">
        <f t="shared" si="13"/>
        <v>0</v>
      </c>
      <c r="S181" s="19" t="str">
        <f t="shared" si="9"/>
        <v>OK</v>
      </c>
      <c r="T181" s="99"/>
      <c r="U181" s="99"/>
      <c r="V181" s="48"/>
      <c r="W181" s="48"/>
      <c r="X181" s="48"/>
      <c r="Y181" s="50"/>
      <c r="Z181" s="50"/>
      <c r="AA181" s="50"/>
      <c r="AB181" s="50"/>
      <c r="AC181" s="50"/>
      <c r="AD181" s="50"/>
      <c r="AE181" s="50"/>
      <c r="AF181" s="51"/>
      <c r="AG181" s="51"/>
      <c r="AH181" s="51"/>
      <c r="AI181" s="51"/>
    </row>
    <row r="182" spans="1:35" ht="40" customHeight="1" x14ac:dyDescent="0.35">
      <c r="A182" s="109"/>
      <c r="B182" s="112"/>
      <c r="C182" s="33">
        <v>179</v>
      </c>
      <c r="D182" s="115"/>
      <c r="E182" s="39" t="s">
        <v>76</v>
      </c>
      <c r="F182" s="40" t="s">
        <v>125</v>
      </c>
      <c r="G182" s="40" t="s">
        <v>28</v>
      </c>
      <c r="H182" s="40" t="s">
        <v>29</v>
      </c>
      <c r="I182" s="38">
        <v>716.77</v>
      </c>
      <c r="J182" s="17">
        <v>0</v>
      </c>
      <c r="K182" s="79">
        <f t="shared" si="10"/>
        <v>0</v>
      </c>
      <c r="L182" s="81">
        <f t="shared" si="11"/>
        <v>0</v>
      </c>
      <c r="M182" s="82"/>
      <c r="N182" s="83">
        <f t="shared" si="12"/>
        <v>0</v>
      </c>
      <c r="O182" s="80"/>
      <c r="P182" s="80"/>
      <c r="Q182" s="80"/>
      <c r="R182" s="84">
        <f t="shared" si="13"/>
        <v>0</v>
      </c>
      <c r="S182" s="19" t="str">
        <f t="shared" si="9"/>
        <v>OK</v>
      </c>
      <c r="T182" s="99"/>
      <c r="U182" s="99"/>
      <c r="V182" s="48"/>
      <c r="W182" s="48"/>
      <c r="X182" s="48"/>
      <c r="Y182" s="50"/>
      <c r="Z182" s="50"/>
      <c r="AA182" s="50"/>
      <c r="AB182" s="50"/>
      <c r="AC182" s="50"/>
      <c r="AD182" s="50"/>
      <c r="AE182" s="50"/>
      <c r="AF182" s="51"/>
      <c r="AG182" s="51"/>
      <c r="AH182" s="51"/>
      <c r="AI182" s="51"/>
    </row>
    <row r="183" spans="1:35" ht="40" customHeight="1" x14ac:dyDescent="0.35">
      <c r="A183" s="109"/>
      <c r="B183" s="112"/>
      <c r="C183" s="33">
        <v>180</v>
      </c>
      <c r="D183" s="115"/>
      <c r="E183" s="39" t="s">
        <v>78</v>
      </c>
      <c r="F183" s="40" t="s">
        <v>125</v>
      </c>
      <c r="G183" s="40" t="s">
        <v>28</v>
      </c>
      <c r="H183" s="40" t="s">
        <v>29</v>
      </c>
      <c r="I183" s="38">
        <v>90</v>
      </c>
      <c r="J183" s="17">
        <v>0</v>
      </c>
      <c r="K183" s="79">
        <f t="shared" si="10"/>
        <v>0</v>
      </c>
      <c r="L183" s="81">
        <f t="shared" si="11"/>
        <v>0</v>
      </c>
      <c r="M183" s="82"/>
      <c r="N183" s="83">
        <f t="shared" si="12"/>
        <v>0</v>
      </c>
      <c r="O183" s="80"/>
      <c r="P183" s="80"/>
      <c r="Q183" s="80"/>
      <c r="R183" s="84">
        <f t="shared" si="13"/>
        <v>0</v>
      </c>
      <c r="S183" s="19" t="str">
        <f t="shared" si="9"/>
        <v>OK</v>
      </c>
      <c r="T183" s="99"/>
      <c r="U183" s="99"/>
      <c r="V183" s="48"/>
      <c r="W183" s="48"/>
      <c r="X183" s="48"/>
      <c r="Y183" s="50"/>
      <c r="Z183" s="50"/>
      <c r="AA183" s="50"/>
      <c r="AB183" s="50"/>
      <c r="AC183" s="50"/>
      <c r="AD183" s="50"/>
      <c r="AE183" s="50"/>
      <c r="AF183" s="51"/>
      <c r="AG183" s="51"/>
      <c r="AH183" s="51"/>
      <c r="AI183" s="51"/>
    </row>
    <row r="184" spans="1:35" ht="40" customHeight="1" x14ac:dyDescent="0.35">
      <c r="A184" s="109"/>
      <c r="B184" s="112"/>
      <c r="C184" s="33">
        <v>181</v>
      </c>
      <c r="D184" s="115"/>
      <c r="E184" s="39" t="s">
        <v>131</v>
      </c>
      <c r="F184" s="40" t="s">
        <v>125</v>
      </c>
      <c r="G184" s="40" t="s">
        <v>28</v>
      </c>
      <c r="H184" s="40" t="s">
        <v>29</v>
      </c>
      <c r="I184" s="38">
        <v>85.21</v>
      </c>
      <c r="J184" s="17">
        <v>0</v>
      </c>
      <c r="K184" s="79">
        <f t="shared" si="10"/>
        <v>0</v>
      </c>
      <c r="L184" s="81">
        <f t="shared" si="11"/>
        <v>0</v>
      </c>
      <c r="M184" s="82"/>
      <c r="N184" s="83">
        <f t="shared" si="12"/>
        <v>0</v>
      </c>
      <c r="O184" s="80"/>
      <c r="P184" s="80"/>
      <c r="Q184" s="80"/>
      <c r="R184" s="84">
        <f t="shared" si="13"/>
        <v>0</v>
      </c>
      <c r="S184" s="19" t="str">
        <f t="shared" si="9"/>
        <v>OK</v>
      </c>
      <c r="T184" s="99"/>
      <c r="U184" s="99"/>
      <c r="V184" s="48"/>
      <c r="W184" s="48"/>
      <c r="X184" s="48"/>
      <c r="Y184" s="50"/>
      <c r="Z184" s="50"/>
      <c r="AA184" s="50"/>
      <c r="AB184" s="50"/>
      <c r="AC184" s="50"/>
      <c r="AD184" s="50"/>
      <c r="AE184" s="50"/>
      <c r="AF184" s="51"/>
      <c r="AG184" s="51"/>
      <c r="AH184" s="51"/>
      <c r="AI184" s="51"/>
    </row>
    <row r="185" spans="1:35" ht="40" customHeight="1" x14ac:dyDescent="0.35">
      <c r="A185" s="109"/>
      <c r="B185" s="112"/>
      <c r="C185" s="33">
        <v>182</v>
      </c>
      <c r="D185" s="115"/>
      <c r="E185" s="39" t="s">
        <v>132</v>
      </c>
      <c r="F185" s="40" t="s">
        <v>37</v>
      </c>
      <c r="G185" s="40" t="s">
        <v>100</v>
      </c>
      <c r="H185" s="40" t="s">
        <v>29</v>
      </c>
      <c r="I185" s="38">
        <v>16.18</v>
      </c>
      <c r="J185" s="17">
        <v>0</v>
      </c>
      <c r="K185" s="79">
        <f t="shared" si="10"/>
        <v>0</v>
      </c>
      <c r="L185" s="81">
        <f t="shared" si="11"/>
        <v>0</v>
      </c>
      <c r="M185" s="82"/>
      <c r="N185" s="83">
        <f t="shared" si="12"/>
        <v>0</v>
      </c>
      <c r="O185" s="80"/>
      <c r="P185" s="80"/>
      <c r="Q185" s="80"/>
      <c r="R185" s="84">
        <f t="shared" si="13"/>
        <v>0</v>
      </c>
      <c r="S185" s="19" t="str">
        <f t="shared" si="9"/>
        <v>OK</v>
      </c>
      <c r="T185" s="99"/>
      <c r="U185" s="99"/>
      <c r="V185" s="48"/>
      <c r="W185" s="48"/>
      <c r="X185" s="48"/>
      <c r="Y185" s="50"/>
      <c r="Z185" s="50"/>
      <c r="AA185" s="50"/>
      <c r="AB185" s="50"/>
      <c r="AC185" s="50"/>
      <c r="AD185" s="50"/>
      <c r="AE185" s="50"/>
      <c r="AF185" s="51"/>
      <c r="AG185" s="51"/>
      <c r="AH185" s="51"/>
      <c r="AI185" s="51"/>
    </row>
    <row r="186" spans="1:35" ht="40" customHeight="1" x14ac:dyDescent="0.35">
      <c r="A186" s="109"/>
      <c r="B186" s="112"/>
      <c r="C186" s="33">
        <v>183</v>
      </c>
      <c r="D186" s="115"/>
      <c r="E186" s="39" t="s">
        <v>135</v>
      </c>
      <c r="F186" s="40" t="s">
        <v>37</v>
      </c>
      <c r="G186" s="40" t="s">
        <v>82</v>
      </c>
      <c r="H186" s="40" t="s">
        <v>29</v>
      </c>
      <c r="I186" s="38">
        <v>65.41</v>
      </c>
      <c r="J186" s="17">
        <v>0</v>
      </c>
      <c r="K186" s="79">
        <f t="shared" si="10"/>
        <v>0</v>
      </c>
      <c r="L186" s="81">
        <f t="shared" si="11"/>
        <v>0</v>
      </c>
      <c r="M186" s="82"/>
      <c r="N186" s="83">
        <f t="shared" si="12"/>
        <v>0</v>
      </c>
      <c r="O186" s="80"/>
      <c r="P186" s="80"/>
      <c r="Q186" s="80"/>
      <c r="R186" s="84">
        <f t="shared" si="13"/>
        <v>0</v>
      </c>
      <c r="S186" s="19" t="str">
        <f t="shared" si="9"/>
        <v>OK</v>
      </c>
      <c r="T186" s="99"/>
      <c r="U186" s="99"/>
      <c r="V186" s="48"/>
      <c r="W186" s="48"/>
      <c r="X186" s="48"/>
      <c r="Y186" s="50"/>
      <c r="Z186" s="50"/>
      <c r="AA186" s="50"/>
      <c r="AB186" s="50"/>
      <c r="AC186" s="50"/>
      <c r="AD186" s="50"/>
      <c r="AE186" s="50"/>
      <c r="AF186" s="51"/>
      <c r="AG186" s="51"/>
      <c r="AH186" s="51"/>
      <c r="AI186" s="51"/>
    </row>
    <row r="187" spans="1:35" ht="40" customHeight="1" x14ac:dyDescent="0.35">
      <c r="A187" s="109"/>
      <c r="B187" s="112"/>
      <c r="C187" s="33">
        <v>184</v>
      </c>
      <c r="D187" s="115"/>
      <c r="E187" s="39" t="s">
        <v>136</v>
      </c>
      <c r="F187" s="40" t="s">
        <v>37</v>
      </c>
      <c r="G187" s="40" t="s">
        <v>83</v>
      </c>
      <c r="H187" s="40" t="s">
        <v>29</v>
      </c>
      <c r="I187" s="38">
        <v>34.229999999999997</v>
      </c>
      <c r="J187" s="17">
        <v>0</v>
      </c>
      <c r="K187" s="79">
        <f t="shared" si="10"/>
        <v>0</v>
      </c>
      <c r="L187" s="81">
        <f t="shared" si="11"/>
        <v>0</v>
      </c>
      <c r="M187" s="82"/>
      <c r="N187" s="83">
        <f t="shared" si="12"/>
        <v>0</v>
      </c>
      <c r="O187" s="80"/>
      <c r="P187" s="80"/>
      <c r="Q187" s="80"/>
      <c r="R187" s="84">
        <f t="shared" si="13"/>
        <v>0</v>
      </c>
      <c r="S187" s="19" t="str">
        <f t="shared" si="9"/>
        <v>OK</v>
      </c>
      <c r="T187" s="99"/>
      <c r="U187" s="99"/>
      <c r="V187" s="48"/>
      <c r="W187" s="48"/>
      <c r="X187" s="48"/>
      <c r="Y187" s="50"/>
      <c r="Z187" s="50"/>
      <c r="AA187" s="50"/>
      <c r="AB187" s="50"/>
      <c r="AC187" s="50"/>
      <c r="AD187" s="50"/>
      <c r="AE187" s="50"/>
      <c r="AF187" s="51"/>
      <c r="AG187" s="51"/>
      <c r="AH187" s="51"/>
      <c r="AI187" s="51"/>
    </row>
    <row r="188" spans="1:35" ht="40" customHeight="1" x14ac:dyDescent="0.35">
      <c r="A188" s="109"/>
      <c r="B188" s="112"/>
      <c r="C188" s="33">
        <v>185</v>
      </c>
      <c r="D188" s="115"/>
      <c r="E188" s="39" t="s">
        <v>86</v>
      </c>
      <c r="F188" s="40" t="s">
        <v>125</v>
      </c>
      <c r="G188" s="40" t="s">
        <v>87</v>
      </c>
      <c r="H188" s="40" t="s">
        <v>29</v>
      </c>
      <c r="I188" s="38">
        <v>578.94000000000005</v>
      </c>
      <c r="J188" s="17">
        <v>0</v>
      </c>
      <c r="K188" s="79">
        <f t="shared" si="10"/>
        <v>0</v>
      </c>
      <c r="L188" s="81">
        <f t="shared" si="11"/>
        <v>0</v>
      </c>
      <c r="M188" s="82"/>
      <c r="N188" s="83">
        <f t="shared" si="12"/>
        <v>0</v>
      </c>
      <c r="O188" s="80"/>
      <c r="P188" s="80"/>
      <c r="Q188" s="80"/>
      <c r="R188" s="84">
        <f t="shared" si="13"/>
        <v>0</v>
      </c>
      <c r="S188" s="19" t="str">
        <f t="shared" si="9"/>
        <v>OK</v>
      </c>
      <c r="T188" s="99"/>
      <c r="U188" s="99"/>
      <c r="V188" s="48"/>
      <c r="W188" s="48"/>
      <c r="X188" s="48"/>
      <c r="Y188" s="50"/>
      <c r="Z188" s="50"/>
      <c r="AA188" s="50"/>
      <c r="AB188" s="50"/>
      <c r="AC188" s="50"/>
      <c r="AD188" s="50"/>
      <c r="AE188" s="50"/>
      <c r="AF188" s="51"/>
      <c r="AG188" s="51"/>
      <c r="AH188" s="51"/>
      <c r="AI188" s="51"/>
    </row>
    <row r="189" spans="1:35" ht="40" customHeight="1" x14ac:dyDescent="0.35">
      <c r="A189" s="109"/>
      <c r="B189" s="112"/>
      <c r="C189" s="33">
        <v>186</v>
      </c>
      <c r="D189" s="115"/>
      <c r="E189" s="39" t="s">
        <v>90</v>
      </c>
      <c r="F189" s="40" t="s">
        <v>37</v>
      </c>
      <c r="G189" s="40" t="s">
        <v>28</v>
      </c>
      <c r="H189" s="40" t="s">
        <v>29</v>
      </c>
      <c r="I189" s="38">
        <v>135</v>
      </c>
      <c r="J189" s="17">
        <v>0</v>
      </c>
      <c r="K189" s="79">
        <f t="shared" si="10"/>
        <v>0</v>
      </c>
      <c r="L189" s="81">
        <f t="shared" si="11"/>
        <v>0</v>
      </c>
      <c r="M189" s="82"/>
      <c r="N189" s="83">
        <f t="shared" si="12"/>
        <v>0</v>
      </c>
      <c r="O189" s="80"/>
      <c r="P189" s="80"/>
      <c r="Q189" s="80"/>
      <c r="R189" s="84">
        <f t="shared" si="13"/>
        <v>0</v>
      </c>
      <c r="S189" s="19" t="str">
        <f t="shared" si="9"/>
        <v>OK</v>
      </c>
      <c r="T189" s="99"/>
      <c r="U189" s="99"/>
      <c r="V189" s="48"/>
      <c r="W189" s="48"/>
      <c r="X189" s="48"/>
      <c r="Y189" s="50"/>
      <c r="Z189" s="50"/>
      <c r="AA189" s="50"/>
      <c r="AB189" s="50"/>
      <c r="AC189" s="50"/>
      <c r="AD189" s="50"/>
      <c r="AE189" s="50"/>
      <c r="AF189" s="51"/>
      <c r="AG189" s="51"/>
      <c r="AH189" s="51"/>
      <c r="AI189" s="51"/>
    </row>
    <row r="190" spans="1:35" ht="40" customHeight="1" x14ac:dyDescent="0.35">
      <c r="A190" s="109"/>
      <c r="B190" s="112"/>
      <c r="C190" s="33">
        <v>187</v>
      </c>
      <c r="D190" s="115"/>
      <c r="E190" s="39" t="s">
        <v>91</v>
      </c>
      <c r="F190" s="40" t="s">
        <v>37</v>
      </c>
      <c r="G190" s="40" t="s">
        <v>92</v>
      </c>
      <c r="H190" s="40" t="s">
        <v>29</v>
      </c>
      <c r="I190" s="38">
        <v>24.21</v>
      </c>
      <c r="J190" s="17">
        <v>0</v>
      </c>
      <c r="K190" s="79">
        <f t="shared" si="10"/>
        <v>0</v>
      </c>
      <c r="L190" s="81">
        <f t="shared" si="11"/>
        <v>0</v>
      </c>
      <c r="M190" s="82"/>
      <c r="N190" s="83">
        <f t="shared" si="12"/>
        <v>0</v>
      </c>
      <c r="O190" s="80"/>
      <c r="P190" s="80"/>
      <c r="Q190" s="80"/>
      <c r="R190" s="84">
        <f t="shared" si="13"/>
        <v>0</v>
      </c>
      <c r="S190" s="19" t="str">
        <f t="shared" si="9"/>
        <v>OK</v>
      </c>
      <c r="T190" s="99"/>
      <c r="U190" s="99"/>
      <c r="V190" s="48"/>
      <c r="W190" s="48"/>
      <c r="X190" s="48"/>
      <c r="Y190" s="50"/>
      <c r="Z190" s="50"/>
      <c r="AA190" s="50"/>
      <c r="AB190" s="50"/>
      <c r="AC190" s="50"/>
      <c r="AD190" s="50"/>
      <c r="AE190" s="50"/>
      <c r="AF190" s="51"/>
      <c r="AG190" s="51"/>
      <c r="AH190" s="51"/>
      <c r="AI190" s="51"/>
    </row>
    <row r="191" spans="1:35" ht="40" customHeight="1" x14ac:dyDescent="0.35">
      <c r="A191" s="109"/>
      <c r="B191" s="112"/>
      <c r="C191" s="33">
        <v>188</v>
      </c>
      <c r="D191" s="115"/>
      <c r="E191" s="39" t="s">
        <v>93</v>
      </c>
      <c r="F191" s="40" t="s">
        <v>125</v>
      </c>
      <c r="G191" s="40" t="s">
        <v>28</v>
      </c>
      <c r="H191" s="40" t="s">
        <v>29</v>
      </c>
      <c r="I191" s="38">
        <v>224</v>
      </c>
      <c r="J191" s="17">
        <v>0</v>
      </c>
      <c r="K191" s="79">
        <f t="shared" si="10"/>
        <v>0</v>
      </c>
      <c r="L191" s="81">
        <f t="shared" si="11"/>
        <v>0</v>
      </c>
      <c r="M191" s="82"/>
      <c r="N191" s="83">
        <f t="shared" si="12"/>
        <v>0</v>
      </c>
      <c r="O191" s="80"/>
      <c r="P191" s="80"/>
      <c r="Q191" s="80"/>
      <c r="R191" s="84">
        <f t="shared" si="13"/>
        <v>0</v>
      </c>
      <c r="S191" s="19" t="str">
        <f t="shared" si="9"/>
        <v>OK</v>
      </c>
      <c r="T191" s="99"/>
      <c r="U191" s="99"/>
      <c r="V191" s="48"/>
      <c r="W191" s="48"/>
      <c r="X191" s="48"/>
      <c r="Y191" s="50"/>
      <c r="Z191" s="50"/>
      <c r="AA191" s="50"/>
      <c r="AB191" s="50"/>
      <c r="AC191" s="50"/>
      <c r="AD191" s="50"/>
      <c r="AE191" s="50"/>
      <c r="AF191" s="51"/>
      <c r="AG191" s="51"/>
      <c r="AH191" s="51"/>
      <c r="AI191" s="51"/>
    </row>
    <row r="192" spans="1:35" ht="40" customHeight="1" x14ac:dyDescent="0.35">
      <c r="A192" s="110"/>
      <c r="B192" s="113"/>
      <c r="C192" s="33">
        <v>189</v>
      </c>
      <c r="D192" s="116"/>
      <c r="E192" s="39" t="s">
        <v>94</v>
      </c>
      <c r="F192" s="40" t="s">
        <v>125</v>
      </c>
      <c r="G192" s="40" t="s">
        <v>28</v>
      </c>
      <c r="H192" s="40" t="s">
        <v>29</v>
      </c>
      <c r="I192" s="38">
        <v>245</v>
      </c>
      <c r="J192" s="17">
        <v>0</v>
      </c>
      <c r="K192" s="79">
        <f t="shared" si="10"/>
        <v>0</v>
      </c>
      <c r="L192" s="81">
        <f t="shared" si="11"/>
        <v>0</v>
      </c>
      <c r="M192" s="82"/>
      <c r="N192" s="83">
        <f t="shared" si="12"/>
        <v>0</v>
      </c>
      <c r="O192" s="80"/>
      <c r="P192" s="80"/>
      <c r="Q192" s="80"/>
      <c r="R192" s="84">
        <f t="shared" si="13"/>
        <v>0</v>
      </c>
      <c r="S192" s="19" t="str">
        <f t="shared" si="9"/>
        <v>OK</v>
      </c>
      <c r="T192" s="99"/>
      <c r="U192" s="99"/>
      <c r="V192" s="48"/>
      <c r="W192" s="48"/>
      <c r="X192" s="48"/>
      <c r="Y192" s="50"/>
      <c r="Z192" s="50"/>
      <c r="AA192" s="50"/>
      <c r="AB192" s="50"/>
      <c r="AC192" s="50"/>
      <c r="AD192" s="50"/>
      <c r="AE192" s="50"/>
      <c r="AF192" s="51"/>
      <c r="AG192" s="51"/>
      <c r="AH192" s="51"/>
      <c r="AI192" s="51"/>
    </row>
    <row r="193" spans="1:35" ht="40" customHeight="1" x14ac:dyDescent="0.35">
      <c r="A193" s="108" t="s">
        <v>144</v>
      </c>
      <c r="B193" s="111">
        <v>6</v>
      </c>
      <c r="C193" s="33">
        <v>190</v>
      </c>
      <c r="D193" s="114" t="s">
        <v>124</v>
      </c>
      <c r="E193" s="39" t="s">
        <v>27</v>
      </c>
      <c r="F193" s="40" t="s">
        <v>125</v>
      </c>
      <c r="G193" s="40" t="s">
        <v>137</v>
      </c>
      <c r="H193" s="40" t="s">
        <v>29</v>
      </c>
      <c r="I193" s="38">
        <v>177</v>
      </c>
      <c r="J193" s="17">
        <v>0</v>
      </c>
      <c r="K193" s="79">
        <f t="shared" si="10"/>
        <v>0</v>
      </c>
      <c r="L193" s="81">
        <f t="shared" si="11"/>
        <v>0</v>
      </c>
      <c r="M193" s="82"/>
      <c r="N193" s="83">
        <f t="shared" si="12"/>
        <v>0</v>
      </c>
      <c r="O193" s="80"/>
      <c r="P193" s="80"/>
      <c r="Q193" s="80"/>
      <c r="R193" s="84">
        <f t="shared" si="13"/>
        <v>0</v>
      </c>
      <c r="S193" s="19" t="str">
        <f t="shared" si="9"/>
        <v>OK</v>
      </c>
      <c r="T193" s="99"/>
      <c r="U193" s="99"/>
      <c r="V193" s="48"/>
      <c r="W193" s="48"/>
      <c r="X193" s="48"/>
      <c r="Y193" s="50"/>
      <c r="Z193" s="50"/>
      <c r="AA193" s="50"/>
      <c r="AB193" s="50"/>
      <c r="AC193" s="50"/>
      <c r="AD193" s="50"/>
      <c r="AE193" s="50"/>
      <c r="AF193" s="51"/>
      <c r="AG193" s="51"/>
      <c r="AH193" s="51"/>
      <c r="AI193" s="51"/>
    </row>
    <row r="194" spans="1:35" ht="40" customHeight="1" x14ac:dyDescent="0.35">
      <c r="A194" s="109"/>
      <c r="B194" s="112"/>
      <c r="C194" s="33">
        <v>191</v>
      </c>
      <c r="D194" s="115"/>
      <c r="E194" s="39" t="s">
        <v>30</v>
      </c>
      <c r="F194" s="40" t="s">
        <v>31</v>
      </c>
      <c r="G194" s="40" t="s">
        <v>137</v>
      </c>
      <c r="H194" s="40" t="s">
        <v>29</v>
      </c>
      <c r="I194" s="38">
        <v>15</v>
      </c>
      <c r="J194" s="17">
        <v>0</v>
      </c>
      <c r="K194" s="79">
        <f t="shared" si="10"/>
        <v>0</v>
      </c>
      <c r="L194" s="81">
        <f t="shared" si="11"/>
        <v>0</v>
      </c>
      <c r="M194" s="82"/>
      <c r="N194" s="83">
        <f t="shared" si="12"/>
        <v>0</v>
      </c>
      <c r="O194" s="80"/>
      <c r="P194" s="80"/>
      <c r="Q194" s="80"/>
      <c r="R194" s="84">
        <f t="shared" si="13"/>
        <v>0</v>
      </c>
      <c r="S194" s="19" t="str">
        <f t="shared" si="9"/>
        <v>OK</v>
      </c>
      <c r="T194" s="99"/>
      <c r="U194" s="99"/>
      <c r="V194" s="48"/>
      <c r="W194" s="48"/>
      <c r="X194" s="48"/>
      <c r="Y194" s="50"/>
      <c r="Z194" s="50"/>
      <c r="AA194" s="50"/>
      <c r="AB194" s="50"/>
      <c r="AC194" s="50"/>
      <c r="AD194" s="50"/>
      <c r="AE194" s="50"/>
      <c r="AF194" s="51"/>
      <c r="AG194" s="51"/>
      <c r="AH194" s="51"/>
      <c r="AI194" s="51"/>
    </row>
    <row r="195" spans="1:35" ht="40" customHeight="1" x14ac:dyDescent="0.35">
      <c r="A195" s="109"/>
      <c r="B195" s="112"/>
      <c r="C195" s="33">
        <v>192</v>
      </c>
      <c r="D195" s="115"/>
      <c r="E195" s="39" t="s">
        <v>32</v>
      </c>
      <c r="F195" s="40" t="s">
        <v>125</v>
      </c>
      <c r="G195" s="40" t="s">
        <v>137</v>
      </c>
      <c r="H195" s="40" t="s">
        <v>29</v>
      </c>
      <c r="I195" s="38">
        <v>32</v>
      </c>
      <c r="J195" s="17">
        <v>0</v>
      </c>
      <c r="K195" s="79">
        <f t="shared" si="10"/>
        <v>0</v>
      </c>
      <c r="L195" s="81">
        <f t="shared" si="11"/>
        <v>0</v>
      </c>
      <c r="M195" s="82"/>
      <c r="N195" s="83">
        <f t="shared" si="12"/>
        <v>0</v>
      </c>
      <c r="O195" s="80"/>
      <c r="P195" s="80"/>
      <c r="Q195" s="80"/>
      <c r="R195" s="84">
        <f t="shared" si="13"/>
        <v>0</v>
      </c>
      <c r="S195" s="19" t="str">
        <f t="shared" si="9"/>
        <v>OK</v>
      </c>
      <c r="T195" s="99"/>
      <c r="U195" s="99"/>
      <c r="V195" s="48"/>
      <c r="W195" s="48"/>
      <c r="X195" s="48"/>
      <c r="Y195" s="50"/>
      <c r="Z195" s="50"/>
      <c r="AA195" s="50"/>
      <c r="AB195" s="50"/>
      <c r="AC195" s="50"/>
      <c r="AD195" s="50"/>
      <c r="AE195" s="50"/>
      <c r="AF195" s="51"/>
      <c r="AG195" s="51"/>
      <c r="AH195" s="51"/>
      <c r="AI195" s="51"/>
    </row>
    <row r="196" spans="1:35" ht="40" customHeight="1" x14ac:dyDescent="0.35">
      <c r="A196" s="109"/>
      <c r="B196" s="112"/>
      <c r="C196" s="33">
        <v>193</v>
      </c>
      <c r="D196" s="115"/>
      <c r="E196" s="39" t="s">
        <v>33</v>
      </c>
      <c r="F196" s="40" t="s">
        <v>125</v>
      </c>
      <c r="G196" s="40" t="s">
        <v>101</v>
      </c>
      <c r="H196" s="40" t="s">
        <v>29</v>
      </c>
      <c r="I196" s="38">
        <v>52</v>
      </c>
      <c r="J196" s="17">
        <v>0</v>
      </c>
      <c r="K196" s="79">
        <f t="shared" si="10"/>
        <v>0</v>
      </c>
      <c r="L196" s="81">
        <f t="shared" si="11"/>
        <v>0</v>
      </c>
      <c r="M196" s="82"/>
      <c r="N196" s="83">
        <f t="shared" si="12"/>
        <v>0</v>
      </c>
      <c r="O196" s="80"/>
      <c r="P196" s="80"/>
      <c r="Q196" s="80"/>
      <c r="R196" s="84">
        <f t="shared" si="13"/>
        <v>0</v>
      </c>
      <c r="S196" s="19" t="str">
        <f t="shared" si="9"/>
        <v>OK</v>
      </c>
      <c r="T196" s="99"/>
      <c r="U196" s="99"/>
      <c r="V196" s="48"/>
      <c r="W196" s="48"/>
      <c r="X196" s="48"/>
      <c r="Y196" s="50"/>
      <c r="Z196" s="50"/>
      <c r="AA196" s="50"/>
      <c r="AB196" s="50"/>
      <c r="AC196" s="50"/>
      <c r="AD196" s="50"/>
      <c r="AE196" s="50"/>
      <c r="AF196" s="51"/>
      <c r="AG196" s="51"/>
      <c r="AH196" s="51"/>
      <c r="AI196" s="51"/>
    </row>
    <row r="197" spans="1:35" ht="40" customHeight="1" x14ac:dyDescent="0.35">
      <c r="A197" s="109"/>
      <c r="B197" s="112"/>
      <c r="C197" s="33">
        <v>194</v>
      </c>
      <c r="D197" s="115"/>
      <c r="E197" s="39" t="s">
        <v>35</v>
      </c>
      <c r="F197" s="40" t="s">
        <v>125</v>
      </c>
      <c r="G197" s="40" t="s">
        <v>102</v>
      </c>
      <c r="H197" s="40" t="s">
        <v>29</v>
      </c>
      <c r="I197" s="38">
        <v>66.489999999999995</v>
      </c>
      <c r="J197" s="17">
        <v>0</v>
      </c>
      <c r="K197" s="79">
        <f t="shared" ref="K197:K260" si="14">IF(SUM(T197:AK197)&gt;J197,J197,SUM(T197:AK197))</f>
        <v>0</v>
      </c>
      <c r="L197" s="81">
        <f t="shared" ref="L197:L260" si="15">(SUM(T197:AK197))</f>
        <v>0</v>
      </c>
      <c r="M197" s="82"/>
      <c r="N197" s="83">
        <f t="shared" ref="N197:N260" si="16">ROUND(IF(J197*0.25-0.5&lt;0,0,J197*0.25-0.5),0)-Q197-O197</f>
        <v>0</v>
      </c>
      <c r="O197" s="80"/>
      <c r="P197" s="80"/>
      <c r="Q197" s="80"/>
      <c r="R197" s="84">
        <f t="shared" ref="R197:R260" si="17">J197-(SUM(T197:AC197))+M197</f>
        <v>0</v>
      </c>
      <c r="S197" s="19" t="str">
        <f t="shared" si="9"/>
        <v>OK</v>
      </c>
      <c r="T197" s="99"/>
      <c r="U197" s="99"/>
      <c r="V197" s="48"/>
      <c r="W197" s="48"/>
      <c r="X197" s="48"/>
      <c r="Y197" s="50"/>
      <c r="Z197" s="50"/>
      <c r="AA197" s="50"/>
      <c r="AB197" s="50"/>
      <c r="AC197" s="50"/>
      <c r="AD197" s="50"/>
      <c r="AE197" s="50"/>
      <c r="AF197" s="51"/>
      <c r="AG197" s="51"/>
      <c r="AH197" s="51"/>
      <c r="AI197" s="51"/>
    </row>
    <row r="198" spans="1:35" ht="40" customHeight="1" x14ac:dyDescent="0.35">
      <c r="A198" s="109"/>
      <c r="B198" s="112"/>
      <c r="C198" s="33">
        <v>195</v>
      </c>
      <c r="D198" s="115"/>
      <c r="E198" s="39" t="s">
        <v>127</v>
      </c>
      <c r="F198" s="40" t="s">
        <v>125</v>
      </c>
      <c r="G198" s="40" t="s">
        <v>137</v>
      </c>
      <c r="H198" s="40" t="s">
        <v>29</v>
      </c>
      <c r="I198" s="38">
        <v>6.59</v>
      </c>
      <c r="J198" s="17">
        <v>0</v>
      </c>
      <c r="K198" s="79">
        <f t="shared" si="14"/>
        <v>0</v>
      </c>
      <c r="L198" s="81">
        <f t="shared" si="15"/>
        <v>0</v>
      </c>
      <c r="M198" s="82"/>
      <c r="N198" s="83">
        <f t="shared" si="16"/>
        <v>0</v>
      </c>
      <c r="O198" s="80"/>
      <c r="P198" s="80"/>
      <c r="Q198" s="80"/>
      <c r="R198" s="84">
        <f t="shared" si="17"/>
        <v>0</v>
      </c>
      <c r="S198" s="19" t="str">
        <f t="shared" si="9"/>
        <v>OK</v>
      </c>
      <c r="T198" s="99"/>
      <c r="U198" s="99"/>
      <c r="V198" s="48"/>
      <c r="W198" s="48"/>
      <c r="X198" s="48"/>
      <c r="Y198" s="50"/>
      <c r="Z198" s="50"/>
      <c r="AA198" s="50"/>
      <c r="AB198" s="50"/>
      <c r="AC198" s="50"/>
      <c r="AD198" s="50"/>
      <c r="AE198" s="50"/>
      <c r="AF198" s="51"/>
      <c r="AG198" s="51"/>
      <c r="AH198" s="51"/>
      <c r="AI198" s="51"/>
    </row>
    <row r="199" spans="1:35" ht="40" customHeight="1" x14ac:dyDescent="0.35">
      <c r="A199" s="109"/>
      <c r="B199" s="112"/>
      <c r="C199" s="33">
        <v>196</v>
      </c>
      <c r="D199" s="115"/>
      <c r="E199" s="39" t="s">
        <v>128</v>
      </c>
      <c r="F199" s="40" t="s">
        <v>37</v>
      </c>
      <c r="G199" s="40" t="s">
        <v>103</v>
      </c>
      <c r="H199" s="40" t="s">
        <v>29</v>
      </c>
      <c r="I199" s="38">
        <v>10</v>
      </c>
      <c r="J199" s="17">
        <v>0</v>
      </c>
      <c r="K199" s="79">
        <f t="shared" si="14"/>
        <v>0</v>
      </c>
      <c r="L199" s="81">
        <f t="shared" si="15"/>
        <v>0</v>
      </c>
      <c r="M199" s="82"/>
      <c r="N199" s="83">
        <f t="shared" si="16"/>
        <v>0</v>
      </c>
      <c r="O199" s="80"/>
      <c r="P199" s="80"/>
      <c r="Q199" s="80"/>
      <c r="R199" s="84">
        <f t="shared" si="17"/>
        <v>0</v>
      </c>
      <c r="S199" s="19" t="str">
        <f t="shared" si="9"/>
        <v>OK</v>
      </c>
      <c r="T199" s="99"/>
      <c r="U199" s="99"/>
      <c r="V199" s="48"/>
      <c r="W199" s="48"/>
      <c r="X199" s="48"/>
      <c r="Y199" s="50"/>
      <c r="Z199" s="50"/>
      <c r="AA199" s="50"/>
      <c r="AB199" s="50"/>
      <c r="AC199" s="50"/>
      <c r="AD199" s="50"/>
      <c r="AE199" s="50"/>
      <c r="AF199" s="51"/>
      <c r="AG199" s="51"/>
      <c r="AH199" s="51"/>
      <c r="AI199" s="51"/>
    </row>
    <row r="200" spans="1:35" ht="40" customHeight="1" x14ac:dyDescent="0.35">
      <c r="A200" s="109"/>
      <c r="B200" s="112"/>
      <c r="C200" s="33">
        <v>197</v>
      </c>
      <c r="D200" s="115"/>
      <c r="E200" s="39" t="s">
        <v>129</v>
      </c>
      <c r="F200" s="40" t="s">
        <v>37</v>
      </c>
      <c r="G200" s="40" t="s">
        <v>104</v>
      </c>
      <c r="H200" s="40" t="s">
        <v>29</v>
      </c>
      <c r="I200" s="38">
        <v>12</v>
      </c>
      <c r="J200" s="17">
        <v>0</v>
      </c>
      <c r="K200" s="79">
        <f t="shared" si="14"/>
        <v>0</v>
      </c>
      <c r="L200" s="81">
        <f t="shared" si="15"/>
        <v>0</v>
      </c>
      <c r="M200" s="82"/>
      <c r="N200" s="83">
        <f t="shared" si="16"/>
        <v>0</v>
      </c>
      <c r="O200" s="80"/>
      <c r="P200" s="80"/>
      <c r="Q200" s="80"/>
      <c r="R200" s="84">
        <f t="shared" si="17"/>
        <v>0</v>
      </c>
      <c r="S200" s="19" t="str">
        <f t="shared" si="9"/>
        <v>OK</v>
      </c>
      <c r="T200" s="99"/>
      <c r="U200" s="99"/>
      <c r="V200" s="48"/>
      <c r="W200" s="48"/>
      <c r="X200" s="48"/>
      <c r="Y200" s="50"/>
      <c r="Z200" s="50"/>
      <c r="AA200" s="50"/>
      <c r="AB200" s="50"/>
      <c r="AC200" s="50"/>
      <c r="AD200" s="50"/>
      <c r="AE200" s="50"/>
      <c r="AF200" s="51"/>
      <c r="AG200" s="51"/>
      <c r="AH200" s="51"/>
      <c r="AI200" s="51"/>
    </row>
    <row r="201" spans="1:35" ht="40" customHeight="1" x14ac:dyDescent="0.35">
      <c r="A201" s="109"/>
      <c r="B201" s="112"/>
      <c r="C201" s="33">
        <v>198</v>
      </c>
      <c r="D201" s="115"/>
      <c r="E201" s="39" t="s">
        <v>130</v>
      </c>
      <c r="F201" s="40" t="s">
        <v>37</v>
      </c>
      <c r="G201" s="40" t="s">
        <v>105</v>
      </c>
      <c r="H201" s="40" t="s">
        <v>29</v>
      </c>
      <c r="I201" s="38">
        <v>13</v>
      </c>
      <c r="J201" s="17">
        <v>0</v>
      </c>
      <c r="K201" s="79">
        <f t="shared" si="14"/>
        <v>0</v>
      </c>
      <c r="L201" s="81">
        <f t="shared" si="15"/>
        <v>0</v>
      </c>
      <c r="M201" s="82"/>
      <c r="N201" s="83">
        <f t="shared" si="16"/>
        <v>0</v>
      </c>
      <c r="O201" s="80"/>
      <c r="P201" s="80"/>
      <c r="Q201" s="80"/>
      <c r="R201" s="84">
        <f t="shared" si="17"/>
        <v>0</v>
      </c>
      <c r="S201" s="19" t="str">
        <f t="shared" si="9"/>
        <v>OK</v>
      </c>
      <c r="T201" s="99"/>
      <c r="U201" s="99"/>
      <c r="V201" s="48"/>
      <c r="W201" s="48"/>
      <c r="X201" s="48"/>
      <c r="Y201" s="50"/>
      <c r="Z201" s="50"/>
      <c r="AA201" s="50"/>
      <c r="AB201" s="50"/>
      <c r="AC201" s="50"/>
      <c r="AD201" s="50"/>
      <c r="AE201" s="50"/>
      <c r="AF201" s="51"/>
      <c r="AG201" s="51"/>
      <c r="AH201" s="51"/>
      <c r="AI201" s="51"/>
    </row>
    <row r="202" spans="1:35" ht="40" customHeight="1" x14ac:dyDescent="0.35">
      <c r="A202" s="109"/>
      <c r="B202" s="112"/>
      <c r="C202" s="33">
        <v>199</v>
      </c>
      <c r="D202" s="115"/>
      <c r="E202" s="39" t="s">
        <v>41</v>
      </c>
      <c r="F202" s="40" t="s">
        <v>10</v>
      </c>
      <c r="G202" s="40" t="s">
        <v>137</v>
      </c>
      <c r="H202" s="40" t="s">
        <v>29</v>
      </c>
      <c r="I202" s="38">
        <v>50</v>
      </c>
      <c r="J202" s="17">
        <v>0</v>
      </c>
      <c r="K202" s="79">
        <f t="shared" si="14"/>
        <v>0</v>
      </c>
      <c r="L202" s="81">
        <f t="shared" si="15"/>
        <v>0</v>
      </c>
      <c r="M202" s="82"/>
      <c r="N202" s="83">
        <f t="shared" si="16"/>
        <v>0</v>
      </c>
      <c r="O202" s="80"/>
      <c r="P202" s="80"/>
      <c r="Q202" s="80"/>
      <c r="R202" s="84">
        <f t="shared" si="17"/>
        <v>0</v>
      </c>
      <c r="S202" s="19" t="str">
        <f t="shared" si="9"/>
        <v>OK</v>
      </c>
      <c r="T202" s="99"/>
      <c r="U202" s="99"/>
      <c r="V202" s="48"/>
      <c r="W202" s="48"/>
      <c r="X202" s="48"/>
      <c r="Y202" s="50"/>
      <c r="Z202" s="50"/>
      <c r="AA202" s="50"/>
      <c r="AB202" s="50"/>
      <c r="AC202" s="50"/>
      <c r="AD202" s="50"/>
      <c r="AE202" s="50"/>
      <c r="AF202" s="51"/>
      <c r="AG202" s="51"/>
      <c r="AH202" s="51"/>
      <c r="AI202" s="51"/>
    </row>
    <row r="203" spans="1:35" ht="40" customHeight="1" x14ac:dyDescent="0.35">
      <c r="A203" s="109"/>
      <c r="B203" s="112"/>
      <c r="C203" s="33">
        <v>200</v>
      </c>
      <c r="D203" s="115"/>
      <c r="E203" s="39" t="s">
        <v>42</v>
      </c>
      <c r="F203" s="40" t="s">
        <v>43</v>
      </c>
      <c r="G203" s="40" t="s">
        <v>137</v>
      </c>
      <c r="H203" s="40" t="s">
        <v>29</v>
      </c>
      <c r="I203" s="38">
        <v>25</v>
      </c>
      <c r="J203" s="17">
        <v>0</v>
      </c>
      <c r="K203" s="79">
        <f t="shared" si="14"/>
        <v>0</v>
      </c>
      <c r="L203" s="81">
        <f t="shared" si="15"/>
        <v>0</v>
      </c>
      <c r="M203" s="82"/>
      <c r="N203" s="83">
        <f t="shared" si="16"/>
        <v>0</v>
      </c>
      <c r="O203" s="80"/>
      <c r="P203" s="80"/>
      <c r="Q203" s="80"/>
      <c r="R203" s="84">
        <f t="shared" si="17"/>
        <v>0</v>
      </c>
      <c r="S203" s="19" t="str">
        <f t="shared" si="9"/>
        <v>OK</v>
      </c>
      <c r="T203" s="99"/>
      <c r="U203" s="99"/>
      <c r="V203" s="48"/>
      <c r="W203" s="48"/>
      <c r="X203" s="48"/>
      <c r="Y203" s="50"/>
      <c r="Z203" s="50"/>
      <c r="AA203" s="50"/>
      <c r="AB203" s="50"/>
      <c r="AC203" s="50"/>
      <c r="AD203" s="50"/>
      <c r="AE203" s="50"/>
      <c r="AF203" s="51"/>
      <c r="AG203" s="51"/>
      <c r="AH203" s="51"/>
      <c r="AI203" s="51"/>
    </row>
    <row r="204" spans="1:35" ht="40" customHeight="1" x14ac:dyDescent="0.35">
      <c r="A204" s="109"/>
      <c r="B204" s="112"/>
      <c r="C204" s="33">
        <v>201</v>
      </c>
      <c r="D204" s="115"/>
      <c r="E204" s="39" t="s">
        <v>44</v>
      </c>
      <c r="F204" s="40" t="s">
        <v>37</v>
      </c>
      <c r="G204" s="40" t="s">
        <v>106</v>
      </c>
      <c r="H204" s="40" t="s">
        <v>29</v>
      </c>
      <c r="I204" s="38">
        <v>34.21</v>
      </c>
      <c r="J204" s="17">
        <v>0</v>
      </c>
      <c r="K204" s="79">
        <f t="shared" si="14"/>
        <v>0</v>
      </c>
      <c r="L204" s="81">
        <f t="shared" si="15"/>
        <v>0</v>
      </c>
      <c r="M204" s="82"/>
      <c r="N204" s="83">
        <f t="shared" si="16"/>
        <v>0</v>
      </c>
      <c r="O204" s="80"/>
      <c r="P204" s="80"/>
      <c r="Q204" s="80"/>
      <c r="R204" s="84">
        <f t="shared" si="17"/>
        <v>0</v>
      </c>
      <c r="S204" s="19" t="str">
        <f t="shared" si="9"/>
        <v>OK</v>
      </c>
      <c r="T204" s="99"/>
      <c r="U204" s="99"/>
      <c r="V204" s="48"/>
      <c r="W204" s="48"/>
      <c r="X204" s="48"/>
      <c r="Y204" s="50"/>
      <c r="Z204" s="50"/>
      <c r="AA204" s="50"/>
      <c r="AB204" s="50"/>
      <c r="AC204" s="50"/>
      <c r="AD204" s="50"/>
      <c r="AE204" s="50"/>
      <c r="AF204" s="51"/>
      <c r="AG204" s="51"/>
      <c r="AH204" s="51"/>
      <c r="AI204" s="51"/>
    </row>
    <row r="205" spans="1:35" ht="40" customHeight="1" x14ac:dyDescent="0.35">
      <c r="A205" s="109"/>
      <c r="B205" s="112"/>
      <c r="C205" s="33">
        <v>202</v>
      </c>
      <c r="D205" s="115"/>
      <c r="E205" s="39" t="s">
        <v>46</v>
      </c>
      <c r="F205" s="40" t="s">
        <v>37</v>
      </c>
      <c r="G205" s="40" t="s">
        <v>107</v>
      </c>
      <c r="H205" s="40" t="s">
        <v>29</v>
      </c>
      <c r="I205" s="38">
        <v>27</v>
      </c>
      <c r="J205" s="17">
        <v>0</v>
      </c>
      <c r="K205" s="79">
        <f t="shared" si="14"/>
        <v>0</v>
      </c>
      <c r="L205" s="81">
        <f t="shared" si="15"/>
        <v>0</v>
      </c>
      <c r="M205" s="82"/>
      <c r="N205" s="83">
        <f t="shared" si="16"/>
        <v>0</v>
      </c>
      <c r="O205" s="80"/>
      <c r="P205" s="80"/>
      <c r="Q205" s="80"/>
      <c r="R205" s="84">
        <f t="shared" si="17"/>
        <v>0</v>
      </c>
      <c r="S205" s="19" t="str">
        <f t="shared" si="9"/>
        <v>OK</v>
      </c>
      <c r="T205" s="99"/>
      <c r="U205" s="99"/>
      <c r="V205" s="48"/>
      <c r="W205" s="48"/>
      <c r="X205" s="48"/>
      <c r="Y205" s="50"/>
      <c r="Z205" s="50"/>
      <c r="AA205" s="50"/>
      <c r="AB205" s="50"/>
      <c r="AC205" s="50"/>
      <c r="AD205" s="50"/>
      <c r="AE205" s="50"/>
      <c r="AF205" s="51"/>
      <c r="AG205" s="51"/>
      <c r="AH205" s="51"/>
      <c r="AI205" s="51"/>
    </row>
    <row r="206" spans="1:35" ht="40" customHeight="1" x14ac:dyDescent="0.35">
      <c r="A206" s="109"/>
      <c r="B206" s="112"/>
      <c r="C206" s="33">
        <v>203</v>
      </c>
      <c r="D206" s="115"/>
      <c r="E206" s="39" t="s">
        <v>48</v>
      </c>
      <c r="F206" s="40" t="s">
        <v>37</v>
      </c>
      <c r="G206" s="40" t="s">
        <v>108</v>
      </c>
      <c r="H206" s="40" t="s">
        <v>29</v>
      </c>
      <c r="I206" s="38">
        <v>18</v>
      </c>
      <c r="J206" s="17">
        <v>0</v>
      </c>
      <c r="K206" s="79">
        <f t="shared" si="14"/>
        <v>0</v>
      </c>
      <c r="L206" s="81">
        <f t="shared" si="15"/>
        <v>0</v>
      </c>
      <c r="M206" s="82"/>
      <c r="N206" s="83">
        <f t="shared" si="16"/>
        <v>0</v>
      </c>
      <c r="O206" s="80"/>
      <c r="P206" s="80"/>
      <c r="Q206" s="80"/>
      <c r="R206" s="84">
        <f t="shared" si="17"/>
        <v>0</v>
      </c>
      <c r="S206" s="19" t="str">
        <f t="shared" si="9"/>
        <v>OK</v>
      </c>
      <c r="T206" s="99"/>
      <c r="U206" s="99"/>
      <c r="V206" s="48"/>
      <c r="W206" s="48"/>
      <c r="X206" s="48"/>
      <c r="Y206" s="50"/>
      <c r="Z206" s="50"/>
      <c r="AA206" s="50"/>
      <c r="AB206" s="50"/>
      <c r="AC206" s="50"/>
      <c r="AD206" s="50"/>
      <c r="AE206" s="50"/>
      <c r="AF206" s="51"/>
      <c r="AG206" s="51"/>
      <c r="AH206" s="51"/>
      <c r="AI206" s="51"/>
    </row>
    <row r="207" spans="1:35" ht="40" customHeight="1" x14ac:dyDescent="0.35">
      <c r="A207" s="109"/>
      <c r="B207" s="112"/>
      <c r="C207" s="33">
        <v>204</v>
      </c>
      <c r="D207" s="115"/>
      <c r="E207" s="39" t="s">
        <v>50</v>
      </c>
      <c r="F207" s="40" t="s">
        <v>37</v>
      </c>
      <c r="G207" s="40" t="s">
        <v>109</v>
      </c>
      <c r="H207" s="40" t="s">
        <v>29</v>
      </c>
      <c r="I207" s="38">
        <v>240.3</v>
      </c>
      <c r="J207" s="17">
        <v>0</v>
      </c>
      <c r="K207" s="79">
        <f t="shared" si="14"/>
        <v>0</v>
      </c>
      <c r="L207" s="81">
        <f t="shared" si="15"/>
        <v>0</v>
      </c>
      <c r="M207" s="82"/>
      <c r="N207" s="83">
        <f t="shared" si="16"/>
        <v>0</v>
      </c>
      <c r="O207" s="80"/>
      <c r="P207" s="80"/>
      <c r="Q207" s="80"/>
      <c r="R207" s="84">
        <f t="shared" si="17"/>
        <v>0</v>
      </c>
      <c r="S207" s="19" t="str">
        <f t="shared" si="9"/>
        <v>OK</v>
      </c>
      <c r="T207" s="99"/>
      <c r="U207" s="99"/>
      <c r="V207" s="48"/>
      <c r="W207" s="48"/>
      <c r="X207" s="48"/>
      <c r="Y207" s="50"/>
      <c r="Z207" s="50"/>
      <c r="AA207" s="50"/>
      <c r="AB207" s="50"/>
      <c r="AC207" s="50"/>
      <c r="AD207" s="50"/>
      <c r="AE207" s="50"/>
      <c r="AF207" s="51"/>
      <c r="AG207" s="51"/>
      <c r="AH207" s="51"/>
      <c r="AI207" s="51"/>
    </row>
    <row r="208" spans="1:35" ht="40" customHeight="1" x14ac:dyDescent="0.35">
      <c r="A208" s="109"/>
      <c r="B208" s="112"/>
      <c r="C208" s="33">
        <v>205</v>
      </c>
      <c r="D208" s="115"/>
      <c r="E208" s="39" t="s">
        <v>52</v>
      </c>
      <c r="F208" s="40" t="s">
        <v>37</v>
      </c>
      <c r="G208" s="40" t="s">
        <v>110</v>
      </c>
      <c r="H208" s="40" t="s">
        <v>29</v>
      </c>
      <c r="I208" s="38">
        <v>262.35000000000002</v>
      </c>
      <c r="J208" s="17">
        <v>0</v>
      </c>
      <c r="K208" s="79">
        <f t="shared" si="14"/>
        <v>0</v>
      </c>
      <c r="L208" s="81">
        <f t="shared" si="15"/>
        <v>0</v>
      </c>
      <c r="M208" s="82"/>
      <c r="N208" s="83">
        <f t="shared" si="16"/>
        <v>0</v>
      </c>
      <c r="O208" s="80"/>
      <c r="P208" s="80"/>
      <c r="Q208" s="80"/>
      <c r="R208" s="84">
        <f t="shared" si="17"/>
        <v>0</v>
      </c>
      <c r="S208" s="19" t="str">
        <f t="shared" si="9"/>
        <v>OK</v>
      </c>
      <c r="T208" s="99"/>
      <c r="U208" s="99"/>
      <c r="V208" s="48"/>
      <c r="W208" s="48"/>
      <c r="X208" s="48"/>
      <c r="Y208" s="50"/>
      <c r="Z208" s="50"/>
      <c r="AA208" s="50"/>
      <c r="AB208" s="50"/>
      <c r="AC208" s="50"/>
      <c r="AD208" s="50"/>
      <c r="AE208" s="50"/>
      <c r="AF208" s="51"/>
      <c r="AG208" s="51"/>
      <c r="AH208" s="51"/>
      <c r="AI208" s="51"/>
    </row>
    <row r="209" spans="1:35" ht="40" customHeight="1" x14ac:dyDescent="0.35">
      <c r="A209" s="109"/>
      <c r="B209" s="112"/>
      <c r="C209" s="33">
        <v>206</v>
      </c>
      <c r="D209" s="115"/>
      <c r="E209" s="39" t="s">
        <v>54</v>
      </c>
      <c r="F209" s="40" t="s">
        <v>37</v>
      </c>
      <c r="G209" s="40" t="s">
        <v>111</v>
      </c>
      <c r="H209" s="40" t="s">
        <v>29</v>
      </c>
      <c r="I209" s="38">
        <v>78.8</v>
      </c>
      <c r="J209" s="17">
        <v>0</v>
      </c>
      <c r="K209" s="79">
        <f t="shared" si="14"/>
        <v>0</v>
      </c>
      <c r="L209" s="81">
        <f t="shared" si="15"/>
        <v>0</v>
      </c>
      <c r="M209" s="82"/>
      <c r="N209" s="83">
        <f t="shared" si="16"/>
        <v>0</v>
      </c>
      <c r="O209" s="80"/>
      <c r="P209" s="80"/>
      <c r="Q209" s="80"/>
      <c r="R209" s="84">
        <f t="shared" si="17"/>
        <v>0</v>
      </c>
      <c r="S209" s="19" t="str">
        <f t="shared" si="9"/>
        <v>OK</v>
      </c>
      <c r="T209" s="99"/>
      <c r="U209" s="99"/>
      <c r="V209" s="48"/>
      <c r="W209" s="48"/>
      <c r="X209" s="48"/>
      <c r="Y209" s="50"/>
      <c r="Z209" s="50"/>
      <c r="AA209" s="50"/>
      <c r="AB209" s="50"/>
      <c r="AC209" s="50"/>
      <c r="AD209" s="50"/>
      <c r="AE209" s="50"/>
      <c r="AF209" s="51"/>
      <c r="AG209" s="51"/>
      <c r="AH209" s="51"/>
      <c r="AI209" s="51"/>
    </row>
    <row r="210" spans="1:35" ht="40" customHeight="1" x14ac:dyDescent="0.35">
      <c r="A210" s="109"/>
      <c r="B210" s="112"/>
      <c r="C210" s="33">
        <v>207</v>
      </c>
      <c r="D210" s="115"/>
      <c r="E210" s="39" t="s">
        <v>56</v>
      </c>
      <c r="F210" s="40" t="s">
        <v>37</v>
      </c>
      <c r="G210" s="40" t="s">
        <v>112</v>
      </c>
      <c r="H210" s="40" t="s">
        <v>29</v>
      </c>
      <c r="I210" s="38">
        <v>33.17</v>
      </c>
      <c r="J210" s="17">
        <v>0</v>
      </c>
      <c r="K210" s="79">
        <f t="shared" si="14"/>
        <v>0</v>
      </c>
      <c r="L210" s="81">
        <f t="shared" si="15"/>
        <v>0</v>
      </c>
      <c r="M210" s="82"/>
      <c r="N210" s="83">
        <f t="shared" si="16"/>
        <v>0</v>
      </c>
      <c r="O210" s="80"/>
      <c r="P210" s="80"/>
      <c r="Q210" s="80"/>
      <c r="R210" s="84">
        <f t="shared" si="17"/>
        <v>0</v>
      </c>
      <c r="S210" s="19" t="str">
        <f t="shared" si="9"/>
        <v>OK</v>
      </c>
      <c r="T210" s="99"/>
      <c r="U210" s="99"/>
      <c r="V210" s="48"/>
      <c r="W210" s="48"/>
      <c r="X210" s="48"/>
      <c r="Y210" s="50"/>
      <c r="Z210" s="50"/>
      <c r="AA210" s="50"/>
      <c r="AB210" s="50"/>
      <c r="AC210" s="50"/>
      <c r="AD210" s="50"/>
      <c r="AE210" s="50"/>
      <c r="AF210" s="51"/>
      <c r="AG210" s="51"/>
      <c r="AH210" s="51"/>
      <c r="AI210" s="51"/>
    </row>
    <row r="211" spans="1:35" ht="40" customHeight="1" x14ac:dyDescent="0.35">
      <c r="A211" s="109"/>
      <c r="B211" s="112"/>
      <c r="C211" s="33">
        <v>208</v>
      </c>
      <c r="D211" s="115"/>
      <c r="E211" s="39" t="s">
        <v>58</v>
      </c>
      <c r="F211" s="40" t="s">
        <v>37</v>
      </c>
      <c r="G211" s="40" t="s">
        <v>113</v>
      </c>
      <c r="H211" s="40" t="s">
        <v>29</v>
      </c>
      <c r="I211" s="38">
        <v>74.31</v>
      </c>
      <c r="J211" s="17">
        <v>0</v>
      </c>
      <c r="K211" s="79">
        <f t="shared" si="14"/>
        <v>0</v>
      </c>
      <c r="L211" s="81">
        <f t="shared" si="15"/>
        <v>0</v>
      </c>
      <c r="M211" s="82"/>
      <c r="N211" s="83">
        <f t="shared" si="16"/>
        <v>0</v>
      </c>
      <c r="O211" s="80"/>
      <c r="P211" s="80"/>
      <c r="Q211" s="80"/>
      <c r="R211" s="84">
        <f t="shared" si="17"/>
        <v>0</v>
      </c>
      <c r="S211" s="19" t="str">
        <f t="shared" si="9"/>
        <v>OK</v>
      </c>
      <c r="T211" s="99"/>
      <c r="U211" s="99"/>
      <c r="V211" s="48"/>
      <c r="W211" s="48"/>
      <c r="X211" s="48"/>
      <c r="Y211" s="50"/>
      <c r="Z211" s="50"/>
      <c r="AA211" s="50"/>
      <c r="AB211" s="50"/>
      <c r="AC211" s="50"/>
      <c r="AD211" s="50"/>
      <c r="AE211" s="50"/>
      <c r="AF211" s="51"/>
      <c r="AG211" s="51"/>
      <c r="AH211" s="51"/>
      <c r="AI211" s="51"/>
    </row>
    <row r="212" spans="1:35" ht="40" customHeight="1" x14ac:dyDescent="0.35">
      <c r="A212" s="109"/>
      <c r="B212" s="112"/>
      <c r="C212" s="33">
        <v>209</v>
      </c>
      <c r="D212" s="115"/>
      <c r="E212" s="39" t="s">
        <v>60</v>
      </c>
      <c r="F212" s="40" t="s">
        <v>37</v>
      </c>
      <c r="G212" s="40" t="s">
        <v>114</v>
      </c>
      <c r="H212" s="40" t="s">
        <v>29</v>
      </c>
      <c r="I212" s="38">
        <v>124.47</v>
      </c>
      <c r="J212" s="17">
        <f>0+80</f>
        <v>80</v>
      </c>
      <c r="K212" s="79">
        <f t="shared" si="14"/>
        <v>55</v>
      </c>
      <c r="L212" s="81">
        <f t="shared" si="15"/>
        <v>55</v>
      </c>
      <c r="M212" s="82"/>
      <c r="N212" s="83">
        <f t="shared" si="16"/>
        <v>20</v>
      </c>
      <c r="O212" s="80"/>
      <c r="P212" s="80"/>
      <c r="Q212" s="80"/>
      <c r="R212" s="84">
        <f t="shared" si="17"/>
        <v>25</v>
      </c>
      <c r="S212" s="19" t="str">
        <f t="shared" si="9"/>
        <v>OK</v>
      </c>
      <c r="T212" s="99"/>
      <c r="U212" s="100">
        <v>55</v>
      </c>
      <c r="V212" s="48"/>
      <c r="W212" s="48"/>
      <c r="X212" s="48"/>
      <c r="Y212" s="50"/>
      <c r="Z212" s="50"/>
      <c r="AA212" s="50"/>
      <c r="AB212" s="50"/>
      <c r="AC212" s="50"/>
      <c r="AD212" s="50"/>
      <c r="AE212" s="50"/>
      <c r="AF212" s="51"/>
      <c r="AG212" s="51"/>
      <c r="AH212" s="51"/>
      <c r="AI212" s="51"/>
    </row>
    <row r="213" spans="1:35" ht="40" customHeight="1" x14ac:dyDescent="0.35">
      <c r="A213" s="109"/>
      <c r="B213" s="112"/>
      <c r="C213" s="33">
        <v>210</v>
      </c>
      <c r="D213" s="115"/>
      <c r="E213" s="39" t="s">
        <v>62</v>
      </c>
      <c r="F213" s="40" t="s">
        <v>125</v>
      </c>
      <c r="G213" s="40" t="s">
        <v>115</v>
      </c>
      <c r="H213" s="40" t="s">
        <v>29</v>
      </c>
      <c r="I213" s="38">
        <v>1329.2</v>
      </c>
      <c r="J213" s="17">
        <v>0</v>
      </c>
      <c r="K213" s="79">
        <f t="shared" si="14"/>
        <v>0</v>
      </c>
      <c r="L213" s="81">
        <f t="shared" si="15"/>
        <v>0</v>
      </c>
      <c r="M213" s="82"/>
      <c r="N213" s="83">
        <f t="shared" si="16"/>
        <v>0</v>
      </c>
      <c r="O213" s="80"/>
      <c r="P213" s="80"/>
      <c r="Q213" s="80"/>
      <c r="R213" s="84">
        <f t="shared" si="17"/>
        <v>0</v>
      </c>
      <c r="S213" s="19" t="str">
        <f t="shared" si="9"/>
        <v>OK</v>
      </c>
      <c r="T213" s="99"/>
      <c r="U213" s="99"/>
      <c r="V213" s="48"/>
      <c r="W213" s="48"/>
      <c r="X213" s="48"/>
      <c r="Y213" s="50"/>
      <c r="Z213" s="50"/>
      <c r="AA213" s="50"/>
      <c r="AB213" s="50"/>
      <c r="AC213" s="50"/>
      <c r="AD213" s="50"/>
      <c r="AE213" s="50"/>
      <c r="AF213" s="51"/>
      <c r="AG213" s="51"/>
      <c r="AH213" s="51"/>
      <c r="AI213" s="51"/>
    </row>
    <row r="214" spans="1:35" ht="40" customHeight="1" x14ac:dyDescent="0.35">
      <c r="A214" s="109"/>
      <c r="B214" s="112"/>
      <c r="C214" s="33">
        <v>211</v>
      </c>
      <c r="D214" s="115"/>
      <c r="E214" s="39" t="s">
        <v>64</v>
      </c>
      <c r="F214" s="40" t="s">
        <v>125</v>
      </c>
      <c r="G214" s="40" t="s">
        <v>115</v>
      </c>
      <c r="H214" s="40" t="s">
        <v>29</v>
      </c>
      <c r="I214" s="38">
        <v>699.21</v>
      </c>
      <c r="J214" s="17">
        <v>0</v>
      </c>
      <c r="K214" s="79">
        <f t="shared" si="14"/>
        <v>0</v>
      </c>
      <c r="L214" s="81">
        <f t="shared" si="15"/>
        <v>0</v>
      </c>
      <c r="M214" s="82"/>
      <c r="N214" s="83">
        <f t="shared" si="16"/>
        <v>0</v>
      </c>
      <c r="O214" s="80"/>
      <c r="P214" s="80"/>
      <c r="Q214" s="80"/>
      <c r="R214" s="84">
        <f t="shared" si="17"/>
        <v>0</v>
      </c>
      <c r="S214" s="19" t="str">
        <f t="shared" si="9"/>
        <v>OK</v>
      </c>
      <c r="T214" s="99"/>
      <c r="U214" s="99"/>
      <c r="V214" s="48"/>
      <c r="W214" s="48"/>
      <c r="X214" s="48"/>
      <c r="Y214" s="50"/>
      <c r="Z214" s="50"/>
      <c r="AA214" s="50"/>
      <c r="AB214" s="50"/>
      <c r="AC214" s="50"/>
      <c r="AD214" s="50"/>
      <c r="AE214" s="50"/>
      <c r="AF214" s="51"/>
      <c r="AG214" s="51"/>
      <c r="AH214" s="51"/>
      <c r="AI214" s="51"/>
    </row>
    <row r="215" spans="1:35" ht="40" customHeight="1" x14ac:dyDescent="0.35">
      <c r="A215" s="109"/>
      <c r="B215" s="112"/>
      <c r="C215" s="33">
        <v>212</v>
      </c>
      <c r="D215" s="115"/>
      <c r="E215" s="39" t="s">
        <v>65</v>
      </c>
      <c r="F215" s="40" t="s">
        <v>125</v>
      </c>
      <c r="G215" s="40" t="s">
        <v>116</v>
      </c>
      <c r="H215" s="40" t="s">
        <v>29</v>
      </c>
      <c r="I215" s="38">
        <v>160</v>
      </c>
      <c r="J215" s="17">
        <f>0+1</f>
        <v>1</v>
      </c>
      <c r="K215" s="79">
        <f t="shared" si="14"/>
        <v>1</v>
      </c>
      <c r="L215" s="81">
        <f t="shared" si="15"/>
        <v>1</v>
      </c>
      <c r="M215" s="82"/>
      <c r="N215" s="83">
        <f t="shared" si="16"/>
        <v>0</v>
      </c>
      <c r="O215" s="80"/>
      <c r="P215" s="80"/>
      <c r="Q215" s="80"/>
      <c r="R215" s="84">
        <f t="shared" si="17"/>
        <v>0</v>
      </c>
      <c r="S215" s="19" t="str">
        <f t="shared" si="9"/>
        <v>OK</v>
      </c>
      <c r="T215" s="99"/>
      <c r="U215" s="101">
        <v>1</v>
      </c>
      <c r="V215" s="48"/>
      <c r="W215" s="48"/>
      <c r="X215" s="48"/>
      <c r="Y215" s="50"/>
      <c r="Z215" s="50"/>
      <c r="AA215" s="50"/>
      <c r="AB215" s="50"/>
      <c r="AC215" s="50"/>
      <c r="AD215" s="50"/>
      <c r="AE215" s="50"/>
      <c r="AF215" s="51"/>
      <c r="AG215" s="51"/>
      <c r="AH215" s="51"/>
      <c r="AI215" s="51"/>
    </row>
    <row r="216" spans="1:35" ht="40" customHeight="1" x14ac:dyDescent="0.35">
      <c r="A216" s="109"/>
      <c r="B216" s="112"/>
      <c r="C216" s="33">
        <v>213</v>
      </c>
      <c r="D216" s="115"/>
      <c r="E216" s="39" t="s">
        <v>69</v>
      </c>
      <c r="F216" s="40" t="s">
        <v>125</v>
      </c>
      <c r="G216" s="40" t="s">
        <v>137</v>
      </c>
      <c r="H216" s="40" t="s">
        <v>29</v>
      </c>
      <c r="I216" s="38">
        <v>242</v>
      </c>
      <c r="J216" s="17">
        <v>0</v>
      </c>
      <c r="K216" s="79">
        <f t="shared" si="14"/>
        <v>0</v>
      </c>
      <c r="L216" s="81">
        <f t="shared" si="15"/>
        <v>0</v>
      </c>
      <c r="M216" s="82"/>
      <c r="N216" s="83">
        <f t="shared" si="16"/>
        <v>0</v>
      </c>
      <c r="O216" s="80"/>
      <c r="P216" s="80"/>
      <c r="Q216" s="80"/>
      <c r="R216" s="84">
        <f t="shared" si="17"/>
        <v>0</v>
      </c>
      <c r="S216" s="19" t="str">
        <f t="shared" si="9"/>
        <v>OK</v>
      </c>
      <c r="T216" s="99"/>
      <c r="U216" s="99"/>
      <c r="V216" s="48"/>
      <c r="W216" s="48"/>
      <c r="X216" s="48"/>
      <c r="Y216" s="50"/>
      <c r="Z216" s="50"/>
      <c r="AA216" s="50"/>
      <c r="AB216" s="50"/>
      <c r="AC216" s="50"/>
      <c r="AD216" s="50"/>
      <c r="AE216" s="50"/>
      <c r="AF216" s="51"/>
      <c r="AG216" s="51"/>
      <c r="AH216" s="51"/>
      <c r="AI216" s="51"/>
    </row>
    <row r="217" spans="1:35" ht="40" customHeight="1" x14ac:dyDescent="0.35">
      <c r="A217" s="109"/>
      <c r="B217" s="112"/>
      <c r="C217" s="33">
        <v>214</v>
      </c>
      <c r="D217" s="115"/>
      <c r="E217" s="39" t="s">
        <v>70</v>
      </c>
      <c r="F217" s="40" t="s">
        <v>125</v>
      </c>
      <c r="G217" s="40" t="s">
        <v>71</v>
      </c>
      <c r="H217" s="40" t="s">
        <v>29</v>
      </c>
      <c r="I217" s="38">
        <v>164.74</v>
      </c>
      <c r="J217" s="17">
        <v>0</v>
      </c>
      <c r="K217" s="79">
        <f t="shared" si="14"/>
        <v>0</v>
      </c>
      <c r="L217" s="81">
        <f t="shared" si="15"/>
        <v>0</v>
      </c>
      <c r="M217" s="82"/>
      <c r="N217" s="83">
        <f t="shared" si="16"/>
        <v>0</v>
      </c>
      <c r="O217" s="80"/>
      <c r="P217" s="80"/>
      <c r="Q217" s="80"/>
      <c r="R217" s="84">
        <f t="shared" si="17"/>
        <v>0</v>
      </c>
      <c r="S217" s="19" t="str">
        <f t="shared" si="9"/>
        <v>OK</v>
      </c>
      <c r="T217" s="99"/>
      <c r="U217" s="99"/>
      <c r="V217" s="48"/>
      <c r="W217" s="48"/>
      <c r="X217" s="48"/>
      <c r="Y217" s="50"/>
      <c r="Z217" s="50"/>
      <c r="AA217" s="50"/>
      <c r="AB217" s="50"/>
      <c r="AC217" s="50"/>
      <c r="AD217" s="50"/>
      <c r="AE217" s="50"/>
      <c r="AF217" s="51"/>
      <c r="AG217" s="51"/>
      <c r="AH217" s="51"/>
      <c r="AI217" s="51"/>
    </row>
    <row r="218" spans="1:35" ht="40" customHeight="1" x14ac:dyDescent="0.35">
      <c r="A218" s="109"/>
      <c r="B218" s="112"/>
      <c r="C218" s="33">
        <v>215</v>
      </c>
      <c r="D218" s="115"/>
      <c r="E218" s="39" t="s">
        <v>72</v>
      </c>
      <c r="F218" s="40" t="s">
        <v>125</v>
      </c>
      <c r="G218" s="40" t="s">
        <v>101</v>
      </c>
      <c r="H218" s="40" t="s">
        <v>29</v>
      </c>
      <c r="I218" s="38">
        <v>960</v>
      </c>
      <c r="J218" s="17">
        <v>0</v>
      </c>
      <c r="K218" s="79">
        <f t="shared" si="14"/>
        <v>0</v>
      </c>
      <c r="L218" s="81">
        <f t="shared" si="15"/>
        <v>0</v>
      </c>
      <c r="M218" s="82"/>
      <c r="N218" s="83">
        <f t="shared" si="16"/>
        <v>0</v>
      </c>
      <c r="O218" s="80"/>
      <c r="P218" s="80"/>
      <c r="Q218" s="80"/>
      <c r="R218" s="84">
        <f t="shared" si="17"/>
        <v>0</v>
      </c>
      <c r="S218" s="19" t="str">
        <f t="shared" si="9"/>
        <v>OK</v>
      </c>
      <c r="T218" s="99"/>
      <c r="U218" s="99"/>
      <c r="V218" s="48"/>
      <c r="W218" s="48"/>
      <c r="X218" s="48"/>
      <c r="Y218" s="50"/>
      <c r="Z218" s="50"/>
      <c r="AA218" s="50"/>
      <c r="AB218" s="50"/>
      <c r="AC218" s="50"/>
      <c r="AD218" s="50"/>
      <c r="AE218" s="50"/>
      <c r="AF218" s="51"/>
      <c r="AG218" s="51"/>
      <c r="AH218" s="51"/>
      <c r="AI218" s="51"/>
    </row>
    <row r="219" spans="1:35" ht="40" customHeight="1" x14ac:dyDescent="0.35">
      <c r="A219" s="109"/>
      <c r="B219" s="112"/>
      <c r="C219" s="33">
        <v>216</v>
      </c>
      <c r="D219" s="115"/>
      <c r="E219" s="39" t="s">
        <v>74</v>
      </c>
      <c r="F219" s="40" t="s">
        <v>125</v>
      </c>
      <c r="G219" s="40" t="s">
        <v>102</v>
      </c>
      <c r="H219" s="40" t="s">
        <v>29</v>
      </c>
      <c r="I219" s="38">
        <v>1340</v>
      </c>
      <c r="J219" s="17">
        <v>0</v>
      </c>
      <c r="K219" s="79">
        <f t="shared" si="14"/>
        <v>0</v>
      </c>
      <c r="L219" s="81">
        <f t="shared" si="15"/>
        <v>0</v>
      </c>
      <c r="M219" s="82"/>
      <c r="N219" s="83">
        <f t="shared" si="16"/>
        <v>0</v>
      </c>
      <c r="O219" s="80"/>
      <c r="P219" s="80"/>
      <c r="Q219" s="80"/>
      <c r="R219" s="84">
        <f t="shared" si="17"/>
        <v>0</v>
      </c>
      <c r="S219" s="19" t="str">
        <f t="shared" si="9"/>
        <v>OK</v>
      </c>
      <c r="T219" s="99"/>
      <c r="U219" s="99"/>
      <c r="V219" s="48"/>
      <c r="W219" s="48"/>
      <c r="X219" s="48"/>
      <c r="Y219" s="50"/>
      <c r="Z219" s="50"/>
      <c r="AA219" s="50"/>
      <c r="AB219" s="50"/>
      <c r="AC219" s="50"/>
      <c r="AD219" s="50"/>
      <c r="AE219" s="50"/>
      <c r="AF219" s="51"/>
      <c r="AG219" s="51"/>
      <c r="AH219" s="51"/>
      <c r="AI219" s="51"/>
    </row>
    <row r="220" spans="1:35" ht="40" customHeight="1" x14ac:dyDescent="0.35">
      <c r="A220" s="109"/>
      <c r="B220" s="112"/>
      <c r="C220" s="33">
        <v>217</v>
      </c>
      <c r="D220" s="115"/>
      <c r="E220" s="39" t="s">
        <v>76</v>
      </c>
      <c r="F220" s="40" t="s">
        <v>125</v>
      </c>
      <c r="G220" s="40" t="s">
        <v>137</v>
      </c>
      <c r="H220" s="40" t="s">
        <v>29</v>
      </c>
      <c r="I220" s="38">
        <v>610</v>
      </c>
      <c r="J220" s="17">
        <v>0</v>
      </c>
      <c r="K220" s="79">
        <f t="shared" si="14"/>
        <v>0</v>
      </c>
      <c r="L220" s="81">
        <f t="shared" si="15"/>
        <v>0</v>
      </c>
      <c r="M220" s="82"/>
      <c r="N220" s="83">
        <f t="shared" si="16"/>
        <v>0</v>
      </c>
      <c r="O220" s="80"/>
      <c r="P220" s="80"/>
      <c r="Q220" s="80"/>
      <c r="R220" s="84">
        <f t="shared" si="17"/>
        <v>0</v>
      </c>
      <c r="S220" s="19" t="str">
        <f t="shared" si="9"/>
        <v>OK</v>
      </c>
      <c r="T220" s="99"/>
      <c r="U220" s="99"/>
      <c r="V220" s="48"/>
      <c r="W220" s="48"/>
      <c r="X220" s="48"/>
      <c r="Y220" s="50"/>
      <c r="Z220" s="50"/>
      <c r="AA220" s="50"/>
      <c r="AB220" s="50"/>
      <c r="AC220" s="50"/>
      <c r="AD220" s="50"/>
      <c r="AE220" s="50"/>
      <c r="AF220" s="51"/>
      <c r="AG220" s="51"/>
      <c r="AH220" s="51"/>
      <c r="AI220" s="51"/>
    </row>
    <row r="221" spans="1:35" ht="40" customHeight="1" x14ac:dyDescent="0.35">
      <c r="A221" s="109"/>
      <c r="B221" s="112"/>
      <c r="C221" s="33">
        <v>218</v>
      </c>
      <c r="D221" s="115"/>
      <c r="E221" s="39" t="s">
        <v>77</v>
      </c>
      <c r="F221" s="40" t="s">
        <v>125</v>
      </c>
      <c r="G221" s="40" t="s">
        <v>137</v>
      </c>
      <c r="H221" s="40" t="s">
        <v>29</v>
      </c>
      <c r="I221" s="38">
        <v>1150</v>
      </c>
      <c r="J221" s="17">
        <v>0</v>
      </c>
      <c r="K221" s="79">
        <f t="shared" si="14"/>
        <v>0</v>
      </c>
      <c r="L221" s="81">
        <f t="shared" si="15"/>
        <v>0</v>
      </c>
      <c r="M221" s="82"/>
      <c r="N221" s="83">
        <f t="shared" si="16"/>
        <v>0</v>
      </c>
      <c r="O221" s="80"/>
      <c r="P221" s="80"/>
      <c r="Q221" s="80"/>
      <c r="R221" s="84">
        <f t="shared" si="17"/>
        <v>0</v>
      </c>
      <c r="S221" s="19" t="str">
        <f t="shared" si="9"/>
        <v>OK</v>
      </c>
      <c r="T221" s="99"/>
      <c r="U221" s="99"/>
      <c r="V221" s="48"/>
      <c r="W221" s="48"/>
      <c r="X221" s="48"/>
      <c r="Y221" s="50"/>
      <c r="Z221" s="50"/>
      <c r="AA221" s="50"/>
      <c r="AB221" s="50"/>
      <c r="AC221" s="50"/>
      <c r="AD221" s="50"/>
      <c r="AE221" s="50"/>
      <c r="AF221" s="51"/>
      <c r="AG221" s="51"/>
      <c r="AH221" s="51"/>
      <c r="AI221" s="51"/>
    </row>
    <row r="222" spans="1:35" ht="40" customHeight="1" x14ac:dyDescent="0.35">
      <c r="A222" s="109"/>
      <c r="B222" s="112"/>
      <c r="C222" s="33">
        <v>219</v>
      </c>
      <c r="D222" s="115"/>
      <c r="E222" s="39" t="s">
        <v>78</v>
      </c>
      <c r="F222" s="40" t="s">
        <v>125</v>
      </c>
      <c r="G222" s="40" t="s">
        <v>137</v>
      </c>
      <c r="H222" s="40" t="s">
        <v>29</v>
      </c>
      <c r="I222" s="38">
        <v>90</v>
      </c>
      <c r="J222" s="17">
        <v>0</v>
      </c>
      <c r="K222" s="79">
        <f t="shared" si="14"/>
        <v>0</v>
      </c>
      <c r="L222" s="81">
        <f t="shared" si="15"/>
        <v>0</v>
      </c>
      <c r="M222" s="82"/>
      <c r="N222" s="83">
        <f t="shared" si="16"/>
        <v>0</v>
      </c>
      <c r="O222" s="80"/>
      <c r="P222" s="80"/>
      <c r="Q222" s="80"/>
      <c r="R222" s="84">
        <f t="shared" si="17"/>
        <v>0</v>
      </c>
      <c r="S222" s="19" t="str">
        <f t="shared" si="9"/>
        <v>OK</v>
      </c>
      <c r="T222" s="99"/>
      <c r="U222" s="99"/>
      <c r="V222" s="48"/>
      <c r="W222" s="48"/>
      <c r="X222" s="48"/>
      <c r="Y222" s="50"/>
      <c r="Z222" s="50"/>
      <c r="AA222" s="50"/>
      <c r="AB222" s="50"/>
      <c r="AC222" s="50"/>
      <c r="AD222" s="50"/>
      <c r="AE222" s="50"/>
      <c r="AF222" s="51"/>
      <c r="AG222" s="51"/>
      <c r="AH222" s="51"/>
      <c r="AI222" s="51"/>
    </row>
    <row r="223" spans="1:35" ht="40" customHeight="1" x14ac:dyDescent="0.35">
      <c r="A223" s="109"/>
      <c r="B223" s="112"/>
      <c r="C223" s="33">
        <v>220</v>
      </c>
      <c r="D223" s="115"/>
      <c r="E223" s="39" t="s">
        <v>131</v>
      </c>
      <c r="F223" s="40" t="s">
        <v>125</v>
      </c>
      <c r="G223" s="40" t="s">
        <v>137</v>
      </c>
      <c r="H223" s="40" t="s">
        <v>29</v>
      </c>
      <c r="I223" s="38">
        <v>70</v>
      </c>
      <c r="J223" s="17">
        <f>0+10</f>
        <v>10</v>
      </c>
      <c r="K223" s="79">
        <f t="shared" si="14"/>
        <v>10</v>
      </c>
      <c r="L223" s="81">
        <f t="shared" si="15"/>
        <v>10</v>
      </c>
      <c r="M223" s="82"/>
      <c r="N223" s="83">
        <f t="shared" si="16"/>
        <v>2</v>
      </c>
      <c r="O223" s="80"/>
      <c r="P223" s="80"/>
      <c r="Q223" s="80"/>
      <c r="R223" s="84">
        <f t="shared" si="17"/>
        <v>0</v>
      </c>
      <c r="S223" s="19" t="str">
        <f t="shared" si="9"/>
        <v>OK</v>
      </c>
      <c r="T223" s="99"/>
      <c r="U223" s="101">
        <v>10</v>
      </c>
      <c r="V223" s="48"/>
      <c r="W223" s="48"/>
      <c r="X223" s="48"/>
      <c r="Y223" s="50"/>
      <c r="Z223" s="50"/>
      <c r="AA223" s="50"/>
      <c r="AB223" s="50"/>
      <c r="AC223" s="50"/>
      <c r="AD223" s="50"/>
      <c r="AE223" s="50"/>
      <c r="AF223" s="51"/>
      <c r="AG223" s="51"/>
      <c r="AH223" s="51"/>
      <c r="AI223" s="51"/>
    </row>
    <row r="224" spans="1:35" ht="40" customHeight="1" x14ac:dyDescent="0.35">
      <c r="A224" s="109"/>
      <c r="B224" s="112"/>
      <c r="C224" s="33">
        <v>221</v>
      </c>
      <c r="D224" s="115"/>
      <c r="E224" s="39" t="s">
        <v>132</v>
      </c>
      <c r="F224" s="40" t="s">
        <v>37</v>
      </c>
      <c r="G224" s="40" t="s">
        <v>117</v>
      </c>
      <c r="H224" s="40" t="s">
        <v>29</v>
      </c>
      <c r="I224" s="38">
        <v>16.18</v>
      </c>
      <c r="J224" s="17">
        <v>0</v>
      </c>
      <c r="K224" s="79">
        <f t="shared" si="14"/>
        <v>0</v>
      </c>
      <c r="L224" s="81">
        <f t="shared" si="15"/>
        <v>0</v>
      </c>
      <c r="M224" s="82"/>
      <c r="N224" s="83">
        <f t="shared" si="16"/>
        <v>0</v>
      </c>
      <c r="O224" s="80"/>
      <c r="P224" s="80"/>
      <c r="Q224" s="80"/>
      <c r="R224" s="84">
        <f t="shared" si="17"/>
        <v>0</v>
      </c>
      <c r="S224" s="19" t="str">
        <f t="shared" si="9"/>
        <v>OK</v>
      </c>
      <c r="T224" s="99"/>
      <c r="U224" s="99"/>
      <c r="V224" s="48"/>
      <c r="W224" s="48"/>
      <c r="X224" s="48"/>
      <c r="Y224" s="50"/>
      <c r="Z224" s="50"/>
      <c r="AA224" s="50"/>
      <c r="AB224" s="50"/>
      <c r="AC224" s="50"/>
      <c r="AD224" s="50"/>
      <c r="AE224" s="50"/>
      <c r="AF224" s="51"/>
      <c r="AG224" s="51"/>
      <c r="AH224" s="51"/>
      <c r="AI224" s="51"/>
    </row>
    <row r="225" spans="1:35" ht="40" customHeight="1" x14ac:dyDescent="0.35">
      <c r="A225" s="109"/>
      <c r="B225" s="112"/>
      <c r="C225" s="33">
        <v>222</v>
      </c>
      <c r="D225" s="115"/>
      <c r="E225" s="39" t="s">
        <v>135</v>
      </c>
      <c r="F225" s="40" t="s">
        <v>37</v>
      </c>
      <c r="G225" s="40" t="s">
        <v>118</v>
      </c>
      <c r="H225" s="40" t="s">
        <v>29</v>
      </c>
      <c r="I225" s="38">
        <v>45</v>
      </c>
      <c r="J225" s="17">
        <v>0</v>
      </c>
      <c r="K225" s="79">
        <f t="shared" si="14"/>
        <v>0</v>
      </c>
      <c r="L225" s="81">
        <f t="shared" si="15"/>
        <v>0</v>
      </c>
      <c r="M225" s="82"/>
      <c r="N225" s="83">
        <f t="shared" si="16"/>
        <v>0</v>
      </c>
      <c r="O225" s="80"/>
      <c r="P225" s="80"/>
      <c r="Q225" s="80"/>
      <c r="R225" s="84">
        <f t="shared" si="17"/>
        <v>0</v>
      </c>
      <c r="S225" s="19" t="str">
        <f t="shared" si="9"/>
        <v>OK</v>
      </c>
      <c r="T225" s="99"/>
      <c r="U225" s="99"/>
      <c r="V225" s="48"/>
      <c r="W225" s="48"/>
      <c r="X225" s="48"/>
      <c r="Y225" s="50"/>
      <c r="Z225" s="50"/>
      <c r="AA225" s="50"/>
      <c r="AB225" s="50"/>
      <c r="AC225" s="50"/>
      <c r="AD225" s="50"/>
      <c r="AE225" s="50"/>
      <c r="AF225" s="51"/>
      <c r="AG225" s="51"/>
      <c r="AH225" s="51"/>
      <c r="AI225" s="51"/>
    </row>
    <row r="226" spans="1:35" ht="40" customHeight="1" x14ac:dyDescent="0.35">
      <c r="A226" s="109"/>
      <c r="B226" s="112"/>
      <c r="C226" s="33">
        <v>223</v>
      </c>
      <c r="D226" s="115"/>
      <c r="E226" s="39" t="s">
        <v>136</v>
      </c>
      <c r="F226" s="40" t="s">
        <v>37</v>
      </c>
      <c r="G226" s="40" t="s">
        <v>119</v>
      </c>
      <c r="H226" s="40" t="s">
        <v>29</v>
      </c>
      <c r="I226" s="38">
        <v>30</v>
      </c>
      <c r="J226" s="17">
        <v>0</v>
      </c>
      <c r="K226" s="79">
        <f t="shared" si="14"/>
        <v>0</v>
      </c>
      <c r="L226" s="81">
        <f t="shared" si="15"/>
        <v>0</v>
      </c>
      <c r="M226" s="82"/>
      <c r="N226" s="83">
        <f t="shared" si="16"/>
        <v>0</v>
      </c>
      <c r="O226" s="80"/>
      <c r="P226" s="80"/>
      <c r="Q226" s="80"/>
      <c r="R226" s="84">
        <f t="shared" si="17"/>
        <v>0</v>
      </c>
      <c r="S226" s="19" t="str">
        <f t="shared" si="9"/>
        <v>OK</v>
      </c>
      <c r="T226" s="99"/>
      <c r="U226" s="99"/>
      <c r="V226" s="48"/>
      <c r="W226" s="48"/>
      <c r="X226" s="48"/>
      <c r="Y226" s="50"/>
      <c r="Z226" s="50"/>
      <c r="AA226" s="50"/>
      <c r="AB226" s="50"/>
      <c r="AC226" s="50"/>
      <c r="AD226" s="50"/>
      <c r="AE226" s="50"/>
      <c r="AF226" s="51"/>
      <c r="AG226" s="51"/>
      <c r="AH226" s="51"/>
      <c r="AI226" s="51"/>
    </row>
    <row r="227" spans="1:35" ht="40" customHeight="1" x14ac:dyDescent="0.35">
      <c r="A227" s="109"/>
      <c r="B227" s="112"/>
      <c r="C227" s="33">
        <v>224</v>
      </c>
      <c r="D227" s="115"/>
      <c r="E227" s="39" t="s">
        <v>86</v>
      </c>
      <c r="F227" s="40" t="s">
        <v>125</v>
      </c>
      <c r="G227" s="40" t="s">
        <v>137</v>
      </c>
      <c r="H227" s="40" t="s">
        <v>29</v>
      </c>
      <c r="I227" s="38">
        <v>400</v>
      </c>
      <c r="J227" s="17">
        <v>0</v>
      </c>
      <c r="K227" s="79">
        <f t="shared" si="14"/>
        <v>0</v>
      </c>
      <c r="L227" s="81">
        <f t="shared" si="15"/>
        <v>0</v>
      </c>
      <c r="M227" s="82"/>
      <c r="N227" s="83">
        <f t="shared" si="16"/>
        <v>0</v>
      </c>
      <c r="O227" s="80"/>
      <c r="P227" s="80"/>
      <c r="Q227" s="80"/>
      <c r="R227" s="84">
        <f t="shared" si="17"/>
        <v>0</v>
      </c>
      <c r="S227" s="19" t="str">
        <f t="shared" si="9"/>
        <v>OK</v>
      </c>
      <c r="T227" s="99"/>
      <c r="U227" s="99"/>
      <c r="V227" s="48"/>
      <c r="W227" s="48"/>
      <c r="X227" s="48"/>
      <c r="Y227" s="50"/>
      <c r="Z227" s="50"/>
      <c r="AA227" s="50"/>
      <c r="AB227" s="50"/>
      <c r="AC227" s="50"/>
      <c r="AD227" s="50"/>
      <c r="AE227" s="50"/>
      <c r="AF227" s="51"/>
      <c r="AG227" s="51"/>
      <c r="AH227" s="51"/>
      <c r="AI227" s="51"/>
    </row>
    <row r="228" spans="1:35" ht="40" customHeight="1" x14ac:dyDescent="0.35">
      <c r="A228" s="109"/>
      <c r="B228" s="112"/>
      <c r="C228" s="33">
        <v>225</v>
      </c>
      <c r="D228" s="115"/>
      <c r="E228" s="39" t="s">
        <v>89</v>
      </c>
      <c r="F228" s="40" t="s">
        <v>37</v>
      </c>
      <c r="G228" s="40" t="s">
        <v>137</v>
      </c>
      <c r="H228" s="40" t="s">
        <v>29</v>
      </c>
      <c r="I228" s="38">
        <v>190</v>
      </c>
      <c r="J228" s="17">
        <v>0</v>
      </c>
      <c r="K228" s="79">
        <f t="shared" si="14"/>
        <v>0</v>
      </c>
      <c r="L228" s="81">
        <f t="shared" si="15"/>
        <v>0</v>
      </c>
      <c r="M228" s="82"/>
      <c r="N228" s="83">
        <f t="shared" si="16"/>
        <v>0</v>
      </c>
      <c r="O228" s="80"/>
      <c r="P228" s="80"/>
      <c r="Q228" s="80"/>
      <c r="R228" s="84">
        <f t="shared" si="17"/>
        <v>0</v>
      </c>
      <c r="S228" s="19" t="str">
        <f t="shared" si="9"/>
        <v>OK</v>
      </c>
      <c r="T228" s="99"/>
      <c r="U228" s="99"/>
      <c r="V228" s="48"/>
      <c r="W228" s="48"/>
      <c r="X228" s="48"/>
      <c r="Y228" s="50"/>
      <c r="Z228" s="50"/>
      <c r="AA228" s="50"/>
      <c r="AB228" s="50"/>
      <c r="AC228" s="50"/>
      <c r="AD228" s="50"/>
      <c r="AE228" s="50"/>
      <c r="AF228" s="51"/>
      <c r="AG228" s="51"/>
      <c r="AH228" s="51"/>
      <c r="AI228" s="51"/>
    </row>
    <row r="229" spans="1:35" ht="40" customHeight="1" x14ac:dyDescent="0.35">
      <c r="A229" s="109"/>
      <c r="B229" s="112"/>
      <c r="C229" s="33">
        <v>226</v>
      </c>
      <c r="D229" s="115"/>
      <c r="E229" s="39" t="s">
        <v>90</v>
      </c>
      <c r="F229" s="40" t="s">
        <v>37</v>
      </c>
      <c r="G229" s="40" t="s">
        <v>137</v>
      </c>
      <c r="H229" s="40" t="s">
        <v>29</v>
      </c>
      <c r="I229" s="38">
        <v>100</v>
      </c>
      <c r="J229" s="17">
        <v>0</v>
      </c>
      <c r="K229" s="79">
        <f t="shared" si="14"/>
        <v>0</v>
      </c>
      <c r="L229" s="81">
        <f t="shared" si="15"/>
        <v>0</v>
      </c>
      <c r="M229" s="82"/>
      <c r="N229" s="83">
        <f t="shared" si="16"/>
        <v>0</v>
      </c>
      <c r="O229" s="80"/>
      <c r="P229" s="80"/>
      <c r="Q229" s="80"/>
      <c r="R229" s="84">
        <f t="shared" si="17"/>
        <v>0</v>
      </c>
      <c r="S229" s="19" t="str">
        <f t="shared" si="9"/>
        <v>OK</v>
      </c>
      <c r="T229" s="99"/>
      <c r="U229" s="99"/>
      <c r="V229" s="48"/>
      <c r="W229" s="48"/>
      <c r="X229" s="48"/>
      <c r="Y229" s="50"/>
      <c r="Z229" s="50"/>
      <c r="AA229" s="50"/>
      <c r="AB229" s="50"/>
      <c r="AC229" s="50"/>
      <c r="AD229" s="50"/>
      <c r="AE229" s="50"/>
      <c r="AF229" s="51"/>
      <c r="AG229" s="51"/>
      <c r="AH229" s="51"/>
      <c r="AI229" s="51"/>
    </row>
    <row r="230" spans="1:35" ht="40" customHeight="1" x14ac:dyDescent="0.35">
      <c r="A230" s="109"/>
      <c r="B230" s="112"/>
      <c r="C230" s="33">
        <v>227</v>
      </c>
      <c r="D230" s="115"/>
      <c r="E230" s="39" t="s">
        <v>91</v>
      </c>
      <c r="F230" s="40" t="s">
        <v>37</v>
      </c>
      <c r="G230" s="40" t="s">
        <v>120</v>
      </c>
      <c r="H230" s="40" t="s">
        <v>29</v>
      </c>
      <c r="I230" s="38">
        <v>20</v>
      </c>
      <c r="J230" s="17">
        <v>0</v>
      </c>
      <c r="K230" s="79">
        <f t="shared" si="14"/>
        <v>0</v>
      </c>
      <c r="L230" s="81">
        <f t="shared" si="15"/>
        <v>0</v>
      </c>
      <c r="M230" s="82"/>
      <c r="N230" s="83">
        <f t="shared" si="16"/>
        <v>0</v>
      </c>
      <c r="O230" s="80"/>
      <c r="P230" s="80"/>
      <c r="Q230" s="80"/>
      <c r="R230" s="84">
        <f t="shared" si="17"/>
        <v>0</v>
      </c>
      <c r="S230" s="19" t="str">
        <f t="shared" si="9"/>
        <v>OK</v>
      </c>
      <c r="T230" s="99"/>
      <c r="U230" s="99"/>
      <c r="V230" s="48"/>
      <c r="W230" s="48"/>
      <c r="X230" s="48"/>
      <c r="Y230" s="50"/>
      <c r="Z230" s="50"/>
      <c r="AA230" s="50"/>
      <c r="AB230" s="50"/>
      <c r="AC230" s="50"/>
      <c r="AD230" s="50"/>
      <c r="AE230" s="50"/>
      <c r="AF230" s="51"/>
      <c r="AG230" s="51"/>
      <c r="AH230" s="51"/>
      <c r="AI230" s="51"/>
    </row>
    <row r="231" spans="1:35" ht="40" customHeight="1" x14ac:dyDescent="0.35">
      <c r="A231" s="109"/>
      <c r="B231" s="112"/>
      <c r="C231" s="33">
        <v>228</v>
      </c>
      <c r="D231" s="115"/>
      <c r="E231" s="39" t="s">
        <v>93</v>
      </c>
      <c r="F231" s="40" t="s">
        <v>125</v>
      </c>
      <c r="G231" s="40" t="s">
        <v>137</v>
      </c>
      <c r="H231" s="40" t="s">
        <v>29</v>
      </c>
      <c r="I231" s="38">
        <v>133</v>
      </c>
      <c r="J231" s="17">
        <v>0</v>
      </c>
      <c r="K231" s="79">
        <f t="shared" si="14"/>
        <v>0</v>
      </c>
      <c r="L231" s="81">
        <f t="shared" si="15"/>
        <v>0</v>
      </c>
      <c r="M231" s="82"/>
      <c r="N231" s="83">
        <f t="shared" si="16"/>
        <v>0</v>
      </c>
      <c r="O231" s="80"/>
      <c r="P231" s="80"/>
      <c r="Q231" s="80"/>
      <c r="R231" s="84">
        <f t="shared" si="17"/>
        <v>0</v>
      </c>
      <c r="S231" s="19" t="str">
        <f t="shared" si="9"/>
        <v>OK</v>
      </c>
      <c r="T231" s="99"/>
      <c r="U231" s="99"/>
      <c r="V231" s="48"/>
      <c r="W231" s="48"/>
      <c r="X231" s="48"/>
      <c r="Y231" s="50"/>
      <c r="Z231" s="50"/>
      <c r="AA231" s="50"/>
      <c r="AB231" s="50"/>
      <c r="AC231" s="50"/>
      <c r="AD231" s="50"/>
      <c r="AE231" s="50"/>
      <c r="AF231" s="51"/>
      <c r="AG231" s="51"/>
      <c r="AH231" s="51"/>
      <c r="AI231" s="51"/>
    </row>
    <row r="232" spans="1:35" ht="40" customHeight="1" x14ac:dyDescent="0.35">
      <c r="A232" s="110"/>
      <c r="B232" s="113"/>
      <c r="C232" s="33">
        <v>229</v>
      </c>
      <c r="D232" s="116"/>
      <c r="E232" s="39" t="s">
        <v>94</v>
      </c>
      <c r="F232" s="40" t="s">
        <v>125</v>
      </c>
      <c r="G232" s="40" t="s">
        <v>137</v>
      </c>
      <c r="H232" s="40" t="s">
        <v>29</v>
      </c>
      <c r="I232" s="38">
        <v>204.77</v>
      </c>
      <c r="J232" s="17">
        <v>0</v>
      </c>
      <c r="K232" s="79">
        <f t="shared" si="14"/>
        <v>0</v>
      </c>
      <c r="L232" s="81">
        <f t="shared" si="15"/>
        <v>0</v>
      </c>
      <c r="M232" s="82"/>
      <c r="N232" s="83">
        <f t="shared" si="16"/>
        <v>0</v>
      </c>
      <c r="O232" s="80"/>
      <c r="P232" s="80"/>
      <c r="Q232" s="80"/>
      <c r="R232" s="84">
        <f t="shared" si="17"/>
        <v>0</v>
      </c>
      <c r="S232" s="19" t="str">
        <f t="shared" si="9"/>
        <v>OK</v>
      </c>
      <c r="T232" s="99"/>
      <c r="U232" s="99"/>
      <c r="V232" s="48"/>
      <c r="W232" s="48"/>
      <c r="X232" s="48"/>
      <c r="Y232" s="50"/>
      <c r="Z232" s="50"/>
      <c r="AA232" s="50"/>
      <c r="AB232" s="50"/>
      <c r="AC232" s="50"/>
      <c r="AD232" s="50"/>
      <c r="AE232" s="50"/>
      <c r="AF232" s="51"/>
      <c r="AG232" s="51"/>
      <c r="AH232" s="51"/>
      <c r="AI232" s="51"/>
    </row>
    <row r="233" spans="1:35" ht="40" customHeight="1" x14ac:dyDescent="0.35">
      <c r="A233" s="108" t="s">
        <v>145</v>
      </c>
      <c r="B233" s="111">
        <v>7</v>
      </c>
      <c r="C233" s="33">
        <v>230</v>
      </c>
      <c r="D233" s="114" t="s">
        <v>124</v>
      </c>
      <c r="E233" s="39" t="s">
        <v>27</v>
      </c>
      <c r="F233" s="40" t="s">
        <v>125</v>
      </c>
      <c r="G233" s="40" t="s">
        <v>137</v>
      </c>
      <c r="H233" s="40" t="s">
        <v>29</v>
      </c>
      <c r="I233" s="38">
        <v>177</v>
      </c>
      <c r="J233" s="17">
        <v>12</v>
      </c>
      <c r="K233" s="79">
        <f t="shared" si="14"/>
        <v>1</v>
      </c>
      <c r="L233" s="81">
        <f t="shared" si="15"/>
        <v>1</v>
      </c>
      <c r="M233" s="82"/>
      <c r="N233" s="83">
        <f t="shared" si="16"/>
        <v>3</v>
      </c>
      <c r="O233" s="80"/>
      <c r="P233" s="80"/>
      <c r="Q233" s="80"/>
      <c r="R233" s="84">
        <f t="shared" si="17"/>
        <v>11</v>
      </c>
      <c r="S233" s="19" t="str">
        <f t="shared" si="9"/>
        <v>OK</v>
      </c>
      <c r="T233" s="101">
        <v>1</v>
      </c>
      <c r="U233" s="99"/>
      <c r="V233" s="48"/>
      <c r="W233" s="48"/>
      <c r="X233" s="48"/>
      <c r="Y233" s="50"/>
      <c r="Z233" s="50"/>
      <c r="AA233" s="50"/>
      <c r="AB233" s="50"/>
      <c r="AC233" s="50"/>
      <c r="AD233" s="50"/>
      <c r="AE233" s="50"/>
      <c r="AF233" s="51"/>
      <c r="AG233" s="51"/>
      <c r="AH233" s="51"/>
      <c r="AI233" s="51"/>
    </row>
    <row r="234" spans="1:35" ht="40" customHeight="1" x14ac:dyDescent="0.35">
      <c r="A234" s="109"/>
      <c r="B234" s="112"/>
      <c r="C234" s="33">
        <v>231</v>
      </c>
      <c r="D234" s="115"/>
      <c r="E234" s="39" t="s">
        <v>30</v>
      </c>
      <c r="F234" s="40" t="s">
        <v>31</v>
      </c>
      <c r="G234" s="40" t="s">
        <v>137</v>
      </c>
      <c r="H234" s="40" t="s">
        <v>29</v>
      </c>
      <c r="I234" s="38">
        <v>20</v>
      </c>
      <c r="J234" s="17">
        <v>500</v>
      </c>
      <c r="K234" s="79">
        <f t="shared" si="14"/>
        <v>0</v>
      </c>
      <c r="L234" s="81">
        <f t="shared" si="15"/>
        <v>0</v>
      </c>
      <c r="M234" s="82"/>
      <c r="N234" s="83">
        <f t="shared" si="16"/>
        <v>125</v>
      </c>
      <c r="O234" s="80"/>
      <c r="P234" s="80"/>
      <c r="Q234" s="80"/>
      <c r="R234" s="84">
        <f t="shared" si="17"/>
        <v>500</v>
      </c>
      <c r="S234" s="19" t="str">
        <f t="shared" si="9"/>
        <v>OK</v>
      </c>
      <c r="T234" s="99"/>
      <c r="U234" s="99"/>
      <c r="V234" s="48"/>
      <c r="W234" s="48"/>
      <c r="X234" s="48"/>
      <c r="Y234" s="50"/>
      <c r="Z234" s="50"/>
      <c r="AA234" s="50"/>
      <c r="AB234" s="50"/>
      <c r="AC234" s="50"/>
      <c r="AD234" s="50"/>
      <c r="AE234" s="50"/>
      <c r="AF234" s="51"/>
      <c r="AG234" s="51"/>
      <c r="AH234" s="51"/>
      <c r="AI234" s="51"/>
    </row>
    <row r="235" spans="1:35" ht="40" customHeight="1" x14ac:dyDescent="0.35">
      <c r="A235" s="109"/>
      <c r="B235" s="112"/>
      <c r="C235" s="33">
        <v>232</v>
      </c>
      <c r="D235" s="115"/>
      <c r="E235" s="39" t="s">
        <v>32</v>
      </c>
      <c r="F235" s="40" t="s">
        <v>125</v>
      </c>
      <c r="G235" s="40" t="s">
        <v>137</v>
      </c>
      <c r="H235" s="40" t="s">
        <v>29</v>
      </c>
      <c r="I235" s="38">
        <v>32</v>
      </c>
      <c r="J235" s="17">
        <v>100</v>
      </c>
      <c r="K235" s="79">
        <f t="shared" si="14"/>
        <v>0</v>
      </c>
      <c r="L235" s="81">
        <f t="shared" si="15"/>
        <v>0</v>
      </c>
      <c r="M235" s="82"/>
      <c r="N235" s="83">
        <f t="shared" si="16"/>
        <v>25</v>
      </c>
      <c r="O235" s="80"/>
      <c r="P235" s="80"/>
      <c r="Q235" s="80"/>
      <c r="R235" s="84">
        <f t="shared" si="17"/>
        <v>100</v>
      </c>
      <c r="S235" s="19" t="str">
        <f t="shared" si="9"/>
        <v>OK</v>
      </c>
      <c r="T235" s="99"/>
      <c r="U235" s="99"/>
      <c r="V235" s="48"/>
      <c r="W235" s="48"/>
      <c r="X235" s="48"/>
      <c r="Y235" s="50"/>
      <c r="Z235" s="50"/>
      <c r="AA235" s="50"/>
      <c r="AB235" s="50"/>
      <c r="AC235" s="50"/>
      <c r="AD235" s="50"/>
      <c r="AE235" s="50"/>
      <c r="AF235" s="51"/>
      <c r="AG235" s="51"/>
      <c r="AH235" s="51"/>
      <c r="AI235" s="51"/>
    </row>
    <row r="236" spans="1:35" ht="40" customHeight="1" x14ac:dyDescent="0.35">
      <c r="A236" s="109"/>
      <c r="B236" s="112"/>
      <c r="C236" s="33">
        <v>233</v>
      </c>
      <c r="D236" s="115"/>
      <c r="E236" s="39" t="s">
        <v>33</v>
      </c>
      <c r="F236" s="40" t="s">
        <v>125</v>
      </c>
      <c r="G236" s="40" t="s">
        <v>101</v>
      </c>
      <c r="H236" s="40" t="s">
        <v>29</v>
      </c>
      <c r="I236" s="38">
        <v>52</v>
      </c>
      <c r="J236" s="17">
        <v>100</v>
      </c>
      <c r="K236" s="79">
        <f t="shared" si="14"/>
        <v>0</v>
      </c>
      <c r="L236" s="81">
        <f t="shared" si="15"/>
        <v>0</v>
      </c>
      <c r="M236" s="82"/>
      <c r="N236" s="83">
        <f t="shared" si="16"/>
        <v>25</v>
      </c>
      <c r="O236" s="80"/>
      <c r="P236" s="80"/>
      <c r="Q236" s="80"/>
      <c r="R236" s="84">
        <f t="shared" si="17"/>
        <v>100</v>
      </c>
      <c r="S236" s="19" t="str">
        <f t="shared" si="9"/>
        <v>OK</v>
      </c>
      <c r="T236" s="99"/>
      <c r="U236" s="99"/>
      <c r="V236" s="48"/>
      <c r="W236" s="48"/>
      <c r="X236" s="48"/>
      <c r="Y236" s="50"/>
      <c r="Z236" s="50"/>
      <c r="AA236" s="50"/>
      <c r="AB236" s="50"/>
      <c r="AC236" s="50"/>
      <c r="AD236" s="50"/>
      <c r="AE236" s="50"/>
      <c r="AF236" s="51"/>
      <c r="AG236" s="51"/>
      <c r="AH236" s="51"/>
      <c r="AI236" s="51"/>
    </row>
    <row r="237" spans="1:35" ht="40" customHeight="1" x14ac:dyDescent="0.35">
      <c r="A237" s="109"/>
      <c r="B237" s="112"/>
      <c r="C237" s="33">
        <v>234</v>
      </c>
      <c r="D237" s="115"/>
      <c r="E237" s="39" t="s">
        <v>35</v>
      </c>
      <c r="F237" s="40" t="s">
        <v>125</v>
      </c>
      <c r="G237" s="40" t="s">
        <v>102</v>
      </c>
      <c r="H237" s="40" t="s">
        <v>29</v>
      </c>
      <c r="I237" s="38">
        <v>75</v>
      </c>
      <c r="J237" s="17">
        <v>100</v>
      </c>
      <c r="K237" s="79">
        <f t="shared" si="14"/>
        <v>0</v>
      </c>
      <c r="L237" s="81">
        <f t="shared" si="15"/>
        <v>0</v>
      </c>
      <c r="M237" s="82"/>
      <c r="N237" s="83">
        <f t="shared" si="16"/>
        <v>25</v>
      </c>
      <c r="O237" s="80"/>
      <c r="P237" s="80"/>
      <c r="Q237" s="80"/>
      <c r="R237" s="84">
        <f t="shared" si="17"/>
        <v>100</v>
      </c>
      <c r="S237" s="19" t="str">
        <f t="shared" si="9"/>
        <v>OK</v>
      </c>
      <c r="T237" s="99"/>
      <c r="U237" s="99"/>
      <c r="V237" s="48"/>
      <c r="W237" s="48"/>
      <c r="X237" s="48"/>
      <c r="Y237" s="50"/>
      <c r="Z237" s="50"/>
      <c r="AA237" s="50"/>
      <c r="AB237" s="50"/>
      <c r="AC237" s="50"/>
      <c r="AD237" s="50"/>
      <c r="AE237" s="50"/>
      <c r="AF237" s="51"/>
      <c r="AG237" s="51"/>
      <c r="AH237" s="51"/>
      <c r="AI237" s="51"/>
    </row>
    <row r="238" spans="1:35" ht="40" customHeight="1" x14ac:dyDescent="0.35">
      <c r="A238" s="109"/>
      <c r="B238" s="112"/>
      <c r="C238" s="33">
        <v>235</v>
      </c>
      <c r="D238" s="115"/>
      <c r="E238" s="39" t="s">
        <v>127</v>
      </c>
      <c r="F238" s="40" t="s">
        <v>125</v>
      </c>
      <c r="G238" s="40" t="s">
        <v>137</v>
      </c>
      <c r="H238" s="40" t="s">
        <v>29</v>
      </c>
      <c r="I238" s="38">
        <v>6.59</v>
      </c>
      <c r="J238" s="17">
        <v>100</v>
      </c>
      <c r="K238" s="79">
        <f t="shared" si="14"/>
        <v>0</v>
      </c>
      <c r="L238" s="81">
        <f t="shared" si="15"/>
        <v>0</v>
      </c>
      <c r="M238" s="82"/>
      <c r="N238" s="83">
        <f t="shared" si="16"/>
        <v>25</v>
      </c>
      <c r="O238" s="80"/>
      <c r="P238" s="80"/>
      <c r="Q238" s="80"/>
      <c r="R238" s="84">
        <f t="shared" si="17"/>
        <v>100</v>
      </c>
      <c r="S238" s="19" t="str">
        <f t="shared" si="9"/>
        <v>OK</v>
      </c>
      <c r="T238" s="99"/>
      <c r="U238" s="99"/>
      <c r="V238" s="48"/>
      <c r="W238" s="48"/>
      <c r="X238" s="48"/>
      <c r="Y238" s="50"/>
      <c r="Z238" s="50"/>
      <c r="AA238" s="50"/>
      <c r="AB238" s="50"/>
      <c r="AC238" s="50"/>
      <c r="AD238" s="50"/>
      <c r="AE238" s="50"/>
      <c r="AF238" s="51"/>
      <c r="AG238" s="51"/>
      <c r="AH238" s="51"/>
      <c r="AI238" s="51"/>
    </row>
    <row r="239" spans="1:35" ht="40" customHeight="1" x14ac:dyDescent="0.35">
      <c r="A239" s="109"/>
      <c r="B239" s="112"/>
      <c r="C239" s="33">
        <v>236</v>
      </c>
      <c r="D239" s="115"/>
      <c r="E239" s="39" t="s">
        <v>128</v>
      </c>
      <c r="F239" s="40" t="s">
        <v>37</v>
      </c>
      <c r="G239" s="40" t="s">
        <v>103</v>
      </c>
      <c r="H239" s="40" t="s">
        <v>29</v>
      </c>
      <c r="I239" s="38">
        <v>13.33</v>
      </c>
      <c r="J239" s="17">
        <v>4000</v>
      </c>
      <c r="K239" s="79">
        <f t="shared" si="14"/>
        <v>0</v>
      </c>
      <c r="L239" s="81">
        <f t="shared" si="15"/>
        <v>0</v>
      </c>
      <c r="M239" s="82"/>
      <c r="N239" s="83">
        <f t="shared" si="16"/>
        <v>1000</v>
      </c>
      <c r="O239" s="80"/>
      <c r="P239" s="80"/>
      <c r="Q239" s="80"/>
      <c r="R239" s="84">
        <f t="shared" si="17"/>
        <v>4000</v>
      </c>
      <c r="S239" s="19" t="str">
        <f t="shared" si="9"/>
        <v>OK</v>
      </c>
      <c r="T239" s="99"/>
      <c r="U239" s="99"/>
      <c r="V239" s="48"/>
      <c r="W239" s="48"/>
      <c r="X239" s="48"/>
      <c r="Y239" s="50"/>
      <c r="Z239" s="50"/>
      <c r="AA239" s="50"/>
      <c r="AB239" s="50"/>
      <c r="AC239" s="50"/>
      <c r="AD239" s="50"/>
      <c r="AE239" s="50"/>
      <c r="AF239" s="51"/>
      <c r="AG239" s="51"/>
      <c r="AH239" s="51"/>
      <c r="AI239" s="51"/>
    </row>
    <row r="240" spans="1:35" ht="40" customHeight="1" x14ac:dyDescent="0.35">
      <c r="A240" s="109"/>
      <c r="B240" s="112"/>
      <c r="C240" s="33">
        <v>237</v>
      </c>
      <c r="D240" s="115"/>
      <c r="E240" s="39" t="s">
        <v>129</v>
      </c>
      <c r="F240" s="40" t="s">
        <v>37</v>
      </c>
      <c r="G240" s="40" t="s">
        <v>104</v>
      </c>
      <c r="H240" s="40" t="s">
        <v>29</v>
      </c>
      <c r="I240" s="38">
        <v>19.63</v>
      </c>
      <c r="J240" s="17">
        <v>2000</v>
      </c>
      <c r="K240" s="79">
        <f t="shared" si="14"/>
        <v>0</v>
      </c>
      <c r="L240" s="81">
        <f t="shared" si="15"/>
        <v>0</v>
      </c>
      <c r="M240" s="82"/>
      <c r="N240" s="83">
        <f t="shared" si="16"/>
        <v>500</v>
      </c>
      <c r="O240" s="80"/>
      <c r="P240" s="80"/>
      <c r="Q240" s="80"/>
      <c r="R240" s="84">
        <f t="shared" si="17"/>
        <v>2000</v>
      </c>
      <c r="S240" s="19" t="str">
        <f t="shared" si="9"/>
        <v>OK</v>
      </c>
      <c r="T240" s="99"/>
      <c r="U240" s="99"/>
      <c r="V240" s="48"/>
      <c r="W240" s="48"/>
      <c r="X240" s="48"/>
      <c r="Y240" s="50"/>
      <c r="Z240" s="50"/>
      <c r="AA240" s="50"/>
      <c r="AB240" s="50"/>
      <c r="AC240" s="50"/>
      <c r="AD240" s="50"/>
      <c r="AE240" s="50"/>
      <c r="AF240" s="51"/>
      <c r="AG240" s="51"/>
      <c r="AH240" s="51"/>
      <c r="AI240" s="51"/>
    </row>
    <row r="241" spans="1:35" ht="40" customHeight="1" x14ac:dyDescent="0.35">
      <c r="A241" s="109"/>
      <c r="B241" s="112"/>
      <c r="C241" s="33">
        <v>238</v>
      </c>
      <c r="D241" s="115"/>
      <c r="E241" s="39" t="s">
        <v>130</v>
      </c>
      <c r="F241" s="40" t="s">
        <v>37</v>
      </c>
      <c r="G241" s="40" t="s">
        <v>105</v>
      </c>
      <c r="H241" s="40" t="s">
        <v>29</v>
      </c>
      <c r="I241" s="38">
        <v>13</v>
      </c>
      <c r="J241" s="17">
        <v>200</v>
      </c>
      <c r="K241" s="79">
        <f t="shared" si="14"/>
        <v>0</v>
      </c>
      <c r="L241" s="81">
        <f t="shared" si="15"/>
        <v>0</v>
      </c>
      <c r="M241" s="82"/>
      <c r="N241" s="83">
        <f t="shared" si="16"/>
        <v>50</v>
      </c>
      <c r="O241" s="80"/>
      <c r="P241" s="80"/>
      <c r="Q241" s="80"/>
      <c r="R241" s="84">
        <f t="shared" si="17"/>
        <v>200</v>
      </c>
      <c r="S241" s="19" t="str">
        <f t="shared" si="9"/>
        <v>OK</v>
      </c>
      <c r="T241" s="99"/>
      <c r="U241" s="99"/>
      <c r="V241" s="48"/>
      <c r="W241" s="48"/>
      <c r="X241" s="48"/>
      <c r="Y241" s="50"/>
      <c r="Z241" s="50"/>
      <c r="AA241" s="50"/>
      <c r="AB241" s="50"/>
      <c r="AC241" s="50"/>
      <c r="AD241" s="50"/>
      <c r="AE241" s="50"/>
      <c r="AF241" s="51"/>
      <c r="AG241" s="51"/>
      <c r="AH241" s="51"/>
      <c r="AI241" s="51"/>
    </row>
    <row r="242" spans="1:35" ht="40" customHeight="1" x14ac:dyDescent="0.35">
      <c r="A242" s="109"/>
      <c r="B242" s="112"/>
      <c r="C242" s="33">
        <v>239</v>
      </c>
      <c r="D242" s="115"/>
      <c r="E242" s="39" t="s">
        <v>41</v>
      </c>
      <c r="F242" s="40" t="s">
        <v>10</v>
      </c>
      <c r="G242" s="40" t="s">
        <v>137</v>
      </c>
      <c r="H242" s="40" t="s">
        <v>29</v>
      </c>
      <c r="I242" s="38">
        <v>50.51</v>
      </c>
      <c r="J242" s="17">
        <v>50</v>
      </c>
      <c r="K242" s="79">
        <f t="shared" si="14"/>
        <v>11</v>
      </c>
      <c r="L242" s="81">
        <f t="shared" si="15"/>
        <v>11</v>
      </c>
      <c r="M242" s="82"/>
      <c r="N242" s="83">
        <f t="shared" si="16"/>
        <v>12</v>
      </c>
      <c r="O242" s="80"/>
      <c r="P242" s="80"/>
      <c r="Q242" s="80"/>
      <c r="R242" s="84">
        <f t="shared" si="17"/>
        <v>39</v>
      </c>
      <c r="S242" s="19" t="str">
        <f t="shared" si="9"/>
        <v>OK</v>
      </c>
      <c r="T242" s="99"/>
      <c r="U242" s="100">
        <v>11</v>
      </c>
      <c r="V242" s="48"/>
      <c r="W242" s="48"/>
      <c r="X242" s="48"/>
      <c r="Y242" s="50"/>
      <c r="Z242" s="50"/>
      <c r="AA242" s="50"/>
      <c r="AB242" s="50"/>
      <c r="AC242" s="50"/>
      <c r="AD242" s="50"/>
      <c r="AE242" s="50"/>
      <c r="AF242" s="51"/>
      <c r="AG242" s="51"/>
      <c r="AH242" s="51"/>
      <c r="AI242" s="51"/>
    </row>
    <row r="243" spans="1:35" ht="40" customHeight="1" x14ac:dyDescent="0.35">
      <c r="A243" s="109"/>
      <c r="B243" s="112"/>
      <c r="C243" s="33">
        <v>240</v>
      </c>
      <c r="D243" s="115"/>
      <c r="E243" s="39" t="s">
        <v>42</v>
      </c>
      <c r="F243" s="40" t="s">
        <v>43</v>
      </c>
      <c r="G243" s="40" t="s">
        <v>137</v>
      </c>
      <c r="H243" s="40" t="s">
        <v>29</v>
      </c>
      <c r="I243" s="38">
        <v>25.04</v>
      </c>
      <c r="J243" s="17">
        <v>84</v>
      </c>
      <c r="K243" s="79">
        <f t="shared" si="14"/>
        <v>15</v>
      </c>
      <c r="L243" s="81">
        <f t="shared" si="15"/>
        <v>15</v>
      </c>
      <c r="M243" s="82"/>
      <c r="N243" s="83">
        <f t="shared" si="16"/>
        <v>21</v>
      </c>
      <c r="O243" s="80"/>
      <c r="P243" s="80"/>
      <c r="Q243" s="80"/>
      <c r="R243" s="84">
        <f t="shared" si="17"/>
        <v>69</v>
      </c>
      <c r="S243" s="19" t="str">
        <f t="shared" si="9"/>
        <v>OK</v>
      </c>
      <c r="T243" s="99"/>
      <c r="U243" s="100">
        <v>15</v>
      </c>
      <c r="V243" s="48"/>
      <c r="W243" s="48"/>
      <c r="X243" s="48"/>
      <c r="Y243" s="50"/>
      <c r="Z243" s="50"/>
      <c r="AA243" s="50"/>
      <c r="AB243" s="50"/>
      <c r="AC243" s="50"/>
      <c r="AD243" s="50"/>
      <c r="AE243" s="50"/>
      <c r="AF243" s="51"/>
      <c r="AG243" s="51"/>
      <c r="AH243" s="51"/>
      <c r="AI243" s="51"/>
    </row>
    <row r="244" spans="1:35" ht="40" customHeight="1" x14ac:dyDescent="0.35">
      <c r="A244" s="109"/>
      <c r="B244" s="112"/>
      <c r="C244" s="33">
        <v>241</v>
      </c>
      <c r="D244" s="115"/>
      <c r="E244" s="39" t="s">
        <v>44</v>
      </c>
      <c r="F244" s="40" t="s">
        <v>37</v>
      </c>
      <c r="G244" s="40" t="s">
        <v>106</v>
      </c>
      <c r="H244" s="40" t="s">
        <v>29</v>
      </c>
      <c r="I244" s="38">
        <v>34.21</v>
      </c>
      <c r="J244" s="17">
        <v>100</v>
      </c>
      <c r="K244" s="79">
        <f t="shared" si="14"/>
        <v>0</v>
      </c>
      <c r="L244" s="81">
        <f t="shared" si="15"/>
        <v>0</v>
      </c>
      <c r="M244" s="82"/>
      <c r="N244" s="83">
        <f t="shared" si="16"/>
        <v>25</v>
      </c>
      <c r="O244" s="80"/>
      <c r="P244" s="80"/>
      <c r="Q244" s="80"/>
      <c r="R244" s="84">
        <f t="shared" si="17"/>
        <v>100</v>
      </c>
      <c r="S244" s="19" t="str">
        <f t="shared" si="9"/>
        <v>OK</v>
      </c>
      <c r="T244" s="99"/>
      <c r="U244" s="99"/>
      <c r="V244" s="48"/>
      <c r="W244" s="48"/>
      <c r="X244" s="48"/>
      <c r="Y244" s="50"/>
      <c r="Z244" s="50"/>
      <c r="AA244" s="50"/>
      <c r="AB244" s="50"/>
      <c r="AC244" s="50"/>
      <c r="AD244" s="50"/>
      <c r="AE244" s="50"/>
      <c r="AF244" s="51"/>
      <c r="AG244" s="51"/>
      <c r="AH244" s="51"/>
      <c r="AI244" s="51"/>
    </row>
    <row r="245" spans="1:35" ht="40" customHeight="1" x14ac:dyDescent="0.35">
      <c r="A245" s="109"/>
      <c r="B245" s="112"/>
      <c r="C245" s="33">
        <v>242</v>
      </c>
      <c r="D245" s="115"/>
      <c r="E245" s="39" t="s">
        <v>46</v>
      </c>
      <c r="F245" s="40" t="s">
        <v>37</v>
      </c>
      <c r="G245" s="40" t="s">
        <v>107</v>
      </c>
      <c r="H245" s="40" t="s">
        <v>29</v>
      </c>
      <c r="I245" s="38">
        <v>27</v>
      </c>
      <c r="J245" s="17">
        <v>200</v>
      </c>
      <c r="K245" s="79">
        <f t="shared" si="14"/>
        <v>0</v>
      </c>
      <c r="L245" s="81">
        <f t="shared" si="15"/>
        <v>0</v>
      </c>
      <c r="M245" s="82"/>
      <c r="N245" s="83">
        <f t="shared" si="16"/>
        <v>50</v>
      </c>
      <c r="O245" s="80"/>
      <c r="P245" s="80"/>
      <c r="Q245" s="80"/>
      <c r="R245" s="84">
        <f t="shared" si="17"/>
        <v>200</v>
      </c>
      <c r="S245" s="19" t="str">
        <f t="shared" si="9"/>
        <v>OK</v>
      </c>
      <c r="T245" s="99"/>
      <c r="U245" s="99"/>
      <c r="V245" s="48"/>
      <c r="W245" s="48"/>
      <c r="X245" s="48"/>
      <c r="Y245" s="50"/>
      <c r="Z245" s="50"/>
      <c r="AA245" s="50"/>
      <c r="AB245" s="50"/>
      <c r="AC245" s="50"/>
      <c r="AD245" s="50"/>
      <c r="AE245" s="50"/>
      <c r="AF245" s="51"/>
      <c r="AG245" s="51"/>
      <c r="AH245" s="51"/>
      <c r="AI245" s="51"/>
    </row>
    <row r="246" spans="1:35" ht="40" customHeight="1" x14ac:dyDescent="0.35">
      <c r="A246" s="109"/>
      <c r="B246" s="112"/>
      <c r="C246" s="33">
        <v>243</v>
      </c>
      <c r="D246" s="115"/>
      <c r="E246" s="39" t="s">
        <v>48</v>
      </c>
      <c r="F246" s="40" t="s">
        <v>37</v>
      </c>
      <c r="G246" s="40" t="s">
        <v>108</v>
      </c>
      <c r="H246" s="40" t="s">
        <v>29</v>
      </c>
      <c r="I246" s="38">
        <v>18</v>
      </c>
      <c r="J246" s="17">
        <v>200</v>
      </c>
      <c r="K246" s="79">
        <f t="shared" si="14"/>
        <v>0</v>
      </c>
      <c r="L246" s="81">
        <f t="shared" si="15"/>
        <v>0</v>
      </c>
      <c r="M246" s="82"/>
      <c r="N246" s="83">
        <f t="shared" si="16"/>
        <v>50</v>
      </c>
      <c r="O246" s="80"/>
      <c r="P246" s="80"/>
      <c r="Q246" s="80"/>
      <c r="R246" s="84">
        <f t="shared" si="17"/>
        <v>200</v>
      </c>
      <c r="S246" s="19" t="str">
        <f t="shared" si="9"/>
        <v>OK</v>
      </c>
      <c r="T246" s="99"/>
      <c r="U246" s="99"/>
      <c r="V246" s="48"/>
      <c r="W246" s="48"/>
      <c r="X246" s="48"/>
      <c r="Y246" s="50"/>
      <c r="Z246" s="50"/>
      <c r="AA246" s="50"/>
      <c r="AB246" s="50"/>
      <c r="AC246" s="50"/>
      <c r="AD246" s="50"/>
      <c r="AE246" s="50"/>
      <c r="AF246" s="51"/>
      <c r="AG246" s="51"/>
      <c r="AH246" s="51"/>
      <c r="AI246" s="51"/>
    </row>
    <row r="247" spans="1:35" ht="40" customHeight="1" x14ac:dyDescent="0.35">
      <c r="A247" s="109"/>
      <c r="B247" s="112"/>
      <c r="C247" s="33">
        <v>244</v>
      </c>
      <c r="D247" s="115"/>
      <c r="E247" s="39" t="s">
        <v>50</v>
      </c>
      <c r="F247" s="40" t="s">
        <v>37</v>
      </c>
      <c r="G247" s="40" t="s">
        <v>109</v>
      </c>
      <c r="H247" s="40" t="s">
        <v>29</v>
      </c>
      <c r="I247" s="38">
        <v>240.3</v>
      </c>
      <c r="J247" s="17">
        <v>50</v>
      </c>
      <c r="K247" s="79">
        <f t="shared" si="14"/>
        <v>0</v>
      </c>
      <c r="L247" s="81">
        <f t="shared" si="15"/>
        <v>0</v>
      </c>
      <c r="M247" s="82"/>
      <c r="N247" s="83">
        <f t="shared" si="16"/>
        <v>12</v>
      </c>
      <c r="O247" s="80"/>
      <c r="P247" s="80"/>
      <c r="Q247" s="80"/>
      <c r="R247" s="84">
        <f t="shared" si="17"/>
        <v>50</v>
      </c>
      <c r="S247" s="19" t="str">
        <f t="shared" si="9"/>
        <v>OK</v>
      </c>
      <c r="T247" s="99"/>
      <c r="U247" s="99"/>
      <c r="V247" s="48"/>
      <c r="W247" s="48"/>
      <c r="X247" s="48"/>
      <c r="Y247" s="50"/>
      <c r="Z247" s="50"/>
      <c r="AA247" s="50"/>
      <c r="AB247" s="50"/>
      <c r="AC247" s="50"/>
      <c r="AD247" s="50"/>
      <c r="AE247" s="50"/>
      <c r="AF247" s="51"/>
      <c r="AG247" s="51"/>
      <c r="AH247" s="51"/>
      <c r="AI247" s="51"/>
    </row>
    <row r="248" spans="1:35" ht="40" customHeight="1" x14ac:dyDescent="0.35">
      <c r="A248" s="109"/>
      <c r="B248" s="112"/>
      <c r="C248" s="33">
        <v>245</v>
      </c>
      <c r="D248" s="115"/>
      <c r="E248" s="39" t="s">
        <v>52</v>
      </c>
      <c r="F248" s="40" t="s">
        <v>37</v>
      </c>
      <c r="G248" s="40" t="s">
        <v>110</v>
      </c>
      <c r="H248" s="40" t="s">
        <v>29</v>
      </c>
      <c r="I248" s="38">
        <v>262.35000000000002</v>
      </c>
      <c r="J248" s="17">
        <v>50</v>
      </c>
      <c r="K248" s="79">
        <f t="shared" si="14"/>
        <v>0</v>
      </c>
      <c r="L248" s="81">
        <f t="shared" si="15"/>
        <v>0</v>
      </c>
      <c r="M248" s="82"/>
      <c r="N248" s="83">
        <f t="shared" si="16"/>
        <v>12</v>
      </c>
      <c r="O248" s="80"/>
      <c r="P248" s="80"/>
      <c r="Q248" s="80"/>
      <c r="R248" s="84">
        <f t="shared" si="17"/>
        <v>50</v>
      </c>
      <c r="S248" s="19" t="str">
        <f t="shared" si="9"/>
        <v>OK</v>
      </c>
      <c r="T248" s="99"/>
      <c r="U248" s="99"/>
      <c r="V248" s="48"/>
      <c r="W248" s="48"/>
      <c r="X248" s="48"/>
      <c r="Y248" s="50"/>
      <c r="Z248" s="50"/>
      <c r="AA248" s="50"/>
      <c r="AB248" s="50"/>
      <c r="AC248" s="50"/>
      <c r="AD248" s="50"/>
      <c r="AE248" s="50"/>
      <c r="AF248" s="51"/>
      <c r="AG248" s="51"/>
      <c r="AH248" s="51"/>
      <c r="AI248" s="51"/>
    </row>
    <row r="249" spans="1:35" ht="40" customHeight="1" x14ac:dyDescent="0.35">
      <c r="A249" s="109"/>
      <c r="B249" s="112"/>
      <c r="C249" s="33">
        <v>246</v>
      </c>
      <c r="D249" s="115"/>
      <c r="E249" s="39" t="s">
        <v>54</v>
      </c>
      <c r="F249" s="40" t="s">
        <v>37</v>
      </c>
      <c r="G249" s="40" t="s">
        <v>121</v>
      </c>
      <c r="H249" s="40" t="s">
        <v>29</v>
      </c>
      <c r="I249" s="38">
        <v>78.8</v>
      </c>
      <c r="J249" s="17">
        <v>100</v>
      </c>
      <c r="K249" s="79">
        <f t="shared" si="14"/>
        <v>0</v>
      </c>
      <c r="L249" s="81">
        <f t="shared" si="15"/>
        <v>0</v>
      </c>
      <c r="M249" s="82"/>
      <c r="N249" s="83">
        <f t="shared" si="16"/>
        <v>25</v>
      </c>
      <c r="O249" s="80"/>
      <c r="P249" s="80"/>
      <c r="Q249" s="80"/>
      <c r="R249" s="84">
        <f t="shared" si="17"/>
        <v>100</v>
      </c>
      <c r="S249" s="19" t="str">
        <f t="shared" si="9"/>
        <v>OK</v>
      </c>
      <c r="T249" s="99"/>
      <c r="U249" s="99"/>
      <c r="V249" s="48"/>
      <c r="W249" s="48"/>
      <c r="X249" s="48"/>
      <c r="Y249" s="50"/>
      <c r="Z249" s="50"/>
      <c r="AA249" s="50"/>
      <c r="AB249" s="50"/>
      <c r="AC249" s="50"/>
      <c r="AD249" s="50"/>
      <c r="AE249" s="50"/>
      <c r="AF249" s="51"/>
      <c r="AG249" s="51"/>
      <c r="AH249" s="51"/>
      <c r="AI249" s="51"/>
    </row>
    <row r="250" spans="1:35" ht="40" customHeight="1" x14ac:dyDescent="0.35">
      <c r="A250" s="109"/>
      <c r="B250" s="112"/>
      <c r="C250" s="33">
        <v>247</v>
      </c>
      <c r="D250" s="115"/>
      <c r="E250" s="39" t="s">
        <v>56</v>
      </c>
      <c r="F250" s="40" t="s">
        <v>37</v>
      </c>
      <c r="G250" s="40" t="s">
        <v>122</v>
      </c>
      <c r="H250" s="40" t="s">
        <v>29</v>
      </c>
      <c r="I250" s="38">
        <v>33.17</v>
      </c>
      <c r="J250" s="17">
        <v>100</v>
      </c>
      <c r="K250" s="79">
        <f t="shared" si="14"/>
        <v>0</v>
      </c>
      <c r="L250" s="81">
        <f t="shared" si="15"/>
        <v>0</v>
      </c>
      <c r="M250" s="82"/>
      <c r="N250" s="83">
        <f t="shared" si="16"/>
        <v>25</v>
      </c>
      <c r="O250" s="80"/>
      <c r="P250" s="80"/>
      <c r="Q250" s="80"/>
      <c r="R250" s="84">
        <f t="shared" si="17"/>
        <v>100</v>
      </c>
      <c r="S250" s="19" t="str">
        <f t="shared" si="9"/>
        <v>OK</v>
      </c>
      <c r="T250" s="99"/>
      <c r="U250" s="99"/>
      <c r="V250" s="48"/>
      <c r="W250" s="48"/>
      <c r="X250" s="48"/>
      <c r="Y250" s="50"/>
      <c r="Z250" s="50"/>
      <c r="AA250" s="50"/>
      <c r="AB250" s="50"/>
      <c r="AC250" s="50"/>
      <c r="AD250" s="50"/>
      <c r="AE250" s="50"/>
      <c r="AF250" s="51"/>
      <c r="AG250" s="51"/>
      <c r="AH250" s="51"/>
      <c r="AI250" s="51"/>
    </row>
    <row r="251" spans="1:35" ht="40" customHeight="1" x14ac:dyDescent="0.35">
      <c r="A251" s="109"/>
      <c r="B251" s="112"/>
      <c r="C251" s="33">
        <v>248</v>
      </c>
      <c r="D251" s="115"/>
      <c r="E251" s="39" t="s">
        <v>58</v>
      </c>
      <c r="F251" s="40" t="s">
        <v>37</v>
      </c>
      <c r="G251" s="40" t="s">
        <v>113</v>
      </c>
      <c r="H251" s="40" t="s">
        <v>29</v>
      </c>
      <c r="I251" s="38">
        <v>74.31</v>
      </c>
      <c r="J251" s="17">
        <v>100</v>
      </c>
      <c r="K251" s="79">
        <f t="shared" si="14"/>
        <v>30</v>
      </c>
      <c r="L251" s="81">
        <f t="shared" si="15"/>
        <v>30</v>
      </c>
      <c r="M251" s="82"/>
      <c r="N251" s="83">
        <f t="shared" si="16"/>
        <v>25</v>
      </c>
      <c r="O251" s="80"/>
      <c r="P251" s="80"/>
      <c r="Q251" s="80"/>
      <c r="R251" s="84">
        <f t="shared" si="17"/>
        <v>70</v>
      </c>
      <c r="S251" s="19" t="str">
        <f t="shared" si="9"/>
        <v>OK</v>
      </c>
      <c r="T251" s="99"/>
      <c r="U251" s="100">
        <v>30</v>
      </c>
      <c r="V251" s="48"/>
      <c r="W251" s="48"/>
      <c r="X251" s="48"/>
      <c r="Y251" s="50"/>
      <c r="Z251" s="50"/>
      <c r="AA251" s="50"/>
      <c r="AB251" s="50"/>
      <c r="AC251" s="50"/>
      <c r="AD251" s="50"/>
      <c r="AE251" s="50"/>
      <c r="AF251" s="51"/>
      <c r="AG251" s="51"/>
      <c r="AH251" s="51"/>
      <c r="AI251" s="51"/>
    </row>
    <row r="252" spans="1:35" ht="40" customHeight="1" x14ac:dyDescent="0.35">
      <c r="A252" s="109"/>
      <c r="B252" s="112"/>
      <c r="C252" s="33">
        <v>249</v>
      </c>
      <c r="D252" s="115"/>
      <c r="E252" s="39" t="s">
        <v>60</v>
      </c>
      <c r="F252" s="40" t="s">
        <v>37</v>
      </c>
      <c r="G252" s="40" t="s">
        <v>114</v>
      </c>
      <c r="H252" s="40" t="s">
        <v>29</v>
      </c>
      <c r="I252" s="38">
        <v>124.47</v>
      </c>
      <c r="J252" s="17">
        <v>80</v>
      </c>
      <c r="K252" s="79">
        <f t="shared" si="14"/>
        <v>80</v>
      </c>
      <c r="L252" s="81">
        <f t="shared" si="15"/>
        <v>80</v>
      </c>
      <c r="M252" s="82"/>
      <c r="N252" s="83">
        <f t="shared" si="16"/>
        <v>20</v>
      </c>
      <c r="O252" s="80"/>
      <c r="P252" s="80"/>
      <c r="Q252" s="80"/>
      <c r="R252" s="84">
        <f t="shared" si="17"/>
        <v>0</v>
      </c>
      <c r="S252" s="19" t="str">
        <f t="shared" si="9"/>
        <v>OK</v>
      </c>
      <c r="T252" s="99"/>
      <c r="U252" s="100">
        <v>80</v>
      </c>
      <c r="V252" s="48"/>
      <c r="W252" s="48"/>
      <c r="X252" s="48"/>
      <c r="Y252" s="50"/>
      <c r="Z252" s="50"/>
      <c r="AA252" s="50"/>
      <c r="AB252" s="50"/>
      <c r="AC252" s="50"/>
      <c r="AD252" s="50"/>
      <c r="AE252" s="50"/>
      <c r="AF252" s="51"/>
      <c r="AG252" s="51"/>
      <c r="AH252" s="51"/>
      <c r="AI252" s="51"/>
    </row>
    <row r="253" spans="1:35" ht="40" customHeight="1" x14ac:dyDescent="0.35">
      <c r="A253" s="109"/>
      <c r="B253" s="112"/>
      <c r="C253" s="33">
        <v>250</v>
      </c>
      <c r="D253" s="115"/>
      <c r="E253" s="39" t="s">
        <v>62</v>
      </c>
      <c r="F253" s="40" t="s">
        <v>125</v>
      </c>
      <c r="G253" s="40" t="s">
        <v>115</v>
      </c>
      <c r="H253" s="40" t="s">
        <v>29</v>
      </c>
      <c r="I253" s="38">
        <v>1329.82</v>
      </c>
      <c r="J253" s="17">
        <v>2</v>
      </c>
      <c r="K253" s="79">
        <f t="shared" si="14"/>
        <v>1</v>
      </c>
      <c r="L253" s="81">
        <f t="shared" si="15"/>
        <v>1</v>
      </c>
      <c r="M253" s="82"/>
      <c r="N253" s="83">
        <f t="shared" si="16"/>
        <v>0</v>
      </c>
      <c r="O253" s="80"/>
      <c r="P253" s="80"/>
      <c r="Q253" s="80"/>
      <c r="R253" s="84">
        <f t="shared" si="17"/>
        <v>1</v>
      </c>
      <c r="S253" s="19" t="str">
        <f t="shared" si="9"/>
        <v>OK</v>
      </c>
      <c r="T253" s="99"/>
      <c r="U253" s="101">
        <v>1</v>
      </c>
      <c r="V253" s="48"/>
      <c r="W253" s="48"/>
      <c r="X253" s="48"/>
      <c r="Y253" s="50"/>
      <c r="Z253" s="50"/>
      <c r="AA253" s="50"/>
      <c r="AB253" s="50"/>
      <c r="AC253" s="50"/>
      <c r="AD253" s="50"/>
      <c r="AE253" s="50"/>
      <c r="AF253" s="51"/>
      <c r="AG253" s="51"/>
      <c r="AH253" s="51"/>
      <c r="AI253" s="51"/>
    </row>
    <row r="254" spans="1:35" ht="40" customHeight="1" x14ac:dyDescent="0.35">
      <c r="A254" s="109"/>
      <c r="B254" s="112"/>
      <c r="C254" s="33">
        <v>251</v>
      </c>
      <c r="D254" s="115"/>
      <c r="E254" s="39" t="s">
        <v>64</v>
      </c>
      <c r="F254" s="40" t="s">
        <v>125</v>
      </c>
      <c r="G254" s="40" t="s">
        <v>115</v>
      </c>
      <c r="H254" s="40" t="s">
        <v>29</v>
      </c>
      <c r="I254" s="38">
        <v>699.21</v>
      </c>
      <c r="J254" s="17">
        <v>4</v>
      </c>
      <c r="K254" s="79">
        <f t="shared" si="14"/>
        <v>0</v>
      </c>
      <c r="L254" s="81">
        <f t="shared" si="15"/>
        <v>0</v>
      </c>
      <c r="M254" s="82"/>
      <c r="N254" s="83">
        <f t="shared" si="16"/>
        <v>1</v>
      </c>
      <c r="O254" s="80"/>
      <c r="P254" s="80"/>
      <c r="Q254" s="80"/>
      <c r="R254" s="84">
        <f t="shared" si="17"/>
        <v>4</v>
      </c>
      <c r="S254" s="19" t="str">
        <f t="shared" si="9"/>
        <v>OK</v>
      </c>
      <c r="T254" s="99"/>
      <c r="U254" s="99"/>
      <c r="V254" s="48"/>
      <c r="W254" s="48"/>
      <c r="X254" s="48"/>
      <c r="Y254" s="50"/>
      <c r="Z254" s="50"/>
      <c r="AA254" s="50"/>
      <c r="AB254" s="50"/>
      <c r="AC254" s="50"/>
      <c r="AD254" s="50"/>
      <c r="AE254" s="50"/>
      <c r="AF254" s="51"/>
      <c r="AG254" s="51"/>
      <c r="AH254" s="51"/>
      <c r="AI254" s="51"/>
    </row>
    <row r="255" spans="1:35" ht="40" customHeight="1" x14ac:dyDescent="0.35">
      <c r="A255" s="109"/>
      <c r="B255" s="112"/>
      <c r="C255" s="33">
        <v>252</v>
      </c>
      <c r="D255" s="115"/>
      <c r="E255" s="39" t="s">
        <v>65</v>
      </c>
      <c r="F255" s="40" t="s">
        <v>125</v>
      </c>
      <c r="G255" s="40" t="s">
        <v>116</v>
      </c>
      <c r="H255" s="40" t="s">
        <v>29</v>
      </c>
      <c r="I255" s="38">
        <v>160</v>
      </c>
      <c r="J255" s="17">
        <v>4</v>
      </c>
      <c r="K255" s="79">
        <f t="shared" si="14"/>
        <v>4</v>
      </c>
      <c r="L255" s="81">
        <f t="shared" si="15"/>
        <v>4</v>
      </c>
      <c r="M255" s="82"/>
      <c r="N255" s="83">
        <f t="shared" si="16"/>
        <v>1</v>
      </c>
      <c r="O255" s="80"/>
      <c r="P255" s="80"/>
      <c r="Q255" s="80"/>
      <c r="R255" s="84">
        <f t="shared" si="17"/>
        <v>0</v>
      </c>
      <c r="S255" s="19" t="str">
        <f t="shared" si="9"/>
        <v>OK</v>
      </c>
      <c r="T255" s="99"/>
      <c r="U255" s="101">
        <v>4</v>
      </c>
      <c r="V255" s="48"/>
      <c r="W255" s="48"/>
      <c r="X255" s="48"/>
      <c r="Y255" s="50"/>
      <c r="Z255" s="50"/>
      <c r="AA255" s="50"/>
      <c r="AB255" s="50"/>
      <c r="AC255" s="50"/>
      <c r="AD255" s="50"/>
      <c r="AE255" s="50"/>
      <c r="AF255" s="51"/>
      <c r="AG255" s="51"/>
      <c r="AH255" s="51"/>
      <c r="AI255" s="51"/>
    </row>
    <row r="256" spans="1:35" ht="40" customHeight="1" x14ac:dyDescent="0.35">
      <c r="A256" s="109"/>
      <c r="B256" s="112"/>
      <c r="C256" s="33">
        <v>253</v>
      </c>
      <c r="D256" s="115"/>
      <c r="E256" s="39" t="s">
        <v>69</v>
      </c>
      <c r="F256" s="40" t="s">
        <v>125</v>
      </c>
      <c r="G256" s="40" t="s">
        <v>137</v>
      </c>
      <c r="H256" s="40" t="s">
        <v>29</v>
      </c>
      <c r="I256" s="38">
        <v>433.26</v>
      </c>
      <c r="J256" s="17">
        <v>4</v>
      </c>
      <c r="K256" s="79">
        <f t="shared" si="14"/>
        <v>1</v>
      </c>
      <c r="L256" s="81">
        <f t="shared" si="15"/>
        <v>1</v>
      </c>
      <c r="M256" s="82"/>
      <c r="N256" s="83">
        <f t="shared" si="16"/>
        <v>1</v>
      </c>
      <c r="O256" s="80"/>
      <c r="P256" s="80"/>
      <c r="Q256" s="80"/>
      <c r="R256" s="84">
        <f t="shared" si="17"/>
        <v>3</v>
      </c>
      <c r="S256" s="19" t="str">
        <f t="shared" si="9"/>
        <v>OK</v>
      </c>
      <c r="T256" s="99"/>
      <c r="U256" s="101">
        <v>1</v>
      </c>
      <c r="V256" s="48"/>
      <c r="W256" s="48"/>
      <c r="X256" s="48"/>
      <c r="Y256" s="50"/>
      <c r="Z256" s="50"/>
      <c r="AA256" s="50"/>
      <c r="AB256" s="50"/>
      <c r="AC256" s="50"/>
      <c r="AD256" s="50"/>
      <c r="AE256" s="50"/>
      <c r="AF256" s="51"/>
      <c r="AG256" s="51"/>
      <c r="AH256" s="51"/>
      <c r="AI256" s="51"/>
    </row>
    <row r="257" spans="1:35" ht="40" customHeight="1" x14ac:dyDescent="0.35">
      <c r="A257" s="109"/>
      <c r="B257" s="112"/>
      <c r="C257" s="33">
        <v>254</v>
      </c>
      <c r="D257" s="115"/>
      <c r="E257" s="39" t="s">
        <v>70</v>
      </c>
      <c r="F257" s="40" t="s">
        <v>125</v>
      </c>
      <c r="G257" s="40" t="s">
        <v>71</v>
      </c>
      <c r="H257" s="40" t="s">
        <v>29</v>
      </c>
      <c r="I257" s="38">
        <v>164.74</v>
      </c>
      <c r="J257" s="17">
        <v>4</v>
      </c>
      <c r="K257" s="79">
        <f t="shared" si="14"/>
        <v>0</v>
      </c>
      <c r="L257" s="81">
        <f t="shared" si="15"/>
        <v>0</v>
      </c>
      <c r="M257" s="82"/>
      <c r="N257" s="83">
        <f t="shared" si="16"/>
        <v>1</v>
      </c>
      <c r="O257" s="80"/>
      <c r="P257" s="80"/>
      <c r="Q257" s="80"/>
      <c r="R257" s="84">
        <f t="shared" si="17"/>
        <v>4</v>
      </c>
      <c r="S257" s="19" t="str">
        <f t="shared" si="9"/>
        <v>OK</v>
      </c>
      <c r="T257" s="99"/>
      <c r="U257" s="99"/>
      <c r="V257" s="48"/>
      <c r="W257" s="48"/>
      <c r="X257" s="48"/>
      <c r="Y257" s="50"/>
      <c r="Z257" s="50"/>
      <c r="AA257" s="50"/>
      <c r="AB257" s="50"/>
      <c r="AC257" s="50"/>
      <c r="AD257" s="50"/>
      <c r="AE257" s="50"/>
      <c r="AF257" s="51"/>
      <c r="AG257" s="51"/>
      <c r="AH257" s="51"/>
      <c r="AI257" s="51"/>
    </row>
    <row r="258" spans="1:35" ht="40" customHeight="1" x14ac:dyDescent="0.35">
      <c r="A258" s="109"/>
      <c r="B258" s="112"/>
      <c r="C258" s="33">
        <v>255</v>
      </c>
      <c r="D258" s="115"/>
      <c r="E258" s="39" t="s">
        <v>72</v>
      </c>
      <c r="F258" s="40" t="s">
        <v>125</v>
      </c>
      <c r="G258" s="40" t="s">
        <v>101</v>
      </c>
      <c r="H258" s="40" t="s">
        <v>29</v>
      </c>
      <c r="I258" s="38">
        <v>960</v>
      </c>
      <c r="J258" s="17">
        <v>4</v>
      </c>
      <c r="K258" s="79">
        <f t="shared" si="14"/>
        <v>0</v>
      </c>
      <c r="L258" s="81">
        <f t="shared" si="15"/>
        <v>0</v>
      </c>
      <c r="M258" s="82"/>
      <c r="N258" s="83">
        <f t="shared" si="16"/>
        <v>1</v>
      </c>
      <c r="O258" s="80"/>
      <c r="P258" s="80"/>
      <c r="Q258" s="80"/>
      <c r="R258" s="84">
        <f t="shared" si="17"/>
        <v>4</v>
      </c>
      <c r="S258" s="19" t="str">
        <f t="shared" si="9"/>
        <v>OK</v>
      </c>
      <c r="T258" s="99"/>
      <c r="U258" s="99"/>
      <c r="V258" s="48"/>
      <c r="W258" s="48"/>
      <c r="X258" s="48"/>
      <c r="Y258" s="50"/>
      <c r="Z258" s="50"/>
      <c r="AA258" s="50"/>
      <c r="AB258" s="50"/>
      <c r="AC258" s="50"/>
      <c r="AD258" s="50"/>
      <c r="AE258" s="50"/>
      <c r="AF258" s="51"/>
      <c r="AG258" s="51"/>
      <c r="AH258" s="51"/>
      <c r="AI258" s="51"/>
    </row>
    <row r="259" spans="1:35" ht="40" customHeight="1" x14ac:dyDescent="0.35">
      <c r="A259" s="109"/>
      <c r="B259" s="112"/>
      <c r="C259" s="33">
        <v>256</v>
      </c>
      <c r="D259" s="115"/>
      <c r="E259" s="39" t="s">
        <v>74</v>
      </c>
      <c r="F259" s="40" t="s">
        <v>125</v>
      </c>
      <c r="G259" s="40" t="s">
        <v>102</v>
      </c>
      <c r="H259" s="40" t="s">
        <v>29</v>
      </c>
      <c r="I259" s="38">
        <v>1340</v>
      </c>
      <c r="J259" s="17">
        <v>4</v>
      </c>
      <c r="K259" s="79">
        <f t="shared" si="14"/>
        <v>0</v>
      </c>
      <c r="L259" s="81">
        <f t="shared" si="15"/>
        <v>0</v>
      </c>
      <c r="M259" s="82"/>
      <c r="N259" s="83">
        <f t="shared" si="16"/>
        <v>1</v>
      </c>
      <c r="O259" s="80"/>
      <c r="P259" s="80"/>
      <c r="Q259" s="80"/>
      <c r="R259" s="84">
        <f t="shared" si="17"/>
        <v>4</v>
      </c>
      <c r="S259" s="19" t="str">
        <f t="shared" si="9"/>
        <v>OK</v>
      </c>
      <c r="T259" s="99"/>
      <c r="U259" s="99"/>
      <c r="V259" s="48"/>
      <c r="W259" s="48"/>
      <c r="X259" s="48"/>
      <c r="Y259" s="50"/>
      <c r="Z259" s="50"/>
      <c r="AA259" s="50"/>
      <c r="AB259" s="50"/>
      <c r="AC259" s="50"/>
      <c r="AD259" s="50"/>
      <c r="AE259" s="50"/>
      <c r="AF259" s="51"/>
      <c r="AG259" s="51"/>
      <c r="AH259" s="51"/>
      <c r="AI259" s="51"/>
    </row>
    <row r="260" spans="1:35" ht="40" customHeight="1" x14ac:dyDescent="0.35">
      <c r="A260" s="109"/>
      <c r="B260" s="112"/>
      <c r="C260" s="33">
        <v>257</v>
      </c>
      <c r="D260" s="115"/>
      <c r="E260" s="39" t="s">
        <v>76</v>
      </c>
      <c r="F260" s="40" t="s">
        <v>125</v>
      </c>
      <c r="G260" s="40" t="s">
        <v>137</v>
      </c>
      <c r="H260" s="40" t="s">
        <v>29</v>
      </c>
      <c r="I260" s="38">
        <v>610.15</v>
      </c>
      <c r="J260" s="17">
        <v>4</v>
      </c>
      <c r="K260" s="79">
        <f t="shared" si="14"/>
        <v>0</v>
      </c>
      <c r="L260" s="81">
        <f t="shared" si="15"/>
        <v>0</v>
      </c>
      <c r="M260" s="82"/>
      <c r="N260" s="83">
        <f t="shared" si="16"/>
        <v>1</v>
      </c>
      <c r="O260" s="80"/>
      <c r="P260" s="80"/>
      <c r="Q260" s="80"/>
      <c r="R260" s="84">
        <f t="shared" si="17"/>
        <v>4</v>
      </c>
      <c r="S260" s="19" t="str">
        <f t="shared" si="9"/>
        <v>OK</v>
      </c>
      <c r="T260" s="99"/>
      <c r="U260" s="99"/>
      <c r="V260" s="48"/>
      <c r="W260" s="48"/>
      <c r="X260" s="48"/>
      <c r="Y260" s="50"/>
      <c r="Z260" s="50"/>
      <c r="AA260" s="50"/>
      <c r="AB260" s="50"/>
      <c r="AC260" s="50"/>
      <c r="AD260" s="50"/>
      <c r="AE260" s="50"/>
      <c r="AF260" s="51"/>
      <c r="AG260" s="51"/>
      <c r="AH260" s="51"/>
      <c r="AI260" s="51"/>
    </row>
    <row r="261" spans="1:35" ht="40" customHeight="1" x14ac:dyDescent="0.35">
      <c r="A261" s="109"/>
      <c r="B261" s="112"/>
      <c r="C261" s="33">
        <v>258</v>
      </c>
      <c r="D261" s="115"/>
      <c r="E261" s="39" t="s">
        <v>77</v>
      </c>
      <c r="F261" s="40" t="s">
        <v>125</v>
      </c>
      <c r="G261" s="40" t="s">
        <v>137</v>
      </c>
      <c r="H261" s="40" t="s">
        <v>29</v>
      </c>
      <c r="I261" s="38">
        <v>1150.1199999999999</v>
      </c>
      <c r="J261" s="17">
        <v>5</v>
      </c>
      <c r="K261" s="79">
        <f t="shared" ref="K261:K324" si="18">IF(SUM(T261:AK261)&gt;J261,J261,SUM(T261:AK261))</f>
        <v>0</v>
      </c>
      <c r="L261" s="81">
        <f t="shared" ref="L261:L324" si="19">(SUM(T261:AK261))</f>
        <v>0</v>
      </c>
      <c r="M261" s="82"/>
      <c r="N261" s="83">
        <f t="shared" ref="N261:N324" si="20">ROUND(IF(J261*0.25-0.5&lt;0,0,J261*0.25-0.5),0)-Q261-O261</f>
        <v>1</v>
      </c>
      <c r="O261" s="80"/>
      <c r="P261" s="80"/>
      <c r="Q261" s="80"/>
      <c r="R261" s="84">
        <f t="shared" ref="R261:R324" si="21">J261-(SUM(T261:AC261))+M261</f>
        <v>5</v>
      </c>
      <c r="S261" s="19" t="str">
        <f t="shared" si="9"/>
        <v>OK</v>
      </c>
      <c r="T261" s="99"/>
      <c r="U261" s="99"/>
      <c r="V261" s="48"/>
      <c r="W261" s="48"/>
      <c r="X261" s="48"/>
      <c r="Y261" s="50"/>
      <c r="Z261" s="50"/>
      <c r="AA261" s="50"/>
      <c r="AB261" s="50"/>
      <c r="AC261" s="50"/>
      <c r="AD261" s="50"/>
      <c r="AE261" s="50"/>
      <c r="AF261" s="51"/>
      <c r="AG261" s="51"/>
      <c r="AH261" s="51"/>
      <c r="AI261" s="51"/>
    </row>
    <row r="262" spans="1:35" ht="40" customHeight="1" x14ac:dyDescent="0.35">
      <c r="A262" s="109"/>
      <c r="B262" s="112"/>
      <c r="C262" s="33">
        <v>259</v>
      </c>
      <c r="D262" s="115"/>
      <c r="E262" s="39" t="s">
        <v>78</v>
      </c>
      <c r="F262" s="40" t="s">
        <v>125</v>
      </c>
      <c r="G262" s="40" t="s">
        <v>137</v>
      </c>
      <c r="H262" s="40" t="s">
        <v>29</v>
      </c>
      <c r="I262" s="38">
        <v>90</v>
      </c>
      <c r="J262" s="17">
        <v>12</v>
      </c>
      <c r="K262" s="79">
        <f t="shared" si="18"/>
        <v>0</v>
      </c>
      <c r="L262" s="81">
        <f t="shared" si="19"/>
        <v>0</v>
      </c>
      <c r="M262" s="82"/>
      <c r="N262" s="83">
        <f t="shared" si="20"/>
        <v>3</v>
      </c>
      <c r="O262" s="80"/>
      <c r="P262" s="80"/>
      <c r="Q262" s="80"/>
      <c r="R262" s="84">
        <f t="shared" si="21"/>
        <v>12</v>
      </c>
      <c r="S262" s="19" t="str">
        <f t="shared" si="9"/>
        <v>OK</v>
      </c>
      <c r="T262" s="99"/>
      <c r="U262" s="99"/>
      <c r="V262" s="48"/>
      <c r="W262" s="48"/>
      <c r="X262" s="48"/>
      <c r="Y262" s="50"/>
      <c r="Z262" s="50"/>
      <c r="AA262" s="50"/>
      <c r="AB262" s="50"/>
      <c r="AC262" s="50"/>
      <c r="AD262" s="50"/>
      <c r="AE262" s="50"/>
      <c r="AF262" s="51"/>
      <c r="AG262" s="51"/>
      <c r="AH262" s="51"/>
      <c r="AI262" s="51"/>
    </row>
    <row r="263" spans="1:35" ht="40" customHeight="1" x14ac:dyDescent="0.35">
      <c r="A263" s="109"/>
      <c r="B263" s="112"/>
      <c r="C263" s="33">
        <v>260</v>
      </c>
      <c r="D263" s="115"/>
      <c r="E263" s="39" t="s">
        <v>131</v>
      </c>
      <c r="F263" s="40" t="s">
        <v>125</v>
      </c>
      <c r="G263" s="40" t="s">
        <v>137</v>
      </c>
      <c r="H263" s="40" t="s">
        <v>29</v>
      </c>
      <c r="I263" s="38">
        <v>85.21</v>
      </c>
      <c r="J263" s="17">
        <v>4</v>
      </c>
      <c r="K263" s="79">
        <f t="shared" si="18"/>
        <v>4</v>
      </c>
      <c r="L263" s="81">
        <f t="shared" si="19"/>
        <v>4</v>
      </c>
      <c r="M263" s="82"/>
      <c r="N263" s="83">
        <f t="shared" si="20"/>
        <v>1</v>
      </c>
      <c r="O263" s="80"/>
      <c r="P263" s="80"/>
      <c r="Q263" s="80"/>
      <c r="R263" s="84">
        <f t="shared" si="21"/>
        <v>0</v>
      </c>
      <c r="S263" s="19" t="str">
        <f t="shared" si="9"/>
        <v>OK</v>
      </c>
      <c r="T263" s="99"/>
      <c r="U263" s="101">
        <v>4</v>
      </c>
      <c r="V263" s="48"/>
      <c r="W263" s="48"/>
      <c r="X263" s="48"/>
      <c r="Y263" s="50"/>
      <c r="Z263" s="50"/>
      <c r="AA263" s="50"/>
      <c r="AB263" s="50"/>
      <c r="AC263" s="50"/>
      <c r="AD263" s="50"/>
      <c r="AE263" s="50"/>
      <c r="AF263" s="51"/>
      <c r="AG263" s="51"/>
      <c r="AH263" s="51"/>
      <c r="AI263" s="51"/>
    </row>
    <row r="264" spans="1:35" ht="40" customHeight="1" x14ac:dyDescent="0.35">
      <c r="A264" s="109"/>
      <c r="B264" s="112"/>
      <c r="C264" s="33">
        <v>261</v>
      </c>
      <c r="D264" s="115"/>
      <c r="E264" s="39" t="s">
        <v>132</v>
      </c>
      <c r="F264" s="40" t="s">
        <v>37</v>
      </c>
      <c r="G264" s="40" t="s">
        <v>117</v>
      </c>
      <c r="H264" s="40" t="s">
        <v>29</v>
      </c>
      <c r="I264" s="38">
        <v>16.18</v>
      </c>
      <c r="J264" s="17">
        <v>600</v>
      </c>
      <c r="K264" s="79">
        <f t="shared" si="18"/>
        <v>510</v>
      </c>
      <c r="L264" s="81">
        <f t="shared" si="19"/>
        <v>510</v>
      </c>
      <c r="M264" s="82"/>
      <c r="N264" s="83">
        <f t="shared" si="20"/>
        <v>150</v>
      </c>
      <c r="O264" s="80"/>
      <c r="P264" s="80"/>
      <c r="Q264" s="80"/>
      <c r="R264" s="84">
        <f t="shared" si="21"/>
        <v>90</v>
      </c>
      <c r="S264" s="19" t="str">
        <f t="shared" si="9"/>
        <v>OK</v>
      </c>
      <c r="T264" s="99"/>
      <c r="U264" s="100">
        <v>510</v>
      </c>
      <c r="V264" s="48"/>
      <c r="W264" s="48"/>
      <c r="X264" s="48"/>
      <c r="Y264" s="50"/>
      <c r="Z264" s="50"/>
      <c r="AA264" s="50"/>
      <c r="AB264" s="50"/>
      <c r="AC264" s="50"/>
      <c r="AD264" s="50"/>
      <c r="AE264" s="50"/>
      <c r="AF264" s="51"/>
      <c r="AG264" s="51"/>
      <c r="AH264" s="51"/>
      <c r="AI264" s="51"/>
    </row>
    <row r="265" spans="1:35" ht="40" customHeight="1" x14ac:dyDescent="0.35">
      <c r="A265" s="109"/>
      <c r="B265" s="112"/>
      <c r="C265" s="33">
        <v>262</v>
      </c>
      <c r="D265" s="115"/>
      <c r="E265" s="39" t="s">
        <v>135</v>
      </c>
      <c r="F265" s="40" t="s">
        <v>37</v>
      </c>
      <c r="G265" s="40" t="s">
        <v>118</v>
      </c>
      <c r="H265" s="40" t="s">
        <v>29</v>
      </c>
      <c r="I265" s="38">
        <v>65.41</v>
      </c>
      <c r="J265" s="17">
        <v>400</v>
      </c>
      <c r="K265" s="79">
        <f t="shared" si="18"/>
        <v>0</v>
      </c>
      <c r="L265" s="81">
        <f t="shared" si="19"/>
        <v>0</v>
      </c>
      <c r="M265" s="82"/>
      <c r="N265" s="83">
        <f t="shared" si="20"/>
        <v>100</v>
      </c>
      <c r="O265" s="80"/>
      <c r="P265" s="80"/>
      <c r="Q265" s="80"/>
      <c r="R265" s="84">
        <f t="shared" si="21"/>
        <v>400</v>
      </c>
      <c r="S265" s="19" t="str">
        <f t="shared" si="9"/>
        <v>OK</v>
      </c>
      <c r="T265" s="99"/>
      <c r="U265" s="99"/>
      <c r="V265" s="48"/>
      <c r="W265" s="48"/>
      <c r="X265" s="48"/>
      <c r="Y265" s="50"/>
      <c r="Z265" s="50"/>
      <c r="AA265" s="50"/>
      <c r="AB265" s="50"/>
      <c r="AC265" s="50"/>
      <c r="AD265" s="50"/>
      <c r="AE265" s="50"/>
      <c r="AF265" s="51"/>
      <c r="AG265" s="51"/>
      <c r="AH265" s="51"/>
      <c r="AI265" s="51"/>
    </row>
    <row r="266" spans="1:35" ht="40" customHeight="1" x14ac:dyDescent="0.35">
      <c r="A266" s="109"/>
      <c r="B266" s="112"/>
      <c r="C266" s="33">
        <v>263</v>
      </c>
      <c r="D266" s="115"/>
      <c r="E266" s="39" t="s">
        <v>136</v>
      </c>
      <c r="F266" s="40" t="s">
        <v>37</v>
      </c>
      <c r="G266" s="40" t="s">
        <v>119</v>
      </c>
      <c r="H266" s="40" t="s">
        <v>29</v>
      </c>
      <c r="I266" s="38">
        <v>34.229999999999997</v>
      </c>
      <c r="J266" s="17">
        <v>400</v>
      </c>
      <c r="K266" s="79">
        <f t="shared" si="18"/>
        <v>0</v>
      </c>
      <c r="L266" s="81">
        <f t="shared" si="19"/>
        <v>0</v>
      </c>
      <c r="M266" s="82"/>
      <c r="N266" s="83">
        <f t="shared" si="20"/>
        <v>100</v>
      </c>
      <c r="O266" s="80"/>
      <c r="P266" s="80"/>
      <c r="Q266" s="80"/>
      <c r="R266" s="84">
        <f t="shared" si="21"/>
        <v>400</v>
      </c>
      <c r="S266" s="19" t="str">
        <f t="shared" si="9"/>
        <v>OK</v>
      </c>
      <c r="T266" s="99"/>
      <c r="U266" s="99"/>
      <c r="V266" s="48"/>
      <c r="W266" s="48"/>
      <c r="X266" s="48"/>
      <c r="Y266" s="50"/>
      <c r="Z266" s="50"/>
      <c r="AA266" s="50"/>
      <c r="AB266" s="50"/>
      <c r="AC266" s="50"/>
      <c r="AD266" s="50"/>
      <c r="AE266" s="50"/>
      <c r="AF266" s="51"/>
      <c r="AG266" s="51"/>
      <c r="AH266" s="51"/>
      <c r="AI266" s="51"/>
    </row>
    <row r="267" spans="1:35" ht="40" customHeight="1" x14ac:dyDescent="0.35">
      <c r="A267" s="109"/>
      <c r="B267" s="112"/>
      <c r="C267" s="33">
        <v>264</v>
      </c>
      <c r="D267" s="115"/>
      <c r="E267" s="39" t="s">
        <v>86</v>
      </c>
      <c r="F267" s="40" t="s">
        <v>125</v>
      </c>
      <c r="G267" s="40" t="s">
        <v>137</v>
      </c>
      <c r="H267" s="40" t="s">
        <v>29</v>
      </c>
      <c r="I267" s="38">
        <v>578.94000000000005</v>
      </c>
      <c r="J267" s="17">
        <v>8</v>
      </c>
      <c r="K267" s="79">
        <f t="shared" si="18"/>
        <v>0</v>
      </c>
      <c r="L267" s="81">
        <f t="shared" si="19"/>
        <v>0</v>
      </c>
      <c r="M267" s="82"/>
      <c r="N267" s="83">
        <f t="shared" si="20"/>
        <v>2</v>
      </c>
      <c r="O267" s="80"/>
      <c r="P267" s="80"/>
      <c r="Q267" s="80"/>
      <c r="R267" s="84">
        <f t="shared" si="21"/>
        <v>8</v>
      </c>
      <c r="S267" s="19" t="str">
        <f t="shared" si="9"/>
        <v>OK</v>
      </c>
      <c r="T267" s="99"/>
      <c r="U267" s="99"/>
      <c r="V267" s="48"/>
      <c r="W267" s="48"/>
      <c r="X267" s="48"/>
      <c r="Y267" s="50"/>
      <c r="Z267" s="50"/>
      <c r="AA267" s="50"/>
      <c r="AB267" s="50"/>
      <c r="AC267" s="50"/>
      <c r="AD267" s="50"/>
      <c r="AE267" s="50"/>
      <c r="AF267" s="51"/>
      <c r="AG267" s="51"/>
      <c r="AH267" s="51"/>
      <c r="AI267" s="51"/>
    </row>
    <row r="268" spans="1:35" ht="40" customHeight="1" x14ac:dyDescent="0.35">
      <c r="A268" s="109"/>
      <c r="B268" s="112"/>
      <c r="C268" s="33">
        <v>265</v>
      </c>
      <c r="D268" s="115"/>
      <c r="E268" s="39" t="s">
        <v>89</v>
      </c>
      <c r="F268" s="40" t="s">
        <v>37</v>
      </c>
      <c r="G268" s="40" t="s">
        <v>137</v>
      </c>
      <c r="H268" s="40" t="s">
        <v>29</v>
      </c>
      <c r="I268" s="38">
        <v>225.31</v>
      </c>
      <c r="J268" s="17">
        <v>100</v>
      </c>
      <c r="K268" s="79">
        <f t="shared" si="18"/>
        <v>0</v>
      </c>
      <c r="L268" s="81">
        <f t="shared" si="19"/>
        <v>0</v>
      </c>
      <c r="M268" s="82"/>
      <c r="N268" s="83">
        <f t="shared" si="20"/>
        <v>25</v>
      </c>
      <c r="O268" s="80"/>
      <c r="P268" s="80"/>
      <c r="Q268" s="80"/>
      <c r="R268" s="84">
        <f t="shared" si="21"/>
        <v>100</v>
      </c>
      <c r="S268" s="19" t="str">
        <f t="shared" si="9"/>
        <v>OK</v>
      </c>
      <c r="T268" s="99"/>
      <c r="U268" s="99"/>
      <c r="V268" s="48"/>
      <c r="W268" s="48"/>
      <c r="X268" s="48"/>
      <c r="Y268" s="50"/>
      <c r="Z268" s="50"/>
      <c r="AA268" s="50"/>
      <c r="AB268" s="50"/>
      <c r="AC268" s="50"/>
      <c r="AD268" s="50"/>
      <c r="AE268" s="50"/>
      <c r="AF268" s="51"/>
      <c r="AG268" s="51"/>
      <c r="AH268" s="51"/>
      <c r="AI268" s="51"/>
    </row>
    <row r="269" spans="1:35" ht="40" customHeight="1" x14ac:dyDescent="0.35">
      <c r="A269" s="109"/>
      <c r="B269" s="112"/>
      <c r="C269" s="33">
        <v>266</v>
      </c>
      <c r="D269" s="115"/>
      <c r="E269" s="39" t="s">
        <v>90</v>
      </c>
      <c r="F269" s="40" t="s">
        <v>37</v>
      </c>
      <c r="G269" s="40" t="s">
        <v>137</v>
      </c>
      <c r="H269" s="40" t="s">
        <v>29</v>
      </c>
      <c r="I269" s="38">
        <v>135</v>
      </c>
      <c r="J269" s="17">
        <v>100</v>
      </c>
      <c r="K269" s="79">
        <f t="shared" si="18"/>
        <v>0</v>
      </c>
      <c r="L269" s="81">
        <f t="shared" si="19"/>
        <v>0</v>
      </c>
      <c r="M269" s="82"/>
      <c r="N269" s="83">
        <f t="shared" si="20"/>
        <v>25</v>
      </c>
      <c r="O269" s="80"/>
      <c r="P269" s="80"/>
      <c r="Q269" s="80"/>
      <c r="R269" s="84">
        <f t="shared" si="21"/>
        <v>100</v>
      </c>
      <c r="S269" s="19" t="str">
        <f t="shared" si="9"/>
        <v>OK</v>
      </c>
      <c r="T269" s="99"/>
      <c r="U269" s="99"/>
      <c r="V269" s="48"/>
      <c r="W269" s="48"/>
      <c r="X269" s="48"/>
      <c r="Y269" s="50"/>
      <c r="Z269" s="50"/>
      <c r="AA269" s="50"/>
      <c r="AB269" s="50"/>
      <c r="AC269" s="50"/>
      <c r="AD269" s="50"/>
      <c r="AE269" s="50"/>
      <c r="AF269" s="51"/>
      <c r="AG269" s="51"/>
      <c r="AH269" s="51"/>
      <c r="AI269" s="51"/>
    </row>
    <row r="270" spans="1:35" ht="40" customHeight="1" x14ac:dyDescent="0.35">
      <c r="A270" s="110"/>
      <c r="B270" s="113"/>
      <c r="C270" s="33">
        <v>267</v>
      </c>
      <c r="D270" s="116"/>
      <c r="E270" s="39" t="s">
        <v>91</v>
      </c>
      <c r="F270" s="40" t="s">
        <v>37</v>
      </c>
      <c r="G270" s="40" t="s">
        <v>120</v>
      </c>
      <c r="H270" s="40" t="s">
        <v>29</v>
      </c>
      <c r="I270" s="38">
        <v>24.21</v>
      </c>
      <c r="J270" s="17">
        <v>200</v>
      </c>
      <c r="K270" s="79">
        <f t="shared" si="18"/>
        <v>0</v>
      </c>
      <c r="L270" s="81">
        <f t="shared" si="19"/>
        <v>0</v>
      </c>
      <c r="M270" s="82"/>
      <c r="N270" s="83">
        <f t="shared" si="20"/>
        <v>50</v>
      </c>
      <c r="O270" s="80"/>
      <c r="P270" s="80"/>
      <c r="Q270" s="80"/>
      <c r="R270" s="84">
        <f t="shared" si="21"/>
        <v>200</v>
      </c>
      <c r="S270" s="19" t="str">
        <f t="shared" si="9"/>
        <v>OK</v>
      </c>
      <c r="T270" s="99"/>
      <c r="U270" s="99"/>
      <c r="V270" s="48"/>
      <c r="W270" s="48"/>
      <c r="X270" s="48"/>
      <c r="Y270" s="50"/>
      <c r="Z270" s="50"/>
      <c r="AA270" s="50"/>
      <c r="AB270" s="50"/>
      <c r="AC270" s="50"/>
      <c r="AD270" s="50"/>
      <c r="AE270" s="50"/>
      <c r="AF270" s="51"/>
      <c r="AG270" s="51"/>
      <c r="AH270" s="51"/>
      <c r="AI270" s="51"/>
    </row>
    <row r="271" spans="1:35" ht="40" customHeight="1" x14ac:dyDescent="0.35">
      <c r="A271" s="108" t="s">
        <v>146</v>
      </c>
      <c r="B271" s="111">
        <v>8</v>
      </c>
      <c r="C271" s="33">
        <v>268</v>
      </c>
      <c r="D271" s="114" t="s">
        <v>123</v>
      </c>
      <c r="E271" s="39" t="s">
        <v>27</v>
      </c>
      <c r="F271" s="40" t="s">
        <v>125</v>
      </c>
      <c r="G271" s="40" t="s">
        <v>28</v>
      </c>
      <c r="H271" s="40" t="s">
        <v>29</v>
      </c>
      <c r="I271" s="38">
        <v>242.52</v>
      </c>
      <c r="J271" s="17">
        <v>0</v>
      </c>
      <c r="K271" s="79">
        <f t="shared" si="18"/>
        <v>0</v>
      </c>
      <c r="L271" s="81">
        <f t="shared" si="19"/>
        <v>0</v>
      </c>
      <c r="M271" s="82"/>
      <c r="N271" s="83">
        <f t="shared" si="20"/>
        <v>0</v>
      </c>
      <c r="O271" s="80"/>
      <c r="P271" s="80"/>
      <c r="Q271" s="80"/>
      <c r="R271" s="84">
        <f t="shared" si="21"/>
        <v>0</v>
      </c>
      <c r="S271" s="19" t="str">
        <f t="shared" si="9"/>
        <v>OK</v>
      </c>
      <c r="T271" s="99"/>
      <c r="U271" s="99"/>
      <c r="V271" s="48"/>
      <c r="W271" s="48"/>
      <c r="X271" s="48"/>
      <c r="Y271" s="50"/>
      <c r="Z271" s="50"/>
      <c r="AA271" s="50"/>
      <c r="AB271" s="50"/>
      <c r="AC271" s="50"/>
      <c r="AD271" s="50"/>
      <c r="AE271" s="50"/>
      <c r="AF271" s="51"/>
      <c r="AG271" s="51"/>
      <c r="AH271" s="51"/>
      <c r="AI271" s="51"/>
    </row>
    <row r="272" spans="1:35" ht="40" customHeight="1" x14ac:dyDescent="0.35">
      <c r="A272" s="109"/>
      <c r="B272" s="112"/>
      <c r="C272" s="33">
        <v>269</v>
      </c>
      <c r="D272" s="115"/>
      <c r="E272" s="39" t="s">
        <v>30</v>
      </c>
      <c r="F272" s="40" t="s">
        <v>31</v>
      </c>
      <c r="G272" s="40" t="s">
        <v>28</v>
      </c>
      <c r="H272" s="40" t="s">
        <v>29</v>
      </c>
      <c r="I272" s="38">
        <v>19.399999999999999</v>
      </c>
      <c r="J272" s="17">
        <v>0</v>
      </c>
      <c r="K272" s="79">
        <f t="shared" si="18"/>
        <v>0</v>
      </c>
      <c r="L272" s="81">
        <f t="shared" si="19"/>
        <v>0</v>
      </c>
      <c r="M272" s="82"/>
      <c r="N272" s="83">
        <f t="shared" si="20"/>
        <v>0</v>
      </c>
      <c r="O272" s="80"/>
      <c r="P272" s="80"/>
      <c r="Q272" s="80"/>
      <c r="R272" s="84">
        <f t="shared" si="21"/>
        <v>0</v>
      </c>
      <c r="S272" s="19" t="str">
        <f t="shared" si="9"/>
        <v>OK</v>
      </c>
      <c r="T272" s="99"/>
      <c r="U272" s="99"/>
      <c r="V272" s="48"/>
      <c r="W272" s="48"/>
      <c r="X272" s="48"/>
      <c r="Y272" s="50"/>
      <c r="Z272" s="50"/>
      <c r="AA272" s="50"/>
      <c r="AB272" s="50"/>
      <c r="AC272" s="50"/>
      <c r="AD272" s="50"/>
      <c r="AE272" s="50"/>
      <c r="AF272" s="51"/>
      <c r="AG272" s="51"/>
      <c r="AH272" s="51"/>
      <c r="AI272" s="51"/>
    </row>
    <row r="273" spans="1:35" ht="40" customHeight="1" x14ac:dyDescent="0.35">
      <c r="A273" s="109"/>
      <c r="B273" s="112"/>
      <c r="C273" s="33">
        <v>270</v>
      </c>
      <c r="D273" s="115"/>
      <c r="E273" s="39" t="s">
        <v>32</v>
      </c>
      <c r="F273" s="40" t="s">
        <v>125</v>
      </c>
      <c r="G273" s="40" t="s">
        <v>28</v>
      </c>
      <c r="H273" s="40" t="s">
        <v>29</v>
      </c>
      <c r="I273" s="38">
        <v>31.04</v>
      </c>
      <c r="J273" s="17">
        <v>0</v>
      </c>
      <c r="K273" s="79">
        <f t="shared" si="18"/>
        <v>0</v>
      </c>
      <c r="L273" s="81">
        <f t="shared" si="19"/>
        <v>0</v>
      </c>
      <c r="M273" s="82"/>
      <c r="N273" s="83">
        <f t="shared" si="20"/>
        <v>0</v>
      </c>
      <c r="O273" s="80"/>
      <c r="P273" s="80"/>
      <c r="Q273" s="80"/>
      <c r="R273" s="84">
        <f t="shared" si="21"/>
        <v>0</v>
      </c>
      <c r="S273" s="19" t="str">
        <f t="shared" si="9"/>
        <v>OK</v>
      </c>
      <c r="T273" s="99"/>
      <c r="U273" s="99"/>
      <c r="V273" s="48"/>
      <c r="W273" s="48"/>
      <c r="X273" s="48"/>
      <c r="Y273" s="50"/>
      <c r="Z273" s="50"/>
      <c r="AA273" s="50"/>
      <c r="AB273" s="50"/>
      <c r="AC273" s="50"/>
      <c r="AD273" s="50"/>
      <c r="AE273" s="50"/>
      <c r="AF273" s="51"/>
      <c r="AG273" s="51"/>
      <c r="AH273" s="51"/>
      <c r="AI273" s="51"/>
    </row>
    <row r="274" spans="1:35" ht="40" customHeight="1" x14ac:dyDescent="0.35">
      <c r="A274" s="109"/>
      <c r="B274" s="112"/>
      <c r="C274" s="33">
        <v>271</v>
      </c>
      <c r="D274" s="115"/>
      <c r="E274" s="39" t="s">
        <v>33</v>
      </c>
      <c r="F274" s="40" t="s">
        <v>125</v>
      </c>
      <c r="G274" s="40" t="s">
        <v>34</v>
      </c>
      <c r="H274" s="40" t="s">
        <v>29</v>
      </c>
      <c r="I274" s="38">
        <v>50.44</v>
      </c>
      <c r="J274" s="17">
        <v>0</v>
      </c>
      <c r="K274" s="79">
        <f t="shared" si="18"/>
        <v>0</v>
      </c>
      <c r="L274" s="81">
        <f t="shared" si="19"/>
        <v>0</v>
      </c>
      <c r="M274" s="82"/>
      <c r="N274" s="83">
        <f t="shared" si="20"/>
        <v>0</v>
      </c>
      <c r="O274" s="80"/>
      <c r="P274" s="80"/>
      <c r="Q274" s="80"/>
      <c r="R274" s="84">
        <f t="shared" si="21"/>
        <v>0</v>
      </c>
      <c r="S274" s="19" t="str">
        <f t="shared" si="9"/>
        <v>OK</v>
      </c>
      <c r="T274" s="99"/>
      <c r="U274" s="99"/>
      <c r="V274" s="48"/>
      <c r="W274" s="48"/>
      <c r="X274" s="48"/>
      <c r="Y274" s="50"/>
      <c r="Z274" s="50"/>
      <c r="AA274" s="50"/>
      <c r="AB274" s="50"/>
      <c r="AC274" s="50"/>
      <c r="AD274" s="50"/>
      <c r="AE274" s="50"/>
      <c r="AF274" s="51"/>
      <c r="AG274" s="51"/>
      <c r="AH274" s="51"/>
      <c r="AI274" s="51"/>
    </row>
    <row r="275" spans="1:35" ht="40" customHeight="1" x14ac:dyDescent="0.35">
      <c r="A275" s="109"/>
      <c r="B275" s="112"/>
      <c r="C275" s="33">
        <v>272</v>
      </c>
      <c r="D275" s="115"/>
      <c r="E275" s="39" t="s">
        <v>35</v>
      </c>
      <c r="F275" s="40" t="s">
        <v>125</v>
      </c>
      <c r="G275" s="40" t="s">
        <v>36</v>
      </c>
      <c r="H275" s="40" t="s">
        <v>29</v>
      </c>
      <c r="I275" s="38">
        <v>72.75</v>
      </c>
      <c r="J275" s="17">
        <v>0</v>
      </c>
      <c r="K275" s="79">
        <f t="shared" si="18"/>
        <v>0</v>
      </c>
      <c r="L275" s="81">
        <f t="shared" si="19"/>
        <v>0</v>
      </c>
      <c r="M275" s="82"/>
      <c r="N275" s="83">
        <f t="shared" si="20"/>
        <v>0</v>
      </c>
      <c r="O275" s="80"/>
      <c r="P275" s="80"/>
      <c r="Q275" s="80"/>
      <c r="R275" s="84">
        <f t="shared" si="21"/>
        <v>0</v>
      </c>
      <c r="S275" s="19" t="str">
        <f t="shared" si="9"/>
        <v>OK</v>
      </c>
      <c r="T275" s="99"/>
      <c r="U275" s="99"/>
      <c r="V275" s="48"/>
      <c r="W275" s="48"/>
      <c r="X275" s="48"/>
      <c r="Y275" s="50"/>
      <c r="Z275" s="50"/>
      <c r="AA275" s="50"/>
      <c r="AB275" s="50"/>
      <c r="AC275" s="50"/>
      <c r="AD275" s="50"/>
      <c r="AE275" s="50"/>
      <c r="AF275" s="51"/>
      <c r="AG275" s="51"/>
      <c r="AH275" s="51"/>
      <c r="AI275" s="51"/>
    </row>
    <row r="276" spans="1:35" ht="40" customHeight="1" x14ac:dyDescent="0.35">
      <c r="A276" s="109"/>
      <c r="B276" s="112"/>
      <c r="C276" s="33">
        <v>273</v>
      </c>
      <c r="D276" s="115"/>
      <c r="E276" s="39" t="s">
        <v>127</v>
      </c>
      <c r="F276" s="40" t="s">
        <v>125</v>
      </c>
      <c r="G276" s="40" t="s">
        <v>28</v>
      </c>
      <c r="H276" s="40" t="s">
        <v>29</v>
      </c>
      <c r="I276" s="38">
        <v>6.39</v>
      </c>
      <c r="J276" s="17">
        <v>0</v>
      </c>
      <c r="K276" s="79">
        <f t="shared" si="18"/>
        <v>0</v>
      </c>
      <c r="L276" s="81">
        <f t="shared" si="19"/>
        <v>0</v>
      </c>
      <c r="M276" s="82"/>
      <c r="N276" s="83">
        <f t="shared" si="20"/>
        <v>0</v>
      </c>
      <c r="O276" s="80"/>
      <c r="P276" s="80"/>
      <c r="Q276" s="80"/>
      <c r="R276" s="84">
        <f t="shared" si="21"/>
        <v>0</v>
      </c>
      <c r="S276" s="19" t="str">
        <f t="shared" si="9"/>
        <v>OK</v>
      </c>
      <c r="T276" s="99"/>
      <c r="U276" s="99"/>
      <c r="V276" s="48"/>
      <c r="W276" s="48"/>
      <c r="X276" s="48"/>
      <c r="Y276" s="50"/>
      <c r="Z276" s="50"/>
      <c r="AA276" s="50"/>
      <c r="AB276" s="50"/>
      <c r="AC276" s="50"/>
      <c r="AD276" s="50"/>
      <c r="AE276" s="50"/>
      <c r="AF276" s="51"/>
      <c r="AG276" s="51"/>
      <c r="AH276" s="51"/>
      <c r="AI276" s="51"/>
    </row>
    <row r="277" spans="1:35" ht="40" customHeight="1" x14ac:dyDescent="0.35">
      <c r="A277" s="109"/>
      <c r="B277" s="112"/>
      <c r="C277" s="33">
        <v>274</v>
      </c>
      <c r="D277" s="115"/>
      <c r="E277" s="39" t="s">
        <v>128</v>
      </c>
      <c r="F277" s="40" t="s">
        <v>37</v>
      </c>
      <c r="G277" s="40" t="s">
        <v>38</v>
      </c>
      <c r="H277" s="40" t="s">
        <v>29</v>
      </c>
      <c r="I277" s="38">
        <v>12.93</v>
      </c>
      <c r="J277" s="17">
        <v>0</v>
      </c>
      <c r="K277" s="79">
        <f t="shared" si="18"/>
        <v>0</v>
      </c>
      <c r="L277" s="81">
        <f t="shared" si="19"/>
        <v>0</v>
      </c>
      <c r="M277" s="82"/>
      <c r="N277" s="83">
        <f t="shared" si="20"/>
        <v>0</v>
      </c>
      <c r="O277" s="80"/>
      <c r="P277" s="80"/>
      <c r="Q277" s="80"/>
      <c r="R277" s="84">
        <f t="shared" si="21"/>
        <v>0</v>
      </c>
      <c r="S277" s="19" t="str">
        <f t="shared" si="9"/>
        <v>OK</v>
      </c>
      <c r="T277" s="99"/>
      <c r="U277" s="99"/>
      <c r="V277" s="48"/>
      <c r="W277" s="48"/>
      <c r="X277" s="48"/>
      <c r="Y277" s="50"/>
      <c r="Z277" s="50"/>
      <c r="AA277" s="50"/>
      <c r="AB277" s="50"/>
      <c r="AC277" s="50"/>
      <c r="AD277" s="50"/>
      <c r="AE277" s="50"/>
      <c r="AF277" s="51"/>
      <c r="AG277" s="51"/>
      <c r="AH277" s="51"/>
      <c r="AI277" s="51"/>
    </row>
    <row r="278" spans="1:35" ht="40" customHeight="1" x14ac:dyDescent="0.35">
      <c r="A278" s="109"/>
      <c r="B278" s="112"/>
      <c r="C278" s="33">
        <v>275</v>
      </c>
      <c r="D278" s="115"/>
      <c r="E278" s="39" t="s">
        <v>129</v>
      </c>
      <c r="F278" s="40" t="s">
        <v>37</v>
      </c>
      <c r="G278" s="40" t="s">
        <v>39</v>
      </c>
      <c r="H278" s="40" t="s">
        <v>29</v>
      </c>
      <c r="I278" s="38">
        <v>19.04</v>
      </c>
      <c r="J278" s="17">
        <v>0</v>
      </c>
      <c r="K278" s="79">
        <f t="shared" si="18"/>
        <v>0</v>
      </c>
      <c r="L278" s="81">
        <f t="shared" si="19"/>
        <v>0</v>
      </c>
      <c r="M278" s="82"/>
      <c r="N278" s="83">
        <f t="shared" si="20"/>
        <v>0</v>
      </c>
      <c r="O278" s="80"/>
      <c r="P278" s="80"/>
      <c r="Q278" s="80"/>
      <c r="R278" s="84">
        <f t="shared" si="21"/>
        <v>0</v>
      </c>
      <c r="S278" s="19" t="str">
        <f t="shared" si="9"/>
        <v>OK</v>
      </c>
      <c r="T278" s="99"/>
      <c r="U278" s="99"/>
      <c r="V278" s="48"/>
      <c r="W278" s="48"/>
      <c r="X278" s="48"/>
      <c r="Y278" s="50"/>
      <c r="Z278" s="50"/>
      <c r="AA278" s="50"/>
      <c r="AB278" s="50"/>
      <c r="AC278" s="50"/>
      <c r="AD278" s="50"/>
      <c r="AE278" s="50"/>
      <c r="AF278" s="51"/>
      <c r="AG278" s="51"/>
      <c r="AH278" s="51"/>
      <c r="AI278" s="51"/>
    </row>
    <row r="279" spans="1:35" ht="40" customHeight="1" x14ac:dyDescent="0.35">
      <c r="A279" s="109"/>
      <c r="B279" s="112"/>
      <c r="C279" s="33">
        <v>276</v>
      </c>
      <c r="D279" s="115"/>
      <c r="E279" s="39" t="s">
        <v>130</v>
      </c>
      <c r="F279" s="40" t="s">
        <v>37</v>
      </c>
      <c r="G279" s="40" t="s">
        <v>40</v>
      </c>
      <c r="H279" s="40" t="s">
        <v>29</v>
      </c>
      <c r="I279" s="38">
        <v>20.69</v>
      </c>
      <c r="J279" s="17">
        <v>0</v>
      </c>
      <c r="K279" s="79">
        <f t="shared" si="18"/>
        <v>0</v>
      </c>
      <c r="L279" s="81">
        <f t="shared" si="19"/>
        <v>0</v>
      </c>
      <c r="M279" s="82"/>
      <c r="N279" s="83">
        <f t="shared" si="20"/>
        <v>0</v>
      </c>
      <c r="O279" s="80"/>
      <c r="P279" s="80"/>
      <c r="Q279" s="80"/>
      <c r="R279" s="84">
        <f t="shared" si="21"/>
        <v>0</v>
      </c>
      <c r="S279" s="19" t="str">
        <f t="shared" si="9"/>
        <v>OK</v>
      </c>
      <c r="T279" s="99"/>
      <c r="U279" s="99"/>
      <c r="V279" s="48"/>
      <c r="W279" s="48"/>
      <c r="X279" s="48"/>
      <c r="Y279" s="50"/>
      <c r="Z279" s="50"/>
      <c r="AA279" s="50"/>
      <c r="AB279" s="50"/>
      <c r="AC279" s="50"/>
      <c r="AD279" s="50"/>
      <c r="AE279" s="50"/>
      <c r="AF279" s="51"/>
      <c r="AG279" s="51"/>
      <c r="AH279" s="51"/>
      <c r="AI279" s="51"/>
    </row>
    <row r="280" spans="1:35" ht="40" customHeight="1" x14ac:dyDescent="0.35">
      <c r="A280" s="109"/>
      <c r="B280" s="112"/>
      <c r="C280" s="33">
        <v>277</v>
      </c>
      <c r="D280" s="115"/>
      <c r="E280" s="39" t="s">
        <v>41</v>
      </c>
      <c r="F280" s="40" t="s">
        <v>10</v>
      </c>
      <c r="G280" s="40" t="s">
        <v>28</v>
      </c>
      <c r="H280" s="40" t="s">
        <v>29</v>
      </c>
      <c r="I280" s="38">
        <v>72.05</v>
      </c>
      <c r="J280" s="17">
        <v>0</v>
      </c>
      <c r="K280" s="79">
        <f t="shared" si="18"/>
        <v>0</v>
      </c>
      <c r="L280" s="81">
        <f t="shared" si="19"/>
        <v>0</v>
      </c>
      <c r="M280" s="82"/>
      <c r="N280" s="83">
        <f t="shared" si="20"/>
        <v>0</v>
      </c>
      <c r="O280" s="80"/>
      <c r="P280" s="80"/>
      <c r="Q280" s="80"/>
      <c r="R280" s="84">
        <f t="shared" si="21"/>
        <v>0</v>
      </c>
      <c r="S280" s="19" t="str">
        <f t="shared" si="9"/>
        <v>OK</v>
      </c>
      <c r="T280" s="99"/>
      <c r="U280" s="99"/>
      <c r="V280" s="48"/>
      <c r="W280" s="48"/>
      <c r="X280" s="48"/>
      <c r="Y280" s="50"/>
      <c r="Z280" s="50"/>
      <c r="AA280" s="50"/>
      <c r="AB280" s="50"/>
      <c r="AC280" s="50"/>
      <c r="AD280" s="50"/>
      <c r="AE280" s="50"/>
      <c r="AF280" s="51"/>
      <c r="AG280" s="51"/>
      <c r="AH280" s="51"/>
      <c r="AI280" s="51"/>
    </row>
    <row r="281" spans="1:35" ht="40" customHeight="1" x14ac:dyDescent="0.35">
      <c r="A281" s="109"/>
      <c r="B281" s="112"/>
      <c r="C281" s="33">
        <v>278</v>
      </c>
      <c r="D281" s="115"/>
      <c r="E281" s="39" t="s">
        <v>42</v>
      </c>
      <c r="F281" s="40" t="s">
        <v>43</v>
      </c>
      <c r="G281" s="40" t="s">
        <v>28</v>
      </c>
      <c r="H281" s="40" t="s">
        <v>29</v>
      </c>
      <c r="I281" s="38">
        <v>25.77</v>
      </c>
      <c r="J281" s="17">
        <v>0</v>
      </c>
      <c r="K281" s="79">
        <f t="shared" si="18"/>
        <v>0</v>
      </c>
      <c r="L281" s="81">
        <f t="shared" si="19"/>
        <v>0</v>
      </c>
      <c r="M281" s="82"/>
      <c r="N281" s="83">
        <f t="shared" si="20"/>
        <v>0</v>
      </c>
      <c r="O281" s="80"/>
      <c r="P281" s="80"/>
      <c r="Q281" s="80"/>
      <c r="R281" s="84">
        <f t="shared" si="21"/>
        <v>0</v>
      </c>
      <c r="S281" s="19" t="str">
        <f t="shared" si="9"/>
        <v>OK</v>
      </c>
      <c r="T281" s="99"/>
      <c r="U281" s="99"/>
      <c r="V281" s="48"/>
      <c r="W281" s="48"/>
      <c r="X281" s="48"/>
      <c r="Y281" s="50"/>
      <c r="Z281" s="50"/>
      <c r="AA281" s="50"/>
      <c r="AB281" s="50"/>
      <c r="AC281" s="50"/>
      <c r="AD281" s="50"/>
      <c r="AE281" s="50"/>
      <c r="AF281" s="51"/>
      <c r="AG281" s="51"/>
      <c r="AH281" s="51"/>
      <c r="AI281" s="51"/>
    </row>
    <row r="282" spans="1:35" ht="40" customHeight="1" x14ac:dyDescent="0.35">
      <c r="A282" s="109"/>
      <c r="B282" s="112"/>
      <c r="C282" s="33">
        <v>279</v>
      </c>
      <c r="D282" s="115"/>
      <c r="E282" s="39" t="s">
        <v>44</v>
      </c>
      <c r="F282" s="40" t="s">
        <v>37</v>
      </c>
      <c r="G282" s="40" t="s">
        <v>45</v>
      </c>
      <c r="H282" s="40" t="s">
        <v>29</v>
      </c>
      <c r="I282" s="38">
        <v>33.18</v>
      </c>
      <c r="J282" s="17">
        <v>0</v>
      </c>
      <c r="K282" s="79">
        <f t="shared" si="18"/>
        <v>0</v>
      </c>
      <c r="L282" s="81">
        <f t="shared" si="19"/>
        <v>0</v>
      </c>
      <c r="M282" s="82"/>
      <c r="N282" s="83">
        <f t="shared" si="20"/>
        <v>0</v>
      </c>
      <c r="O282" s="80"/>
      <c r="P282" s="80"/>
      <c r="Q282" s="80"/>
      <c r="R282" s="84">
        <f t="shared" si="21"/>
        <v>0</v>
      </c>
      <c r="S282" s="19" t="str">
        <f t="shared" si="9"/>
        <v>OK</v>
      </c>
      <c r="T282" s="99"/>
      <c r="U282" s="99"/>
      <c r="V282" s="48"/>
      <c r="W282" s="48"/>
      <c r="X282" s="48"/>
      <c r="Y282" s="50"/>
      <c r="Z282" s="50"/>
      <c r="AA282" s="50"/>
      <c r="AB282" s="50"/>
      <c r="AC282" s="50"/>
      <c r="AD282" s="50"/>
      <c r="AE282" s="50"/>
      <c r="AF282" s="51"/>
      <c r="AG282" s="51"/>
      <c r="AH282" s="51"/>
      <c r="AI282" s="51"/>
    </row>
    <row r="283" spans="1:35" ht="40" customHeight="1" x14ac:dyDescent="0.35">
      <c r="A283" s="109"/>
      <c r="B283" s="112"/>
      <c r="C283" s="33">
        <v>280</v>
      </c>
      <c r="D283" s="115"/>
      <c r="E283" s="39" t="s">
        <v>46</v>
      </c>
      <c r="F283" s="40" t="s">
        <v>37</v>
      </c>
      <c r="G283" s="40" t="s">
        <v>47</v>
      </c>
      <c r="H283" s="40" t="s">
        <v>29</v>
      </c>
      <c r="I283" s="38">
        <v>26.19</v>
      </c>
      <c r="J283" s="17">
        <v>0</v>
      </c>
      <c r="K283" s="79">
        <f t="shared" si="18"/>
        <v>0</v>
      </c>
      <c r="L283" s="81">
        <f t="shared" si="19"/>
        <v>0</v>
      </c>
      <c r="M283" s="82"/>
      <c r="N283" s="83">
        <f t="shared" si="20"/>
        <v>0</v>
      </c>
      <c r="O283" s="80"/>
      <c r="P283" s="80"/>
      <c r="Q283" s="80"/>
      <c r="R283" s="84">
        <f t="shared" si="21"/>
        <v>0</v>
      </c>
      <c r="S283" s="19" t="str">
        <f t="shared" si="9"/>
        <v>OK</v>
      </c>
      <c r="T283" s="99"/>
      <c r="U283" s="99"/>
      <c r="V283" s="48"/>
      <c r="W283" s="48"/>
      <c r="X283" s="48"/>
      <c r="Y283" s="50"/>
      <c r="Z283" s="50"/>
      <c r="AA283" s="50"/>
      <c r="AB283" s="50"/>
      <c r="AC283" s="50"/>
      <c r="AD283" s="50"/>
      <c r="AE283" s="50"/>
      <c r="AF283" s="51"/>
      <c r="AG283" s="51"/>
      <c r="AH283" s="51"/>
      <c r="AI283" s="51"/>
    </row>
    <row r="284" spans="1:35" ht="40" customHeight="1" x14ac:dyDescent="0.35">
      <c r="A284" s="109"/>
      <c r="B284" s="112"/>
      <c r="C284" s="33">
        <v>281</v>
      </c>
      <c r="D284" s="115"/>
      <c r="E284" s="39" t="s">
        <v>48</v>
      </c>
      <c r="F284" s="40" t="s">
        <v>37</v>
      </c>
      <c r="G284" s="40" t="s">
        <v>49</v>
      </c>
      <c r="H284" s="40" t="s">
        <v>29</v>
      </c>
      <c r="I284" s="38">
        <v>18.63</v>
      </c>
      <c r="J284" s="17">
        <v>0</v>
      </c>
      <c r="K284" s="79">
        <f t="shared" si="18"/>
        <v>0</v>
      </c>
      <c r="L284" s="81">
        <f t="shared" si="19"/>
        <v>0</v>
      </c>
      <c r="M284" s="82"/>
      <c r="N284" s="83">
        <f t="shared" si="20"/>
        <v>0</v>
      </c>
      <c r="O284" s="80"/>
      <c r="P284" s="80"/>
      <c r="Q284" s="80"/>
      <c r="R284" s="84">
        <f t="shared" si="21"/>
        <v>0</v>
      </c>
      <c r="S284" s="19" t="str">
        <f t="shared" si="9"/>
        <v>OK</v>
      </c>
      <c r="T284" s="99"/>
      <c r="U284" s="99"/>
      <c r="V284" s="48"/>
      <c r="W284" s="48"/>
      <c r="X284" s="48"/>
      <c r="Y284" s="50"/>
      <c r="Z284" s="50"/>
      <c r="AA284" s="50"/>
      <c r="AB284" s="50"/>
      <c r="AC284" s="50"/>
      <c r="AD284" s="50"/>
      <c r="AE284" s="50"/>
      <c r="AF284" s="51"/>
      <c r="AG284" s="51"/>
      <c r="AH284" s="51"/>
      <c r="AI284" s="51"/>
    </row>
    <row r="285" spans="1:35" ht="40" customHeight="1" x14ac:dyDescent="0.35">
      <c r="A285" s="109"/>
      <c r="B285" s="112"/>
      <c r="C285" s="33">
        <v>282</v>
      </c>
      <c r="D285" s="115"/>
      <c r="E285" s="39" t="s">
        <v>50</v>
      </c>
      <c r="F285" s="40" t="s">
        <v>37</v>
      </c>
      <c r="G285" s="40" t="s">
        <v>51</v>
      </c>
      <c r="H285" s="40" t="s">
        <v>29</v>
      </c>
      <c r="I285" s="38">
        <v>233.11</v>
      </c>
      <c r="J285" s="17">
        <v>0</v>
      </c>
      <c r="K285" s="79">
        <f t="shared" si="18"/>
        <v>0</v>
      </c>
      <c r="L285" s="81">
        <f t="shared" si="19"/>
        <v>0</v>
      </c>
      <c r="M285" s="82"/>
      <c r="N285" s="83">
        <f t="shared" si="20"/>
        <v>0</v>
      </c>
      <c r="O285" s="80"/>
      <c r="P285" s="80"/>
      <c r="Q285" s="80"/>
      <c r="R285" s="84">
        <f t="shared" si="21"/>
        <v>0</v>
      </c>
      <c r="S285" s="19" t="str">
        <f t="shared" si="9"/>
        <v>OK</v>
      </c>
      <c r="T285" s="99"/>
      <c r="U285" s="99"/>
      <c r="V285" s="48"/>
      <c r="W285" s="48"/>
      <c r="X285" s="48"/>
      <c r="Y285" s="50"/>
      <c r="Z285" s="50"/>
      <c r="AA285" s="50"/>
      <c r="AB285" s="50"/>
      <c r="AC285" s="50"/>
      <c r="AD285" s="50"/>
      <c r="AE285" s="50"/>
      <c r="AF285" s="51"/>
      <c r="AG285" s="51"/>
      <c r="AH285" s="51"/>
      <c r="AI285" s="51"/>
    </row>
    <row r="286" spans="1:35" ht="40" customHeight="1" x14ac:dyDescent="0.35">
      <c r="A286" s="109"/>
      <c r="B286" s="112"/>
      <c r="C286" s="33">
        <v>283</v>
      </c>
      <c r="D286" s="115"/>
      <c r="E286" s="39" t="s">
        <v>52</v>
      </c>
      <c r="F286" s="40" t="s">
        <v>37</v>
      </c>
      <c r="G286" s="40" t="s">
        <v>53</v>
      </c>
      <c r="H286" s="40" t="s">
        <v>29</v>
      </c>
      <c r="I286" s="38">
        <v>254.5</v>
      </c>
      <c r="J286" s="17">
        <v>0</v>
      </c>
      <c r="K286" s="79">
        <f t="shared" si="18"/>
        <v>0</v>
      </c>
      <c r="L286" s="81">
        <f t="shared" si="19"/>
        <v>0</v>
      </c>
      <c r="M286" s="82"/>
      <c r="N286" s="83">
        <f t="shared" si="20"/>
        <v>0</v>
      </c>
      <c r="O286" s="80"/>
      <c r="P286" s="80"/>
      <c r="Q286" s="80"/>
      <c r="R286" s="84">
        <f t="shared" si="21"/>
        <v>0</v>
      </c>
      <c r="S286" s="19" t="str">
        <f t="shared" si="9"/>
        <v>OK</v>
      </c>
      <c r="T286" s="99"/>
      <c r="U286" s="99"/>
      <c r="V286" s="48"/>
      <c r="W286" s="48"/>
      <c r="X286" s="48"/>
      <c r="Y286" s="50"/>
      <c r="Z286" s="50"/>
      <c r="AA286" s="50"/>
      <c r="AB286" s="50"/>
      <c r="AC286" s="50"/>
      <c r="AD286" s="50"/>
      <c r="AE286" s="50"/>
      <c r="AF286" s="51"/>
      <c r="AG286" s="51"/>
      <c r="AH286" s="51"/>
      <c r="AI286" s="51"/>
    </row>
    <row r="287" spans="1:35" ht="40" customHeight="1" x14ac:dyDescent="0.35">
      <c r="A287" s="109"/>
      <c r="B287" s="112"/>
      <c r="C287" s="33">
        <v>284</v>
      </c>
      <c r="D287" s="115"/>
      <c r="E287" s="39" t="s">
        <v>54</v>
      </c>
      <c r="F287" s="40" t="s">
        <v>37</v>
      </c>
      <c r="G287" s="40" t="s">
        <v>95</v>
      </c>
      <c r="H287" s="40" t="s">
        <v>29</v>
      </c>
      <c r="I287" s="38">
        <v>83.89</v>
      </c>
      <c r="J287" s="17">
        <v>0</v>
      </c>
      <c r="K287" s="79">
        <f t="shared" si="18"/>
        <v>0</v>
      </c>
      <c r="L287" s="81">
        <f t="shared" si="19"/>
        <v>0</v>
      </c>
      <c r="M287" s="82"/>
      <c r="N287" s="83">
        <f t="shared" si="20"/>
        <v>0</v>
      </c>
      <c r="O287" s="80"/>
      <c r="P287" s="80"/>
      <c r="Q287" s="80"/>
      <c r="R287" s="84">
        <f t="shared" si="21"/>
        <v>0</v>
      </c>
      <c r="S287" s="19" t="str">
        <f t="shared" si="9"/>
        <v>OK</v>
      </c>
      <c r="T287" s="99"/>
      <c r="U287" s="99"/>
      <c r="V287" s="48"/>
      <c r="W287" s="48"/>
      <c r="X287" s="48"/>
      <c r="Y287" s="50"/>
      <c r="Z287" s="50"/>
      <c r="AA287" s="50"/>
      <c r="AB287" s="50"/>
      <c r="AC287" s="50"/>
      <c r="AD287" s="50"/>
      <c r="AE287" s="50"/>
      <c r="AF287" s="51"/>
      <c r="AG287" s="51"/>
      <c r="AH287" s="51"/>
      <c r="AI287" s="51"/>
    </row>
    <row r="288" spans="1:35" ht="40" customHeight="1" x14ac:dyDescent="0.35">
      <c r="A288" s="109"/>
      <c r="B288" s="112"/>
      <c r="C288" s="33">
        <v>285</v>
      </c>
      <c r="D288" s="115"/>
      <c r="E288" s="39" t="s">
        <v>56</v>
      </c>
      <c r="F288" s="40" t="s">
        <v>37</v>
      </c>
      <c r="G288" s="40" t="s">
        <v>96</v>
      </c>
      <c r="H288" s="40" t="s">
        <v>29</v>
      </c>
      <c r="I288" s="38">
        <v>32.17</v>
      </c>
      <c r="J288" s="17">
        <v>0</v>
      </c>
      <c r="K288" s="79">
        <f t="shared" si="18"/>
        <v>0</v>
      </c>
      <c r="L288" s="81">
        <f t="shared" si="19"/>
        <v>0</v>
      </c>
      <c r="M288" s="82"/>
      <c r="N288" s="83">
        <f t="shared" si="20"/>
        <v>0</v>
      </c>
      <c r="O288" s="80"/>
      <c r="P288" s="80"/>
      <c r="Q288" s="80"/>
      <c r="R288" s="84">
        <f t="shared" si="21"/>
        <v>0</v>
      </c>
      <c r="S288" s="19" t="str">
        <f t="shared" si="9"/>
        <v>OK</v>
      </c>
      <c r="T288" s="99"/>
      <c r="U288" s="99"/>
      <c r="V288" s="48"/>
      <c r="W288" s="48"/>
      <c r="X288" s="48"/>
      <c r="Y288" s="50"/>
      <c r="Z288" s="50"/>
      <c r="AA288" s="50"/>
      <c r="AB288" s="50"/>
      <c r="AC288" s="50"/>
      <c r="AD288" s="50"/>
      <c r="AE288" s="50"/>
      <c r="AF288" s="51"/>
      <c r="AG288" s="51"/>
      <c r="AH288" s="51"/>
      <c r="AI288" s="51"/>
    </row>
    <row r="289" spans="1:35" ht="40" customHeight="1" x14ac:dyDescent="0.35">
      <c r="A289" s="109"/>
      <c r="B289" s="112"/>
      <c r="C289" s="33">
        <v>286</v>
      </c>
      <c r="D289" s="115"/>
      <c r="E289" s="39" t="s">
        <v>58</v>
      </c>
      <c r="F289" s="40" t="s">
        <v>37</v>
      </c>
      <c r="G289" s="40" t="s">
        <v>59</v>
      </c>
      <c r="H289" s="40" t="s">
        <v>29</v>
      </c>
      <c r="I289" s="38">
        <v>72.08</v>
      </c>
      <c r="J289" s="17">
        <v>0</v>
      </c>
      <c r="K289" s="79">
        <f t="shared" si="18"/>
        <v>0</v>
      </c>
      <c r="L289" s="81">
        <f t="shared" si="19"/>
        <v>0</v>
      </c>
      <c r="M289" s="82"/>
      <c r="N289" s="83">
        <f t="shared" si="20"/>
        <v>0</v>
      </c>
      <c r="O289" s="80"/>
      <c r="P289" s="80"/>
      <c r="Q289" s="80"/>
      <c r="R289" s="84">
        <f t="shared" si="21"/>
        <v>0</v>
      </c>
      <c r="S289" s="19" t="str">
        <f t="shared" si="9"/>
        <v>OK</v>
      </c>
      <c r="T289" s="99"/>
      <c r="U289" s="99"/>
      <c r="V289" s="48"/>
      <c r="W289" s="48"/>
      <c r="X289" s="48"/>
      <c r="Y289" s="50"/>
      <c r="Z289" s="50"/>
      <c r="AA289" s="50"/>
      <c r="AB289" s="50"/>
      <c r="AC289" s="50"/>
      <c r="AD289" s="50"/>
      <c r="AE289" s="50"/>
      <c r="AF289" s="51"/>
      <c r="AG289" s="51"/>
      <c r="AH289" s="51"/>
      <c r="AI289" s="51"/>
    </row>
    <row r="290" spans="1:35" ht="40" customHeight="1" x14ac:dyDescent="0.35">
      <c r="A290" s="109"/>
      <c r="B290" s="112"/>
      <c r="C290" s="33">
        <v>287</v>
      </c>
      <c r="D290" s="115"/>
      <c r="E290" s="39" t="s">
        <v>60</v>
      </c>
      <c r="F290" s="40" t="s">
        <v>37</v>
      </c>
      <c r="G290" s="40" t="s">
        <v>61</v>
      </c>
      <c r="H290" s="40" t="s">
        <v>29</v>
      </c>
      <c r="I290" s="38">
        <v>120.74</v>
      </c>
      <c r="J290" s="17">
        <v>0</v>
      </c>
      <c r="K290" s="79">
        <f t="shared" si="18"/>
        <v>0</v>
      </c>
      <c r="L290" s="81">
        <f t="shared" si="19"/>
        <v>0</v>
      </c>
      <c r="M290" s="82"/>
      <c r="N290" s="83">
        <f t="shared" si="20"/>
        <v>0</v>
      </c>
      <c r="O290" s="80"/>
      <c r="P290" s="80"/>
      <c r="Q290" s="80"/>
      <c r="R290" s="84">
        <f t="shared" si="21"/>
        <v>0</v>
      </c>
      <c r="S290" s="19" t="str">
        <f t="shared" si="9"/>
        <v>OK</v>
      </c>
      <c r="T290" s="99"/>
      <c r="U290" s="99"/>
      <c r="V290" s="48"/>
      <c r="W290" s="48"/>
      <c r="X290" s="48"/>
      <c r="Y290" s="50"/>
      <c r="Z290" s="50"/>
      <c r="AA290" s="50"/>
      <c r="AB290" s="50"/>
      <c r="AC290" s="50"/>
      <c r="AD290" s="50"/>
      <c r="AE290" s="50"/>
      <c r="AF290" s="51"/>
      <c r="AG290" s="51"/>
      <c r="AH290" s="51"/>
      <c r="AI290" s="51"/>
    </row>
    <row r="291" spans="1:35" ht="40" customHeight="1" x14ac:dyDescent="0.35">
      <c r="A291" s="109"/>
      <c r="B291" s="112"/>
      <c r="C291" s="33">
        <v>288</v>
      </c>
      <c r="D291" s="115"/>
      <c r="E291" s="39" t="s">
        <v>62</v>
      </c>
      <c r="F291" s="40" t="s">
        <v>125</v>
      </c>
      <c r="G291" s="40" t="s">
        <v>63</v>
      </c>
      <c r="H291" s="40" t="s">
        <v>29</v>
      </c>
      <c r="I291" s="38">
        <v>1290.07</v>
      </c>
      <c r="J291" s="17">
        <v>0</v>
      </c>
      <c r="K291" s="79">
        <f t="shared" si="18"/>
        <v>0</v>
      </c>
      <c r="L291" s="81">
        <f t="shared" si="19"/>
        <v>0</v>
      </c>
      <c r="M291" s="82"/>
      <c r="N291" s="83">
        <f t="shared" si="20"/>
        <v>0</v>
      </c>
      <c r="O291" s="80"/>
      <c r="P291" s="80"/>
      <c r="Q291" s="80"/>
      <c r="R291" s="84">
        <f t="shared" si="21"/>
        <v>0</v>
      </c>
      <c r="S291" s="19" t="str">
        <f t="shared" si="9"/>
        <v>OK</v>
      </c>
      <c r="T291" s="99"/>
      <c r="U291" s="99"/>
      <c r="V291" s="48"/>
      <c r="W291" s="48"/>
      <c r="X291" s="48"/>
      <c r="Y291" s="50"/>
      <c r="Z291" s="50"/>
      <c r="AA291" s="50"/>
      <c r="AB291" s="50"/>
      <c r="AC291" s="50"/>
      <c r="AD291" s="50"/>
      <c r="AE291" s="50"/>
      <c r="AF291" s="51"/>
      <c r="AG291" s="51"/>
      <c r="AH291" s="51"/>
      <c r="AI291" s="51"/>
    </row>
    <row r="292" spans="1:35" ht="40" customHeight="1" x14ac:dyDescent="0.35">
      <c r="A292" s="109"/>
      <c r="B292" s="112"/>
      <c r="C292" s="33">
        <v>289</v>
      </c>
      <c r="D292" s="115"/>
      <c r="E292" s="39" t="s">
        <v>64</v>
      </c>
      <c r="F292" s="40" t="s">
        <v>125</v>
      </c>
      <c r="G292" s="40" t="s">
        <v>63</v>
      </c>
      <c r="H292" s="40" t="s">
        <v>29</v>
      </c>
      <c r="I292" s="38">
        <v>678.33</v>
      </c>
      <c r="J292" s="17">
        <v>0</v>
      </c>
      <c r="K292" s="79">
        <f t="shared" si="18"/>
        <v>0</v>
      </c>
      <c r="L292" s="81">
        <f t="shared" si="19"/>
        <v>0</v>
      </c>
      <c r="M292" s="82"/>
      <c r="N292" s="83">
        <f t="shared" si="20"/>
        <v>0</v>
      </c>
      <c r="O292" s="80"/>
      <c r="P292" s="80"/>
      <c r="Q292" s="80"/>
      <c r="R292" s="84">
        <f t="shared" si="21"/>
        <v>0</v>
      </c>
      <c r="S292" s="19" t="str">
        <f t="shared" si="9"/>
        <v>OK</v>
      </c>
      <c r="T292" s="99"/>
      <c r="U292" s="99"/>
      <c r="V292" s="48"/>
      <c r="W292" s="48"/>
      <c r="X292" s="48"/>
      <c r="Y292" s="50"/>
      <c r="Z292" s="50"/>
      <c r="AA292" s="50"/>
      <c r="AB292" s="50"/>
      <c r="AC292" s="50"/>
      <c r="AD292" s="50"/>
      <c r="AE292" s="50"/>
      <c r="AF292" s="51"/>
      <c r="AG292" s="51"/>
      <c r="AH292" s="51"/>
      <c r="AI292" s="51"/>
    </row>
    <row r="293" spans="1:35" ht="40" customHeight="1" x14ac:dyDescent="0.35">
      <c r="A293" s="109"/>
      <c r="B293" s="112"/>
      <c r="C293" s="33">
        <v>290</v>
      </c>
      <c r="D293" s="115"/>
      <c r="E293" s="39" t="s">
        <v>65</v>
      </c>
      <c r="F293" s="40" t="s">
        <v>125</v>
      </c>
      <c r="G293" s="40" t="s">
        <v>66</v>
      </c>
      <c r="H293" s="40" t="s">
        <v>29</v>
      </c>
      <c r="I293" s="38">
        <v>183.14</v>
      </c>
      <c r="J293" s="17">
        <v>0</v>
      </c>
      <c r="K293" s="79">
        <f t="shared" si="18"/>
        <v>0</v>
      </c>
      <c r="L293" s="81">
        <f t="shared" si="19"/>
        <v>0</v>
      </c>
      <c r="M293" s="82"/>
      <c r="N293" s="83">
        <f t="shared" si="20"/>
        <v>0</v>
      </c>
      <c r="O293" s="80"/>
      <c r="P293" s="80"/>
      <c r="Q293" s="80"/>
      <c r="R293" s="84">
        <f t="shared" si="21"/>
        <v>0</v>
      </c>
      <c r="S293" s="19" t="str">
        <f t="shared" si="9"/>
        <v>OK</v>
      </c>
      <c r="T293" s="99"/>
      <c r="U293" s="99"/>
      <c r="V293" s="48"/>
      <c r="W293" s="48"/>
      <c r="X293" s="48"/>
      <c r="Y293" s="50"/>
      <c r="Z293" s="50"/>
      <c r="AA293" s="50"/>
      <c r="AB293" s="50"/>
      <c r="AC293" s="50"/>
      <c r="AD293" s="50"/>
      <c r="AE293" s="50"/>
      <c r="AF293" s="51"/>
      <c r="AG293" s="51"/>
      <c r="AH293" s="51"/>
      <c r="AI293" s="51"/>
    </row>
    <row r="294" spans="1:35" ht="40" customHeight="1" x14ac:dyDescent="0.35">
      <c r="A294" s="109"/>
      <c r="B294" s="112"/>
      <c r="C294" s="33">
        <v>291</v>
      </c>
      <c r="D294" s="115"/>
      <c r="E294" s="39" t="s">
        <v>67</v>
      </c>
      <c r="F294" s="40" t="s">
        <v>125</v>
      </c>
      <c r="G294" s="40" t="s">
        <v>68</v>
      </c>
      <c r="H294" s="40" t="s">
        <v>29</v>
      </c>
      <c r="I294" s="38">
        <v>841.19</v>
      </c>
      <c r="J294" s="17">
        <v>0</v>
      </c>
      <c r="K294" s="79">
        <f t="shared" si="18"/>
        <v>0</v>
      </c>
      <c r="L294" s="81">
        <f t="shared" si="19"/>
        <v>0</v>
      </c>
      <c r="M294" s="82"/>
      <c r="N294" s="83">
        <f t="shared" si="20"/>
        <v>0</v>
      </c>
      <c r="O294" s="80"/>
      <c r="P294" s="80"/>
      <c r="Q294" s="80"/>
      <c r="R294" s="84">
        <f t="shared" si="21"/>
        <v>0</v>
      </c>
      <c r="S294" s="19" t="str">
        <f t="shared" si="9"/>
        <v>OK</v>
      </c>
      <c r="T294" s="99"/>
      <c r="U294" s="99"/>
      <c r="V294" s="48"/>
      <c r="W294" s="48"/>
      <c r="X294" s="48"/>
      <c r="Y294" s="50"/>
      <c r="Z294" s="50"/>
      <c r="AA294" s="50"/>
      <c r="AB294" s="50"/>
      <c r="AC294" s="50"/>
      <c r="AD294" s="50"/>
      <c r="AE294" s="50"/>
      <c r="AF294" s="51"/>
      <c r="AG294" s="51"/>
      <c r="AH294" s="51"/>
      <c r="AI294" s="51"/>
    </row>
    <row r="295" spans="1:35" ht="40" customHeight="1" x14ac:dyDescent="0.35">
      <c r="A295" s="109"/>
      <c r="B295" s="112"/>
      <c r="C295" s="33">
        <v>292</v>
      </c>
      <c r="D295" s="115"/>
      <c r="E295" s="39" t="s">
        <v>69</v>
      </c>
      <c r="F295" s="40" t="s">
        <v>125</v>
      </c>
      <c r="G295" s="40" t="s">
        <v>28</v>
      </c>
      <c r="H295" s="40" t="s">
        <v>29</v>
      </c>
      <c r="I295" s="38">
        <v>420.31</v>
      </c>
      <c r="J295" s="17">
        <v>0</v>
      </c>
      <c r="K295" s="79">
        <f t="shared" si="18"/>
        <v>0</v>
      </c>
      <c r="L295" s="81">
        <f t="shared" si="19"/>
        <v>0</v>
      </c>
      <c r="M295" s="82"/>
      <c r="N295" s="83">
        <f t="shared" si="20"/>
        <v>0</v>
      </c>
      <c r="O295" s="80"/>
      <c r="P295" s="80"/>
      <c r="Q295" s="80"/>
      <c r="R295" s="84">
        <f t="shared" si="21"/>
        <v>0</v>
      </c>
      <c r="S295" s="19" t="str">
        <f t="shared" ref="S295:S354" si="22">IF(R295&lt;0,"ATENÇÃO","OK")</f>
        <v>OK</v>
      </c>
      <c r="T295" s="99"/>
      <c r="U295" s="99"/>
      <c r="V295" s="48"/>
      <c r="W295" s="48"/>
      <c r="X295" s="48"/>
      <c r="Y295" s="50"/>
      <c r="Z295" s="50"/>
      <c r="AA295" s="50"/>
      <c r="AB295" s="50"/>
      <c r="AC295" s="50"/>
      <c r="AD295" s="50"/>
      <c r="AE295" s="50"/>
      <c r="AF295" s="51"/>
      <c r="AG295" s="51"/>
      <c r="AH295" s="51"/>
      <c r="AI295" s="51"/>
    </row>
    <row r="296" spans="1:35" ht="40" customHeight="1" x14ac:dyDescent="0.35">
      <c r="A296" s="109"/>
      <c r="B296" s="112"/>
      <c r="C296" s="33">
        <v>293</v>
      </c>
      <c r="D296" s="115"/>
      <c r="E296" s="39" t="s">
        <v>70</v>
      </c>
      <c r="F296" s="40" t="s">
        <v>125</v>
      </c>
      <c r="G296" s="40" t="s">
        <v>71</v>
      </c>
      <c r="H296" s="40" t="s">
        <v>29</v>
      </c>
      <c r="I296" s="38">
        <v>159.81</v>
      </c>
      <c r="J296" s="17">
        <v>0</v>
      </c>
      <c r="K296" s="79">
        <f t="shared" si="18"/>
        <v>0</v>
      </c>
      <c r="L296" s="81">
        <f t="shared" si="19"/>
        <v>0</v>
      </c>
      <c r="M296" s="82"/>
      <c r="N296" s="83">
        <f t="shared" si="20"/>
        <v>0</v>
      </c>
      <c r="O296" s="80"/>
      <c r="P296" s="80"/>
      <c r="Q296" s="80"/>
      <c r="R296" s="84">
        <f t="shared" si="21"/>
        <v>0</v>
      </c>
      <c r="S296" s="19" t="str">
        <f t="shared" si="22"/>
        <v>OK</v>
      </c>
      <c r="T296" s="99"/>
      <c r="U296" s="99"/>
      <c r="V296" s="48"/>
      <c r="W296" s="48"/>
      <c r="X296" s="48"/>
      <c r="Y296" s="50"/>
      <c r="Z296" s="50"/>
      <c r="AA296" s="50"/>
      <c r="AB296" s="50"/>
      <c r="AC296" s="50"/>
      <c r="AD296" s="50"/>
      <c r="AE296" s="50"/>
      <c r="AF296" s="51"/>
      <c r="AG296" s="51"/>
      <c r="AH296" s="51"/>
      <c r="AI296" s="51"/>
    </row>
    <row r="297" spans="1:35" ht="40" customHeight="1" x14ac:dyDescent="0.35">
      <c r="A297" s="109"/>
      <c r="B297" s="112"/>
      <c r="C297" s="33">
        <v>294</v>
      </c>
      <c r="D297" s="115"/>
      <c r="E297" s="39" t="s">
        <v>72</v>
      </c>
      <c r="F297" s="40" t="s">
        <v>125</v>
      </c>
      <c r="G297" s="40" t="s">
        <v>73</v>
      </c>
      <c r="H297" s="40" t="s">
        <v>29</v>
      </c>
      <c r="I297" s="38">
        <v>931.3</v>
      </c>
      <c r="J297" s="17">
        <v>0</v>
      </c>
      <c r="K297" s="79">
        <f t="shared" si="18"/>
        <v>0</v>
      </c>
      <c r="L297" s="81">
        <f t="shared" si="19"/>
        <v>0</v>
      </c>
      <c r="M297" s="82"/>
      <c r="N297" s="83">
        <f t="shared" si="20"/>
        <v>0</v>
      </c>
      <c r="O297" s="80"/>
      <c r="P297" s="80"/>
      <c r="Q297" s="80"/>
      <c r="R297" s="84">
        <f t="shared" si="21"/>
        <v>0</v>
      </c>
      <c r="S297" s="19" t="str">
        <f t="shared" si="22"/>
        <v>OK</v>
      </c>
      <c r="T297" s="99"/>
      <c r="U297" s="99"/>
      <c r="V297" s="48"/>
      <c r="W297" s="48"/>
      <c r="X297" s="48"/>
      <c r="Y297" s="50"/>
      <c r="Z297" s="50"/>
      <c r="AA297" s="50"/>
      <c r="AB297" s="50"/>
      <c r="AC297" s="50"/>
      <c r="AD297" s="50"/>
      <c r="AE297" s="50"/>
      <c r="AF297" s="51"/>
      <c r="AG297" s="51"/>
      <c r="AH297" s="51"/>
      <c r="AI297" s="51"/>
    </row>
    <row r="298" spans="1:35" ht="40" customHeight="1" x14ac:dyDescent="0.35">
      <c r="A298" s="109"/>
      <c r="B298" s="112"/>
      <c r="C298" s="33">
        <v>295</v>
      </c>
      <c r="D298" s="115"/>
      <c r="E298" s="39" t="s">
        <v>74</v>
      </c>
      <c r="F298" s="40" t="s">
        <v>125</v>
      </c>
      <c r="G298" s="40" t="s">
        <v>75</v>
      </c>
      <c r="H298" s="40" t="s">
        <v>29</v>
      </c>
      <c r="I298" s="38">
        <v>1299.95</v>
      </c>
      <c r="J298" s="17">
        <v>0</v>
      </c>
      <c r="K298" s="79">
        <f t="shared" si="18"/>
        <v>0</v>
      </c>
      <c r="L298" s="81">
        <f t="shared" si="19"/>
        <v>0</v>
      </c>
      <c r="M298" s="82"/>
      <c r="N298" s="83">
        <f t="shared" si="20"/>
        <v>0</v>
      </c>
      <c r="O298" s="80"/>
      <c r="P298" s="80"/>
      <c r="Q298" s="80"/>
      <c r="R298" s="84">
        <f t="shared" si="21"/>
        <v>0</v>
      </c>
      <c r="S298" s="19" t="str">
        <f t="shared" si="22"/>
        <v>OK</v>
      </c>
      <c r="T298" s="99"/>
      <c r="U298" s="99"/>
      <c r="V298" s="48"/>
      <c r="W298" s="48"/>
      <c r="X298" s="48"/>
      <c r="Y298" s="50"/>
      <c r="Z298" s="50"/>
      <c r="AA298" s="50"/>
      <c r="AB298" s="50"/>
      <c r="AC298" s="50"/>
      <c r="AD298" s="50"/>
      <c r="AE298" s="50"/>
      <c r="AF298" s="51"/>
      <c r="AG298" s="51"/>
      <c r="AH298" s="51"/>
      <c r="AI298" s="51"/>
    </row>
    <row r="299" spans="1:35" ht="40" customHeight="1" x14ac:dyDescent="0.35">
      <c r="A299" s="109"/>
      <c r="B299" s="112"/>
      <c r="C299" s="33">
        <v>296</v>
      </c>
      <c r="D299" s="115"/>
      <c r="E299" s="39" t="s">
        <v>78</v>
      </c>
      <c r="F299" s="40" t="s">
        <v>125</v>
      </c>
      <c r="G299" s="40" t="s">
        <v>28</v>
      </c>
      <c r="H299" s="40" t="s">
        <v>29</v>
      </c>
      <c r="I299" s="38">
        <v>87.31</v>
      </c>
      <c r="J299" s="17">
        <v>0</v>
      </c>
      <c r="K299" s="79">
        <f t="shared" si="18"/>
        <v>0</v>
      </c>
      <c r="L299" s="81">
        <f t="shared" si="19"/>
        <v>0</v>
      </c>
      <c r="M299" s="82"/>
      <c r="N299" s="83">
        <f t="shared" si="20"/>
        <v>0</v>
      </c>
      <c r="O299" s="80"/>
      <c r="P299" s="80"/>
      <c r="Q299" s="80"/>
      <c r="R299" s="84">
        <f t="shared" si="21"/>
        <v>0</v>
      </c>
      <c r="S299" s="19" t="str">
        <f t="shared" si="22"/>
        <v>OK</v>
      </c>
      <c r="T299" s="99"/>
      <c r="U299" s="99"/>
      <c r="V299" s="48"/>
      <c r="W299" s="48"/>
      <c r="X299" s="48"/>
      <c r="Y299" s="50"/>
      <c r="Z299" s="50"/>
      <c r="AA299" s="50"/>
      <c r="AB299" s="50"/>
      <c r="AC299" s="50"/>
      <c r="AD299" s="50"/>
      <c r="AE299" s="50"/>
      <c r="AF299" s="51"/>
      <c r="AG299" s="51"/>
      <c r="AH299" s="51"/>
      <c r="AI299" s="51"/>
    </row>
    <row r="300" spans="1:35" ht="40" customHeight="1" x14ac:dyDescent="0.35">
      <c r="A300" s="109"/>
      <c r="B300" s="112"/>
      <c r="C300" s="33">
        <v>297</v>
      </c>
      <c r="D300" s="115"/>
      <c r="E300" s="39" t="s">
        <v>131</v>
      </c>
      <c r="F300" s="40" t="s">
        <v>125</v>
      </c>
      <c r="G300" s="40" t="s">
        <v>28</v>
      </c>
      <c r="H300" s="40" t="s">
        <v>29</v>
      </c>
      <c r="I300" s="38">
        <v>82.66</v>
      </c>
      <c r="J300" s="17">
        <v>0</v>
      </c>
      <c r="K300" s="79">
        <f t="shared" si="18"/>
        <v>0</v>
      </c>
      <c r="L300" s="81">
        <f t="shared" si="19"/>
        <v>0</v>
      </c>
      <c r="M300" s="82"/>
      <c r="N300" s="83">
        <f t="shared" si="20"/>
        <v>0</v>
      </c>
      <c r="O300" s="80"/>
      <c r="P300" s="80"/>
      <c r="Q300" s="80"/>
      <c r="R300" s="84">
        <f t="shared" si="21"/>
        <v>0</v>
      </c>
      <c r="S300" s="19" t="str">
        <f t="shared" si="22"/>
        <v>OK</v>
      </c>
      <c r="T300" s="99"/>
      <c r="U300" s="99"/>
      <c r="V300" s="48"/>
      <c r="W300" s="48"/>
      <c r="X300" s="48"/>
      <c r="Y300" s="50"/>
      <c r="Z300" s="50"/>
      <c r="AA300" s="50"/>
      <c r="AB300" s="50"/>
      <c r="AC300" s="50"/>
      <c r="AD300" s="50"/>
      <c r="AE300" s="50"/>
      <c r="AF300" s="51"/>
      <c r="AG300" s="51"/>
      <c r="AH300" s="51"/>
      <c r="AI300" s="51"/>
    </row>
    <row r="301" spans="1:35" ht="40" customHeight="1" x14ac:dyDescent="0.35">
      <c r="A301" s="109"/>
      <c r="B301" s="112"/>
      <c r="C301" s="33">
        <v>298</v>
      </c>
      <c r="D301" s="115"/>
      <c r="E301" s="39" t="s">
        <v>132</v>
      </c>
      <c r="F301" s="40" t="s">
        <v>37</v>
      </c>
      <c r="G301" s="40" t="s">
        <v>79</v>
      </c>
      <c r="H301" s="40" t="s">
        <v>29</v>
      </c>
      <c r="I301" s="38">
        <v>15.69</v>
      </c>
      <c r="J301" s="17">
        <v>0</v>
      </c>
      <c r="K301" s="79">
        <f t="shared" si="18"/>
        <v>0</v>
      </c>
      <c r="L301" s="81">
        <f t="shared" si="19"/>
        <v>0</v>
      </c>
      <c r="M301" s="82"/>
      <c r="N301" s="83">
        <f t="shared" si="20"/>
        <v>0</v>
      </c>
      <c r="O301" s="80"/>
      <c r="P301" s="80"/>
      <c r="Q301" s="80"/>
      <c r="R301" s="84">
        <f t="shared" si="21"/>
        <v>0</v>
      </c>
      <c r="S301" s="19" t="str">
        <f t="shared" si="22"/>
        <v>OK</v>
      </c>
      <c r="T301" s="99"/>
      <c r="U301" s="99"/>
      <c r="V301" s="48"/>
      <c r="W301" s="48"/>
      <c r="X301" s="48"/>
      <c r="Y301" s="50"/>
      <c r="Z301" s="50"/>
      <c r="AA301" s="50"/>
      <c r="AB301" s="50"/>
      <c r="AC301" s="50"/>
      <c r="AD301" s="50"/>
      <c r="AE301" s="50"/>
      <c r="AF301" s="51"/>
      <c r="AG301" s="51"/>
      <c r="AH301" s="51"/>
      <c r="AI301" s="51"/>
    </row>
    <row r="302" spans="1:35" ht="40" customHeight="1" x14ac:dyDescent="0.35">
      <c r="A302" s="109"/>
      <c r="B302" s="112"/>
      <c r="C302" s="33">
        <v>299</v>
      </c>
      <c r="D302" s="115"/>
      <c r="E302" s="39" t="s">
        <v>133</v>
      </c>
      <c r="F302" s="40" t="s">
        <v>37</v>
      </c>
      <c r="G302" s="40" t="s">
        <v>80</v>
      </c>
      <c r="H302" s="40" t="s">
        <v>29</v>
      </c>
      <c r="I302" s="38">
        <v>24.05</v>
      </c>
      <c r="J302" s="17">
        <v>0</v>
      </c>
      <c r="K302" s="79">
        <f t="shared" si="18"/>
        <v>0</v>
      </c>
      <c r="L302" s="81">
        <f t="shared" si="19"/>
        <v>0</v>
      </c>
      <c r="M302" s="82"/>
      <c r="N302" s="83">
        <f t="shared" si="20"/>
        <v>0</v>
      </c>
      <c r="O302" s="80"/>
      <c r="P302" s="80"/>
      <c r="Q302" s="80"/>
      <c r="R302" s="84">
        <f t="shared" si="21"/>
        <v>0</v>
      </c>
      <c r="S302" s="19" t="str">
        <f t="shared" si="22"/>
        <v>OK</v>
      </c>
      <c r="T302" s="99"/>
      <c r="U302" s="99"/>
      <c r="V302" s="48"/>
      <c r="W302" s="48"/>
      <c r="X302" s="48"/>
      <c r="Y302" s="50"/>
      <c r="Z302" s="50"/>
      <c r="AA302" s="50"/>
      <c r="AB302" s="50"/>
      <c r="AC302" s="50"/>
      <c r="AD302" s="50"/>
      <c r="AE302" s="50"/>
      <c r="AF302" s="51"/>
      <c r="AG302" s="51"/>
      <c r="AH302" s="51"/>
      <c r="AI302" s="51"/>
    </row>
    <row r="303" spans="1:35" ht="40" customHeight="1" x14ac:dyDescent="0.35">
      <c r="A303" s="109"/>
      <c r="B303" s="112"/>
      <c r="C303" s="33">
        <v>300</v>
      </c>
      <c r="D303" s="115"/>
      <c r="E303" s="39" t="s">
        <v>134</v>
      </c>
      <c r="F303" s="40" t="s">
        <v>37</v>
      </c>
      <c r="G303" s="40" t="s">
        <v>81</v>
      </c>
      <c r="H303" s="40" t="s">
        <v>29</v>
      </c>
      <c r="I303" s="38">
        <v>25.2</v>
      </c>
      <c r="J303" s="17">
        <v>0</v>
      </c>
      <c r="K303" s="79">
        <f t="shared" si="18"/>
        <v>0</v>
      </c>
      <c r="L303" s="81">
        <f t="shared" si="19"/>
        <v>0</v>
      </c>
      <c r="M303" s="82"/>
      <c r="N303" s="83">
        <f t="shared" si="20"/>
        <v>0</v>
      </c>
      <c r="O303" s="80"/>
      <c r="P303" s="80"/>
      <c r="Q303" s="80"/>
      <c r="R303" s="84">
        <f t="shared" si="21"/>
        <v>0</v>
      </c>
      <c r="S303" s="19" t="str">
        <f t="shared" si="22"/>
        <v>OK</v>
      </c>
      <c r="T303" s="99"/>
      <c r="U303" s="99"/>
      <c r="V303" s="48"/>
      <c r="W303" s="48"/>
      <c r="X303" s="48"/>
      <c r="Y303" s="50"/>
      <c r="Z303" s="50"/>
      <c r="AA303" s="50"/>
      <c r="AB303" s="50"/>
      <c r="AC303" s="50"/>
      <c r="AD303" s="50"/>
      <c r="AE303" s="50"/>
      <c r="AF303" s="51"/>
      <c r="AG303" s="51"/>
      <c r="AH303" s="51"/>
      <c r="AI303" s="51"/>
    </row>
    <row r="304" spans="1:35" ht="40" customHeight="1" x14ac:dyDescent="0.35">
      <c r="A304" s="109"/>
      <c r="B304" s="112"/>
      <c r="C304" s="33">
        <v>301</v>
      </c>
      <c r="D304" s="115"/>
      <c r="E304" s="39" t="s">
        <v>135</v>
      </c>
      <c r="F304" s="40" t="s">
        <v>37</v>
      </c>
      <c r="G304" s="40" t="s">
        <v>82</v>
      </c>
      <c r="H304" s="40" t="s">
        <v>29</v>
      </c>
      <c r="I304" s="38">
        <v>63.45</v>
      </c>
      <c r="J304" s="17">
        <v>0</v>
      </c>
      <c r="K304" s="79">
        <f t="shared" si="18"/>
        <v>0</v>
      </c>
      <c r="L304" s="81">
        <f t="shared" si="19"/>
        <v>0</v>
      </c>
      <c r="M304" s="82"/>
      <c r="N304" s="83">
        <f t="shared" si="20"/>
        <v>0</v>
      </c>
      <c r="O304" s="80"/>
      <c r="P304" s="80"/>
      <c r="Q304" s="80"/>
      <c r="R304" s="84">
        <f t="shared" si="21"/>
        <v>0</v>
      </c>
      <c r="S304" s="19" t="str">
        <f t="shared" si="22"/>
        <v>OK</v>
      </c>
      <c r="T304" s="99"/>
      <c r="U304" s="99"/>
      <c r="V304" s="48"/>
      <c r="W304" s="48"/>
      <c r="X304" s="48"/>
      <c r="Y304" s="50"/>
      <c r="Z304" s="50"/>
      <c r="AA304" s="50"/>
      <c r="AB304" s="50"/>
      <c r="AC304" s="50"/>
      <c r="AD304" s="50"/>
      <c r="AE304" s="50"/>
      <c r="AF304" s="51"/>
      <c r="AG304" s="51"/>
      <c r="AH304" s="51"/>
      <c r="AI304" s="51"/>
    </row>
    <row r="305" spans="1:35" ht="40" customHeight="1" x14ac:dyDescent="0.35">
      <c r="A305" s="109"/>
      <c r="B305" s="112"/>
      <c r="C305" s="33">
        <v>302</v>
      </c>
      <c r="D305" s="115"/>
      <c r="E305" s="39" t="s">
        <v>136</v>
      </c>
      <c r="F305" s="40" t="s">
        <v>37</v>
      </c>
      <c r="G305" s="40" t="s">
        <v>83</v>
      </c>
      <c r="H305" s="40" t="s">
        <v>29</v>
      </c>
      <c r="I305" s="38">
        <v>33.200000000000003</v>
      </c>
      <c r="J305" s="17">
        <v>0</v>
      </c>
      <c r="K305" s="79">
        <f t="shared" si="18"/>
        <v>0</v>
      </c>
      <c r="L305" s="81">
        <f t="shared" si="19"/>
        <v>0</v>
      </c>
      <c r="M305" s="82"/>
      <c r="N305" s="83">
        <f t="shared" si="20"/>
        <v>0</v>
      </c>
      <c r="O305" s="80"/>
      <c r="P305" s="80"/>
      <c r="Q305" s="80"/>
      <c r="R305" s="84">
        <f t="shared" si="21"/>
        <v>0</v>
      </c>
      <c r="S305" s="19" t="str">
        <f t="shared" si="22"/>
        <v>OK</v>
      </c>
      <c r="T305" s="99"/>
      <c r="U305" s="99"/>
      <c r="V305" s="48"/>
      <c r="W305" s="48"/>
      <c r="X305" s="48"/>
      <c r="Y305" s="50"/>
      <c r="Z305" s="50"/>
      <c r="AA305" s="50"/>
      <c r="AB305" s="50"/>
      <c r="AC305" s="50"/>
      <c r="AD305" s="50"/>
      <c r="AE305" s="50"/>
      <c r="AF305" s="51"/>
      <c r="AG305" s="51"/>
      <c r="AH305" s="51"/>
      <c r="AI305" s="51"/>
    </row>
    <row r="306" spans="1:35" ht="40" customHeight="1" x14ac:dyDescent="0.35">
      <c r="A306" s="109"/>
      <c r="B306" s="112"/>
      <c r="C306" s="33">
        <v>303</v>
      </c>
      <c r="D306" s="115"/>
      <c r="E306" s="39" t="s">
        <v>84</v>
      </c>
      <c r="F306" s="40" t="s">
        <v>125</v>
      </c>
      <c r="G306" s="40" t="s">
        <v>85</v>
      </c>
      <c r="H306" s="40" t="s">
        <v>29</v>
      </c>
      <c r="I306" s="38">
        <v>1374.33</v>
      </c>
      <c r="J306" s="17">
        <v>0</v>
      </c>
      <c r="K306" s="79">
        <f t="shared" si="18"/>
        <v>0</v>
      </c>
      <c r="L306" s="81">
        <f t="shared" si="19"/>
        <v>0</v>
      </c>
      <c r="M306" s="82"/>
      <c r="N306" s="83">
        <f t="shared" si="20"/>
        <v>0</v>
      </c>
      <c r="O306" s="80"/>
      <c r="P306" s="80"/>
      <c r="Q306" s="80"/>
      <c r="R306" s="84">
        <f t="shared" si="21"/>
        <v>0</v>
      </c>
      <c r="S306" s="19" t="str">
        <f t="shared" si="22"/>
        <v>OK</v>
      </c>
      <c r="T306" s="99"/>
      <c r="U306" s="99"/>
      <c r="V306" s="48"/>
      <c r="W306" s="48"/>
      <c r="X306" s="48"/>
      <c r="Y306" s="50"/>
      <c r="Z306" s="50"/>
      <c r="AA306" s="50"/>
      <c r="AB306" s="50"/>
      <c r="AC306" s="50"/>
      <c r="AD306" s="50"/>
      <c r="AE306" s="50"/>
      <c r="AF306" s="51"/>
      <c r="AG306" s="51"/>
      <c r="AH306" s="51"/>
      <c r="AI306" s="51"/>
    </row>
    <row r="307" spans="1:35" ht="40" customHeight="1" x14ac:dyDescent="0.35">
      <c r="A307" s="109"/>
      <c r="B307" s="112"/>
      <c r="C307" s="33">
        <v>304</v>
      </c>
      <c r="D307" s="115"/>
      <c r="E307" s="39" t="s">
        <v>86</v>
      </c>
      <c r="F307" s="40" t="s">
        <v>125</v>
      </c>
      <c r="G307" s="40" t="s">
        <v>87</v>
      </c>
      <c r="H307" s="40" t="s">
        <v>29</v>
      </c>
      <c r="I307" s="38">
        <v>561.63</v>
      </c>
      <c r="J307" s="17">
        <v>0</v>
      </c>
      <c r="K307" s="79">
        <f t="shared" si="18"/>
        <v>0</v>
      </c>
      <c r="L307" s="81">
        <f t="shared" si="19"/>
        <v>0</v>
      </c>
      <c r="M307" s="82"/>
      <c r="N307" s="83">
        <f t="shared" si="20"/>
        <v>0</v>
      </c>
      <c r="O307" s="80"/>
      <c r="P307" s="80"/>
      <c r="Q307" s="80"/>
      <c r="R307" s="84">
        <f t="shared" si="21"/>
        <v>0</v>
      </c>
      <c r="S307" s="19" t="str">
        <f t="shared" si="22"/>
        <v>OK</v>
      </c>
      <c r="T307" s="99"/>
      <c r="U307" s="99"/>
      <c r="V307" s="48"/>
      <c r="W307" s="48"/>
      <c r="X307" s="48"/>
      <c r="Y307" s="50"/>
      <c r="Z307" s="50"/>
      <c r="AA307" s="50"/>
      <c r="AB307" s="50"/>
      <c r="AC307" s="50"/>
      <c r="AD307" s="50"/>
      <c r="AE307" s="50"/>
      <c r="AF307" s="51"/>
      <c r="AG307" s="51"/>
      <c r="AH307" s="51"/>
      <c r="AI307" s="51"/>
    </row>
    <row r="308" spans="1:35" ht="40" customHeight="1" x14ac:dyDescent="0.35">
      <c r="A308" s="109"/>
      <c r="B308" s="112"/>
      <c r="C308" s="33">
        <v>305</v>
      </c>
      <c r="D308" s="115"/>
      <c r="E308" s="39" t="s">
        <v>88</v>
      </c>
      <c r="F308" s="40" t="s">
        <v>125</v>
      </c>
      <c r="G308" s="40" t="s">
        <v>28</v>
      </c>
      <c r="H308" s="40" t="s">
        <v>29</v>
      </c>
      <c r="I308" s="38">
        <v>1115.6199999999999</v>
      </c>
      <c r="J308" s="17">
        <v>0</v>
      </c>
      <c r="K308" s="79">
        <f t="shared" si="18"/>
        <v>0</v>
      </c>
      <c r="L308" s="81">
        <f t="shared" si="19"/>
        <v>0</v>
      </c>
      <c r="M308" s="82"/>
      <c r="N308" s="83">
        <f t="shared" si="20"/>
        <v>0</v>
      </c>
      <c r="O308" s="80"/>
      <c r="P308" s="80"/>
      <c r="Q308" s="80"/>
      <c r="R308" s="84">
        <f t="shared" si="21"/>
        <v>0</v>
      </c>
      <c r="S308" s="19" t="str">
        <f t="shared" si="22"/>
        <v>OK</v>
      </c>
      <c r="T308" s="99"/>
      <c r="U308" s="99"/>
      <c r="V308" s="48"/>
      <c r="W308" s="48"/>
      <c r="X308" s="48"/>
      <c r="Y308" s="50"/>
      <c r="Z308" s="50"/>
      <c r="AA308" s="50"/>
      <c r="AB308" s="50"/>
      <c r="AC308" s="50"/>
      <c r="AD308" s="50"/>
      <c r="AE308" s="50"/>
      <c r="AF308" s="51"/>
      <c r="AG308" s="51"/>
      <c r="AH308" s="51"/>
      <c r="AI308" s="51"/>
    </row>
    <row r="309" spans="1:35" ht="40" customHeight="1" x14ac:dyDescent="0.35">
      <c r="A309" s="109"/>
      <c r="B309" s="112"/>
      <c r="C309" s="33">
        <v>306</v>
      </c>
      <c r="D309" s="115"/>
      <c r="E309" s="39" t="s">
        <v>89</v>
      </c>
      <c r="F309" s="40" t="s">
        <v>37</v>
      </c>
      <c r="G309" s="40" t="s">
        <v>28</v>
      </c>
      <c r="H309" s="40" t="s">
        <v>29</v>
      </c>
      <c r="I309" s="38">
        <v>232.82</v>
      </c>
      <c r="J309" s="17">
        <v>0</v>
      </c>
      <c r="K309" s="79">
        <f t="shared" si="18"/>
        <v>0</v>
      </c>
      <c r="L309" s="81">
        <f t="shared" si="19"/>
        <v>0</v>
      </c>
      <c r="M309" s="82"/>
      <c r="N309" s="83">
        <f t="shared" si="20"/>
        <v>0</v>
      </c>
      <c r="O309" s="80"/>
      <c r="P309" s="80"/>
      <c r="Q309" s="80"/>
      <c r="R309" s="84">
        <f t="shared" si="21"/>
        <v>0</v>
      </c>
      <c r="S309" s="19" t="str">
        <f t="shared" si="22"/>
        <v>OK</v>
      </c>
      <c r="T309" s="99"/>
      <c r="U309" s="99"/>
      <c r="V309" s="48"/>
      <c r="W309" s="48"/>
      <c r="X309" s="48"/>
      <c r="Y309" s="50"/>
      <c r="Z309" s="50"/>
      <c r="AA309" s="50"/>
      <c r="AB309" s="50"/>
      <c r="AC309" s="50"/>
      <c r="AD309" s="50"/>
      <c r="AE309" s="50"/>
      <c r="AF309" s="51"/>
      <c r="AG309" s="51"/>
      <c r="AH309" s="51"/>
      <c r="AI309" s="51"/>
    </row>
    <row r="310" spans="1:35" ht="40" customHeight="1" x14ac:dyDescent="0.35">
      <c r="A310" s="109"/>
      <c r="B310" s="112"/>
      <c r="C310" s="33">
        <v>307</v>
      </c>
      <c r="D310" s="115"/>
      <c r="E310" s="39" t="s">
        <v>90</v>
      </c>
      <c r="F310" s="40" t="s">
        <v>37</v>
      </c>
      <c r="G310" s="40" t="s">
        <v>28</v>
      </c>
      <c r="H310" s="40" t="s">
        <v>29</v>
      </c>
      <c r="I310" s="38">
        <v>130.96</v>
      </c>
      <c r="J310" s="17">
        <v>0</v>
      </c>
      <c r="K310" s="79">
        <f t="shared" si="18"/>
        <v>0</v>
      </c>
      <c r="L310" s="81">
        <f t="shared" si="19"/>
        <v>0</v>
      </c>
      <c r="M310" s="82"/>
      <c r="N310" s="83">
        <f t="shared" si="20"/>
        <v>0</v>
      </c>
      <c r="O310" s="80"/>
      <c r="P310" s="80"/>
      <c r="Q310" s="80"/>
      <c r="R310" s="84">
        <f t="shared" si="21"/>
        <v>0</v>
      </c>
      <c r="S310" s="19" t="str">
        <f t="shared" si="22"/>
        <v>OK</v>
      </c>
      <c r="T310" s="99"/>
      <c r="U310" s="99"/>
      <c r="V310" s="48"/>
      <c r="W310" s="48"/>
      <c r="X310" s="48"/>
      <c r="Y310" s="50"/>
      <c r="Z310" s="50"/>
      <c r="AA310" s="50"/>
      <c r="AB310" s="50"/>
      <c r="AC310" s="50"/>
      <c r="AD310" s="50"/>
      <c r="AE310" s="50"/>
      <c r="AF310" s="51"/>
      <c r="AG310" s="51"/>
      <c r="AH310" s="51"/>
      <c r="AI310" s="51"/>
    </row>
    <row r="311" spans="1:35" ht="40" customHeight="1" x14ac:dyDescent="0.35">
      <c r="A311" s="109"/>
      <c r="B311" s="112"/>
      <c r="C311" s="33">
        <v>308</v>
      </c>
      <c r="D311" s="115"/>
      <c r="E311" s="39" t="s">
        <v>91</v>
      </c>
      <c r="F311" s="40" t="s">
        <v>37</v>
      </c>
      <c r="G311" s="40" t="s">
        <v>28</v>
      </c>
      <c r="H311" s="40" t="s">
        <v>29</v>
      </c>
      <c r="I311" s="38">
        <v>23.48</v>
      </c>
      <c r="J311" s="17">
        <v>0</v>
      </c>
      <c r="K311" s="79">
        <f t="shared" si="18"/>
        <v>0</v>
      </c>
      <c r="L311" s="81">
        <f t="shared" si="19"/>
        <v>0</v>
      </c>
      <c r="M311" s="82"/>
      <c r="N311" s="83">
        <f t="shared" si="20"/>
        <v>0</v>
      </c>
      <c r="O311" s="80"/>
      <c r="P311" s="80"/>
      <c r="Q311" s="80"/>
      <c r="R311" s="84">
        <f t="shared" si="21"/>
        <v>0</v>
      </c>
      <c r="S311" s="19" t="str">
        <f t="shared" si="22"/>
        <v>OK</v>
      </c>
      <c r="T311" s="99"/>
      <c r="U311" s="99"/>
      <c r="V311" s="48"/>
      <c r="W311" s="48"/>
      <c r="X311" s="48"/>
      <c r="Y311" s="50"/>
      <c r="Z311" s="50"/>
      <c r="AA311" s="50"/>
      <c r="AB311" s="50"/>
      <c r="AC311" s="50"/>
      <c r="AD311" s="50"/>
      <c r="AE311" s="50"/>
      <c r="AF311" s="51"/>
      <c r="AG311" s="51"/>
      <c r="AH311" s="51"/>
      <c r="AI311" s="51"/>
    </row>
    <row r="312" spans="1:35" ht="40" customHeight="1" x14ac:dyDescent="0.35">
      <c r="A312" s="110"/>
      <c r="B312" s="113"/>
      <c r="C312" s="33">
        <v>309</v>
      </c>
      <c r="D312" s="116"/>
      <c r="E312" s="39" t="s">
        <v>94</v>
      </c>
      <c r="F312" s="40" t="s">
        <v>125</v>
      </c>
      <c r="G312" s="40" t="s">
        <v>28</v>
      </c>
      <c r="H312" s="40" t="s">
        <v>29</v>
      </c>
      <c r="I312" s="38">
        <v>237.67</v>
      </c>
      <c r="J312" s="17">
        <v>0</v>
      </c>
      <c r="K312" s="79">
        <f t="shared" si="18"/>
        <v>0</v>
      </c>
      <c r="L312" s="81">
        <f t="shared" si="19"/>
        <v>0</v>
      </c>
      <c r="M312" s="82"/>
      <c r="N312" s="83">
        <f t="shared" si="20"/>
        <v>0</v>
      </c>
      <c r="O312" s="80"/>
      <c r="P312" s="80"/>
      <c r="Q312" s="80"/>
      <c r="R312" s="84">
        <f t="shared" si="21"/>
        <v>0</v>
      </c>
      <c r="S312" s="19" t="str">
        <f t="shared" si="22"/>
        <v>OK</v>
      </c>
      <c r="T312" s="99"/>
      <c r="U312" s="99"/>
      <c r="V312" s="48"/>
      <c r="W312" s="48"/>
      <c r="X312" s="48"/>
      <c r="Y312" s="50"/>
      <c r="Z312" s="50"/>
      <c r="AA312" s="50"/>
      <c r="AB312" s="50"/>
      <c r="AC312" s="50"/>
      <c r="AD312" s="50"/>
      <c r="AE312" s="50"/>
      <c r="AF312" s="51"/>
      <c r="AG312" s="51"/>
      <c r="AH312" s="51"/>
      <c r="AI312" s="51"/>
    </row>
    <row r="313" spans="1:35" ht="40" customHeight="1" x14ac:dyDescent="0.35">
      <c r="A313" s="108" t="s">
        <v>147</v>
      </c>
      <c r="B313" s="111">
        <v>9</v>
      </c>
      <c r="C313" s="33">
        <v>310</v>
      </c>
      <c r="D313" s="114" t="s">
        <v>123</v>
      </c>
      <c r="E313" s="39" t="s">
        <v>27</v>
      </c>
      <c r="F313" s="40" t="s">
        <v>125</v>
      </c>
      <c r="G313" s="40" t="s">
        <v>28</v>
      </c>
      <c r="H313" s="40" t="s">
        <v>29</v>
      </c>
      <c r="I313" s="38">
        <v>238.58</v>
      </c>
      <c r="J313" s="17">
        <v>0</v>
      </c>
      <c r="K313" s="79">
        <f t="shared" si="18"/>
        <v>0</v>
      </c>
      <c r="L313" s="81">
        <f t="shared" si="19"/>
        <v>0</v>
      </c>
      <c r="M313" s="82"/>
      <c r="N313" s="83">
        <f t="shared" si="20"/>
        <v>0</v>
      </c>
      <c r="O313" s="80"/>
      <c r="P313" s="80"/>
      <c r="Q313" s="80"/>
      <c r="R313" s="84">
        <f t="shared" si="21"/>
        <v>0</v>
      </c>
      <c r="S313" s="19" t="str">
        <f t="shared" si="22"/>
        <v>OK</v>
      </c>
      <c r="T313" s="99"/>
      <c r="U313" s="99"/>
      <c r="V313" s="48"/>
      <c r="W313" s="48"/>
      <c r="X313" s="48"/>
      <c r="Y313" s="50"/>
      <c r="Z313" s="50"/>
      <c r="AA313" s="50"/>
      <c r="AB313" s="50"/>
      <c r="AC313" s="50"/>
      <c r="AD313" s="50"/>
      <c r="AE313" s="50"/>
      <c r="AF313" s="51"/>
      <c r="AG313" s="51"/>
      <c r="AH313" s="51"/>
      <c r="AI313" s="51"/>
    </row>
    <row r="314" spans="1:35" ht="40" customHeight="1" x14ac:dyDescent="0.35">
      <c r="A314" s="109"/>
      <c r="B314" s="112"/>
      <c r="C314" s="33">
        <v>311</v>
      </c>
      <c r="D314" s="115"/>
      <c r="E314" s="39" t="s">
        <v>30</v>
      </c>
      <c r="F314" s="40" t="s">
        <v>31</v>
      </c>
      <c r="G314" s="40" t="s">
        <v>28</v>
      </c>
      <c r="H314" s="40" t="s">
        <v>29</v>
      </c>
      <c r="I314" s="38">
        <v>19.079999999999998</v>
      </c>
      <c r="J314" s="17">
        <v>0</v>
      </c>
      <c r="K314" s="79">
        <f t="shared" si="18"/>
        <v>0</v>
      </c>
      <c r="L314" s="81">
        <f t="shared" si="19"/>
        <v>0</v>
      </c>
      <c r="M314" s="82"/>
      <c r="N314" s="83">
        <f t="shared" si="20"/>
        <v>0</v>
      </c>
      <c r="O314" s="80"/>
      <c r="P314" s="80"/>
      <c r="Q314" s="80"/>
      <c r="R314" s="84">
        <f t="shared" si="21"/>
        <v>0</v>
      </c>
      <c r="S314" s="19" t="str">
        <f t="shared" si="22"/>
        <v>OK</v>
      </c>
      <c r="T314" s="99"/>
      <c r="U314" s="99"/>
      <c r="V314" s="48"/>
      <c r="W314" s="48"/>
      <c r="X314" s="48"/>
      <c r="Y314" s="50"/>
      <c r="Z314" s="50"/>
      <c r="AA314" s="50"/>
      <c r="AB314" s="50"/>
      <c r="AC314" s="50"/>
      <c r="AD314" s="50"/>
      <c r="AE314" s="50"/>
      <c r="AF314" s="51"/>
      <c r="AG314" s="51"/>
      <c r="AH314" s="51"/>
      <c r="AI314" s="51"/>
    </row>
    <row r="315" spans="1:35" ht="40" customHeight="1" x14ac:dyDescent="0.35">
      <c r="A315" s="109"/>
      <c r="B315" s="112"/>
      <c r="C315" s="33">
        <v>312</v>
      </c>
      <c r="D315" s="115"/>
      <c r="E315" s="39" t="s">
        <v>32</v>
      </c>
      <c r="F315" s="40" t="s">
        <v>125</v>
      </c>
      <c r="G315" s="40" t="s">
        <v>28</v>
      </c>
      <c r="H315" s="40" t="s">
        <v>29</v>
      </c>
      <c r="I315" s="38">
        <v>30.53</v>
      </c>
      <c r="J315" s="17">
        <v>0</v>
      </c>
      <c r="K315" s="79">
        <f t="shared" si="18"/>
        <v>0</v>
      </c>
      <c r="L315" s="81">
        <f t="shared" si="19"/>
        <v>0</v>
      </c>
      <c r="M315" s="82"/>
      <c r="N315" s="83">
        <f t="shared" si="20"/>
        <v>0</v>
      </c>
      <c r="O315" s="80"/>
      <c r="P315" s="80"/>
      <c r="Q315" s="80"/>
      <c r="R315" s="84">
        <f t="shared" si="21"/>
        <v>0</v>
      </c>
      <c r="S315" s="19" t="str">
        <f t="shared" si="22"/>
        <v>OK</v>
      </c>
      <c r="T315" s="99"/>
      <c r="U315" s="99"/>
      <c r="V315" s="48"/>
      <c r="W315" s="48"/>
      <c r="X315" s="48"/>
      <c r="Y315" s="50"/>
      <c r="Z315" s="50"/>
      <c r="AA315" s="50"/>
      <c r="AB315" s="50"/>
      <c r="AC315" s="50"/>
      <c r="AD315" s="50"/>
      <c r="AE315" s="50"/>
      <c r="AF315" s="51"/>
      <c r="AG315" s="51"/>
      <c r="AH315" s="51"/>
      <c r="AI315" s="51"/>
    </row>
    <row r="316" spans="1:35" ht="40" customHeight="1" x14ac:dyDescent="0.35">
      <c r="A316" s="109"/>
      <c r="B316" s="112"/>
      <c r="C316" s="33">
        <v>313</v>
      </c>
      <c r="D316" s="115"/>
      <c r="E316" s="39" t="s">
        <v>33</v>
      </c>
      <c r="F316" s="40" t="s">
        <v>125</v>
      </c>
      <c r="G316" s="40" t="s">
        <v>34</v>
      </c>
      <c r="H316" s="40" t="s">
        <v>29</v>
      </c>
      <c r="I316" s="38">
        <v>49.62</v>
      </c>
      <c r="J316" s="17">
        <v>0</v>
      </c>
      <c r="K316" s="79">
        <f t="shared" si="18"/>
        <v>0</v>
      </c>
      <c r="L316" s="81">
        <f t="shared" si="19"/>
        <v>0</v>
      </c>
      <c r="M316" s="82"/>
      <c r="N316" s="83">
        <f t="shared" si="20"/>
        <v>0</v>
      </c>
      <c r="O316" s="80"/>
      <c r="P316" s="80"/>
      <c r="Q316" s="80"/>
      <c r="R316" s="84">
        <f t="shared" si="21"/>
        <v>0</v>
      </c>
      <c r="S316" s="19" t="str">
        <f t="shared" si="22"/>
        <v>OK</v>
      </c>
      <c r="T316" s="99"/>
      <c r="U316" s="99"/>
      <c r="V316" s="48"/>
      <c r="W316" s="48"/>
      <c r="X316" s="48"/>
      <c r="Y316" s="50"/>
      <c r="Z316" s="50"/>
      <c r="AA316" s="50"/>
      <c r="AB316" s="50"/>
      <c r="AC316" s="50"/>
      <c r="AD316" s="50"/>
      <c r="AE316" s="50"/>
      <c r="AF316" s="51"/>
      <c r="AG316" s="51"/>
      <c r="AH316" s="51"/>
      <c r="AI316" s="51"/>
    </row>
    <row r="317" spans="1:35" ht="40" customHeight="1" x14ac:dyDescent="0.35">
      <c r="A317" s="109"/>
      <c r="B317" s="112"/>
      <c r="C317" s="33">
        <v>314</v>
      </c>
      <c r="D317" s="115"/>
      <c r="E317" s="39" t="s">
        <v>35</v>
      </c>
      <c r="F317" s="40" t="s">
        <v>125</v>
      </c>
      <c r="G317" s="40" t="s">
        <v>36</v>
      </c>
      <c r="H317" s="40" t="s">
        <v>29</v>
      </c>
      <c r="I317" s="38">
        <v>71.569999999999993</v>
      </c>
      <c r="J317" s="17">
        <v>0</v>
      </c>
      <c r="K317" s="79">
        <f t="shared" si="18"/>
        <v>0</v>
      </c>
      <c r="L317" s="81">
        <f t="shared" si="19"/>
        <v>0</v>
      </c>
      <c r="M317" s="82"/>
      <c r="N317" s="83">
        <f t="shared" si="20"/>
        <v>0</v>
      </c>
      <c r="O317" s="80"/>
      <c r="P317" s="80"/>
      <c r="Q317" s="80"/>
      <c r="R317" s="84">
        <f t="shared" si="21"/>
        <v>0</v>
      </c>
      <c r="S317" s="19" t="str">
        <f t="shared" si="22"/>
        <v>OK</v>
      </c>
      <c r="T317" s="99"/>
      <c r="U317" s="99"/>
      <c r="V317" s="48"/>
      <c r="W317" s="48"/>
      <c r="X317" s="48"/>
      <c r="Y317" s="50"/>
      <c r="Z317" s="50"/>
      <c r="AA317" s="50"/>
      <c r="AB317" s="50"/>
      <c r="AC317" s="50"/>
      <c r="AD317" s="50"/>
      <c r="AE317" s="50"/>
      <c r="AF317" s="51"/>
      <c r="AG317" s="51"/>
      <c r="AH317" s="51"/>
      <c r="AI317" s="51"/>
    </row>
    <row r="318" spans="1:35" ht="40" customHeight="1" x14ac:dyDescent="0.35">
      <c r="A318" s="109"/>
      <c r="B318" s="112"/>
      <c r="C318" s="33">
        <v>315</v>
      </c>
      <c r="D318" s="115"/>
      <c r="E318" s="39" t="s">
        <v>127</v>
      </c>
      <c r="F318" s="40" t="s">
        <v>125</v>
      </c>
      <c r="G318" s="40" t="s">
        <v>28</v>
      </c>
      <c r="H318" s="40" t="s">
        <v>29</v>
      </c>
      <c r="I318" s="38">
        <v>6.28</v>
      </c>
      <c r="J318" s="17">
        <v>0</v>
      </c>
      <c r="K318" s="79">
        <f t="shared" si="18"/>
        <v>0</v>
      </c>
      <c r="L318" s="81">
        <f t="shared" si="19"/>
        <v>0</v>
      </c>
      <c r="M318" s="82"/>
      <c r="N318" s="83">
        <f t="shared" si="20"/>
        <v>0</v>
      </c>
      <c r="O318" s="80"/>
      <c r="P318" s="80"/>
      <c r="Q318" s="80"/>
      <c r="R318" s="84">
        <f t="shared" si="21"/>
        <v>0</v>
      </c>
      <c r="S318" s="19" t="str">
        <f t="shared" si="22"/>
        <v>OK</v>
      </c>
      <c r="T318" s="99"/>
      <c r="U318" s="99"/>
      <c r="V318" s="48"/>
      <c r="W318" s="48"/>
      <c r="X318" s="48"/>
      <c r="Y318" s="50"/>
      <c r="Z318" s="50"/>
      <c r="AA318" s="50"/>
      <c r="AB318" s="50"/>
      <c r="AC318" s="50"/>
      <c r="AD318" s="50"/>
      <c r="AE318" s="50"/>
      <c r="AF318" s="51"/>
      <c r="AG318" s="51"/>
      <c r="AH318" s="51"/>
      <c r="AI318" s="51"/>
    </row>
    <row r="319" spans="1:35" ht="40" customHeight="1" x14ac:dyDescent="0.35">
      <c r="A319" s="109"/>
      <c r="B319" s="112"/>
      <c r="C319" s="33">
        <v>316</v>
      </c>
      <c r="D319" s="115"/>
      <c r="E319" s="39" t="s">
        <v>128</v>
      </c>
      <c r="F319" s="40" t="s">
        <v>37</v>
      </c>
      <c r="G319" s="40" t="s">
        <v>38</v>
      </c>
      <c r="H319" s="40" t="s">
        <v>29</v>
      </c>
      <c r="I319" s="38">
        <v>12.72</v>
      </c>
      <c r="J319" s="17">
        <v>0</v>
      </c>
      <c r="K319" s="79">
        <f t="shared" si="18"/>
        <v>0</v>
      </c>
      <c r="L319" s="81">
        <f t="shared" si="19"/>
        <v>0</v>
      </c>
      <c r="M319" s="82"/>
      <c r="N319" s="83">
        <f t="shared" si="20"/>
        <v>0</v>
      </c>
      <c r="O319" s="80"/>
      <c r="P319" s="80"/>
      <c r="Q319" s="80"/>
      <c r="R319" s="84">
        <f t="shared" si="21"/>
        <v>0</v>
      </c>
      <c r="S319" s="19" t="str">
        <f t="shared" si="22"/>
        <v>OK</v>
      </c>
      <c r="T319" s="99"/>
      <c r="U319" s="99"/>
      <c r="V319" s="48"/>
      <c r="W319" s="48"/>
      <c r="X319" s="48"/>
      <c r="Y319" s="50"/>
      <c r="Z319" s="50"/>
      <c r="AA319" s="50"/>
      <c r="AB319" s="50"/>
      <c r="AC319" s="50"/>
      <c r="AD319" s="50"/>
      <c r="AE319" s="50"/>
      <c r="AF319" s="51"/>
      <c r="AG319" s="51"/>
      <c r="AH319" s="51"/>
      <c r="AI319" s="51"/>
    </row>
    <row r="320" spans="1:35" ht="40" customHeight="1" x14ac:dyDescent="0.35">
      <c r="A320" s="109"/>
      <c r="B320" s="112"/>
      <c r="C320" s="33">
        <v>317</v>
      </c>
      <c r="D320" s="115"/>
      <c r="E320" s="39" t="s">
        <v>129</v>
      </c>
      <c r="F320" s="40" t="s">
        <v>37</v>
      </c>
      <c r="G320" s="40" t="s">
        <v>39</v>
      </c>
      <c r="H320" s="40" t="s">
        <v>29</v>
      </c>
      <c r="I320" s="38">
        <v>18.73</v>
      </c>
      <c r="J320" s="17">
        <v>0</v>
      </c>
      <c r="K320" s="79">
        <f t="shared" si="18"/>
        <v>0</v>
      </c>
      <c r="L320" s="81">
        <f t="shared" si="19"/>
        <v>0</v>
      </c>
      <c r="M320" s="82"/>
      <c r="N320" s="83">
        <f t="shared" si="20"/>
        <v>0</v>
      </c>
      <c r="O320" s="80"/>
      <c r="P320" s="80"/>
      <c r="Q320" s="80"/>
      <c r="R320" s="84">
        <f t="shared" si="21"/>
        <v>0</v>
      </c>
      <c r="S320" s="19" t="str">
        <f t="shared" si="22"/>
        <v>OK</v>
      </c>
      <c r="T320" s="99"/>
      <c r="U320" s="99"/>
      <c r="V320" s="48"/>
      <c r="W320" s="48"/>
      <c r="X320" s="48"/>
      <c r="Y320" s="50"/>
      <c r="Z320" s="50"/>
      <c r="AA320" s="50"/>
      <c r="AB320" s="50"/>
      <c r="AC320" s="50"/>
      <c r="AD320" s="50"/>
      <c r="AE320" s="50"/>
      <c r="AF320" s="51"/>
      <c r="AG320" s="51"/>
      <c r="AH320" s="51"/>
      <c r="AI320" s="51"/>
    </row>
    <row r="321" spans="1:35" ht="40" customHeight="1" x14ac:dyDescent="0.35">
      <c r="A321" s="109"/>
      <c r="B321" s="112"/>
      <c r="C321" s="33">
        <v>318</v>
      </c>
      <c r="D321" s="115"/>
      <c r="E321" s="39" t="s">
        <v>130</v>
      </c>
      <c r="F321" s="40" t="s">
        <v>37</v>
      </c>
      <c r="G321" s="40" t="s">
        <v>40</v>
      </c>
      <c r="H321" s="40" t="s">
        <v>29</v>
      </c>
      <c r="I321" s="38">
        <v>20.350000000000001</v>
      </c>
      <c r="J321" s="17">
        <v>0</v>
      </c>
      <c r="K321" s="79">
        <f t="shared" si="18"/>
        <v>0</v>
      </c>
      <c r="L321" s="81">
        <f t="shared" si="19"/>
        <v>0</v>
      </c>
      <c r="M321" s="82"/>
      <c r="N321" s="83">
        <f t="shared" si="20"/>
        <v>0</v>
      </c>
      <c r="O321" s="80"/>
      <c r="P321" s="80"/>
      <c r="Q321" s="80"/>
      <c r="R321" s="84">
        <f t="shared" si="21"/>
        <v>0</v>
      </c>
      <c r="S321" s="19" t="str">
        <f t="shared" si="22"/>
        <v>OK</v>
      </c>
      <c r="T321" s="99"/>
      <c r="U321" s="99"/>
      <c r="V321" s="48"/>
      <c r="W321" s="48"/>
      <c r="X321" s="48"/>
      <c r="Y321" s="50"/>
      <c r="Z321" s="50"/>
      <c r="AA321" s="50"/>
      <c r="AB321" s="50"/>
      <c r="AC321" s="50"/>
      <c r="AD321" s="50"/>
      <c r="AE321" s="50"/>
      <c r="AF321" s="51"/>
      <c r="AG321" s="51"/>
      <c r="AH321" s="51"/>
      <c r="AI321" s="51"/>
    </row>
    <row r="322" spans="1:35" ht="40" customHeight="1" x14ac:dyDescent="0.35">
      <c r="A322" s="109"/>
      <c r="B322" s="112"/>
      <c r="C322" s="33">
        <v>319</v>
      </c>
      <c r="D322" s="115"/>
      <c r="E322" s="39" t="s">
        <v>41</v>
      </c>
      <c r="F322" s="40" t="s">
        <v>10</v>
      </c>
      <c r="G322" s="40" t="s">
        <v>28</v>
      </c>
      <c r="H322" s="40" t="s">
        <v>29</v>
      </c>
      <c r="I322" s="38">
        <v>70.88</v>
      </c>
      <c r="J322" s="17">
        <v>0</v>
      </c>
      <c r="K322" s="79">
        <f t="shared" si="18"/>
        <v>0</v>
      </c>
      <c r="L322" s="81">
        <f t="shared" si="19"/>
        <v>0</v>
      </c>
      <c r="M322" s="82"/>
      <c r="N322" s="83">
        <f t="shared" si="20"/>
        <v>0</v>
      </c>
      <c r="O322" s="80"/>
      <c r="P322" s="80"/>
      <c r="Q322" s="80"/>
      <c r="R322" s="84">
        <f t="shared" si="21"/>
        <v>0</v>
      </c>
      <c r="S322" s="19" t="str">
        <f t="shared" si="22"/>
        <v>OK</v>
      </c>
      <c r="T322" s="99"/>
      <c r="U322" s="99"/>
      <c r="V322" s="48"/>
      <c r="W322" s="48"/>
      <c r="X322" s="48"/>
      <c r="Y322" s="50"/>
      <c r="Z322" s="50"/>
      <c r="AA322" s="50"/>
      <c r="AB322" s="50"/>
      <c r="AC322" s="50"/>
      <c r="AD322" s="50"/>
      <c r="AE322" s="50"/>
      <c r="AF322" s="51"/>
      <c r="AG322" s="51"/>
      <c r="AH322" s="51"/>
      <c r="AI322" s="51"/>
    </row>
    <row r="323" spans="1:35" ht="40" customHeight="1" x14ac:dyDescent="0.35">
      <c r="A323" s="109"/>
      <c r="B323" s="112"/>
      <c r="C323" s="33">
        <v>320</v>
      </c>
      <c r="D323" s="115"/>
      <c r="E323" s="39" t="s">
        <v>42</v>
      </c>
      <c r="F323" s="40" t="s">
        <v>43</v>
      </c>
      <c r="G323" s="40" t="s">
        <v>28</v>
      </c>
      <c r="H323" s="40" t="s">
        <v>29</v>
      </c>
      <c r="I323" s="38">
        <v>25.35</v>
      </c>
      <c r="J323" s="17">
        <v>0</v>
      </c>
      <c r="K323" s="79">
        <f t="shared" si="18"/>
        <v>0</v>
      </c>
      <c r="L323" s="81">
        <f t="shared" si="19"/>
        <v>0</v>
      </c>
      <c r="M323" s="82"/>
      <c r="N323" s="83">
        <f t="shared" si="20"/>
        <v>0</v>
      </c>
      <c r="O323" s="80"/>
      <c r="P323" s="80"/>
      <c r="Q323" s="80"/>
      <c r="R323" s="84">
        <f t="shared" si="21"/>
        <v>0</v>
      </c>
      <c r="S323" s="19" t="str">
        <f t="shared" si="22"/>
        <v>OK</v>
      </c>
      <c r="T323" s="99"/>
      <c r="U323" s="99"/>
      <c r="V323" s="48"/>
      <c r="W323" s="48"/>
      <c r="X323" s="48"/>
      <c r="Y323" s="50"/>
      <c r="Z323" s="50"/>
      <c r="AA323" s="50"/>
      <c r="AB323" s="50"/>
      <c r="AC323" s="50"/>
      <c r="AD323" s="50"/>
      <c r="AE323" s="50"/>
      <c r="AF323" s="51"/>
      <c r="AG323" s="51"/>
      <c r="AH323" s="51"/>
      <c r="AI323" s="51"/>
    </row>
    <row r="324" spans="1:35" ht="40" customHeight="1" x14ac:dyDescent="0.35">
      <c r="A324" s="109"/>
      <c r="B324" s="112"/>
      <c r="C324" s="33">
        <v>321</v>
      </c>
      <c r="D324" s="115"/>
      <c r="E324" s="39" t="s">
        <v>44</v>
      </c>
      <c r="F324" s="40" t="s">
        <v>37</v>
      </c>
      <c r="G324" s="40" t="s">
        <v>45</v>
      </c>
      <c r="H324" s="40" t="s">
        <v>29</v>
      </c>
      <c r="I324" s="38">
        <v>32.64</v>
      </c>
      <c r="J324" s="17">
        <v>0</v>
      </c>
      <c r="K324" s="79">
        <f t="shared" si="18"/>
        <v>0</v>
      </c>
      <c r="L324" s="81">
        <f t="shared" si="19"/>
        <v>0</v>
      </c>
      <c r="M324" s="82"/>
      <c r="N324" s="83">
        <f t="shared" si="20"/>
        <v>0</v>
      </c>
      <c r="O324" s="80"/>
      <c r="P324" s="80"/>
      <c r="Q324" s="80"/>
      <c r="R324" s="84">
        <f t="shared" si="21"/>
        <v>0</v>
      </c>
      <c r="S324" s="19" t="str">
        <f t="shared" si="22"/>
        <v>OK</v>
      </c>
      <c r="T324" s="99"/>
      <c r="U324" s="99"/>
      <c r="V324" s="48"/>
      <c r="W324" s="48"/>
      <c r="X324" s="48"/>
      <c r="Y324" s="50"/>
      <c r="Z324" s="50"/>
      <c r="AA324" s="50"/>
      <c r="AB324" s="50"/>
      <c r="AC324" s="50"/>
      <c r="AD324" s="50"/>
      <c r="AE324" s="50"/>
      <c r="AF324" s="51"/>
      <c r="AG324" s="51"/>
      <c r="AH324" s="51"/>
      <c r="AI324" s="51"/>
    </row>
    <row r="325" spans="1:35" ht="40" customHeight="1" x14ac:dyDescent="0.35">
      <c r="A325" s="109"/>
      <c r="B325" s="112"/>
      <c r="C325" s="33">
        <v>322</v>
      </c>
      <c r="D325" s="115"/>
      <c r="E325" s="39" t="s">
        <v>46</v>
      </c>
      <c r="F325" s="40" t="s">
        <v>37</v>
      </c>
      <c r="G325" s="40" t="s">
        <v>47</v>
      </c>
      <c r="H325" s="40" t="s">
        <v>29</v>
      </c>
      <c r="I325" s="38">
        <v>25.76</v>
      </c>
      <c r="J325" s="17">
        <v>0</v>
      </c>
      <c r="K325" s="79">
        <f t="shared" ref="K325:K354" si="23">IF(SUM(T325:AK325)&gt;J325,J325,SUM(T325:AK325))</f>
        <v>0</v>
      </c>
      <c r="L325" s="81">
        <f t="shared" ref="L325:L354" si="24">(SUM(T325:AK325))</f>
        <v>0</v>
      </c>
      <c r="M325" s="82"/>
      <c r="N325" s="83">
        <f t="shared" ref="N325:N354" si="25">ROUND(IF(J325*0.25-0.5&lt;0,0,J325*0.25-0.5),0)-Q325-O325</f>
        <v>0</v>
      </c>
      <c r="O325" s="80"/>
      <c r="P325" s="80"/>
      <c r="Q325" s="80"/>
      <c r="R325" s="84">
        <f t="shared" ref="R325:R354" si="26">J325-(SUM(T325:AC325))+M325</f>
        <v>0</v>
      </c>
      <c r="S325" s="19" t="str">
        <f t="shared" si="22"/>
        <v>OK</v>
      </c>
      <c r="T325" s="99"/>
      <c r="U325" s="99"/>
      <c r="V325" s="48"/>
      <c r="W325" s="48"/>
      <c r="X325" s="48"/>
      <c r="Y325" s="50"/>
      <c r="Z325" s="50"/>
      <c r="AA325" s="50"/>
      <c r="AB325" s="50"/>
      <c r="AC325" s="50"/>
      <c r="AD325" s="50"/>
      <c r="AE325" s="50"/>
      <c r="AF325" s="51"/>
      <c r="AG325" s="51"/>
      <c r="AH325" s="51"/>
      <c r="AI325" s="51"/>
    </row>
    <row r="326" spans="1:35" ht="40" customHeight="1" x14ac:dyDescent="0.35">
      <c r="A326" s="109"/>
      <c r="B326" s="112"/>
      <c r="C326" s="33">
        <v>323</v>
      </c>
      <c r="D326" s="115"/>
      <c r="E326" s="39" t="s">
        <v>48</v>
      </c>
      <c r="F326" s="40" t="s">
        <v>37</v>
      </c>
      <c r="G326" s="40" t="s">
        <v>49</v>
      </c>
      <c r="H326" s="40" t="s">
        <v>29</v>
      </c>
      <c r="I326" s="38">
        <v>18.329999999999998</v>
      </c>
      <c r="J326" s="17">
        <v>0</v>
      </c>
      <c r="K326" s="79">
        <f t="shared" si="23"/>
        <v>0</v>
      </c>
      <c r="L326" s="81">
        <f t="shared" si="24"/>
        <v>0</v>
      </c>
      <c r="M326" s="82"/>
      <c r="N326" s="83">
        <f t="shared" si="25"/>
        <v>0</v>
      </c>
      <c r="O326" s="80"/>
      <c r="P326" s="80"/>
      <c r="Q326" s="80"/>
      <c r="R326" s="84">
        <f t="shared" si="26"/>
        <v>0</v>
      </c>
      <c r="S326" s="19" t="str">
        <f t="shared" si="22"/>
        <v>OK</v>
      </c>
      <c r="T326" s="99"/>
      <c r="U326" s="99"/>
      <c r="V326" s="48"/>
      <c r="W326" s="48"/>
      <c r="X326" s="48"/>
      <c r="Y326" s="50"/>
      <c r="Z326" s="50"/>
      <c r="AA326" s="50"/>
      <c r="AB326" s="50"/>
      <c r="AC326" s="50"/>
      <c r="AD326" s="50"/>
      <c r="AE326" s="50"/>
      <c r="AF326" s="51"/>
      <c r="AG326" s="51"/>
      <c r="AH326" s="51"/>
      <c r="AI326" s="51"/>
    </row>
    <row r="327" spans="1:35" ht="40" customHeight="1" x14ac:dyDescent="0.35">
      <c r="A327" s="109"/>
      <c r="B327" s="112"/>
      <c r="C327" s="33">
        <v>324</v>
      </c>
      <c r="D327" s="115"/>
      <c r="E327" s="39" t="s">
        <v>50</v>
      </c>
      <c r="F327" s="40" t="s">
        <v>37</v>
      </c>
      <c r="G327" s="40" t="s">
        <v>51</v>
      </c>
      <c r="H327" s="40" t="s">
        <v>29</v>
      </c>
      <c r="I327" s="38">
        <v>229.33</v>
      </c>
      <c r="J327" s="17">
        <v>0</v>
      </c>
      <c r="K327" s="79">
        <f t="shared" si="23"/>
        <v>0</v>
      </c>
      <c r="L327" s="81">
        <f t="shared" si="24"/>
        <v>0</v>
      </c>
      <c r="M327" s="82"/>
      <c r="N327" s="83">
        <f t="shared" si="25"/>
        <v>0</v>
      </c>
      <c r="O327" s="80"/>
      <c r="P327" s="80"/>
      <c r="Q327" s="80"/>
      <c r="R327" s="84">
        <f t="shared" si="26"/>
        <v>0</v>
      </c>
      <c r="S327" s="19" t="str">
        <f t="shared" si="22"/>
        <v>OK</v>
      </c>
      <c r="T327" s="99"/>
      <c r="U327" s="99"/>
      <c r="V327" s="48"/>
      <c r="W327" s="48"/>
      <c r="X327" s="48"/>
      <c r="Y327" s="50"/>
      <c r="Z327" s="50"/>
      <c r="AA327" s="50"/>
      <c r="AB327" s="50"/>
      <c r="AC327" s="50"/>
      <c r="AD327" s="50"/>
      <c r="AE327" s="50"/>
      <c r="AF327" s="51"/>
      <c r="AG327" s="51"/>
      <c r="AH327" s="51"/>
      <c r="AI327" s="51"/>
    </row>
    <row r="328" spans="1:35" ht="40" customHeight="1" x14ac:dyDescent="0.35">
      <c r="A328" s="109"/>
      <c r="B328" s="112"/>
      <c r="C328" s="33">
        <v>325</v>
      </c>
      <c r="D328" s="115"/>
      <c r="E328" s="39" t="s">
        <v>52</v>
      </c>
      <c r="F328" s="40" t="s">
        <v>37</v>
      </c>
      <c r="G328" s="40" t="s">
        <v>53</v>
      </c>
      <c r="H328" s="40" t="s">
        <v>29</v>
      </c>
      <c r="I328" s="38">
        <v>250.37</v>
      </c>
      <c r="J328" s="17">
        <v>0</v>
      </c>
      <c r="K328" s="79">
        <f t="shared" si="23"/>
        <v>0</v>
      </c>
      <c r="L328" s="81">
        <f t="shared" si="24"/>
        <v>0</v>
      </c>
      <c r="M328" s="82"/>
      <c r="N328" s="83">
        <f t="shared" si="25"/>
        <v>0</v>
      </c>
      <c r="O328" s="80"/>
      <c r="P328" s="80"/>
      <c r="Q328" s="80"/>
      <c r="R328" s="84">
        <f t="shared" si="26"/>
        <v>0</v>
      </c>
      <c r="S328" s="19" t="str">
        <f t="shared" si="22"/>
        <v>OK</v>
      </c>
      <c r="T328" s="99"/>
      <c r="U328" s="99"/>
      <c r="V328" s="48"/>
      <c r="W328" s="48"/>
      <c r="X328" s="48"/>
      <c r="Y328" s="50"/>
      <c r="Z328" s="50"/>
      <c r="AA328" s="50"/>
      <c r="AB328" s="50"/>
      <c r="AC328" s="50"/>
      <c r="AD328" s="50"/>
      <c r="AE328" s="50"/>
      <c r="AF328" s="51"/>
      <c r="AG328" s="51"/>
      <c r="AH328" s="51"/>
      <c r="AI328" s="51"/>
    </row>
    <row r="329" spans="1:35" ht="40" customHeight="1" x14ac:dyDescent="0.35">
      <c r="A329" s="109"/>
      <c r="B329" s="112"/>
      <c r="C329" s="33">
        <v>326</v>
      </c>
      <c r="D329" s="115"/>
      <c r="E329" s="39" t="s">
        <v>54</v>
      </c>
      <c r="F329" s="40" t="s">
        <v>37</v>
      </c>
      <c r="G329" s="40" t="s">
        <v>95</v>
      </c>
      <c r="H329" s="40" t="s">
        <v>29</v>
      </c>
      <c r="I329" s="38">
        <v>82.53</v>
      </c>
      <c r="J329" s="17">
        <v>0</v>
      </c>
      <c r="K329" s="79">
        <f t="shared" si="23"/>
        <v>0</v>
      </c>
      <c r="L329" s="81">
        <f t="shared" si="24"/>
        <v>0</v>
      </c>
      <c r="M329" s="82"/>
      <c r="N329" s="83">
        <f t="shared" si="25"/>
        <v>0</v>
      </c>
      <c r="O329" s="80"/>
      <c r="P329" s="80"/>
      <c r="Q329" s="80"/>
      <c r="R329" s="84">
        <f t="shared" si="26"/>
        <v>0</v>
      </c>
      <c r="S329" s="19" t="str">
        <f t="shared" si="22"/>
        <v>OK</v>
      </c>
      <c r="T329" s="99"/>
      <c r="U329" s="99"/>
      <c r="V329" s="48"/>
      <c r="W329" s="48"/>
      <c r="X329" s="48"/>
      <c r="Y329" s="50"/>
      <c r="Z329" s="50"/>
      <c r="AA329" s="50"/>
      <c r="AB329" s="50"/>
      <c r="AC329" s="50"/>
      <c r="AD329" s="50"/>
      <c r="AE329" s="50"/>
      <c r="AF329" s="51"/>
      <c r="AG329" s="51"/>
      <c r="AH329" s="51"/>
      <c r="AI329" s="51"/>
    </row>
    <row r="330" spans="1:35" ht="40" customHeight="1" x14ac:dyDescent="0.35">
      <c r="A330" s="109"/>
      <c r="B330" s="112"/>
      <c r="C330" s="33">
        <v>327</v>
      </c>
      <c r="D330" s="115"/>
      <c r="E330" s="39" t="s">
        <v>56</v>
      </c>
      <c r="F330" s="40" t="s">
        <v>37</v>
      </c>
      <c r="G330" s="40" t="s">
        <v>96</v>
      </c>
      <c r="H330" s="40" t="s">
        <v>29</v>
      </c>
      <c r="I330" s="38">
        <v>31.65</v>
      </c>
      <c r="J330" s="17">
        <v>0</v>
      </c>
      <c r="K330" s="79">
        <f t="shared" si="23"/>
        <v>0</v>
      </c>
      <c r="L330" s="81">
        <f t="shared" si="24"/>
        <v>0</v>
      </c>
      <c r="M330" s="82"/>
      <c r="N330" s="83">
        <f t="shared" si="25"/>
        <v>0</v>
      </c>
      <c r="O330" s="80"/>
      <c r="P330" s="80"/>
      <c r="Q330" s="80"/>
      <c r="R330" s="84">
        <f t="shared" si="26"/>
        <v>0</v>
      </c>
      <c r="S330" s="19" t="str">
        <f t="shared" si="22"/>
        <v>OK</v>
      </c>
      <c r="T330" s="99"/>
      <c r="U330" s="99"/>
      <c r="V330" s="48"/>
      <c r="W330" s="48"/>
      <c r="X330" s="48"/>
      <c r="Y330" s="50"/>
      <c r="Z330" s="50"/>
      <c r="AA330" s="50"/>
      <c r="AB330" s="50"/>
      <c r="AC330" s="50"/>
      <c r="AD330" s="50"/>
      <c r="AE330" s="50"/>
      <c r="AF330" s="51"/>
      <c r="AG330" s="51"/>
      <c r="AH330" s="51"/>
      <c r="AI330" s="51"/>
    </row>
    <row r="331" spans="1:35" ht="40" customHeight="1" x14ac:dyDescent="0.35">
      <c r="A331" s="109"/>
      <c r="B331" s="112"/>
      <c r="C331" s="33">
        <v>328</v>
      </c>
      <c r="D331" s="115"/>
      <c r="E331" s="39" t="s">
        <v>58</v>
      </c>
      <c r="F331" s="40" t="s">
        <v>37</v>
      </c>
      <c r="G331" s="40" t="s">
        <v>59</v>
      </c>
      <c r="H331" s="40" t="s">
        <v>29</v>
      </c>
      <c r="I331" s="38">
        <v>70.91</v>
      </c>
      <c r="J331" s="17">
        <v>0</v>
      </c>
      <c r="K331" s="79">
        <f t="shared" si="23"/>
        <v>0</v>
      </c>
      <c r="L331" s="81">
        <f t="shared" si="24"/>
        <v>0</v>
      </c>
      <c r="M331" s="82"/>
      <c r="N331" s="83">
        <f t="shared" si="25"/>
        <v>0</v>
      </c>
      <c r="O331" s="80"/>
      <c r="P331" s="80"/>
      <c r="Q331" s="80"/>
      <c r="R331" s="84">
        <f t="shared" si="26"/>
        <v>0</v>
      </c>
      <c r="S331" s="19" t="str">
        <f t="shared" si="22"/>
        <v>OK</v>
      </c>
      <c r="T331" s="99"/>
      <c r="U331" s="99"/>
      <c r="V331" s="48"/>
      <c r="W331" s="48"/>
      <c r="X331" s="48"/>
      <c r="Y331" s="50"/>
      <c r="Z331" s="50"/>
      <c r="AA331" s="50"/>
      <c r="AB331" s="50"/>
      <c r="AC331" s="50"/>
      <c r="AD331" s="50"/>
      <c r="AE331" s="50"/>
      <c r="AF331" s="51"/>
      <c r="AG331" s="51"/>
      <c r="AH331" s="51"/>
      <c r="AI331" s="51"/>
    </row>
    <row r="332" spans="1:35" ht="40" customHeight="1" x14ac:dyDescent="0.35">
      <c r="A332" s="109"/>
      <c r="B332" s="112"/>
      <c r="C332" s="33">
        <v>329</v>
      </c>
      <c r="D332" s="115"/>
      <c r="E332" s="39" t="s">
        <v>60</v>
      </c>
      <c r="F332" s="40" t="s">
        <v>37</v>
      </c>
      <c r="G332" s="40" t="s">
        <v>61</v>
      </c>
      <c r="H332" s="40" t="s">
        <v>29</v>
      </c>
      <c r="I332" s="38">
        <v>118.78</v>
      </c>
      <c r="J332" s="17">
        <v>0</v>
      </c>
      <c r="K332" s="79">
        <f t="shared" si="23"/>
        <v>0</v>
      </c>
      <c r="L332" s="81">
        <f t="shared" si="24"/>
        <v>0</v>
      </c>
      <c r="M332" s="82"/>
      <c r="N332" s="83">
        <f t="shared" si="25"/>
        <v>0</v>
      </c>
      <c r="O332" s="80"/>
      <c r="P332" s="80"/>
      <c r="Q332" s="80"/>
      <c r="R332" s="84">
        <f t="shared" si="26"/>
        <v>0</v>
      </c>
      <c r="S332" s="19" t="str">
        <f t="shared" si="22"/>
        <v>OK</v>
      </c>
      <c r="T332" s="99"/>
      <c r="U332" s="99"/>
      <c r="V332" s="48"/>
      <c r="W332" s="48"/>
      <c r="X332" s="48"/>
      <c r="Y332" s="50"/>
      <c r="Z332" s="50"/>
      <c r="AA332" s="50"/>
      <c r="AB332" s="50"/>
      <c r="AC332" s="50"/>
      <c r="AD332" s="50"/>
      <c r="AE332" s="50"/>
      <c r="AF332" s="51"/>
      <c r="AG332" s="51"/>
      <c r="AH332" s="51"/>
      <c r="AI332" s="51"/>
    </row>
    <row r="333" spans="1:35" ht="40" customHeight="1" x14ac:dyDescent="0.35">
      <c r="A333" s="109"/>
      <c r="B333" s="112"/>
      <c r="C333" s="33">
        <v>330</v>
      </c>
      <c r="D333" s="115"/>
      <c r="E333" s="39" t="s">
        <v>64</v>
      </c>
      <c r="F333" s="40" t="s">
        <v>125</v>
      </c>
      <c r="G333" s="40" t="s">
        <v>63</v>
      </c>
      <c r="H333" s="40" t="s">
        <v>29</v>
      </c>
      <c r="I333" s="38">
        <v>667.31</v>
      </c>
      <c r="J333" s="17">
        <v>0</v>
      </c>
      <c r="K333" s="79">
        <f t="shared" si="23"/>
        <v>0</v>
      </c>
      <c r="L333" s="81">
        <f t="shared" si="24"/>
        <v>0</v>
      </c>
      <c r="M333" s="82"/>
      <c r="N333" s="83">
        <f t="shared" si="25"/>
        <v>0</v>
      </c>
      <c r="O333" s="80"/>
      <c r="P333" s="80"/>
      <c r="Q333" s="80"/>
      <c r="R333" s="84">
        <f t="shared" si="26"/>
        <v>0</v>
      </c>
      <c r="S333" s="19" t="str">
        <f t="shared" si="22"/>
        <v>OK</v>
      </c>
      <c r="T333" s="99"/>
      <c r="U333" s="99"/>
      <c r="V333" s="48"/>
      <c r="W333" s="48"/>
      <c r="X333" s="48"/>
      <c r="Y333" s="50"/>
      <c r="Z333" s="50"/>
      <c r="AA333" s="50"/>
      <c r="AB333" s="50"/>
      <c r="AC333" s="50"/>
      <c r="AD333" s="50"/>
      <c r="AE333" s="50"/>
      <c r="AF333" s="51"/>
      <c r="AG333" s="51"/>
      <c r="AH333" s="51"/>
      <c r="AI333" s="51"/>
    </row>
    <row r="334" spans="1:35" ht="40" customHeight="1" x14ac:dyDescent="0.35">
      <c r="A334" s="109"/>
      <c r="B334" s="112"/>
      <c r="C334" s="33">
        <v>331</v>
      </c>
      <c r="D334" s="115"/>
      <c r="E334" s="39" t="s">
        <v>65</v>
      </c>
      <c r="F334" s="40" t="s">
        <v>125</v>
      </c>
      <c r="G334" s="40" t="s">
        <v>66</v>
      </c>
      <c r="H334" s="40" t="s">
        <v>29</v>
      </c>
      <c r="I334" s="38">
        <v>180.17</v>
      </c>
      <c r="J334" s="17">
        <v>0</v>
      </c>
      <c r="K334" s="79">
        <f t="shared" si="23"/>
        <v>0</v>
      </c>
      <c r="L334" s="81">
        <f t="shared" si="24"/>
        <v>0</v>
      </c>
      <c r="M334" s="82"/>
      <c r="N334" s="83">
        <f t="shared" si="25"/>
        <v>0</v>
      </c>
      <c r="O334" s="80"/>
      <c r="P334" s="80"/>
      <c r="Q334" s="80"/>
      <c r="R334" s="84">
        <f t="shared" si="26"/>
        <v>0</v>
      </c>
      <c r="S334" s="19" t="str">
        <f t="shared" si="22"/>
        <v>OK</v>
      </c>
      <c r="T334" s="99"/>
      <c r="U334" s="99"/>
      <c r="V334" s="48"/>
      <c r="W334" s="48"/>
      <c r="X334" s="48"/>
      <c r="Y334" s="50"/>
      <c r="Z334" s="50"/>
      <c r="AA334" s="50"/>
      <c r="AB334" s="50"/>
      <c r="AC334" s="50"/>
      <c r="AD334" s="50"/>
      <c r="AE334" s="50"/>
      <c r="AF334" s="51"/>
      <c r="AG334" s="51"/>
      <c r="AH334" s="51"/>
      <c r="AI334" s="51"/>
    </row>
    <row r="335" spans="1:35" ht="40" customHeight="1" x14ac:dyDescent="0.35">
      <c r="A335" s="109"/>
      <c r="B335" s="112"/>
      <c r="C335" s="33">
        <v>332</v>
      </c>
      <c r="D335" s="115"/>
      <c r="E335" s="39" t="s">
        <v>67</v>
      </c>
      <c r="F335" s="40" t="s">
        <v>125</v>
      </c>
      <c r="G335" s="40" t="s">
        <v>68</v>
      </c>
      <c r="H335" s="40" t="s">
        <v>29</v>
      </c>
      <c r="I335" s="38">
        <v>827.52</v>
      </c>
      <c r="J335" s="17">
        <v>0</v>
      </c>
      <c r="K335" s="79">
        <f t="shared" si="23"/>
        <v>0</v>
      </c>
      <c r="L335" s="81">
        <f t="shared" si="24"/>
        <v>0</v>
      </c>
      <c r="M335" s="82"/>
      <c r="N335" s="83">
        <f t="shared" si="25"/>
        <v>0</v>
      </c>
      <c r="O335" s="80"/>
      <c r="P335" s="80"/>
      <c r="Q335" s="80"/>
      <c r="R335" s="84">
        <f t="shared" si="26"/>
        <v>0</v>
      </c>
      <c r="S335" s="19" t="str">
        <f t="shared" si="22"/>
        <v>OK</v>
      </c>
      <c r="T335" s="99"/>
      <c r="U335" s="99"/>
      <c r="V335" s="48"/>
      <c r="W335" s="48"/>
      <c r="X335" s="48"/>
      <c r="Y335" s="50"/>
      <c r="Z335" s="50"/>
      <c r="AA335" s="50"/>
      <c r="AB335" s="50"/>
      <c r="AC335" s="50"/>
      <c r="AD335" s="50"/>
      <c r="AE335" s="50"/>
      <c r="AF335" s="51"/>
      <c r="AG335" s="51"/>
      <c r="AH335" s="51"/>
      <c r="AI335" s="51"/>
    </row>
    <row r="336" spans="1:35" ht="40" customHeight="1" x14ac:dyDescent="0.35">
      <c r="A336" s="109"/>
      <c r="B336" s="112"/>
      <c r="C336" s="33">
        <v>333</v>
      </c>
      <c r="D336" s="115"/>
      <c r="E336" s="39" t="s">
        <v>69</v>
      </c>
      <c r="F336" s="40" t="s">
        <v>125</v>
      </c>
      <c r="G336" s="40" t="s">
        <v>28</v>
      </c>
      <c r="H336" s="40" t="s">
        <v>29</v>
      </c>
      <c r="I336" s="38">
        <v>413.48</v>
      </c>
      <c r="J336" s="17">
        <v>0</v>
      </c>
      <c r="K336" s="79">
        <f t="shared" si="23"/>
        <v>0</v>
      </c>
      <c r="L336" s="81">
        <f t="shared" si="24"/>
        <v>0</v>
      </c>
      <c r="M336" s="82"/>
      <c r="N336" s="83">
        <f t="shared" si="25"/>
        <v>0</v>
      </c>
      <c r="O336" s="80"/>
      <c r="P336" s="80"/>
      <c r="Q336" s="80"/>
      <c r="R336" s="84">
        <f t="shared" si="26"/>
        <v>0</v>
      </c>
      <c r="S336" s="19" t="str">
        <f t="shared" si="22"/>
        <v>OK</v>
      </c>
      <c r="T336" s="99"/>
      <c r="U336" s="99"/>
      <c r="V336" s="48"/>
      <c r="W336" s="48"/>
      <c r="X336" s="48"/>
      <c r="Y336" s="50"/>
      <c r="Z336" s="50"/>
      <c r="AA336" s="50"/>
      <c r="AB336" s="50"/>
      <c r="AC336" s="50"/>
      <c r="AD336" s="50"/>
      <c r="AE336" s="50"/>
      <c r="AF336" s="51"/>
      <c r="AG336" s="51"/>
      <c r="AH336" s="51"/>
      <c r="AI336" s="51"/>
    </row>
    <row r="337" spans="1:35" ht="40" customHeight="1" x14ac:dyDescent="0.35">
      <c r="A337" s="109"/>
      <c r="B337" s="112"/>
      <c r="C337" s="33">
        <v>334</v>
      </c>
      <c r="D337" s="115"/>
      <c r="E337" s="39" t="s">
        <v>70</v>
      </c>
      <c r="F337" s="40" t="s">
        <v>125</v>
      </c>
      <c r="G337" s="40" t="s">
        <v>71</v>
      </c>
      <c r="H337" s="40" t="s">
        <v>29</v>
      </c>
      <c r="I337" s="38">
        <v>157.21</v>
      </c>
      <c r="J337" s="17">
        <v>0</v>
      </c>
      <c r="K337" s="79">
        <f t="shared" si="23"/>
        <v>0</v>
      </c>
      <c r="L337" s="81">
        <f t="shared" si="24"/>
        <v>0</v>
      </c>
      <c r="M337" s="82"/>
      <c r="N337" s="83">
        <f t="shared" si="25"/>
        <v>0</v>
      </c>
      <c r="O337" s="80"/>
      <c r="P337" s="80"/>
      <c r="Q337" s="80"/>
      <c r="R337" s="84">
        <f t="shared" si="26"/>
        <v>0</v>
      </c>
      <c r="S337" s="19" t="str">
        <f t="shared" si="22"/>
        <v>OK</v>
      </c>
      <c r="T337" s="99"/>
      <c r="U337" s="99"/>
      <c r="V337" s="48"/>
      <c r="W337" s="48"/>
      <c r="X337" s="48"/>
      <c r="Y337" s="50"/>
      <c r="Z337" s="50"/>
      <c r="AA337" s="50"/>
      <c r="AB337" s="50"/>
      <c r="AC337" s="50"/>
      <c r="AD337" s="50"/>
      <c r="AE337" s="50"/>
      <c r="AF337" s="51"/>
      <c r="AG337" s="51"/>
      <c r="AH337" s="51"/>
      <c r="AI337" s="51"/>
    </row>
    <row r="338" spans="1:35" ht="40" customHeight="1" x14ac:dyDescent="0.35">
      <c r="A338" s="109"/>
      <c r="B338" s="112"/>
      <c r="C338" s="33">
        <v>335</v>
      </c>
      <c r="D338" s="115"/>
      <c r="E338" s="39" t="s">
        <v>72</v>
      </c>
      <c r="F338" s="40" t="s">
        <v>125</v>
      </c>
      <c r="G338" s="40" t="s">
        <v>73</v>
      </c>
      <c r="H338" s="40" t="s">
        <v>29</v>
      </c>
      <c r="I338" s="38">
        <v>916.17</v>
      </c>
      <c r="J338" s="17">
        <v>0</v>
      </c>
      <c r="K338" s="79">
        <f t="shared" si="23"/>
        <v>0</v>
      </c>
      <c r="L338" s="81">
        <f t="shared" si="24"/>
        <v>0</v>
      </c>
      <c r="M338" s="82"/>
      <c r="N338" s="83">
        <f t="shared" si="25"/>
        <v>0</v>
      </c>
      <c r="O338" s="80"/>
      <c r="P338" s="80"/>
      <c r="Q338" s="80"/>
      <c r="R338" s="84">
        <f t="shared" si="26"/>
        <v>0</v>
      </c>
      <c r="S338" s="19" t="str">
        <f t="shared" si="22"/>
        <v>OK</v>
      </c>
      <c r="T338" s="99"/>
      <c r="U338" s="99"/>
      <c r="V338" s="48"/>
      <c r="W338" s="48"/>
      <c r="X338" s="48"/>
      <c r="Y338" s="50"/>
      <c r="Z338" s="50"/>
      <c r="AA338" s="50"/>
      <c r="AB338" s="50"/>
      <c r="AC338" s="50"/>
      <c r="AD338" s="50"/>
      <c r="AE338" s="50"/>
      <c r="AF338" s="51"/>
      <c r="AG338" s="51"/>
      <c r="AH338" s="51"/>
      <c r="AI338" s="51"/>
    </row>
    <row r="339" spans="1:35" ht="40" customHeight="1" x14ac:dyDescent="0.35">
      <c r="A339" s="109"/>
      <c r="B339" s="112"/>
      <c r="C339" s="33">
        <v>336</v>
      </c>
      <c r="D339" s="115"/>
      <c r="E339" s="39" t="s">
        <v>74</v>
      </c>
      <c r="F339" s="40" t="s">
        <v>125</v>
      </c>
      <c r="G339" s="40" t="s">
        <v>75</v>
      </c>
      <c r="H339" s="40" t="s">
        <v>29</v>
      </c>
      <c r="I339" s="38">
        <v>1278.82</v>
      </c>
      <c r="J339" s="17">
        <v>0</v>
      </c>
      <c r="K339" s="79">
        <f t="shared" si="23"/>
        <v>0</v>
      </c>
      <c r="L339" s="81">
        <f t="shared" si="24"/>
        <v>0</v>
      </c>
      <c r="M339" s="82"/>
      <c r="N339" s="83">
        <f t="shared" si="25"/>
        <v>0</v>
      </c>
      <c r="O339" s="80"/>
      <c r="P339" s="80"/>
      <c r="Q339" s="80"/>
      <c r="R339" s="84">
        <f t="shared" si="26"/>
        <v>0</v>
      </c>
      <c r="S339" s="19" t="str">
        <f t="shared" si="22"/>
        <v>OK</v>
      </c>
      <c r="T339" s="99"/>
      <c r="U339" s="99"/>
      <c r="V339" s="48"/>
      <c r="W339" s="48"/>
      <c r="X339" s="48"/>
      <c r="Y339" s="50"/>
      <c r="Z339" s="50"/>
      <c r="AA339" s="50"/>
      <c r="AB339" s="50"/>
      <c r="AC339" s="50"/>
      <c r="AD339" s="50"/>
      <c r="AE339" s="50"/>
      <c r="AF339" s="51"/>
      <c r="AG339" s="51"/>
      <c r="AH339" s="51"/>
      <c r="AI339" s="51"/>
    </row>
    <row r="340" spans="1:35" ht="40" customHeight="1" x14ac:dyDescent="0.35">
      <c r="A340" s="109"/>
      <c r="B340" s="112"/>
      <c r="C340" s="33">
        <v>337</v>
      </c>
      <c r="D340" s="115"/>
      <c r="E340" s="39" t="s">
        <v>76</v>
      </c>
      <c r="F340" s="40" t="s">
        <v>125</v>
      </c>
      <c r="G340" s="40" t="s">
        <v>28</v>
      </c>
      <c r="H340" s="40" t="s">
        <v>29</v>
      </c>
      <c r="I340" s="38">
        <v>684.04</v>
      </c>
      <c r="J340" s="17">
        <v>0</v>
      </c>
      <c r="K340" s="79">
        <f t="shared" si="23"/>
        <v>0</v>
      </c>
      <c r="L340" s="81">
        <f t="shared" si="24"/>
        <v>0</v>
      </c>
      <c r="M340" s="82"/>
      <c r="N340" s="83">
        <f t="shared" si="25"/>
        <v>0</v>
      </c>
      <c r="O340" s="80"/>
      <c r="P340" s="80"/>
      <c r="Q340" s="80"/>
      <c r="R340" s="84">
        <f t="shared" si="26"/>
        <v>0</v>
      </c>
      <c r="S340" s="19" t="str">
        <f t="shared" si="22"/>
        <v>OK</v>
      </c>
      <c r="T340" s="99"/>
      <c r="U340" s="99"/>
      <c r="V340" s="48"/>
      <c r="W340" s="48"/>
      <c r="X340" s="48"/>
      <c r="Y340" s="50"/>
      <c r="Z340" s="50"/>
      <c r="AA340" s="50"/>
      <c r="AB340" s="50"/>
      <c r="AC340" s="50"/>
      <c r="AD340" s="50"/>
      <c r="AE340" s="50"/>
      <c r="AF340" s="51"/>
      <c r="AG340" s="51"/>
      <c r="AH340" s="51"/>
      <c r="AI340" s="51"/>
    </row>
    <row r="341" spans="1:35" ht="40" customHeight="1" x14ac:dyDescent="0.35">
      <c r="A341" s="109"/>
      <c r="B341" s="112"/>
      <c r="C341" s="33">
        <v>338</v>
      </c>
      <c r="D341" s="115"/>
      <c r="E341" s="39" t="s">
        <v>77</v>
      </c>
      <c r="F341" s="40" t="s">
        <v>125</v>
      </c>
      <c r="G341" s="40" t="s">
        <v>28</v>
      </c>
      <c r="H341" s="40" t="s">
        <v>29</v>
      </c>
      <c r="I341" s="38">
        <v>1291.77</v>
      </c>
      <c r="J341" s="17">
        <v>0</v>
      </c>
      <c r="K341" s="79">
        <f t="shared" si="23"/>
        <v>0</v>
      </c>
      <c r="L341" s="81">
        <f t="shared" si="24"/>
        <v>0</v>
      </c>
      <c r="M341" s="82"/>
      <c r="N341" s="83">
        <f t="shared" si="25"/>
        <v>0</v>
      </c>
      <c r="O341" s="80"/>
      <c r="P341" s="80"/>
      <c r="Q341" s="80"/>
      <c r="R341" s="84">
        <f t="shared" si="26"/>
        <v>0</v>
      </c>
      <c r="S341" s="19" t="str">
        <f t="shared" si="22"/>
        <v>OK</v>
      </c>
      <c r="T341" s="99"/>
      <c r="U341" s="99"/>
      <c r="V341" s="48"/>
      <c r="W341" s="48"/>
      <c r="X341" s="48"/>
      <c r="Y341" s="50"/>
      <c r="Z341" s="50"/>
      <c r="AA341" s="50"/>
      <c r="AB341" s="50"/>
      <c r="AC341" s="50"/>
      <c r="AD341" s="50"/>
      <c r="AE341" s="50"/>
      <c r="AF341" s="51"/>
      <c r="AG341" s="51"/>
      <c r="AH341" s="51"/>
      <c r="AI341" s="51"/>
    </row>
    <row r="342" spans="1:35" ht="40" customHeight="1" x14ac:dyDescent="0.35">
      <c r="A342" s="109"/>
      <c r="B342" s="112"/>
      <c r="C342" s="33">
        <v>339</v>
      </c>
      <c r="D342" s="115"/>
      <c r="E342" s="39" t="s">
        <v>78</v>
      </c>
      <c r="F342" s="40" t="s">
        <v>125</v>
      </c>
      <c r="G342" s="40" t="s">
        <v>28</v>
      </c>
      <c r="H342" s="40" t="s">
        <v>29</v>
      </c>
      <c r="I342" s="38">
        <v>85.89</v>
      </c>
      <c r="J342" s="17">
        <v>0</v>
      </c>
      <c r="K342" s="79">
        <f t="shared" si="23"/>
        <v>0</v>
      </c>
      <c r="L342" s="81">
        <f t="shared" si="24"/>
        <v>0</v>
      </c>
      <c r="M342" s="82"/>
      <c r="N342" s="83">
        <f t="shared" si="25"/>
        <v>0</v>
      </c>
      <c r="O342" s="80"/>
      <c r="P342" s="80"/>
      <c r="Q342" s="80"/>
      <c r="R342" s="84">
        <f t="shared" si="26"/>
        <v>0</v>
      </c>
      <c r="S342" s="19" t="str">
        <f t="shared" si="22"/>
        <v>OK</v>
      </c>
      <c r="T342" s="99"/>
      <c r="U342" s="99"/>
      <c r="V342" s="48"/>
      <c r="W342" s="48"/>
      <c r="X342" s="48"/>
      <c r="Y342" s="50"/>
      <c r="Z342" s="50"/>
      <c r="AA342" s="50"/>
      <c r="AB342" s="50"/>
      <c r="AC342" s="50"/>
      <c r="AD342" s="50"/>
      <c r="AE342" s="50"/>
      <c r="AF342" s="51"/>
      <c r="AG342" s="51"/>
      <c r="AH342" s="51"/>
      <c r="AI342" s="51"/>
    </row>
    <row r="343" spans="1:35" ht="40" customHeight="1" x14ac:dyDescent="0.35">
      <c r="A343" s="109"/>
      <c r="B343" s="112"/>
      <c r="C343" s="33">
        <v>340</v>
      </c>
      <c r="D343" s="115"/>
      <c r="E343" s="39" t="s">
        <v>131</v>
      </c>
      <c r="F343" s="40" t="s">
        <v>125</v>
      </c>
      <c r="G343" s="40" t="s">
        <v>28</v>
      </c>
      <c r="H343" s="40" t="s">
        <v>29</v>
      </c>
      <c r="I343" s="38">
        <v>81.319999999999993</v>
      </c>
      <c r="J343" s="17">
        <v>0</v>
      </c>
      <c r="K343" s="79">
        <f t="shared" si="23"/>
        <v>0</v>
      </c>
      <c r="L343" s="81">
        <f t="shared" si="24"/>
        <v>0</v>
      </c>
      <c r="M343" s="82"/>
      <c r="N343" s="83">
        <f t="shared" si="25"/>
        <v>0</v>
      </c>
      <c r="O343" s="80"/>
      <c r="P343" s="80"/>
      <c r="Q343" s="80"/>
      <c r="R343" s="84">
        <f t="shared" si="26"/>
        <v>0</v>
      </c>
      <c r="S343" s="19" t="str">
        <f t="shared" si="22"/>
        <v>OK</v>
      </c>
      <c r="T343" s="99"/>
      <c r="U343" s="99"/>
      <c r="V343" s="48"/>
      <c r="W343" s="48"/>
      <c r="X343" s="48"/>
      <c r="Y343" s="50"/>
      <c r="Z343" s="50"/>
      <c r="AA343" s="50"/>
      <c r="AB343" s="50"/>
      <c r="AC343" s="50"/>
      <c r="AD343" s="50"/>
      <c r="AE343" s="50"/>
      <c r="AF343" s="51"/>
      <c r="AG343" s="51"/>
      <c r="AH343" s="51"/>
      <c r="AI343" s="51"/>
    </row>
    <row r="344" spans="1:35" ht="40" customHeight="1" x14ac:dyDescent="0.35">
      <c r="A344" s="109"/>
      <c r="B344" s="112"/>
      <c r="C344" s="33">
        <v>341</v>
      </c>
      <c r="D344" s="115"/>
      <c r="E344" s="39" t="s">
        <v>133</v>
      </c>
      <c r="F344" s="40" t="s">
        <v>37</v>
      </c>
      <c r="G344" s="40" t="s">
        <v>80</v>
      </c>
      <c r="H344" s="40" t="s">
        <v>29</v>
      </c>
      <c r="I344" s="38">
        <v>23.66</v>
      </c>
      <c r="J344" s="17">
        <v>0</v>
      </c>
      <c r="K344" s="79">
        <f t="shared" si="23"/>
        <v>0</v>
      </c>
      <c r="L344" s="81">
        <f t="shared" si="24"/>
        <v>0</v>
      </c>
      <c r="M344" s="82"/>
      <c r="N344" s="83">
        <f t="shared" si="25"/>
        <v>0</v>
      </c>
      <c r="O344" s="80"/>
      <c r="P344" s="80"/>
      <c r="Q344" s="80"/>
      <c r="R344" s="84">
        <f t="shared" si="26"/>
        <v>0</v>
      </c>
      <c r="S344" s="19" t="str">
        <f t="shared" si="22"/>
        <v>OK</v>
      </c>
      <c r="T344" s="99"/>
      <c r="U344" s="99"/>
      <c r="V344" s="48"/>
      <c r="W344" s="48"/>
      <c r="X344" s="48"/>
      <c r="Y344" s="50"/>
      <c r="Z344" s="50"/>
      <c r="AA344" s="50"/>
      <c r="AB344" s="50"/>
      <c r="AC344" s="50"/>
      <c r="AD344" s="50"/>
      <c r="AE344" s="50"/>
      <c r="AF344" s="51"/>
      <c r="AG344" s="51"/>
      <c r="AH344" s="51"/>
      <c r="AI344" s="51"/>
    </row>
    <row r="345" spans="1:35" ht="40" customHeight="1" x14ac:dyDescent="0.35">
      <c r="A345" s="109"/>
      <c r="B345" s="112"/>
      <c r="C345" s="33">
        <v>342</v>
      </c>
      <c r="D345" s="115"/>
      <c r="E345" s="39" t="s">
        <v>134</v>
      </c>
      <c r="F345" s="40" t="s">
        <v>37</v>
      </c>
      <c r="G345" s="40" t="s">
        <v>81</v>
      </c>
      <c r="H345" s="40" t="s">
        <v>29</v>
      </c>
      <c r="I345" s="38">
        <v>24.79</v>
      </c>
      <c r="J345" s="17">
        <v>0</v>
      </c>
      <c r="K345" s="79">
        <f>IF(SUM(T345:AK345)&gt;J345,J345,SUM(T345:AK345))</f>
        <v>0</v>
      </c>
      <c r="L345" s="81">
        <f>(SUM(T345:AK345))</f>
        <v>0</v>
      </c>
      <c r="M345" s="82"/>
      <c r="N345" s="83">
        <f t="shared" si="25"/>
        <v>0</v>
      </c>
      <c r="O345" s="80"/>
      <c r="P345" s="80"/>
      <c r="Q345" s="80"/>
      <c r="R345" s="84">
        <f>J345-(SUM(T345:AC345))+M345</f>
        <v>0</v>
      </c>
      <c r="S345" s="19" t="str">
        <f t="shared" si="22"/>
        <v>OK</v>
      </c>
      <c r="T345" s="99"/>
      <c r="U345" s="99"/>
      <c r="V345" s="48"/>
      <c r="W345" s="48"/>
      <c r="X345" s="48"/>
      <c r="Y345" s="50"/>
      <c r="Z345" s="50"/>
      <c r="AA345" s="50"/>
      <c r="AB345" s="50"/>
      <c r="AC345" s="50"/>
      <c r="AD345" s="50"/>
      <c r="AE345" s="50"/>
      <c r="AF345" s="51"/>
      <c r="AG345" s="51"/>
      <c r="AH345" s="51"/>
      <c r="AI345" s="51"/>
    </row>
    <row r="346" spans="1:35" ht="40" customHeight="1" x14ac:dyDescent="0.35">
      <c r="A346" s="109"/>
      <c r="B346" s="112"/>
      <c r="C346" s="33">
        <v>343</v>
      </c>
      <c r="D346" s="115"/>
      <c r="E346" s="39" t="s">
        <v>135</v>
      </c>
      <c r="F346" s="40" t="s">
        <v>37</v>
      </c>
      <c r="G346" s="40" t="s">
        <v>82</v>
      </c>
      <c r="H346" s="40" t="s">
        <v>29</v>
      </c>
      <c r="I346" s="38">
        <v>62.42</v>
      </c>
      <c r="J346" s="17">
        <v>0</v>
      </c>
      <c r="K346" s="79">
        <f t="shared" si="23"/>
        <v>0</v>
      </c>
      <c r="L346" s="81">
        <f t="shared" si="24"/>
        <v>0</v>
      </c>
      <c r="M346" s="82"/>
      <c r="N346" s="83">
        <f t="shared" si="25"/>
        <v>0</v>
      </c>
      <c r="O346" s="80"/>
      <c r="P346" s="80"/>
      <c r="Q346" s="80"/>
      <c r="R346" s="84">
        <f t="shared" si="26"/>
        <v>0</v>
      </c>
      <c r="S346" s="19" t="str">
        <f t="shared" si="22"/>
        <v>OK</v>
      </c>
      <c r="T346" s="99"/>
      <c r="U346" s="99"/>
      <c r="V346" s="48"/>
      <c r="W346" s="48"/>
      <c r="X346" s="48"/>
      <c r="Y346" s="50"/>
      <c r="Z346" s="50"/>
      <c r="AA346" s="50"/>
      <c r="AB346" s="50"/>
      <c r="AC346" s="50"/>
      <c r="AD346" s="50"/>
      <c r="AE346" s="50"/>
      <c r="AF346" s="51"/>
      <c r="AG346" s="51"/>
      <c r="AH346" s="51"/>
      <c r="AI346" s="51"/>
    </row>
    <row r="347" spans="1:35" ht="40" customHeight="1" x14ac:dyDescent="0.35">
      <c r="A347" s="109"/>
      <c r="B347" s="112"/>
      <c r="C347" s="33">
        <v>344</v>
      </c>
      <c r="D347" s="115"/>
      <c r="E347" s="39" t="s">
        <v>136</v>
      </c>
      <c r="F347" s="40" t="s">
        <v>37</v>
      </c>
      <c r="G347" s="40" t="s">
        <v>83</v>
      </c>
      <c r="H347" s="40" t="s">
        <v>29</v>
      </c>
      <c r="I347" s="38">
        <v>32.659999999999997</v>
      </c>
      <c r="J347" s="17">
        <v>0</v>
      </c>
      <c r="K347" s="79">
        <f t="shared" si="23"/>
        <v>0</v>
      </c>
      <c r="L347" s="81">
        <f t="shared" si="24"/>
        <v>0</v>
      </c>
      <c r="M347" s="82"/>
      <c r="N347" s="83">
        <f t="shared" si="25"/>
        <v>0</v>
      </c>
      <c r="O347" s="80"/>
      <c r="P347" s="80"/>
      <c r="Q347" s="80"/>
      <c r="R347" s="84">
        <f t="shared" si="26"/>
        <v>0</v>
      </c>
      <c r="S347" s="19" t="str">
        <f t="shared" si="22"/>
        <v>OK</v>
      </c>
      <c r="T347" s="99"/>
      <c r="U347" s="99"/>
      <c r="V347" s="48"/>
      <c r="W347" s="48"/>
      <c r="X347" s="48"/>
      <c r="Y347" s="50"/>
      <c r="Z347" s="50"/>
      <c r="AA347" s="50"/>
      <c r="AB347" s="50"/>
      <c r="AC347" s="50"/>
      <c r="AD347" s="50"/>
      <c r="AE347" s="50"/>
      <c r="AF347" s="51"/>
      <c r="AG347" s="51"/>
      <c r="AH347" s="51"/>
      <c r="AI347" s="51"/>
    </row>
    <row r="348" spans="1:35" ht="40" customHeight="1" x14ac:dyDescent="0.35">
      <c r="A348" s="109"/>
      <c r="B348" s="112"/>
      <c r="C348" s="33">
        <v>345</v>
      </c>
      <c r="D348" s="115"/>
      <c r="E348" s="39" t="s">
        <v>86</v>
      </c>
      <c r="F348" s="40" t="s">
        <v>125</v>
      </c>
      <c r="G348" s="40" t="s">
        <v>87</v>
      </c>
      <c r="H348" s="40" t="s">
        <v>29</v>
      </c>
      <c r="I348" s="38">
        <v>552.51</v>
      </c>
      <c r="J348" s="17">
        <v>0</v>
      </c>
      <c r="K348" s="79">
        <f t="shared" si="23"/>
        <v>0</v>
      </c>
      <c r="L348" s="81">
        <f t="shared" si="24"/>
        <v>0</v>
      </c>
      <c r="M348" s="82"/>
      <c r="N348" s="83">
        <f t="shared" si="25"/>
        <v>0</v>
      </c>
      <c r="O348" s="80"/>
      <c r="P348" s="80"/>
      <c r="Q348" s="80"/>
      <c r="R348" s="84">
        <f t="shared" si="26"/>
        <v>0</v>
      </c>
      <c r="S348" s="19" t="str">
        <f t="shared" si="22"/>
        <v>OK</v>
      </c>
      <c r="T348" s="99"/>
      <c r="U348" s="99"/>
      <c r="V348" s="48"/>
      <c r="W348" s="48"/>
      <c r="X348" s="48"/>
      <c r="Y348" s="50"/>
      <c r="Z348" s="50"/>
      <c r="AA348" s="50"/>
      <c r="AB348" s="50"/>
      <c r="AC348" s="50"/>
      <c r="AD348" s="50"/>
      <c r="AE348" s="50"/>
      <c r="AF348" s="51"/>
      <c r="AG348" s="51"/>
      <c r="AH348" s="51"/>
      <c r="AI348" s="51"/>
    </row>
    <row r="349" spans="1:35" ht="40" customHeight="1" x14ac:dyDescent="0.35">
      <c r="A349" s="109"/>
      <c r="B349" s="112"/>
      <c r="C349" s="33">
        <v>346</v>
      </c>
      <c r="D349" s="115"/>
      <c r="E349" s="39" t="s">
        <v>88</v>
      </c>
      <c r="F349" s="40" t="s">
        <v>125</v>
      </c>
      <c r="G349" s="40" t="s">
        <v>28</v>
      </c>
      <c r="H349" s="40" t="s">
        <v>29</v>
      </c>
      <c r="I349" s="38">
        <v>1097.5</v>
      </c>
      <c r="J349" s="17">
        <v>0</v>
      </c>
      <c r="K349" s="79">
        <f t="shared" si="23"/>
        <v>0</v>
      </c>
      <c r="L349" s="81">
        <f t="shared" si="24"/>
        <v>0</v>
      </c>
      <c r="M349" s="82"/>
      <c r="N349" s="83">
        <f t="shared" si="25"/>
        <v>0</v>
      </c>
      <c r="O349" s="80"/>
      <c r="P349" s="80"/>
      <c r="Q349" s="80"/>
      <c r="R349" s="84">
        <f t="shared" si="26"/>
        <v>0</v>
      </c>
      <c r="S349" s="19" t="str">
        <f t="shared" si="22"/>
        <v>OK</v>
      </c>
      <c r="T349" s="99"/>
      <c r="U349" s="99"/>
      <c r="V349" s="48"/>
      <c r="W349" s="48"/>
      <c r="X349" s="48"/>
      <c r="Y349" s="50"/>
      <c r="Z349" s="50"/>
      <c r="AA349" s="50"/>
      <c r="AB349" s="50"/>
      <c r="AC349" s="50"/>
      <c r="AD349" s="50"/>
      <c r="AE349" s="50"/>
      <c r="AF349" s="51"/>
      <c r="AG349" s="51"/>
      <c r="AH349" s="51"/>
      <c r="AI349" s="51"/>
    </row>
    <row r="350" spans="1:35" ht="40" customHeight="1" x14ac:dyDescent="0.35">
      <c r="A350" s="109"/>
      <c r="B350" s="112"/>
      <c r="C350" s="33">
        <v>347</v>
      </c>
      <c r="D350" s="115"/>
      <c r="E350" s="39" t="s">
        <v>89</v>
      </c>
      <c r="F350" s="40" t="s">
        <v>37</v>
      </c>
      <c r="G350" s="40" t="s">
        <v>28</v>
      </c>
      <c r="H350" s="40" t="s">
        <v>29</v>
      </c>
      <c r="I350" s="38">
        <v>229.04</v>
      </c>
      <c r="J350" s="17">
        <v>0</v>
      </c>
      <c r="K350" s="79">
        <f t="shared" si="23"/>
        <v>0</v>
      </c>
      <c r="L350" s="81">
        <f t="shared" si="24"/>
        <v>0</v>
      </c>
      <c r="M350" s="82"/>
      <c r="N350" s="83">
        <f t="shared" si="25"/>
        <v>0</v>
      </c>
      <c r="O350" s="80"/>
      <c r="P350" s="80"/>
      <c r="Q350" s="80"/>
      <c r="R350" s="84">
        <f t="shared" si="26"/>
        <v>0</v>
      </c>
      <c r="S350" s="19" t="str">
        <f t="shared" si="22"/>
        <v>OK</v>
      </c>
      <c r="T350" s="99"/>
      <c r="U350" s="99"/>
      <c r="V350" s="48"/>
      <c r="W350" s="48"/>
      <c r="X350" s="48"/>
      <c r="Y350" s="50"/>
      <c r="Z350" s="50"/>
      <c r="AA350" s="50"/>
      <c r="AB350" s="50"/>
      <c r="AC350" s="50"/>
      <c r="AD350" s="50"/>
      <c r="AE350" s="50"/>
      <c r="AF350" s="51"/>
      <c r="AG350" s="51"/>
      <c r="AH350" s="51"/>
      <c r="AI350" s="51"/>
    </row>
    <row r="351" spans="1:35" ht="40" customHeight="1" x14ac:dyDescent="0.35">
      <c r="A351" s="109"/>
      <c r="B351" s="112"/>
      <c r="C351" s="33">
        <v>348</v>
      </c>
      <c r="D351" s="115"/>
      <c r="E351" s="39" t="s">
        <v>90</v>
      </c>
      <c r="F351" s="40" t="s">
        <v>37</v>
      </c>
      <c r="G351" s="40" t="s">
        <v>28</v>
      </c>
      <c r="H351" s="40" t="s">
        <v>29</v>
      </c>
      <c r="I351" s="38">
        <v>128.83000000000001</v>
      </c>
      <c r="J351" s="17">
        <v>0</v>
      </c>
      <c r="K351" s="79">
        <f t="shared" si="23"/>
        <v>0</v>
      </c>
      <c r="L351" s="81">
        <f t="shared" si="24"/>
        <v>0</v>
      </c>
      <c r="M351" s="82"/>
      <c r="N351" s="83">
        <f t="shared" si="25"/>
        <v>0</v>
      </c>
      <c r="O351" s="80"/>
      <c r="P351" s="80"/>
      <c r="Q351" s="80"/>
      <c r="R351" s="84">
        <f t="shared" si="26"/>
        <v>0</v>
      </c>
      <c r="S351" s="19" t="str">
        <f t="shared" si="22"/>
        <v>OK</v>
      </c>
      <c r="T351" s="99"/>
      <c r="U351" s="99"/>
      <c r="V351" s="48"/>
      <c r="W351" s="48"/>
      <c r="X351" s="48"/>
      <c r="Y351" s="50"/>
      <c r="Z351" s="50"/>
      <c r="AA351" s="50"/>
      <c r="AB351" s="50"/>
      <c r="AC351" s="50"/>
      <c r="AD351" s="50"/>
      <c r="AE351" s="50"/>
      <c r="AF351" s="51"/>
      <c r="AG351" s="51"/>
      <c r="AH351" s="51"/>
      <c r="AI351" s="51"/>
    </row>
    <row r="352" spans="1:35" ht="40" customHeight="1" x14ac:dyDescent="0.35">
      <c r="A352" s="109"/>
      <c r="B352" s="112"/>
      <c r="C352" s="33">
        <v>349</v>
      </c>
      <c r="D352" s="115"/>
      <c r="E352" s="39" t="s">
        <v>91</v>
      </c>
      <c r="F352" s="40" t="s">
        <v>37</v>
      </c>
      <c r="G352" s="40" t="s">
        <v>92</v>
      </c>
      <c r="H352" s="40" t="s">
        <v>29</v>
      </c>
      <c r="I352" s="38">
        <v>23.1</v>
      </c>
      <c r="J352" s="17">
        <v>0</v>
      </c>
      <c r="K352" s="79">
        <f t="shared" si="23"/>
        <v>0</v>
      </c>
      <c r="L352" s="81">
        <f t="shared" si="24"/>
        <v>0</v>
      </c>
      <c r="M352" s="82"/>
      <c r="N352" s="83">
        <f t="shared" si="25"/>
        <v>0</v>
      </c>
      <c r="O352" s="80"/>
      <c r="P352" s="80"/>
      <c r="Q352" s="80"/>
      <c r="R352" s="84">
        <f t="shared" si="26"/>
        <v>0</v>
      </c>
      <c r="S352" s="19" t="str">
        <f t="shared" si="22"/>
        <v>OK</v>
      </c>
      <c r="T352" s="99"/>
      <c r="U352" s="99"/>
      <c r="V352" s="48"/>
      <c r="W352" s="48"/>
      <c r="X352" s="48"/>
      <c r="Y352" s="50"/>
      <c r="Z352" s="50"/>
      <c r="AA352" s="50"/>
      <c r="AB352" s="50"/>
      <c r="AC352" s="50"/>
      <c r="AD352" s="50"/>
      <c r="AE352" s="50"/>
      <c r="AF352" s="51"/>
      <c r="AG352" s="51"/>
      <c r="AH352" s="51"/>
      <c r="AI352" s="51"/>
    </row>
    <row r="353" spans="1:35" ht="40" customHeight="1" x14ac:dyDescent="0.35">
      <c r="A353" s="109"/>
      <c r="B353" s="112"/>
      <c r="C353" s="33">
        <v>350</v>
      </c>
      <c r="D353" s="115"/>
      <c r="E353" s="39" t="s">
        <v>93</v>
      </c>
      <c r="F353" s="40" t="s">
        <v>125</v>
      </c>
      <c r="G353" s="40" t="s">
        <v>28</v>
      </c>
      <c r="H353" s="40" t="s">
        <v>29</v>
      </c>
      <c r="I353" s="38">
        <v>213.77</v>
      </c>
      <c r="J353" s="17">
        <v>0</v>
      </c>
      <c r="K353" s="79">
        <f t="shared" si="23"/>
        <v>0</v>
      </c>
      <c r="L353" s="81">
        <f t="shared" si="24"/>
        <v>0</v>
      </c>
      <c r="M353" s="82"/>
      <c r="N353" s="83">
        <f t="shared" si="25"/>
        <v>0</v>
      </c>
      <c r="O353" s="80"/>
      <c r="P353" s="80"/>
      <c r="Q353" s="80"/>
      <c r="R353" s="84">
        <f t="shared" si="26"/>
        <v>0</v>
      </c>
      <c r="S353" s="19" t="str">
        <f t="shared" si="22"/>
        <v>OK</v>
      </c>
      <c r="T353" s="99"/>
      <c r="U353" s="99"/>
      <c r="V353" s="48"/>
      <c r="W353" s="48"/>
      <c r="X353" s="48"/>
      <c r="Y353" s="50"/>
      <c r="Z353" s="50"/>
      <c r="AA353" s="50"/>
      <c r="AB353" s="50"/>
      <c r="AC353" s="50"/>
      <c r="AD353" s="50"/>
      <c r="AE353" s="50"/>
      <c r="AF353" s="51"/>
      <c r="AG353" s="51"/>
      <c r="AH353" s="51"/>
      <c r="AI353" s="51"/>
    </row>
    <row r="354" spans="1:35" ht="40" customHeight="1" x14ac:dyDescent="0.35">
      <c r="A354" s="110"/>
      <c r="B354" s="113"/>
      <c r="C354" s="41">
        <v>351</v>
      </c>
      <c r="D354" s="116"/>
      <c r="E354" s="39" t="s">
        <v>94</v>
      </c>
      <c r="F354" s="40" t="s">
        <v>125</v>
      </c>
      <c r="G354" s="40" t="s">
        <v>28</v>
      </c>
      <c r="H354" s="40" t="s">
        <v>29</v>
      </c>
      <c r="I354" s="38">
        <v>233.81</v>
      </c>
      <c r="J354" s="17">
        <v>0</v>
      </c>
      <c r="K354" s="79">
        <f t="shared" si="23"/>
        <v>0</v>
      </c>
      <c r="L354" s="81">
        <f t="shared" si="24"/>
        <v>0</v>
      </c>
      <c r="M354" s="82"/>
      <c r="N354" s="83">
        <f t="shared" si="25"/>
        <v>0</v>
      </c>
      <c r="O354" s="80"/>
      <c r="P354" s="80"/>
      <c r="Q354" s="80"/>
      <c r="R354" s="84">
        <f t="shared" si="26"/>
        <v>0</v>
      </c>
      <c r="S354" s="19" t="str">
        <f t="shared" si="22"/>
        <v>OK</v>
      </c>
      <c r="T354" s="99"/>
      <c r="U354" s="99"/>
      <c r="V354" s="48"/>
      <c r="W354" s="48"/>
      <c r="X354" s="48"/>
      <c r="Y354" s="50"/>
      <c r="Z354" s="50"/>
      <c r="AA354" s="50"/>
      <c r="AB354" s="50"/>
      <c r="AC354" s="50"/>
      <c r="AD354" s="50"/>
      <c r="AE354" s="50"/>
      <c r="AF354" s="51"/>
      <c r="AG354" s="51"/>
      <c r="AH354" s="51"/>
      <c r="AI354" s="51"/>
    </row>
    <row r="355" spans="1:35" ht="24" customHeight="1" x14ac:dyDescent="0.6">
      <c r="J355" s="4">
        <f>SUM(J4:J354)</f>
        <v>10176</v>
      </c>
      <c r="R355" s="4">
        <f t="shared" ref="R355" si="27">SUM(R4:R354)</f>
        <v>9453</v>
      </c>
      <c r="T355" s="31">
        <f>SUMPRODUCT($I$4:$I$354,T4:T354)</f>
        <v>177</v>
      </c>
      <c r="U355" s="31">
        <f t="shared" ref="U355:AA355" si="28">SUMPRODUCT($I$4:$I$354,U4:U354)</f>
        <v>31819.679999999997</v>
      </c>
      <c r="V355" s="31">
        <f t="shared" si="28"/>
        <v>0</v>
      </c>
      <c r="W355" s="31">
        <f t="shared" si="28"/>
        <v>0</v>
      </c>
      <c r="X355" s="31">
        <f t="shared" si="28"/>
        <v>0</v>
      </c>
      <c r="Y355" s="31">
        <f t="shared" si="28"/>
        <v>0</v>
      </c>
      <c r="Z355" s="31">
        <f t="shared" si="28"/>
        <v>0</v>
      </c>
      <c r="AA355" s="31">
        <f t="shared" si="28"/>
        <v>0</v>
      </c>
      <c r="AB355" s="31">
        <f t="shared" ref="AB355" si="29">SUMPRODUCT($I$4:$I$354,AB4:AB354)</f>
        <v>0</v>
      </c>
      <c r="AC355" s="31">
        <f t="shared" ref="AC355" si="30">SUMPRODUCT($I$4:$I$354,AC4:AC354)</f>
        <v>0</v>
      </c>
      <c r="AD355" s="31">
        <f t="shared" ref="AD355" si="31">SUMPRODUCT($I$4:$I$354,AD4:AD354)</f>
        <v>0</v>
      </c>
      <c r="AE355" s="31">
        <f t="shared" ref="AE355" si="32">SUMPRODUCT($I$4:$I$354,AE4:AE354)</f>
        <v>0</v>
      </c>
      <c r="AF355" s="31">
        <f t="shared" ref="AF355" si="33">SUMPRODUCT($I$4:$I$354,AF4:AF354)</f>
        <v>0</v>
      </c>
      <c r="AG355" s="31">
        <f t="shared" ref="AG355:AH355" si="34">SUMPRODUCT($I$4:$I$354,AG4:AG354)</f>
        <v>0</v>
      </c>
      <c r="AH355" s="31">
        <f t="shared" si="34"/>
        <v>0</v>
      </c>
      <c r="AI355" s="31">
        <f t="shared" ref="AI355" si="35">SUMPRODUCT($I$4:$I$354,AI4:AI354)</f>
        <v>0</v>
      </c>
    </row>
    <row r="356" spans="1:35" ht="40" customHeight="1" x14ac:dyDescent="0.6">
      <c r="J356" s="85">
        <f>SUMPRODUCT($I$4:$I$354,J4:J354)</f>
        <v>327817.60000000003</v>
      </c>
      <c r="K356" s="85">
        <f>SUMPRODUCT($I$4:$I$354,K4:K354)</f>
        <v>31996.679999999997</v>
      </c>
      <c r="L356" s="85">
        <f>SUMPRODUCT($I$4:$I$354,L4:L354)</f>
        <v>31996.679999999997</v>
      </c>
      <c r="T356" s="102"/>
      <c r="U356" s="102"/>
    </row>
    <row r="357" spans="1:35" ht="40" customHeight="1" x14ac:dyDescent="0.6">
      <c r="T357" s="102"/>
      <c r="U357" s="102"/>
    </row>
    <row r="358" spans="1:35" ht="40" customHeight="1" x14ac:dyDescent="0.6">
      <c r="T358" s="102"/>
      <c r="U358" s="102"/>
    </row>
    <row r="359" spans="1:35" ht="40" customHeight="1" x14ac:dyDescent="0.6">
      <c r="T359" s="102"/>
      <c r="U359" s="102"/>
    </row>
    <row r="360" spans="1:35" ht="40" customHeight="1" x14ac:dyDescent="0.6">
      <c r="A360" s="58"/>
      <c r="D360" s="61"/>
      <c r="T360" s="102"/>
      <c r="U360" s="102"/>
    </row>
    <row r="361" spans="1:35" ht="40" customHeight="1" x14ac:dyDescent="0.6">
      <c r="A361" s="58"/>
      <c r="D361" s="61"/>
      <c r="T361" s="102"/>
      <c r="U361" s="102"/>
    </row>
    <row r="362" spans="1:35" ht="40" customHeight="1" x14ac:dyDescent="0.6">
      <c r="A362" s="58"/>
      <c r="D362" s="61"/>
      <c r="T362" s="102"/>
      <c r="U362" s="102"/>
    </row>
    <row r="363" spans="1:35" ht="40" customHeight="1" x14ac:dyDescent="0.6">
      <c r="A363" s="58"/>
      <c r="D363" s="61"/>
      <c r="T363" s="102"/>
      <c r="U363" s="102"/>
    </row>
    <row r="364" spans="1:35" ht="40" customHeight="1" x14ac:dyDescent="0.6">
      <c r="A364" s="58"/>
      <c r="D364" s="61"/>
      <c r="T364" s="102"/>
      <c r="U364" s="102"/>
    </row>
    <row r="365" spans="1:35" ht="40" customHeight="1" x14ac:dyDescent="0.6">
      <c r="A365" s="58"/>
      <c r="D365" s="61"/>
      <c r="T365" s="102"/>
      <c r="U365" s="102"/>
    </row>
    <row r="366" spans="1:35" ht="40" customHeight="1" x14ac:dyDescent="0.6">
      <c r="A366" s="58"/>
      <c r="D366" s="61"/>
      <c r="T366" s="102"/>
      <c r="U366" s="102"/>
    </row>
    <row r="367" spans="1:35" ht="40" customHeight="1" x14ac:dyDescent="0.6">
      <c r="A367" s="58"/>
      <c r="D367" s="61"/>
      <c r="T367" s="102"/>
      <c r="U367" s="102"/>
    </row>
    <row r="368" spans="1:35" ht="40" customHeight="1" x14ac:dyDescent="0.6">
      <c r="A368" s="58"/>
      <c r="D368" s="61"/>
      <c r="T368" s="102"/>
      <c r="U368" s="102"/>
    </row>
    <row r="369" spans="1:21" ht="40" customHeight="1" x14ac:dyDescent="0.6">
      <c r="A369" s="58"/>
      <c r="D369" s="61"/>
      <c r="T369" s="102"/>
      <c r="U369" s="102"/>
    </row>
    <row r="370" spans="1:21" ht="40" customHeight="1" x14ac:dyDescent="0.6">
      <c r="A370" s="58"/>
      <c r="D370" s="61"/>
      <c r="T370" s="102"/>
      <c r="U370" s="102"/>
    </row>
    <row r="371" spans="1:21" ht="40" customHeight="1" x14ac:dyDescent="0.6">
      <c r="A371" s="58"/>
      <c r="D371" s="61"/>
      <c r="T371" s="102"/>
      <c r="U371" s="102"/>
    </row>
    <row r="372" spans="1:21" ht="40" customHeight="1" x14ac:dyDescent="0.6">
      <c r="A372" s="58"/>
      <c r="D372" s="61"/>
      <c r="T372" s="102"/>
      <c r="U372" s="102"/>
    </row>
    <row r="373" spans="1:21" ht="40" customHeight="1" x14ac:dyDescent="0.6">
      <c r="A373" s="58"/>
      <c r="D373" s="61"/>
      <c r="T373" s="102"/>
      <c r="U373" s="102"/>
    </row>
    <row r="374" spans="1:21" ht="40" customHeight="1" x14ac:dyDescent="0.6">
      <c r="A374" s="58"/>
      <c r="D374" s="61"/>
      <c r="T374" s="102"/>
      <c r="U374" s="102"/>
    </row>
    <row r="375" spans="1:21" ht="40" customHeight="1" x14ac:dyDescent="0.6">
      <c r="A375" s="58"/>
      <c r="D375" s="61"/>
      <c r="T375" s="102"/>
      <c r="U375" s="102"/>
    </row>
    <row r="376" spans="1:21" ht="40" customHeight="1" x14ac:dyDescent="0.6">
      <c r="A376" s="58"/>
      <c r="D376" s="61"/>
      <c r="T376" s="102"/>
      <c r="U376" s="102"/>
    </row>
    <row r="377" spans="1:21" ht="40" customHeight="1" x14ac:dyDescent="0.6">
      <c r="A377" s="58"/>
      <c r="D377" s="61"/>
      <c r="T377" s="102"/>
      <c r="U377" s="102"/>
    </row>
    <row r="378" spans="1:21" ht="40" customHeight="1" x14ac:dyDescent="0.6">
      <c r="T378" s="102"/>
      <c r="U378" s="102"/>
    </row>
    <row r="379" spans="1:21" ht="40" customHeight="1" x14ac:dyDescent="0.6">
      <c r="A379" s="58"/>
      <c r="C379" s="3"/>
      <c r="D379" s="61"/>
      <c r="E379" s="53"/>
      <c r="F379" s="3"/>
      <c r="G379" s="3"/>
      <c r="H379" s="3"/>
      <c r="I379" s="54"/>
      <c r="T379" s="102"/>
      <c r="U379" s="102"/>
    </row>
    <row r="380" spans="1:21" ht="40" customHeight="1" x14ac:dyDescent="0.6">
      <c r="A380" s="58"/>
      <c r="C380" s="3"/>
      <c r="D380" s="61"/>
      <c r="E380" s="53"/>
      <c r="F380" s="3"/>
      <c r="G380" s="3"/>
      <c r="H380" s="3"/>
      <c r="I380" s="54"/>
      <c r="T380" s="102"/>
      <c r="U380" s="102"/>
    </row>
  </sheetData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V4:AE354">
    <cfRule type="cellIs" dxfId="25" priority="5" stopIfTrue="1" operator="greaterThan">
      <formula>0</formula>
    </cfRule>
    <cfRule type="cellIs" dxfId="24" priority="6" stopIfTrue="1" operator="greaterThan">
      <formula>0</formula>
    </cfRule>
    <cfRule type="cellIs" dxfId="23" priority="7" stopIfTrue="1" operator="greaterThan">
      <formula>0</formula>
    </cfRule>
  </conditionalFormatting>
  <conditionalFormatting sqref="V4:AI354">
    <cfRule type="cellIs" dxfId="22" priority="1" operator="greaterThan">
      <formula>10</formula>
    </cfRule>
    <cfRule type="cellIs" dxfId="21" priority="4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77981-B831-467F-B0A2-807AA2CF4206}">
  <dimension ref="A1:AI380"/>
  <sheetViews>
    <sheetView topLeftCell="A286" zoomScale="85" zoomScaleNormal="85" workbookViewId="0">
      <selection activeCell="M300" sqref="M300"/>
    </sheetView>
  </sheetViews>
  <sheetFormatPr defaultColWidth="9.7265625" defaultRowHeight="40" customHeight="1" x14ac:dyDescent="0.6"/>
  <cols>
    <col min="1" max="1" width="10.7265625" style="56" customWidth="1"/>
    <col min="2" max="2" width="9.7265625" style="57"/>
    <col min="3" max="3" width="9.54296875" style="1" customWidth="1"/>
    <col min="4" max="4" width="22.7265625" style="60" customWidth="1"/>
    <col min="5" max="5" width="48.81640625" style="32" customWidth="1"/>
    <col min="6" max="6" width="10" style="1" customWidth="1"/>
    <col min="7" max="7" width="19.453125" style="1" customWidth="1"/>
    <col min="8" max="8" width="16.7265625" style="1" customWidth="1"/>
    <col min="9" max="9" width="13.7265625" style="22" bestFit="1" customWidth="1"/>
    <col min="10" max="17" width="13.81640625" style="4" customWidth="1"/>
    <col min="18" max="18" width="13.26953125" style="21" customWidth="1"/>
    <col min="19" max="19" width="12.54296875" style="5" customWidth="1"/>
    <col min="20" max="20" width="13.54296875" style="6" customWidth="1"/>
    <col min="21" max="22" width="13.7265625" style="6" customWidth="1"/>
    <col min="23" max="23" width="14.26953125" style="6" customWidth="1"/>
    <col min="24" max="24" width="13.453125" style="6" customWidth="1"/>
    <col min="25" max="31" width="13.7265625" style="6" customWidth="1"/>
    <col min="32" max="35" width="13.7265625" style="2" customWidth="1"/>
    <col min="36" max="16384" width="9.7265625" style="2"/>
  </cols>
  <sheetData>
    <row r="1" spans="1:35" ht="35.25" customHeight="1" x14ac:dyDescent="0.35">
      <c r="A1" s="126" t="s">
        <v>23</v>
      </c>
      <c r="B1" s="126"/>
      <c r="C1" s="126"/>
      <c r="D1" s="127"/>
      <c r="E1" s="117" t="s">
        <v>126</v>
      </c>
      <c r="F1" s="118"/>
      <c r="G1" s="118"/>
      <c r="H1" s="118"/>
      <c r="I1" s="119"/>
      <c r="J1" s="117" t="s">
        <v>24</v>
      </c>
      <c r="K1" s="118"/>
      <c r="L1" s="118"/>
      <c r="M1" s="118"/>
      <c r="N1" s="118"/>
      <c r="O1" s="118"/>
      <c r="P1" s="118"/>
      <c r="Q1" s="118"/>
      <c r="R1" s="118"/>
      <c r="S1" s="119"/>
      <c r="T1" s="128" t="s">
        <v>17</v>
      </c>
      <c r="U1" s="128" t="s">
        <v>17</v>
      </c>
      <c r="V1" s="128" t="s">
        <v>17</v>
      </c>
      <c r="W1" s="128" t="s">
        <v>17</v>
      </c>
      <c r="X1" s="128" t="s">
        <v>17</v>
      </c>
      <c r="Y1" s="128" t="s">
        <v>17</v>
      </c>
      <c r="Z1" s="128" t="s">
        <v>17</v>
      </c>
      <c r="AA1" s="128" t="s">
        <v>17</v>
      </c>
      <c r="AB1" s="128" t="s">
        <v>17</v>
      </c>
      <c r="AC1" s="128" t="s">
        <v>17</v>
      </c>
      <c r="AD1" s="128" t="s">
        <v>17</v>
      </c>
      <c r="AE1" s="128" t="s">
        <v>17</v>
      </c>
      <c r="AF1" s="128" t="s">
        <v>17</v>
      </c>
      <c r="AG1" s="128" t="s">
        <v>17</v>
      </c>
      <c r="AH1" s="128" t="s">
        <v>17</v>
      </c>
      <c r="AI1" s="128" t="s">
        <v>17</v>
      </c>
    </row>
    <row r="2" spans="1:35" ht="25.15" customHeight="1" x14ac:dyDescent="0.35">
      <c r="A2" s="121" t="s">
        <v>159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2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</row>
    <row r="3" spans="1:35" s="3" customFormat="1" ht="40" customHeight="1" x14ac:dyDescent="0.25">
      <c r="A3" s="52" t="s">
        <v>138</v>
      </c>
      <c r="B3" s="55" t="s">
        <v>21</v>
      </c>
      <c r="C3" s="55" t="s">
        <v>19</v>
      </c>
      <c r="D3" s="59" t="s">
        <v>12</v>
      </c>
      <c r="E3" s="52" t="s">
        <v>26</v>
      </c>
      <c r="F3" s="55" t="s">
        <v>3</v>
      </c>
      <c r="G3" s="52" t="s">
        <v>16</v>
      </c>
      <c r="H3" s="55" t="s">
        <v>13</v>
      </c>
      <c r="I3" s="25" t="s">
        <v>20</v>
      </c>
      <c r="J3" s="55" t="s">
        <v>18</v>
      </c>
      <c r="K3" s="77" t="s">
        <v>171</v>
      </c>
      <c r="L3" s="77" t="s">
        <v>172</v>
      </c>
      <c r="M3" s="77" t="s">
        <v>173</v>
      </c>
      <c r="N3" s="77" t="s">
        <v>174</v>
      </c>
      <c r="O3" s="77" t="s">
        <v>175</v>
      </c>
      <c r="P3" s="77" t="s">
        <v>176</v>
      </c>
      <c r="Q3" s="77" t="s">
        <v>177</v>
      </c>
      <c r="R3" s="78" t="s">
        <v>0</v>
      </c>
      <c r="S3" s="26" t="s">
        <v>2</v>
      </c>
      <c r="T3" s="30" t="s">
        <v>1</v>
      </c>
      <c r="U3" s="30" t="s">
        <v>1</v>
      </c>
      <c r="V3" s="30" t="s">
        <v>1</v>
      </c>
      <c r="W3" s="30" t="s">
        <v>1</v>
      </c>
      <c r="X3" s="30" t="s">
        <v>1</v>
      </c>
      <c r="Y3" s="30" t="s">
        <v>1</v>
      </c>
      <c r="Z3" s="30" t="s">
        <v>1</v>
      </c>
      <c r="AA3" s="30" t="s">
        <v>1</v>
      </c>
      <c r="AB3" s="30" t="s">
        <v>1</v>
      </c>
      <c r="AC3" s="30" t="s">
        <v>1</v>
      </c>
      <c r="AD3" s="30" t="s">
        <v>1</v>
      </c>
      <c r="AE3" s="30" t="s">
        <v>1</v>
      </c>
      <c r="AF3" s="30" t="s">
        <v>1</v>
      </c>
      <c r="AG3" s="30" t="s">
        <v>1</v>
      </c>
      <c r="AH3" s="30" t="s">
        <v>1</v>
      </c>
      <c r="AI3" s="30" t="s">
        <v>1</v>
      </c>
    </row>
    <row r="4" spans="1:35" ht="40" customHeight="1" x14ac:dyDescent="0.35">
      <c r="A4" s="108" t="s">
        <v>139</v>
      </c>
      <c r="B4" s="111">
        <v>1</v>
      </c>
      <c r="C4" s="33">
        <v>1</v>
      </c>
      <c r="D4" s="123" t="s">
        <v>123</v>
      </c>
      <c r="E4" s="34" t="s">
        <v>27</v>
      </c>
      <c r="F4" s="35" t="s">
        <v>125</v>
      </c>
      <c r="G4" s="35" t="s">
        <v>28</v>
      </c>
      <c r="H4" s="33" t="s">
        <v>29</v>
      </c>
      <c r="I4" s="36">
        <v>161.22</v>
      </c>
      <c r="J4" s="17">
        <v>0</v>
      </c>
      <c r="K4" s="79">
        <f>IF(SUM(T4:AK4)&gt;J4,J4,SUM(T4:AK4))</f>
        <v>0</v>
      </c>
      <c r="L4" s="81">
        <f>(SUM(T4:AK4))</f>
        <v>0</v>
      </c>
      <c r="M4" s="82"/>
      <c r="N4" s="83">
        <f>ROUND(IF(J4*0.25-0.5&lt;0,0,J4*0.25-0.5),0)-Q4-O4</f>
        <v>0</v>
      </c>
      <c r="O4" s="82"/>
      <c r="P4" s="82"/>
      <c r="Q4" s="82"/>
      <c r="R4" s="84">
        <f>J4-(SUM(T4:AC4))+M4</f>
        <v>0</v>
      </c>
      <c r="S4" s="19" t="str">
        <f>IF(R4&lt;0,"ATENÇÃO","OK")</f>
        <v>OK</v>
      </c>
      <c r="T4" s="48"/>
      <c r="U4" s="49"/>
      <c r="V4" s="48"/>
      <c r="W4" s="48"/>
      <c r="X4" s="48"/>
      <c r="Y4" s="50"/>
      <c r="Z4" s="50"/>
      <c r="AA4" s="50"/>
      <c r="AB4" s="50"/>
      <c r="AC4" s="50"/>
      <c r="AD4" s="50"/>
      <c r="AE4" s="50"/>
      <c r="AF4" s="51"/>
      <c r="AG4" s="51"/>
      <c r="AH4" s="51"/>
      <c r="AI4" s="51"/>
    </row>
    <row r="5" spans="1:35" ht="40" customHeight="1" x14ac:dyDescent="0.35">
      <c r="A5" s="109"/>
      <c r="B5" s="112"/>
      <c r="C5" s="33">
        <v>2</v>
      </c>
      <c r="D5" s="124"/>
      <c r="E5" s="34" t="s">
        <v>30</v>
      </c>
      <c r="F5" s="37" t="s">
        <v>31</v>
      </c>
      <c r="G5" s="37" t="s">
        <v>28</v>
      </c>
      <c r="H5" s="33" t="s">
        <v>29</v>
      </c>
      <c r="I5" s="38">
        <v>12.89</v>
      </c>
      <c r="J5" s="17">
        <v>0</v>
      </c>
      <c r="K5" s="79">
        <f t="shared" ref="K5:K68" si="0">IF(SUM(T5:AK5)&gt;J5,J5,SUM(T5:AK5))</f>
        <v>0</v>
      </c>
      <c r="L5" s="81">
        <f t="shared" ref="L5:L68" si="1">(SUM(T5:AK5))</f>
        <v>0</v>
      </c>
      <c r="M5" s="82"/>
      <c r="N5" s="83">
        <f t="shared" ref="N5:N68" si="2">ROUND(IF(J5*0.25-0.5&lt;0,0,J5*0.25-0.5),0)-Q5-O5</f>
        <v>0</v>
      </c>
      <c r="O5" s="80"/>
      <c r="P5" s="80"/>
      <c r="Q5" s="80"/>
      <c r="R5" s="84">
        <f t="shared" ref="R5:R68" si="3">J5-(SUM(T5:AC5))+M5</f>
        <v>0</v>
      </c>
      <c r="S5" s="19" t="str">
        <f t="shared" ref="S5:S68" si="4">IF(R5&lt;0,"ATENÇÃO","OK")</f>
        <v>OK</v>
      </c>
      <c r="T5" s="48"/>
      <c r="U5" s="49"/>
      <c r="V5" s="48"/>
      <c r="W5" s="48"/>
      <c r="X5" s="48"/>
      <c r="Y5" s="50"/>
      <c r="Z5" s="50"/>
      <c r="AA5" s="50"/>
      <c r="AB5" s="50"/>
      <c r="AC5" s="50"/>
      <c r="AD5" s="50"/>
      <c r="AE5" s="50"/>
      <c r="AF5" s="51"/>
      <c r="AG5" s="51"/>
      <c r="AH5" s="51"/>
      <c r="AI5" s="51"/>
    </row>
    <row r="6" spans="1:35" ht="40" customHeight="1" x14ac:dyDescent="0.35">
      <c r="A6" s="109"/>
      <c r="B6" s="112"/>
      <c r="C6" s="33">
        <v>3</v>
      </c>
      <c r="D6" s="124"/>
      <c r="E6" s="34" t="s">
        <v>32</v>
      </c>
      <c r="F6" s="37" t="s">
        <v>125</v>
      </c>
      <c r="G6" s="37" t="s">
        <v>28</v>
      </c>
      <c r="H6" s="33" t="s">
        <v>29</v>
      </c>
      <c r="I6" s="38">
        <v>20.63</v>
      </c>
      <c r="J6" s="17">
        <v>0</v>
      </c>
      <c r="K6" s="79">
        <f t="shared" si="0"/>
        <v>0</v>
      </c>
      <c r="L6" s="81">
        <f t="shared" si="1"/>
        <v>0</v>
      </c>
      <c r="M6" s="82"/>
      <c r="N6" s="83">
        <f t="shared" si="2"/>
        <v>0</v>
      </c>
      <c r="O6" s="80"/>
      <c r="P6" s="80"/>
      <c r="Q6" s="80"/>
      <c r="R6" s="84">
        <f t="shared" si="3"/>
        <v>0</v>
      </c>
      <c r="S6" s="19" t="str">
        <f t="shared" si="4"/>
        <v>OK</v>
      </c>
      <c r="T6" s="48"/>
      <c r="U6" s="49"/>
      <c r="V6" s="48"/>
      <c r="W6" s="48"/>
      <c r="X6" s="48"/>
      <c r="Y6" s="50"/>
      <c r="Z6" s="50"/>
      <c r="AA6" s="50"/>
      <c r="AB6" s="50"/>
      <c r="AC6" s="50"/>
      <c r="AD6" s="50"/>
      <c r="AE6" s="50"/>
      <c r="AF6" s="51"/>
      <c r="AG6" s="51"/>
      <c r="AH6" s="51"/>
      <c r="AI6" s="51"/>
    </row>
    <row r="7" spans="1:35" ht="40" customHeight="1" x14ac:dyDescent="0.35">
      <c r="A7" s="109"/>
      <c r="B7" s="112"/>
      <c r="C7" s="33">
        <v>4</v>
      </c>
      <c r="D7" s="124"/>
      <c r="E7" s="34" t="s">
        <v>33</v>
      </c>
      <c r="F7" s="37" t="s">
        <v>125</v>
      </c>
      <c r="G7" s="37" t="s">
        <v>34</v>
      </c>
      <c r="H7" s="33" t="s">
        <v>29</v>
      </c>
      <c r="I7" s="38">
        <v>33.53</v>
      </c>
      <c r="J7" s="17">
        <v>0</v>
      </c>
      <c r="K7" s="79">
        <f t="shared" si="0"/>
        <v>0</v>
      </c>
      <c r="L7" s="81">
        <f t="shared" si="1"/>
        <v>0</v>
      </c>
      <c r="M7" s="82"/>
      <c r="N7" s="83">
        <f t="shared" si="2"/>
        <v>0</v>
      </c>
      <c r="O7" s="80"/>
      <c r="P7" s="80"/>
      <c r="Q7" s="80"/>
      <c r="R7" s="84">
        <f t="shared" si="3"/>
        <v>0</v>
      </c>
      <c r="S7" s="19" t="str">
        <f t="shared" si="4"/>
        <v>OK</v>
      </c>
      <c r="T7" s="48"/>
      <c r="U7" s="49"/>
      <c r="V7" s="48"/>
      <c r="W7" s="48"/>
      <c r="X7" s="48"/>
      <c r="Y7" s="50"/>
      <c r="Z7" s="50"/>
      <c r="AA7" s="50"/>
      <c r="AB7" s="50"/>
      <c r="AC7" s="50"/>
      <c r="AD7" s="50"/>
      <c r="AE7" s="50"/>
      <c r="AF7" s="51"/>
      <c r="AG7" s="51"/>
      <c r="AH7" s="51"/>
      <c r="AI7" s="51"/>
    </row>
    <row r="8" spans="1:35" ht="40" customHeight="1" x14ac:dyDescent="0.35">
      <c r="A8" s="109"/>
      <c r="B8" s="112"/>
      <c r="C8" s="33">
        <v>5</v>
      </c>
      <c r="D8" s="124"/>
      <c r="E8" s="34" t="s">
        <v>35</v>
      </c>
      <c r="F8" s="37" t="s">
        <v>125</v>
      </c>
      <c r="G8" s="37" t="s">
        <v>36</v>
      </c>
      <c r="H8" s="33" t="s">
        <v>29</v>
      </c>
      <c r="I8" s="38">
        <v>48.36</v>
      </c>
      <c r="J8" s="17">
        <v>0</v>
      </c>
      <c r="K8" s="79">
        <f t="shared" si="0"/>
        <v>0</v>
      </c>
      <c r="L8" s="81">
        <f t="shared" si="1"/>
        <v>0</v>
      </c>
      <c r="M8" s="82"/>
      <c r="N8" s="83">
        <f t="shared" si="2"/>
        <v>0</v>
      </c>
      <c r="O8" s="80"/>
      <c r="P8" s="80"/>
      <c r="Q8" s="80"/>
      <c r="R8" s="84">
        <f t="shared" si="3"/>
        <v>0</v>
      </c>
      <c r="S8" s="19" t="str">
        <f t="shared" si="4"/>
        <v>OK</v>
      </c>
      <c r="T8" s="48"/>
      <c r="U8" s="49"/>
      <c r="V8" s="48"/>
      <c r="W8" s="48"/>
      <c r="X8" s="48"/>
      <c r="Y8" s="50"/>
      <c r="Z8" s="50"/>
      <c r="AA8" s="50"/>
      <c r="AB8" s="50"/>
      <c r="AC8" s="50"/>
      <c r="AD8" s="50"/>
      <c r="AE8" s="50"/>
      <c r="AF8" s="51"/>
      <c r="AG8" s="51"/>
      <c r="AH8" s="51"/>
      <c r="AI8" s="51"/>
    </row>
    <row r="9" spans="1:35" ht="40" customHeight="1" x14ac:dyDescent="0.35">
      <c r="A9" s="109"/>
      <c r="B9" s="112"/>
      <c r="C9" s="33">
        <v>6</v>
      </c>
      <c r="D9" s="124"/>
      <c r="E9" s="34" t="s">
        <v>127</v>
      </c>
      <c r="F9" s="35" t="s">
        <v>125</v>
      </c>
      <c r="G9" s="37" t="s">
        <v>28</v>
      </c>
      <c r="H9" s="33" t="s">
        <v>29</v>
      </c>
      <c r="I9" s="36">
        <v>4.24</v>
      </c>
      <c r="J9" s="17">
        <v>0</v>
      </c>
      <c r="K9" s="79">
        <f t="shared" si="0"/>
        <v>0</v>
      </c>
      <c r="L9" s="81">
        <f t="shared" si="1"/>
        <v>0</v>
      </c>
      <c r="M9" s="82"/>
      <c r="N9" s="83">
        <f t="shared" si="2"/>
        <v>0</v>
      </c>
      <c r="O9" s="80"/>
      <c r="P9" s="80"/>
      <c r="Q9" s="80"/>
      <c r="R9" s="84">
        <f t="shared" si="3"/>
        <v>0</v>
      </c>
      <c r="S9" s="19" t="str">
        <f t="shared" si="4"/>
        <v>OK</v>
      </c>
      <c r="T9" s="48"/>
      <c r="U9" s="49"/>
      <c r="V9" s="48"/>
      <c r="W9" s="48"/>
      <c r="X9" s="48"/>
      <c r="Y9" s="50"/>
      <c r="Z9" s="50"/>
      <c r="AA9" s="50"/>
      <c r="AB9" s="50"/>
      <c r="AC9" s="50"/>
      <c r="AD9" s="50"/>
      <c r="AE9" s="50"/>
      <c r="AF9" s="51"/>
      <c r="AG9" s="51"/>
      <c r="AH9" s="51"/>
      <c r="AI9" s="51"/>
    </row>
    <row r="10" spans="1:35" ht="40" customHeight="1" x14ac:dyDescent="0.35">
      <c r="A10" s="109"/>
      <c r="B10" s="112"/>
      <c r="C10" s="33">
        <v>7</v>
      </c>
      <c r="D10" s="124"/>
      <c r="E10" s="39" t="s">
        <v>128</v>
      </c>
      <c r="F10" s="40" t="s">
        <v>37</v>
      </c>
      <c r="G10" s="40" t="s">
        <v>38</v>
      </c>
      <c r="H10" s="33" t="s">
        <v>29</v>
      </c>
      <c r="I10" s="38">
        <v>8.59</v>
      </c>
      <c r="J10" s="17">
        <v>0</v>
      </c>
      <c r="K10" s="79">
        <f t="shared" si="0"/>
        <v>0</v>
      </c>
      <c r="L10" s="81">
        <f t="shared" si="1"/>
        <v>0</v>
      </c>
      <c r="M10" s="82"/>
      <c r="N10" s="83">
        <f t="shared" si="2"/>
        <v>0</v>
      </c>
      <c r="O10" s="80"/>
      <c r="P10" s="80"/>
      <c r="Q10" s="80"/>
      <c r="R10" s="84">
        <f t="shared" si="3"/>
        <v>0</v>
      </c>
      <c r="S10" s="19" t="str">
        <f t="shared" si="4"/>
        <v>OK</v>
      </c>
      <c r="T10" s="48"/>
      <c r="U10" s="49"/>
      <c r="V10" s="48"/>
      <c r="W10" s="48"/>
      <c r="X10" s="48"/>
      <c r="Y10" s="50"/>
      <c r="Z10" s="50"/>
      <c r="AA10" s="50"/>
      <c r="AB10" s="50"/>
      <c r="AC10" s="50"/>
      <c r="AD10" s="50"/>
      <c r="AE10" s="50"/>
      <c r="AF10" s="51"/>
      <c r="AG10" s="51"/>
      <c r="AH10" s="51"/>
      <c r="AI10" s="51"/>
    </row>
    <row r="11" spans="1:35" ht="40" customHeight="1" x14ac:dyDescent="0.35">
      <c r="A11" s="109"/>
      <c r="B11" s="112"/>
      <c r="C11" s="33">
        <v>8</v>
      </c>
      <c r="D11" s="124"/>
      <c r="E11" s="39" t="s">
        <v>129</v>
      </c>
      <c r="F11" s="40" t="s">
        <v>37</v>
      </c>
      <c r="G11" s="40" t="s">
        <v>39</v>
      </c>
      <c r="H11" s="33" t="s">
        <v>29</v>
      </c>
      <c r="I11" s="38">
        <v>12.65</v>
      </c>
      <c r="J11" s="17">
        <v>0</v>
      </c>
      <c r="K11" s="79">
        <f t="shared" si="0"/>
        <v>0</v>
      </c>
      <c r="L11" s="81">
        <f t="shared" si="1"/>
        <v>0</v>
      </c>
      <c r="M11" s="82"/>
      <c r="N11" s="83">
        <f t="shared" si="2"/>
        <v>0</v>
      </c>
      <c r="O11" s="80"/>
      <c r="P11" s="80"/>
      <c r="Q11" s="80"/>
      <c r="R11" s="84">
        <f t="shared" si="3"/>
        <v>0</v>
      </c>
      <c r="S11" s="19" t="str">
        <f t="shared" si="4"/>
        <v>OK</v>
      </c>
      <c r="T11" s="48"/>
      <c r="U11" s="49"/>
      <c r="V11" s="48"/>
      <c r="W11" s="48"/>
      <c r="X11" s="48"/>
      <c r="Y11" s="50"/>
      <c r="Z11" s="50"/>
      <c r="AA11" s="50"/>
      <c r="AB11" s="50"/>
      <c r="AC11" s="50"/>
      <c r="AD11" s="50"/>
      <c r="AE11" s="50"/>
      <c r="AF11" s="51"/>
      <c r="AG11" s="51"/>
      <c r="AH11" s="51"/>
      <c r="AI11" s="51"/>
    </row>
    <row r="12" spans="1:35" ht="40" customHeight="1" x14ac:dyDescent="0.35">
      <c r="A12" s="109"/>
      <c r="B12" s="112"/>
      <c r="C12" s="33">
        <v>9</v>
      </c>
      <c r="D12" s="124"/>
      <c r="E12" s="39" t="s">
        <v>130</v>
      </c>
      <c r="F12" s="41" t="s">
        <v>37</v>
      </c>
      <c r="G12" s="40" t="s">
        <v>40</v>
      </c>
      <c r="H12" s="40" t="s">
        <v>29</v>
      </c>
      <c r="I12" s="38">
        <v>13.75</v>
      </c>
      <c r="J12" s="17">
        <v>0</v>
      </c>
      <c r="K12" s="79">
        <f t="shared" si="0"/>
        <v>0</v>
      </c>
      <c r="L12" s="81">
        <f t="shared" si="1"/>
        <v>0</v>
      </c>
      <c r="M12" s="82"/>
      <c r="N12" s="83">
        <f t="shared" si="2"/>
        <v>0</v>
      </c>
      <c r="O12" s="80"/>
      <c r="P12" s="80"/>
      <c r="Q12" s="80"/>
      <c r="R12" s="84">
        <f t="shared" si="3"/>
        <v>0</v>
      </c>
      <c r="S12" s="19" t="str">
        <f t="shared" si="4"/>
        <v>OK</v>
      </c>
      <c r="T12" s="48"/>
      <c r="U12" s="49"/>
      <c r="V12" s="48"/>
      <c r="W12" s="48"/>
      <c r="X12" s="48"/>
      <c r="Y12" s="50"/>
      <c r="Z12" s="50"/>
      <c r="AA12" s="50"/>
      <c r="AB12" s="50"/>
      <c r="AC12" s="50"/>
      <c r="AD12" s="50"/>
      <c r="AE12" s="50"/>
      <c r="AF12" s="51"/>
      <c r="AG12" s="51"/>
      <c r="AH12" s="51"/>
      <c r="AI12" s="51"/>
    </row>
    <row r="13" spans="1:35" ht="40" customHeight="1" x14ac:dyDescent="0.35">
      <c r="A13" s="109"/>
      <c r="B13" s="112"/>
      <c r="C13" s="33">
        <v>10</v>
      </c>
      <c r="D13" s="124"/>
      <c r="E13" s="39" t="s">
        <v>41</v>
      </c>
      <c r="F13" s="41" t="s">
        <v>10</v>
      </c>
      <c r="G13" s="40" t="s">
        <v>28</v>
      </c>
      <c r="H13" s="40" t="s">
        <v>29</v>
      </c>
      <c r="I13" s="38">
        <v>47.9</v>
      </c>
      <c r="J13" s="17">
        <v>0</v>
      </c>
      <c r="K13" s="79">
        <f t="shared" si="0"/>
        <v>0</v>
      </c>
      <c r="L13" s="81">
        <f t="shared" si="1"/>
        <v>0</v>
      </c>
      <c r="M13" s="82"/>
      <c r="N13" s="83">
        <f t="shared" si="2"/>
        <v>0</v>
      </c>
      <c r="O13" s="80"/>
      <c r="P13" s="80"/>
      <c r="Q13" s="80"/>
      <c r="R13" s="84">
        <f t="shared" si="3"/>
        <v>0</v>
      </c>
      <c r="S13" s="19" t="str">
        <f t="shared" si="4"/>
        <v>OK</v>
      </c>
      <c r="T13" s="48"/>
      <c r="U13" s="48"/>
      <c r="V13" s="48"/>
      <c r="W13" s="48"/>
      <c r="X13" s="48"/>
      <c r="Y13" s="50"/>
      <c r="Z13" s="50"/>
      <c r="AA13" s="50"/>
      <c r="AB13" s="50"/>
      <c r="AC13" s="50"/>
      <c r="AD13" s="50"/>
      <c r="AE13" s="50"/>
      <c r="AF13" s="51"/>
      <c r="AG13" s="51"/>
      <c r="AH13" s="51"/>
      <c r="AI13" s="51"/>
    </row>
    <row r="14" spans="1:35" ht="40" customHeight="1" x14ac:dyDescent="0.35">
      <c r="A14" s="109"/>
      <c r="B14" s="112"/>
      <c r="C14" s="33">
        <v>11</v>
      </c>
      <c r="D14" s="124"/>
      <c r="E14" s="39" t="s">
        <v>42</v>
      </c>
      <c r="F14" s="40" t="s">
        <v>43</v>
      </c>
      <c r="G14" s="40" t="s">
        <v>28</v>
      </c>
      <c r="H14" s="40" t="s">
        <v>29</v>
      </c>
      <c r="I14" s="38">
        <v>17.13</v>
      </c>
      <c r="J14" s="17">
        <v>0</v>
      </c>
      <c r="K14" s="79">
        <f t="shared" si="0"/>
        <v>0</v>
      </c>
      <c r="L14" s="81">
        <f t="shared" si="1"/>
        <v>0</v>
      </c>
      <c r="M14" s="82"/>
      <c r="N14" s="83">
        <f t="shared" si="2"/>
        <v>0</v>
      </c>
      <c r="O14" s="80"/>
      <c r="P14" s="80"/>
      <c r="Q14" s="80"/>
      <c r="R14" s="84">
        <f t="shared" si="3"/>
        <v>0</v>
      </c>
      <c r="S14" s="19" t="str">
        <f t="shared" si="4"/>
        <v>OK</v>
      </c>
      <c r="T14" s="48"/>
      <c r="U14" s="48"/>
      <c r="V14" s="48"/>
      <c r="W14" s="48"/>
      <c r="X14" s="48"/>
      <c r="Y14" s="50"/>
      <c r="Z14" s="50"/>
      <c r="AA14" s="50"/>
      <c r="AB14" s="50"/>
      <c r="AC14" s="50"/>
      <c r="AD14" s="50"/>
      <c r="AE14" s="50"/>
      <c r="AF14" s="51"/>
      <c r="AG14" s="51"/>
      <c r="AH14" s="51"/>
      <c r="AI14" s="51"/>
    </row>
    <row r="15" spans="1:35" ht="40" customHeight="1" x14ac:dyDescent="0.35">
      <c r="A15" s="109"/>
      <c r="B15" s="112"/>
      <c r="C15" s="33">
        <v>12</v>
      </c>
      <c r="D15" s="124"/>
      <c r="E15" s="39" t="s">
        <v>44</v>
      </c>
      <c r="F15" s="40" t="s">
        <v>37</v>
      </c>
      <c r="G15" s="40" t="s">
        <v>45</v>
      </c>
      <c r="H15" s="40" t="s">
        <v>29</v>
      </c>
      <c r="I15" s="38">
        <v>22.06</v>
      </c>
      <c r="J15" s="17">
        <v>0</v>
      </c>
      <c r="K15" s="79">
        <f t="shared" si="0"/>
        <v>0</v>
      </c>
      <c r="L15" s="81">
        <f t="shared" si="1"/>
        <v>0</v>
      </c>
      <c r="M15" s="82"/>
      <c r="N15" s="83">
        <f t="shared" si="2"/>
        <v>0</v>
      </c>
      <c r="O15" s="80"/>
      <c r="P15" s="80"/>
      <c r="Q15" s="80"/>
      <c r="R15" s="84">
        <f t="shared" si="3"/>
        <v>0</v>
      </c>
      <c r="S15" s="19" t="str">
        <f t="shared" si="4"/>
        <v>OK</v>
      </c>
      <c r="T15" s="48"/>
      <c r="U15" s="48"/>
      <c r="V15" s="48"/>
      <c r="W15" s="48"/>
      <c r="X15" s="48"/>
      <c r="Y15" s="50"/>
      <c r="Z15" s="50"/>
      <c r="AA15" s="50"/>
      <c r="AB15" s="50"/>
      <c r="AC15" s="50"/>
      <c r="AD15" s="50"/>
      <c r="AE15" s="50"/>
      <c r="AF15" s="51"/>
      <c r="AG15" s="51"/>
      <c r="AH15" s="51"/>
      <c r="AI15" s="51"/>
    </row>
    <row r="16" spans="1:35" ht="40" customHeight="1" x14ac:dyDescent="0.35">
      <c r="A16" s="109"/>
      <c r="B16" s="112"/>
      <c r="C16" s="33">
        <v>13</v>
      </c>
      <c r="D16" s="124"/>
      <c r="E16" s="42" t="s">
        <v>46</v>
      </c>
      <c r="F16" s="43" t="s">
        <v>37</v>
      </c>
      <c r="G16" s="43" t="s">
        <v>47</v>
      </c>
      <c r="H16" s="43" t="s">
        <v>29</v>
      </c>
      <c r="I16" s="44">
        <v>17.41</v>
      </c>
      <c r="J16" s="17">
        <v>0</v>
      </c>
      <c r="K16" s="79">
        <f t="shared" si="0"/>
        <v>0</v>
      </c>
      <c r="L16" s="81">
        <f t="shared" si="1"/>
        <v>0</v>
      </c>
      <c r="M16" s="82"/>
      <c r="N16" s="83">
        <f t="shared" si="2"/>
        <v>0</v>
      </c>
      <c r="O16" s="80"/>
      <c r="P16" s="80"/>
      <c r="Q16" s="80"/>
      <c r="R16" s="84">
        <f t="shared" si="3"/>
        <v>0</v>
      </c>
      <c r="S16" s="19" t="str">
        <f t="shared" si="4"/>
        <v>OK</v>
      </c>
      <c r="T16" s="48"/>
      <c r="U16" s="48"/>
      <c r="V16" s="48"/>
      <c r="W16" s="48"/>
      <c r="X16" s="48"/>
      <c r="Y16" s="50"/>
      <c r="Z16" s="50"/>
      <c r="AA16" s="50"/>
      <c r="AB16" s="50"/>
      <c r="AC16" s="50"/>
      <c r="AD16" s="50"/>
      <c r="AE16" s="50"/>
      <c r="AF16" s="51"/>
      <c r="AG16" s="51"/>
      <c r="AH16" s="51"/>
      <c r="AI16" s="51"/>
    </row>
    <row r="17" spans="1:35" ht="40" customHeight="1" x14ac:dyDescent="0.35">
      <c r="A17" s="109"/>
      <c r="B17" s="112"/>
      <c r="C17" s="33">
        <v>14</v>
      </c>
      <c r="D17" s="124"/>
      <c r="E17" s="39" t="s">
        <v>48</v>
      </c>
      <c r="F17" s="40" t="s">
        <v>37</v>
      </c>
      <c r="G17" s="40" t="s">
        <v>49</v>
      </c>
      <c r="H17" s="40" t="s">
        <v>29</v>
      </c>
      <c r="I17" s="38">
        <v>12.38</v>
      </c>
      <c r="J17" s="17">
        <v>0</v>
      </c>
      <c r="K17" s="79">
        <f t="shared" si="0"/>
        <v>0</v>
      </c>
      <c r="L17" s="81">
        <f t="shared" si="1"/>
        <v>0</v>
      </c>
      <c r="M17" s="82"/>
      <c r="N17" s="83">
        <f t="shared" si="2"/>
        <v>0</v>
      </c>
      <c r="O17" s="80"/>
      <c r="P17" s="80"/>
      <c r="Q17" s="80"/>
      <c r="R17" s="84">
        <f t="shared" si="3"/>
        <v>0</v>
      </c>
      <c r="S17" s="19" t="str">
        <f t="shared" si="4"/>
        <v>OK</v>
      </c>
      <c r="T17" s="48"/>
      <c r="U17" s="48"/>
      <c r="V17" s="48"/>
      <c r="W17" s="48"/>
      <c r="X17" s="48"/>
      <c r="Y17" s="50"/>
      <c r="Z17" s="50"/>
      <c r="AA17" s="50"/>
      <c r="AB17" s="50"/>
      <c r="AC17" s="50"/>
      <c r="AD17" s="50"/>
      <c r="AE17" s="50"/>
      <c r="AF17" s="51"/>
      <c r="AG17" s="51"/>
      <c r="AH17" s="51"/>
      <c r="AI17" s="51"/>
    </row>
    <row r="18" spans="1:35" ht="40" customHeight="1" x14ac:dyDescent="0.35">
      <c r="A18" s="109"/>
      <c r="B18" s="112"/>
      <c r="C18" s="33">
        <v>15</v>
      </c>
      <c r="D18" s="124"/>
      <c r="E18" s="39" t="s">
        <v>50</v>
      </c>
      <c r="F18" s="40" t="s">
        <v>37</v>
      </c>
      <c r="G18" s="40" t="s">
        <v>51</v>
      </c>
      <c r="H18" s="40" t="s">
        <v>29</v>
      </c>
      <c r="I18" s="38">
        <v>154.96</v>
      </c>
      <c r="J18" s="17">
        <v>0</v>
      </c>
      <c r="K18" s="79">
        <f t="shared" si="0"/>
        <v>0</v>
      </c>
      <c r="L18" s="81">
        <f t="shared" si="1"/>
        <v>0</v>
      </c>
      <c r="M18" s="82"/>
      <c r="N18" s="83">
        <f t="shared" si="2"/>
        <v>0</v>
      </c>
      <c r="O18" s="80"/>
      <c r="P18" s="80"/>
      <c r="Q18" s="80"/>
      <c r="R18" s="84">
        <f t="shared" si="3"/>
        <v>0</v>
      </c>
      <c r="S18" s="19" t="str">
        <f t="shared" si="4"/>
        <v>OK</v>
      </c>
      <c r="T18" s="48"/>
      <c r="U18" s="48"/>
      <c r="V18" s="48"/>
      <c r="W18" s="48"/>
      <c r="X18" s="48"/>
      <c r="Y18" s="50"/>
      <c r="Z18" s="50"/>
      <c r="AA18" s="50"/>
      <c r="AB18" s="50"/>
      <c r="AC18" s="50"/>
      <c r="AD18" s="50"/>
      <c r="AE18" s="50"/>
      <c r="AF18" s="51"/>
      <c r="AG18" s="51"/>
      <c r="AH18" s="51"/>
      <c r="AI18" s="51"/>
    </row>
    <row r="19" spans="1:35" ht="40" customHeight="1" x14ac:dyDescent="0.35">
      <c r="A19" s="109"/>
      <c r="B19" s="112"/>
      <c r="C19" s="33">
        <v>16</v>
      </c>
      <c r="D19" s="124"/>
      <c r="E19" s="39" t="s">
        <v>52</v>
      </c>
      <c r="F19" s="40" t="s">
        <v>37</v>
      </c>
      <c r="G19" s="40" t="s">
        <v>53</v>
      </c>
      <c r="H19" s="40" t="s">
        <v>29</v>
      </c>
      <c r="I19" s="38">
        <v>169.18</v>
      </c>
      <c r="J19" s="17">
        <v>0</v>
      </c>
      <c r="K19" s="79">
        <f t="shared" si="0"/>
        <v>0</v>
      </c>
      <c r="L19" s="81">
        <f t="shared" si="1"/>
        <v>0</v>
      </c>
      <c r="M19" s="82"/>
      <c r="N19" s="83">
        <f t="shared" si="2"/>
        <v>0</v>
      </c>
      <c r="O19" s="80"/>
      <c r="P19" s="80"/>
      <c r="Q19" s="80"/>
      <c r="R19" s="84">
        <f t="shared" si="3"/>
        <v>0</v>
      </c>
      <c r="S19" s="19" t="str">
        <f t="shared" si="4"/>
        <v>OK</v>
      </c>
      <c r="T19" s="48"/>
      <c r="U19" s="48"/>
      <c r="V19" s="48"/>
      <c r="W19" s="48"/>
      <c r="X19" s="48"/>
      <c r="Y19" s="50"/>
      <c r="Z19" s="50"/>
      <c r="AA19" s="50"/>
      <c r="AB19" s="50"/>
      <c r="AC19" s="50"/>
      <c r="AD19" s="50"/>
      <c r="AE19" s="50"/>
      <c r="AF19" s="51"/>
      <c r="AG19" s="51"/>
      <c r="AH19" s="51"/>
      <c r="AI19" s="51"/>
    </row>
    <row r="20" spans="1:35" ht="40" customHeight="1" x14ac:dyDescent="0.35">
      <c r="A20" s="109"/>
      <c r="B20" s="112"/>
      <c r="C20" s="33">
        <v>17</v>
      </c>
      <c r="D20" s="124"/>
      <c r="E20" s="39" t="s">
        <v>54</v>
      </c>
      <c r="F20" s="40" t="s">
        <v>37</v>
      </c>
      <c r="G20" s="40" t="s">
        <v>55</v>
      </c>
      <c r="H20" s="40" t="s">
        <v>29</v>
      </c>
      <c r="I20" s="38">
        <v>55.76</v>
      </c>
      <c r="J20" s="17">
        <v>0</v>
      </c>
      <c r="K20" s="79">
        <f t="shared" si="0"/>
        <v>0</v>
      </c>
      <c r="L20" s="81">
        <f t="shared" si="1"/>
        <v>0</v>
      </c>
      <c r="M20" s="82"/>
      <c r="N20" s="83">
        <f t="shared" si="2"/>
        <v>0</v>
      </c>
      <c r="O20" s="80"/>
      <c r="P20" s="80"/>
      <c r="Q20" s="80"/>
      <c r="R20" s="84">
        <f t="shared" si="3"/>
        <v>0</v>
      </c>
      <c r="S20" s="19" t="str">
        <f t="shared" si="4"/>
        <v>OK</v>
      </c>
      <c r="T20" s="48"/>
      <c r="U20" s="48"/>
      <c r="V20" s="48"/>
      <c r="W20" s="48"/>
      <c r="X20" s="48"/>
      <c r="Y20" s="50"/>
      <c r="Z20" s="50"/>
      <c r="AA20" s="50"/>
      <c r="AB20" s="50"/>
      <c r="AC20" s="50"/>
      <c r="AD20" s="50"/>
      <c r="AE20" s="50"/>
      <c r="AF20" s="51"/>
      <c r="AG20" s="51"/>
      <c r="AH20" s="51"/>
      <c r="AI20" s="51"/>
    </row>
    <row r="21" spans="1:35" ht="40" customHeight="1" x14ac:dyDescent="0.35">
      <c r="A21" s="109"/>
      <c r="B21" s="112"/>
      <c r="C21" s="33">
        <v>18</v>
      </c>
      <c r="D21" s="124"/>
      <c r="E21" s="39" t="s">
        <v>56</v>
      </c>
      <c r="F21" s="40" t="s">
        <v>37</v>
      </c>
      <c r="G21" s="40" t="s">
        <v>57</v>
      </c>
      <c r="H21" s="40" t="s">
        <v>29</v>
      </c>
      <c r="I21" s="38">
        <v>21.39</v>
      </c>
      <c r="J21" s="17">
        <v>0</v>
      </c>
      <c r="K21" s="79">
        <f t="shared" si="0"/>
        <v>0</v>
      </c>
      <c r="L21" s="81">
        <f t="shared" si="1"/>
        <v>0</v>
      </c>
      <c r="M21" s="82"/>
      <c r="N21" s="83">
        <f t="shared" si="2"/>
        <v>0</v>
      </c>
      <c r="O21" s="80"/>
      <c r="P21" s="80"/>
      <c r="Q21" s="80"/>
      <c r="R21" s="84">
        <f t="shared" si="3"/>
        <v>0</v>
      </c>
      <c r="S21" s="19" t="str">
        <f t="shared" si="4"/>
        <v>OK</v>
      </c>
      <c r="T21" s="48"/>
      <c r="U21" s="48"/>
      <c r="V21" s="48"/>
      <c r="W21" s="48"/>
      <c r="X21" s="48"/>
      <c r="Y21" s="50"/>
      <c r="Z21" s="50"/>
      <c r="AA21" s="50"/>
      <c r="AB21" s="50"/>
      <c r="AC21" s="50"/>
      <c r="AD21" s="50"/>
      <c r="AE21" s="50"/>
      <c r="AF21" s="51"/>
      <c r="AG21" s="51"/>
      <c r="AH21" s="51"/>
      <c r="AI21" s="51"/>
    </row>
    <row r="22" spans="1:35" ht="40" customHeight="1" x14ac:dyDescent="0.35">
      <c r="A22" s="109"/>
      <c r="B22" s="112"/>
      <c r="C22" s="33">
        <v>19</v>
      </c>
      <c r="D22" s="124"/>
      <c r="E22" s="39" t="s">
        <v>58</v>
      </c>
      <c r="F22" s="40" t="s">
        <v>37</v>
      </c>
      <c r="G22" s="40" t="s">
        <v>59</v>
      </c>
      <c r="H22" s="40" t="s">
        <v>29</v>
      </c>
      <c r="I22" s="38">
        <v>47.92</v>
      </c>
      <c r="J22" s="17">
        <v>0</v>
      </c>
      <c r="K22" s="79">
        <f t="shared" si="0"/>
        <v>0</v>
      </c>
      <c r="L22" s="81">
        <f t="shared" si="1"/>
        <v>0</v>
      </c>
      <c r="M22" s="82"/>
      <c r="N22" s="83">
        <f t="shared" si="2"/>
        <v>0</v>
      </c>
      <c r="O22" s="80"/>
      <c r="P22" s="80"/>
      <c r="Q22" s="80"/>
      <c r="R22" s="84">
        <f t="shared" si="3"/>
        <v>0</v>
      </c>
      <c r="S22" s="19" t="str">
        <f t="shared" si="4"/>
        <v>OK</v>
      </c>
      <c r="T22" s="48"/>
      <c r="U22" s="48"/>
      <c r="V22" s="48"/>
      <c r="W22" s="48"/>
      <c r="X22" s="48"/>
      <c r="Y22" s="50"/>
      <c r="Z22" s="50"/>
      <c r="AA22" s="50"/>
      <c r="AB22" s="50"/>
      <c r="AC22" s="50"/>
      <c r="AD22" s="50"/>
      <c r="AE22" s="50"/>
      <c r="AF22" s="51"/>
      <c r="AG22" s="51"/>
      <c r="AH22" s="51"/>
      <c r="AI22" s="51"/>
    </row>
    <row r="23" spans="1:35" ht="40" customHeight="1" x14ac:dyDescent="0.35">
      <c r="A23" s="109"/>
      <c r="B23" s="112"/>
      <c r="C23" s="33">
        <v>20</v>
      </c>
      <c r="D23" s="124"/>
      <c r="E23" s="39" t="s">
        <v>60</v>
      </c>
      <c r="F23" s="40" t="s">
        <v>37</v>
      </c>
      <c r="G23" s="40" t="s">
        <v>61</v>
      </c>
      <c r="H23" s="40" t="s">
        <v>29</v>
      </c>
      <c r="I23" s="38">
        <v>80.260000000000005</v>
      </c>
      <c r="J23" s="17">
        <v>0</v>
      </c>
      <c r="K23" s="79">
        <f t="shared" si="0"/>
        <v>0</v>
      </c>
      <c r="L23" s="81">
        <f t="shared" si="1"/>
        <v>0</v>
      </c>
      <c r="M23" s="82"/>
      <c r="N23" s="83">
        <f t="shared" si="2"/>
        <v>0</v>
      </c>
      <c r="O23" s="80"/>
      <c r="P23" s="80"/>
      <c r="Q23" s="80"/>
      <c r="R23" s="84">
        <f t="shared" si="3"/>
        <v>0</v>
      </c>
      <c r="S23" s="19" t="str">
        <f t="shared" si="4"/>
        <v>OK</v>
      </c>
      <c r="T23" s="48"/>
      <c r="U23" s="48"/>
      <c r="V23" s="48"/>
      <c r="W23" s="48"/>
      <c r="X23" s="48"/>
      <c r="Y23" s="50"/>
      <c r="Z23" s="50"/>
      <c r="AA23" s="50"/>
      <c r="AB23" s="50"/>
      <c r="AC23" s="50"/>
      <c r="AD23" s="50"/>
      <c r="AE23" s="50"/>
      <c r="AF23" s="51"/>
      <c r="AG23" s="51"/>
      <c r="AH23" s="51"/>
      <c r="AI23" s="51"/>
    </row>
    <row r="24" spans="1:35" ht="40" customHeight="1" x14ac:dyDescent="0.35">
      <c r="A24" s="109"/>
      <c r="B24" s="112"/>
      <c r="C24" s="33">
        <v>21</v>
      </c>
      <c r="D24" s="124"/>
      <c r="E24" s="39" t="s">
        <v>62</v>
      </c>
      <c r="F24" s="40" t="s">
        <v>125</v>
      </c>
      <c r="G24" s="40" t="s">
        <v>63</v>
      </c>
      <c r="H24" s="40" t="s">
        <v>29</v>
      </c>
      <c r="I24" s="38">
        <v>857.58</v>
      </c>
      <c r="J24" s="17">
        <v>0</v>
      </c>
      <c r="K24" s="79">
        <f t="shared" si="0"/>
        <v>0</v>
      </c>
      <c r="L24" s="81">
        <f t="shared" si="1"/>
        <v>0</v>
      </c>
      <c r="M24" s="82"/>
      <c r="N24" s="83">
        <f t="shared" si="2"/>
        <v>0</v>
      </c>
      <c r="O24" s="80"/>
      <c r="P24" s="80"/>
      <c r="Q24" s="80"/>
      <c r="R24" s="84">
        <f t="shared" si="3"/>
        <v>0</v>
      </c>
      <c r="S24" s="19" t="str">
        <f t="shared" si="4"/>
        <v>OK</v>
      </c>
      <c r="T24" s="48"/>
      <c r="U24" s="48"/>
      <c r="V24" s="48"/>
      <c r="W24" s="48"/>
      <c r="X24" s="48"/>
      <c r="Y24" s="50"/>
      <c r="Z24" s="50"/>
      <c r="AA24" s="50"/>
      <c r="AB24" s="50"/>
      <c r="AC24" s="50"/>
      <c r="AD24" s="50"/>
      <c r="AE24" s="50"/>
      <c r="AF24" s="51"/>
      <c r="AG24" s="51"/>
      <c r="AH24" s="51"/>
      <c r="AI24" s="51"/>
    </row>
    <row r="25" spans="1:35" ht="40" customHeight="1" x14ac:dyDescent="0.35">
      <c r="A25" s="109"/>
      <c r="B25" s="112"/>
      <c r="C25" s="33">
        <v>22</v>
      </c>
      <c r="D25" s="124"/>
      <c r="E25" s="39" t="s">
        <v>64</v>
      </c>
      <c r="F25" s="40" t="s">
        <v>125</v>
      </c>
      <c r="G25" s="40" t="s">
        <v>63</v>
      </c>
      <c r="H25" s="40" t="s">
        <v>29</v>
      </c>
      <c r="I25" s="38">
        <v>450.92</v>
      </c>
      <c r="J25" s="17">
        <v>0</v>
      </c>
      <c r="K25" s="79">
        <f t="shared" si="0"/>
        <v>0</v>
      </c>
      <c r="L25" s="81">
        <f t="shared" si="1"/>
        <v>0</v>
      </c>
      <c r="M25" s="82"/>
      <c r="N25" s="83">
        <f t="shared" si="2"/>
        <v>0</v>
      </c>
      <c r="O25" s="80"/>
      <c r="P25" s="80"/>
      <c r="Q25" s="80"/>
      <c r="R25" s="84">
        <f t="shared" si="3"/>
        <v>0</v>
      </c>
      <c r="S25" s="19" t="str">
        <f t="shared" si="4"/>
        <v>OK</v>
      </c>
      <c r="T25" s="48"/>
      <c r="U25" s="48"/>
      <c r="V25" s="48"/>
      <c r="W25" s="48"/>
      <c r="X25" s="48"/>
      <c r="Y25" s="50"/>
      <c r="Z25" s="50"/>
      <c r="AA25" s="50"/>
      <c r="AB25" s="50"/>
      <c r="AC25" s="50"/>
      <c r="AD25" s="50"/>
      <c r="AE25" s="50"/>
      <c r="AF25" s="51"/>
      <c r="AG25" s="51"/>
      <c r="AH25" s="51"/>
      <c r="AI25" s="51"/>
    </row>
    <row r="26" spans="1:35" ht="40" customHeight="1" x14ac:dyDescent="0.35">
      <c r="A26" s="109"/>
      <c r="B26" s="112"/>
      <c r="C26" s="33">
        <v>23</v>
      </c>
      <c r="D26" s="124"/>
      <c r="E26" s="39" t="s">
        <v>65</v>
      </c>
      <c r="F26" s="40" t="s">
        <v>125</v>
      </c>
      <c r="G26" s="40" t="s">
        <v>66</v>
      </c>
      <c r="H26" s="40" t="s">
        <v>29</v>
      </c>
      <c r="I26" s="38">
        <v>121.74</v>
      </c>
      <c r="J26" s="17">
        <v>0</v>
      </c>
      <c r="K26" s="79">
        <f t="shared" si="0"/>
        <v>0</v>
      </c>
      <c r="L26" s="81">
        <f t="shared" si="1"/>
        <v>0</v>
      </c>
      <c r="M26" s="82"/>
      <c r="N26" s="83">
        <f t="shared" si="2"/>
        <v>0</v>
      </c>
      <c r="O26" s="80"/>
      <c r="P26" s="80"/>
      <c r="Q26" s="80"/>
      <c r="R26" s="84">
        <f t="shared" si="3"/>
        <v>0</v>
      </c>
      <c r="S26" s="19" t="str">
        <f t="shared" si="4"/>
        <v>OK</v>
      </c>
      <c r="T26" s="48"/>
      <c r="U26" s="48"/>
      <c r="V26" s="48"/>
      <c r="W26" s="48"/>
      <c r="X26" s="48"/>
      <c r="Y26" s="50"/>
      <c r="Z26" s="50"/>
      <c r="AA26" s="50"/>
      <c r="AB26" s="50"/>
      <c r="AC26" s="50"/>
      <c r="AD26" s="50"/>
      <c r="AE26" s="50"/>
      <c r="AF26" s="51"/>
      <c r="AG26" s="51"/>
      <c r="AH26" s="51"/>
      <c r="AI26" s="51"/>
    </row>
    <row r="27" spans="1:35" ht="40" customHeight="1" x14ac:dyDescent="0.35">
      <c r="A27" s="109"/>
      <c r="B27" s="112"/>
      <c r="C27" s="33">
        <v>24</v>
      </c>
      <c r="D27" s="124"/>
      <c r="E27" s="39" t="s">
        <v>67</v>
      </c>
      <c r="F27" s="40" t="s">
        <v>125</v>
      </c>
      <c r="G27" s="40" t="s">
        <v>68</v>
      </c>
      <c r="H27" s="40" t="s">
        <v>29</v>
      </c>
      <c r="I27" s="38">
        <v>559.17999999999995</v>
      </c>
      <c r="J27" s="17">
        <v>0</v>
      </c>
      <c r="K27" s="79">
        <f t="shared" si="0"/>
        <v>0</v>
      </c>
      <c r="L27" s="81">
        <f t="shared" si="1"/>
        <v>0</v>
      </c>
      <c r="M27" s="82"/>
      <c r="N27" s="83">
        <f t="shared" si="2"/>
        <v>0</v>
      </c>
      <c r="O27" s="80"/>
      <c r="P27" s="80"/>
      <c r="Q27" s="80"/>
      <c r="R27" s="84">
        <f t="shared" si="3"/>
        <v>0</v>
      </c>
      <c r="S27" s="19" t="str">
        <f t="shared" si="4"/>
        <v>OK</v>
      </c>
      <c r="T27" s="48"/>
      <c r="U27" s="48"/>
      <c r="V27" s="48"/>
      <c r="W27" s="48"/>
      <c r="X27" s="48"/>
      <c r="Y27" s="50"/>
      <c r="Z27" s="50"/>
      <c r="AA27" s="50"/>
      <c r="AB27" s="50"/>
      <c r="AC27" s="50"/>
      <c r="AD27" s="50"/>
      <c r="AE27" s="50"/>
      <c r="AF27" s="51"/>
      <c r="AG27" s="51"/>
      <c r="AH27" s="51"/>
      <c r="AI27" s="51"/>
    </row>
    <row r="28" spans="1:35" ht="40" customHeight="1" x14ac:dyDescent="0.35">
      <c r="A28" s="109"/>
      <c r="B28" s="112"/>
      <c r="C28" s="33">
        <v>25</v>
      </c>
      <c r="D28" s="124"/>
      <c r="E28" s="39" t="s">
        <v>69</v>
      </c>
      <c r="F28" s="40" t="s">
        <v>125</v>
      </c>
      <c r="G28" s="40" t="s">
        <v>28</v>
      </c>
      <c r="H28" s="40" t="s">
        <v>29</v>
      </c>
      <c r="I28" s="38">
        <v>279.39999999999998</v>
      </c>
      <c r="J28" s="17">
        <v>0</v>
      </c>
      <c r="K28" s="79">
        <f t="shared" si="0"/>
        <v>0</v>
      </c>
      <c r="L28" s="81">
        <f t="shared" si="1"/>
        <v>0</v>
      </c>
      <c r="M28" s="82"/>
      <c r="N28" s="83">
        <f t="shared" si="2"/>
        <v>0</v>
      </c>
      <c r="O28" s="80"/>
      <c r="P28" s="80"/>
      <c r="Q28" s="80"/>
      <c r="R28" s="84">
        <f t="shared" si="3"/>
        <v>0</v>
      </c>
      <c r="S28" s="19" t="str">
        <f t="shared" si="4"/>
        <v>OK</v>
      </c>
      <c r="T28" s="48"/>
      <c r="U28" s="48"/>
      <c r="V28" s="48"/>
      <c r="W28" s="48"/>
      <c r="X28" s="48"/>
      <c r="Y28" s="50"/>
      <c r="Z28" s="50"/>
      <c r="AA28" s="50"/>
      <c r="AB28" s="50"/>
      <c r="AC28" s="50"/>
      <c r="AD28" s="50"/>
      <c r="AE28" s="50"/>
      <c r="AF28" s="51"/>
      <c r="AG28" s="51"/>
      <c r="AH28" s="51"/>
      <c r="AI28" s="51"/>
    </row>
    <row r="29" spans="1:35" ht="40" customHeight="1" x14ac:dyDescent="0.35">
      <c r="A29" s="109"/>
      <c r="B29" s="112"/>
      <c r="C29" s="33">
        <v>26</v>
      </c>
      <c r="D29" s="124"/>
      <c r="E29" s="39" t="s">
        <v>70</v>
      </c>
      <c r="F29" s="40" t="s">
        <v>125</v>
      </c>
      <c r="G29" s="40" t="s">
        <v>71</v>
      </c>
      <c r="H29" s="40" t="s">
        <v>29</v>
      </c>
      <c r="I29" s="38">
        <v>106.23</v>
      </c>
      <c r="J29" s="17">
        <v>0</v>
      </c>
      <c r="K29" s="79">
        <f t="shared" si="0"/>
        <v>0</v>
      </c>
      <c r="L29" s="81">
        <f t="shared" si="1"/>
        <v>0</v>
      </c>
      <c r="M29" s="82"/>
      <c r="N29" s="83">
        <f t="shared" si="2"/>
        <v>0</v>
      </c>
      <c r="O29" s="80"/>
      <c r="P29" s="80"/>
      <c r="Q29" s="80"/>
      <c r="R29" s="84">
        <f t="shared" si="3"/>
        <v>0</v>
      </c>
      <c r="S29" s="19" t="str">
        <f t="shared" si="4"/>
        <v>OK</v>
      </c>
      <c r="T29" s="48"/>
      <c r="U29" s="48"/>
      <c r="V29" s="48"/>
      <c r="W29" s="48"/>
      <c r="X29" s="48"/>
      <c r="Y29" s="50"/>
      <c r="Z29" s="50"/>
      <c r="AA29" s="50"/>
      <c r="AB29" s="50"/>
      <c r="AC29" s="50"/>
      <c r="AD29" s="50"/>
      <c r="AE29" s="50"/>
      <c r="AF29" s="51"/>
      <c r="AG29" s="51"/>
      <c r="AH29" s="51"/>
      <c r="AI29" s="51"/>
    </row>
    <row r="30" spans="1:35" ht="40" customHeight="1" x14ac:dyDescent="0.35">
      <c r="A30" s="109"/>
      <c r="B30" s="112"/>
      <c r="C30" s="33">
        <v>27</v>
      </c>
      <c r="D30" s="124"/>
      <c r="E30" s="39" t="s">
        <v>72</v>
      </c>
      <c r="F30" s="40" t="s">
        <v>125</v>
      </c>
      <c r="G30" s="40" t="s">
        <v>73</v>
      </c>
      <c r="H30" s="40" t="s">
        <v>29</v>
      </c>
      <c r="I30" s="38">
        <v>619.09</v>
      </c>
      <c r="J30" s="17">
        <v>0</v>
      </c>
      <c r="K30" s="79">
        <f t="shared" si="0"/>
        <v>0</v>
      </c>
      <c r="L30" s="81">
        <f t="shared" si="1"/>
        <v>0</v>
      </c>
      <c r="M30" s="82"/>
      <c r="N30" s="83">
        <f t="shared" si="2"/>
        <v>0</v>
      </c>
      <c r="O30" s="80"/>
      <c r="P30" s="80"/>
      <c r="Q30" s="80"/>
      <c r="R30" s="84">
        <f t="shared" si="3"/>
        <v>0</v>
      </c>
      <c r="S30" s="19" t="str">
        <f t="shared" si="4"/>
        <v>OK</v>
      </c>
      <c r="T30" s="48"/>
      <c r="U30" s="48"/>
      <c r="V30" s="48"/>
      <c r="W30" s="48"/>
      <c r="X30" s="48"/>
      <c r="Y30" s="50"/>
      <c r="Z30" s="50"/>
      <c r="AA30" s="50"/>
      <c r="AB30" s="50"/>
      <c r="AC30" s="50"/>
      <c r="AD30" s="50"/>
      <c r="AE30" s="50"/>
      <c r="AF30" s="51"/>
      <c r="AG30" s="51"/>
      <c r="AH30" s="51"/>
      <c r="AI30" s="51"/>
    </row>
    <row r="31" spans="1:35" ht="40" customHeight="1" x14ac:dyDescent="0.35">
      <c r="A31" s="109"/>
      <c r="B31" s="112"/>
      <c r="C31" s="33">
        <v>28</v>
      </c>
      <c r="D31" s="124"/>
      <c r="E31" s="39" t="s">
        <v>74</v>
      </c>
      <c r="F31" s="40" t="s">
        <v>125</v>
      </c>
      <c r="G31" s="40" t="s">
        <v>75</v>
      </c>
      <c r="H31" s="40" t="s">
        <v>29</v>
      </c>
      <c r="I31" s="38">
        <v>864.15</v>
      </c>
      <c r="J31" s="17">
        <v>0</v>
      </c>
      <c r="K31" s="79">
        <f t="shared" si="0"/>
        <v>0</v>
      </c>
      <c r="L31" s="81">
        <f t="shared" si="1"/>
        <v>0</v>
      </c>
      <c r="M31" s="82"/>
      <c r="N31" s="83">
        <f t="shared" si="2"/>
        <v>0</v>
      </c>
      <c r="O31" s="80"/>
      <c r="P31" s="80"/>
      <c r="Q31" s="80"/>
      <c r="R31" s="84">
        <f t="shared" si="3"/>
        <v>0</v>
      </c>
      <c r="S31" s="19" t="str">
        <f t="shared" si="4"/>
        <v>OK</v>
      </c>
      <c r="T31" s="48"/>
      <c r="U31" s="48"/>
      <c r="V31" s="48"/>
      <c r="W31" s="48"/>
      <c r="X31" s="48"/>
      <c r="Y31" s="50"/>
      <c r="Z31" s="50"/>
      <c r="AA31" s="50"/>
      <c r="AB31" s="50"/>
      <c r="AC31" s="50"/>
      <c r="AD31" s="50"/>
      <c r="AE31" s="50"/>
      <c r="AF31" s="51"/>
      <c r="AG31" s="51"/>
      <c r="AH31" s="51"/>
      <c r="AI31" s="51"/>
    </row>
    <row r="32" spans="1:35" ht="40" customHeight="1" x14ac:dyDescent="0.35">
      <c r="A32" s="109"/>
      <c r="B32" s="112"/>
      <c r="C32" s="33">
        <v>29</v>
      </c>
      <c r="D32" s="124"/>
      <c r="E32" s="39" t="s">
        <v>76</v>
      </c>
      <c r="F32" s="40" t="s">
        <v>125</v>
      </c>
      <c r="G32" s="40" t="s">
        <v>28</v>
      </c>
      <c r="H32" s="40" t="s">
        <v>29</v>
      </c>
      <c r="I32" s="38">
        <v>462.23</v>
      </c>
      <c r="J32" s="17">
        <v>0</v>
      </c>
      <c r="K32" s="79">
        <f t="shared" si="0"/>
        <v>0</v>
      </c>
      <c r="L32" s="81">
        <f t="shared" si="1"/>
        <v>0</v>
      </c>
      <c r="M32" s="82"/>
      <c r="N32" s="83">
        <f t="shared" si="2"/>
        <v>0</v>
      </c>
      <c r="O32" s="80"/>
      <c r="P32" s="80"/>
      <c r="Q32" s="80"/>
      <c r="R32" s="84">
        <f t="shared" si="3"/>
        <v>0</v>
      </c>
      <c r="S32" s="19" t="str">
        <f t="shared" si="4"/>
        <v>OK</v>
      </c>
      <c r="T32" s="48"/>
      <c r="U32" s="48"/>
      <c r="V32" s="48"/>
      <c r="W32" s="48"/>
      <c r="X32" s="48"/>
      <c r="Y32" s="50"/>
      <c r="Z32" s="50"/>
      <c r="AA32" s="50"/>
      <c r="AB32" s="50"/>
      <c r="AC32" s="50"/>
      <c r="AD32" s="50"/>
      <c r="AE32" s="50"/>
      <c r="AF32" s="51"/>
      <c r="AG32" s="51"/>
      <c r="AH32" s="51"/>
      <c r="AI32" s="51"/>
    </row>
    <row r="33" spans="1:35" ht="40" customHeight="1" x14ac:dyDescent="0.35">
      <c r="A33" s="109"/>
      <c r="B33" s="112"/>
      <c r="C33" s="33">
        <v>30</v>
      </c>
      <c r="D33" s="124"/>
      <c r="E33" s="39" t="s">
        <v>77</v>
      </c>
      <c r="F33" s="40" t="s">
        <v>125</v>
      </c>
      <c r="G33" s="40" t="s">
        <v>28</v>
      </c>
      <c r="H33" s="40" t="s">
        <v>29</v>
      </c>
      <c r="I33" s="38">
        <v>872.9</v>
      </c>
      <c r="J33" s="17">
        <v>0</v>
      </c>
      <c r="K33" s="79">
        <f t="shared" si="0"/>
        <v>0</v>
      </c>
      <c r="L33" s="81">
        <f t="shared" si="1"/>
        <v>0</v>
      </c>
      <c r="M33" s="82"/>
      <c r="N33" s="83">
        <f t="shared" si="2"/>
        <v>0</v>
      </c>
      <c r="O33" s="80"/>
      <c r="P33" s="80"/>
      <c r="Q33" s="80"/>
      <c r="R33" s="84">
        <f t="shared" si="3"/>
        <v>0</v>
      </c>
      <c r="S33" s="19" t="str">
        <f t="shared" si="4"/>
        <v>OK</v>
      </c>
      <c r="T33" s="48"/>
      <c r="U33" s="48"/>
      <c r="V33" s="48"/>
      <c r="W33" s="48"/>
      <c r="X33" s="48"/>
      <c r="Y33" s="50"/>
      <c r="Z33" s="50"/>
      <c r="AA33" s="50"/>
      <c r="AB33" s="50"/>
      <c r="AC33" s="50"/>
      <c r="AD33" s="50"/>
      <c r="AE33" s="50"/>
      <c r="AF33" s="51"/>
      <c r="AG33" s="51"/>
      <c r="AH33" s="51"/>
      <c r="AI33" s="51"/>
    </row>
    <row r="34" spans="1:35" ht="40" customHeight="1" x14ac:dyDescent="0.35">
      <c r="A34" s="109"/>
      <c r="B34" s="112"/>
      <c r="C34" s="33">
        <v>31</v>
      </c>
      <c r="D34" s="124"/>
      <c r="E34" s="39" t="s">
        <v>78</v>
      </c>
      <c r="F34" s="40" t="s">
        <v>125</v>
      </c>
      <c r="G34" s="40" t="s">
        <v>28</v>
      </c>
      <c r="H34" s="40" t="s">
        <v>29</v>
      </c>
      <c r="I34" s="38">
        <v>58.04</v>
      </c>
      <c r="J34" s="17">
        <v>0</v>
      </c>
      <c r="K34" s="79">
        <f t="shared" si="0"/>
        <v>0</v>
      </c>
      <c r="L34" s="81">
        <f t="shared" si="1"/>
        <v>0</v>
      </c>
      <c r="M34" s="82"/>
      <c r="N34" s="83">
        <f t="shared" si="2"/>
        <v>0</v>
      </c>
      <c r="O34" s="80"/>
      <c r="P34" s="80"/>
      <c r="Q34" s="80"/>
      <c r="R34" s="84">
        <f t="shared" si="3"/>
        <v>0</v>
      </c>
      <c r="S34" s="19" t="str">
        <f t="shared" si="4"/>
        <v>OK</v>
      </c>
      <c r="T34" s="48"/>
      <c r="U34" s="48"/>
      <c r="V34" s="48"/>
      <c r="W34" s="48"/>
      <c r="X34" s="48"/>
      <c r="Y34" s="50"/>
      <c r="Z34" s="50"/>
      <c r="AA34" s="50"/>
      <c r="AB34" s="50"/>
      <c r="AC34" s="50"/>
      <c r="AD34" s="50"/>
      <c r="AE34" s="50"/>
      <c r="AF34" s="51"/>
      <c r="AG34" s="51"/>
      <c r="AH34" s="51"/>
      <c r="AI34" s="51"/>
    </row>
    <row r="35" spans="1:35" ht="40" customHeight="1" x14ac:dyDescent="0.35">
      <c r="A35" s="109"/>
      <c r="B35" s="112"/>
      <c r="C35" s="33">
        <v>32</v>
      </c>
      <c r="D35" s="124"/>
      <c r="E35" s="39" t="s">
        <v>131</v>
      </c>
      <c r="F35" s="40" t="s">
        <v>125</v>
      </c>
      <c r="G35" s="40" t="s">
        <v>28</v>
      </c>
      <c r="H35" s="40" t="s">
        <v>29</v>
      </c>
      <c r="I35" s="38">
        <v>54.95</v>
      </c>
      <c r="J35" s="17">
        <v>0</v>
      </c>
      <c r="K35" s="79">
        <f t="shared" si="0"/>
        <v>0</v>
      </c>
      <c r="L35" s="81">
        <f t="shared" si="1"/>
        <v>0</v>
      </c>
      <c r="M35" s="82"/>
      <c r="N35" s="83">
        <f t="shared" si="2"/>
        <v>0</v>
      </c>
      <c r="O35" s="80"/>
      <c r="P35" s="80"/>
      <c r="Q35" s="80"/>
      <c r="R35" s="84">
        <f t="shared" si="3"/>
        <v>0</v>
      </c>
      <c r="S35" s="19" t="str">
        <f t="shared" si="4"/>
        <v>OK</v>
      </c>
      <c r="T35" s="48"/>
      <c r="U35" s="48"/>
      <c r="V35" s="48"/>
      <c r="W35" s="48"/>
      <c r="X35" s="48"/>
      <c r="Y35" s="50"/>
      <c r="Z35" s="50"/>
      <c r="AA35" s="50"/>
      <c r="AB35" s="50"/>
      <c r="AC35" s="50"/>
      <c r="AD35" s="50"/>
      <c r="AE35" s="50"/>
      <c r="AF35" s="51"/>
      <c r="AG35" s="51"/>
      <c r="AH35" s="51"/>
      <c r="AI35" s="51"/>
    </row>
    <row r="36" spans="1:35" ht="40" customHeight="1" x14ac:dyDescent="0.35">
      <c r="A36" s="109"/>
      <c r="B36" s="112"/>
      <c r="C36" s="33">
        <v>33</v>
      </c>
      <c r="D36" s="124"/>
      <c r="E36" s="39" t="s">
        <v>132</v>
      </c>
      <c r="F36" s="40" t="s">
        <v>37</v>
      </c>
      <c r="G36" s="40" t="s">
        <v>79</v>
      </c>
      <c r="H36" s="40" t="s">
        <v>29</v>
      </c>
      <c r="I36" s="38">
        <v>10.43</v>
      </c>
      <c r="J36" s="17">
        <v>0</v>
      </c>
      <c r="K36" s="79">
        <f t="shared" si="0"/>
        <v>0</v>
      </c>
      <c r="L36" s="81">
        <f t="shared" si="1"/>
        <v>0</v>
      </c>
      <c r="M36" s="82"/>
      <c r="N36" s="83">
        <f t="shared" si="2"/>
        <v>0</v>
      </c>
      <c r="O36" s="80"/>
      <c r="P36" s="80"/>
      <c r="Q36" s="80"/>
      <c r="R36" s="84">
        <f t="shared" si="3"/>
        <v>0</v>
      </c>
      <c r="S36" s="19" t="str">
        <f t="shared" si="4"/>
        <v>OK</v>
      </c>
      <c r="T36" s="48"/>
      <c r="U36" s="48"/>
      <c r="V36" s="48"/>
      <c r="W36" s="48"/>
      <c r="X36" s="48"/>
      <c r="Y36" s="50"/>
      <c r="Z36" s="50"/>
      <c r="AA36" s="50"/>
      <c r="AB36" s="50"/>
      <c r="AC36" s="50"/>
      <c r="AD36" s="50"/>
      <c r="AE36" s="50"/>
      <c r="AF36" s="51"/>
      <c r="AG36" s="51"/>
      <c r="AH36" s="51"/>
      <c r="AI36" s="51"/>
    </row>
    <row r="37" spans="1:35" ht="40" customHeight="1" x14ac:dyDescent="0.35">
      <c r="A37" s="109"/>
      <c r="B37" s="112"/>
      <c r="C37" s="33">
        <v>34</v>
      </c>
      <c r="D37" s="124"/>
      <c r="E37" s="39" t="s">
        <v>133</v>
      </c>
      <c r="F37" s="40" t="s">
        <v>37</v>
      </c>
      <c r="G37" s="40" t="s">
        <v>80</v>
      </c>
      <c r="H37" s="40" t="s">
        <v>29</v>
      </c>
      <c r="I37" s="38">
        <v>15.99</v>
      </c>
      <c r="J37" s="17">
        <v>0</v>
      </c>
      <c r="K37" s="79">
        <f t="shared" si="0"/>
        <v>0</v>
      </c>
      <c r="L37" s="81">
        <f t="shared" si="1"/>
        <v>0</v>
      </c>
      <c r="M37" s="82"/>
      <c r="N37" s="83">
        <f t="shared" si="2"/>
        <v>0</v>
      </c>
      <c r="O37" s="80"/>
      <c r="P37" s="80"/>
      <c r="Q37" s="80"/>
      <c r="R37" s="84">
        <f t="shared" si="3"/>
        <v>0</v>
      </c>
      <c r="S37" s="19" t="str">
        <f t="shared" si="4"/>
        <v>OK</v>
      </c>
      <c r="T37" s="48"/>
      <c r="U37" s="48"/>
      <c r="V37" s="48"/>
      <c r="W37" s="48"/>
      <c r="X37" s="48"/>
      <c r="Y37" s="50"/>
      <c r="Z37" s="50"/>
      <c r="AA37" s="50"/>
      <c r="AB37" s="50"/>
      <c r="AC37" s="50"/>
      <c r="AD37" s="50"/>
      <c r="AE37" s="50"/>
      <c r="AF37" s="51"/>
      <c r="AG37" s="51"/>
      <c r="AH37" s="51"/>
      <c r="AI37" s="51"/>
    </row>
    <row r="38" spans="1:35" ht="40" customHeight="1" x14ac:dyDescent="0.35">
      <c r="A38" s="109"/>
      <c r="B38" s="112"/>
      <c r="C38" s="33">
        <v>35</v>
      </c>
      <c r="D38" s="124"/>
      <c r="E38" s="39" t="s">
        <v>134</v>
      </c>
      <c r="F38" s="40" t="s">
        <v>37</v>
      </c>
      <c r="G38" s="40" t="s">
        <v>81</v>
      </c>
      <c r="H38" s="40" t="s">
        <v>29</v>
      </c>
      <c r="I38" s="38">
        <v>16.75</v>
      </c>
      <c r="J38" s="17">
        <v>0</v>
      </c>
      <c r="K38" s="79">
        <f t="shared" si="0"/>
        <v>0</v>
      </c>
      <c r="L38" s="81">
        <f t="shared" si="1"/>
        <v>0</v>
      </c>
      <c r="M38" s="82"/>
      <c r="N38" s="83">
        <f t="shared" si="2"/>
        <v>0</v>
      </c>
      <c r="O38" s="80"/>
      <c r="P38" s="80"/>
      <c r="Q38" s="80"/>
      <c r="R38" s="84">
        <f t="shared" si="3"/>
        <v>0</v>
      </c>
      <c r="S38" s="19" t="str">
        <f t="shared" si="4"/>
        <v>OK</v>
      </c>
      <c r="T38" s="48"/>
      <c r="U38" s="48"/>
      <c r="V38" s="48"/>
      <c r="W38" s="48"/>
      <c r="X38" s="48"/>
      <c r="Y38" s="50"/>
      <c r="Z38" s="50"/>
      <c r="AA38" s="50"/>
      <c r="AB38" s="50"/>
      <c r="AC38" s="50"/>
      <c r="AD38" s="50"/>
      <c r="AE38" s="50"/>
      <c r="AF38" s="51"/>
      <c r="AG38" s="51"/>
      <c r="AH38" s="51"/>
      <c r="AI38" s="51"/>
    </row>
    <row r="39" spans="1:35" ht="40" customHeight="1" x14ac:dyDescent="0.35">
      <c r="A39" s="109"/>
      <c r="B39" s="112"/>
      <c r="C39" s="33">
        <v>36</v>
      </c>
      <c r="D39" s="124"/>
      <c r="E39" s="39" t="s">
        <v>135</v>
      </c>
      <c r="F39" s="40" t="s">
        <v>37</v>
      </c>
      <c r="G39" s="40" t="s">
        <v>82</v>
      </c>
      <c r="H39" s="40" t="s">
        <v>29</v>
      </c>
      <c r="I39" s="38">
        <v>42.18</v>
      </c>
      <c r="J39" s="17">
        <v>0</v>
      </c>
      <c r="K39" s="79">
        <f t="shared" si="0"/>
        <v>0</v>
      </c>
      <c r="L39" s="81">
        <f t="shared" si="1"/>
        <v>0</v>
      </c>
      <c r="M39" s="82"/>
      <c r="N39" s="83">
        <f t="shared" si="2"/>
        <v>0</v>
      </c>
      <c r="O39" s="80"/>
      <c r="P39" s="80"/>
      <c r="Q39" s="80"/>
      <c r="R39" s="84">
        <f t="shared" si="3"/>
        <v>0</v>
      </c>
      <c r="S39" s="19" t="str">
        <f t="shared" si="4"/>
        <v>OK</v>
      </c>
      <c r="T39" s="48"/>
      <c r="U39" s="48"/>
      <c r="V39" s="48"/>
      <c r="W39" s="48"/>
      <c r="X39" s="48"/>
      <c r="Y39" s="50"/>
      <c r="Z39" s="50"/>
      <c r="AA39" s="50"/>
      <c r="AB39" s="50"/>
      <c r="AC39" s="50"/>
      <c r="AD39" s="50"/>
      <c r="AE39" s="50"/>
      <c r="AF39" s="51"/>
      <c r="AG39" s="51"/>
      <c r="AH39" s="51"/>
      <c r="AI39" s="51"/>
    </row>
    <row r="40" spans="1:35" ht="40" customHeight="1" x14ac:dyDescent="0.35">
      <c r="A40" s="109"/>
      <c r="B40" s="112"/>
      <c r="C40" s="33">
        <v>37</v>
      </c>
      <c r="D40" s="124"/>
      <c r="E40" s="39" t="s">
        <v>136</v>
      </c>
      <c r="F40" s="40" t="s">
        <v>37</v>
      </c>
      <c r="G40" s="40" t="s">
        <v>83</v>
      </c>
      <c r="H40" s="40" t="s">
        <v>29</v>
      </c>
      <c r="I40" s="38">
        <v>22.07</v>
      </c>
      <c r="J40" s="17">
        <v>0</v>
      </c>
      <c r="K40" s="79">
        <f t="shared" si="0"/>
        <v>0</v>
      </c>
      <c r="L40" s="81">
        <f t="shared" si="1"/>
        <v>0</v>
      </c>
      <c r="M40" s="82"/>
      <c r="N40" s="83">
        <f t="shared" si="2"/>
        <v>0</v>
      </c>
      <c r="O40" s="80"/>
      <c r="P40" s="80"/>
      <c r="Q40" s="80"/>
      <c r="R40" s="84">
        <f t="shared" si="3"/>
        <v>0</v>
      </c>
      <c r="S40" s="19" t="str">
        <f t="shared" si="4"/>
        <v>OK</v>
      </c>
      <c r="T40" s="48"/>
      <c r="U40" s="48"/>
      <c r="V40" s="48"/>
      <c r="W40" s="48"/>
      <c r="X40" s="48"/>
      <c r="Y40" s="50"/>
      <c r="Z40" s="50"/>
      <c r="AA40" s="50"/>
      <c r="AB40" s="50"/>
      <c r="AC40" s="50"/>
      <c r="AD40" s="50"/>
      <c r="AE40" s="50"/>
      <c r="AF40" s="51"/>
      <c r="AG40" s="51"/>
      <c r="AH40" s="51"/>
      <c r="AI40" s="51"/>
    </row>
    <row r="41" spans="1:35" ht="40" customHeight="1" x14ac:dyDescent="0.35">
      <c r="A41" s="109"/>
      <c r="B41" s="112"/>
      <c r="C41" s="33">
        <v>38</v>
      </c>
      <c r="D41" s="124"/>
      <c r="E41" s="39" t="s">
        <v>84</v>
      </c>
      <c r="F41" s="40" t="s">
        <v>125</v>
      </c>
      <c r="G41" s="40" t="s">
        <v>85</v>
      </c>
      <c r="H41" s="40" t="s">
        <v>29</v>
      </c>
      <c r="I41" s="38">
        <v>913.6</v>
      </c>
      <c r="J41" s="17">
        <v>0</v>
      </c>
      <c r="K41" s="79">
        <f t="shared" si="0"/>
        <v>0</v>
      </c>
      <c r="L41" s="81">
        <f t="shared" si="1"/>
        <v>0</v>
      </c>
      <c r="M41" s="82"/>
      <c r="N41" s="83">
        <f t="shared" si="2"/>
        <v>0</v>
      </c>
      <c r="O41" s="80"/>
      <c r="P41" s="80"/>
      <c r="Q41" s="80"/>
      <c r="R41" s="84">
        <f t="shared" si="3"/>
        <v>0</v>
      </c>
      <c r="S41" s="19" t="str">
        <f t="shared" si="4"/>
        <v>OK</v>
      </c>
      <c r="T41" s="48"/>
      <c r="U41" s="48"/>
      <c r="V41" s="48"/>
      <c r="W41" s="48"/>
      <c r="X41" s="48"/>
      <c r="Y41" s="50"/>
      <c r="Z41" s="50"/>
      <c r="AA41" s="50"/>
      <c r="AB41" s="50"/>
      <c r="AC41" s="50"/>
      <c r="AD41" s="50"/>
      <c r="AE41" s="50"/>
      <c r="AF41" s="51"/>
      <c r="AG41" s="51"/>
      <c r="AH41" s="51"/>
      <c r="AI41" s="51"/>
    </row>
    <row r="42" spans="1:35" ht="40" customHeight="1" x14ac:dyDescent="0.35">
      <c r="A42" s="109"/>
      <c r="B42" s="112"/>
      <c r="C42" s="33">
        <v>39</v>
      </c>
      <c r="D42" s="124"/>
      <c r="E42" s="39" t="s">
        <v>86</v>
      </c>
      <c r="F42" s="40" t="s">
        <v>125</v>
      </c>
      <c r="G42" s="40" t="s">
        <v>87</v>
      </c>
      <c r="H42" s="40" t="s">
        <v>29</v>
      </c>
      <c r="I42" s="38">
        <v>373.35</v>
      </c>
      <c r="J42" s="17">
        <v>0</v>
      </c>
      <c r="K42" s="79">
        <f t="shared" si="0"/>
        <v>0</v>
      </c>
      <c r="L42" s="81">
        <f t="shared" si="1"/>
        <v>0</v>
      </c>
      <c r="M42" s="82"/>
      <c r="N42" s="83">
        <f t="shared" si="2"/>
        <v>0</v>
      </c>
      <c r="O42" s="80"/>
      <c r="P42" s="80"/>
      <c r="Q42" s="80"/>
      <c r="R42" s="84">
        <f t="shared" si="3"/>
        <v>0</v>
      </c>
      <c r="S42" s="19" t="str">
        <f t="shared" si="4"/>
        <v>OK</v>
      </c>
      <c r="T42" s="48"/>
      <c r="U42" s="48"/>
      <c r="V42" s="48"/>
      <c r="W42" s="48"/>
      <c r="X42" s="48"/>
      <c r="Y42" s="50"/>
      <c r="Z42" s="50"/>
      <c r="AA42" s="50"/>
      <c r="AB42" s="50"/>
      <c r="AC42" s="50"/>
      <c r="AD42" s="50"/>
      <c r="AE42" s="50"/>
      <c r="AF42" s="51"/>
      <c r="AG42" s="51"/>
      <c r="AH42" s="51"/>
      <c r="AI42" s="51"/>
    </row>
    <row r="43" spans="1:35" ht="40" customHeight="1" x14ac:dyDescent="0.35">
      <c r="A43" s="109"/>
      <c r="B43" s="112"/>
      <c r="C43" s="33">
        <v>40</v>
      </c>
      <c r="D43" s="124"/>
      <c r="E43" s="39" t="s">
        <v>88</v>
      </c>
      <c r="F43" s="40" t="s">
        <v>125</v>
      </c>
      <c r="G43" s="40" t="s">
        <v>28</v>
      </c>
      <c r="H43" s="40" t="s">
        <v>29</v>
      </c>
      <c r="I43" s="38">
        <v>741.62</v>
      </c>
      <c r="J43" s="17">
        <v>0</v>
      </c>
      <c r="K43" s="79">
        <f t="shared" si="0"/>
        <v>0</v>
      </c>
      <c r="L43" s="81">
        <f t="shared" si="1"/>
        <v>0</v>
      </c>
      <c r="M43" s="82"/>
      <c r="N43" s="83">
        <f t="shared" si="2"/>
        <v>0</v>
      </c>
      <c r="O43" s="80"/>
      <c r="P43" s="80"/>
      <c r="Q43" s="80"/>
      <c r="R43" s="84">
        <f t="shared" si="3"/>
        <v>0</v>
      </c>
      <c r="S43" s="19" t="str">
        <f t="shared" si="4"/>
        <v>OK</v>
      </c>
      <c r="T43" s="48"/>
      <c r="U43" s="48"/>
      <c r="V43" s="48"/>
      <c r="W43" s="48"/>
      <c r="X43" s="48"/>
      <c r="Y43" s="50"/>
      <c r="Z43" s="50"/>
      <c r="AA43" s="50"/>
      <c r="AB43" s="50"/>
      <c r="AC43" s="50"/>
      <c r="AD43" s="50"/>
      <c r="AE43" s="50"/>
      <c r="AF43" s="51"/>
      <c r="AG43" s="51"/>
      <c r="AH43" s="51"/>
      <c r="AI43" s="51"/>
    </row>
    <row r="44" spans="1:35" ht="40" customHeight="1" x14ac:dyDescent="0.35">
      <c r="A44" s="109"/>
      <c r="B44" s="112"/>
      <c r="C44" s="33">
        <v>41</v>
      </c>
      <c r="D44" s="124"/>
      <c r="E44" s="39" t="s">
        <v>89</v>
      </c>
      <c r="F44" s="40" t="s">
        <v>37</v>
      </c>
      <c r="G44" s="40" t="s">
        <v>28</v>
      </c>
      <c r="H44" s="40" t="s">
        <v>29</v>
      </c>
      <c r="I44" s="38">
        <v>154.77000000000001</v>
      </c>
      <c r="J44" s="17">
        <v>0</v>
      </c>
      <c r="K44" s="79">
        <f t="shared" si="0"/>
        <v>0</v>
      </c>
      <c r="L44" s="81">
        <f t="shared" si="1"/>
        <v>0</v>
      </c>
      <c r="M44" s="82"/>
      <c r="N44" s="83">
        <f t="shared" si="2"/>
        <v>0</v>
      </c>
      <c r="O44" s="80"/>
      <c r="P44" s="80"/>
      <c r="Q44" s="80"/>
      <c r="R44" s="84">
        <f t="shared" si="3"/>
        <v>0</v>
      </c>
      <c r="S44" s="19" t="str">
        <f t="shared" si="4"/>
        <v>OK</v>
      </c>
      <c r="T44" s="48"/>
      <c r="U44" s="48"/>
      <c r="V44" s="48"/>
      <c r="W44" s="48"/>
      <c r="X44" s="48"/>
      <c r="Y44" s="50"/>
      <c r="Z44" s="50"/>
      <c r="AA44" s="50"/>
      <c r="AB44" s="50"/>
      <c r="AC44" s="50"/>
      <c r="AD44" s="50"/>
      <c r="AE44" s="50"/>
      <c r="AF44" s="51"/>
      <c r="AG44" s="51"/>
      <c r="AH44" s="51"/>
      <c r="AI44" s="51"/>
    </row>
    <row r="45" spans="1:35" ht="40" customHeight="1" x14ac:dyDescent="0.35">
      <c r="A45" s="109"/>
      <c r="B45" s="112"/>
      <c r="C45" s="33">
        <v>42</v>
      </c>
      <c r="D45" s="124"/>
      <c r="E45" s="39" t="s">
        <v>90</v>
      </c>
      <c r="F45" s="40" t="s">
        <v>37</v>
      </c>
      <c r="G45" s="40" t="s">
        <v>28</v>
      </c>
      <c r="H45" s="40" t="s">
        <v>29</v>
      </c>
      <c r="I45" s="38">
        <v>87.06</v>
      </c>
      <c r="J45" s="17">
        <v>0</v>
      </c>
      <c r="K45" s="79">
        <f t="shared" si="0"/>
        <v>0</v>
      </c>
      <c r="L45" s="81">
        <f t="shared" si="1"/>
        <v>0</v>
      </c>
      <c r="M45" s="82"/>
      <c r="N45" s="83">
        <f t="shared" si="2"/>
        <v>0</v>
      </c>
      <c r="O45" s="80"/>
      <c r="P45" s="80"/>
      <c r="Q45" s="80"/>
      <c r="R45" s="84">
        <f t="shared" si="3"/>
        <v>0</v>
      </c>
      <c r="S45" s="19" t="str">
        <f t="shared" si="4"/>
        <v>OK</v>
      </c>
      <c r="T45" s="48"/>
      <c r="U45" s="48"/>
      <c r="V45" s="48"/>
      <c r="W45" s="48"/>
      <c r="X45" s="48"/>
      <c r="Y45" s="50"/>
      <c r="Z45" s="50"/>
      <c r="AA45" s="50"/>
      <c r="AB45" s="50"/>
      <c r="AC45" s="50"/>
      <c r="AD45" s="50"/>
      <c r="AE45" s="50"/>
      <c r="AF45" s="51"/>
      <c r="AG45" s="51"/>
      <c r="AH45" s="51"/>
      <c r="AI45" s="51"/>
    </row>
    <row r="46" spans="1:35" ht="40" customHeight="1" x14ac:dyDescent="0.35">
      <c r="A46" s="109"/>
      <c r="B46" s="112"/>
      <c r="C46" s="33">
        <v>43</v>
      </c>
      <c r="D46" s="124"/>
      <c r="E46" s="39" t="s">
        <v>91</v>
      </c>
      <c r="F46" s="40" t="s">
        <v>37</v>
      </c>
      <c r="G46" s="40" t="s">
        <v>92</v>
      </c>
      <c r="H46" s="40" t="s">
        <v>29</v>
      </c>
      <c r="I46" s="38">
        <v>15.61</v>
      </c>
      <c r="J46" s="17">
        <v>0</v>
      </c>
      <c r="K46" s="79">
        <f t="shared" si="0"/>
        <v>0</v>
      </c>
      <c r="L46" s="81">
        <f t="shared" si="1"/>
        <v>0</v>
      </c>
      <c r="M46" s="82"/>
      <c r="N46" s="83">
        <f t="shared" si="2"/>
        <v>0</v>
      </c>
      <c r="O46" s="80"/>
      <c r="P46" s="80"/>
      <c r="Q46" s="80"/>
      <c r="R46" s="84">
        <f t="shared" si="3"/>
        <v>0</v>
      </c>
      <c r="S46" s="19" t="str">
        <f t="shared" si="4"/>
        <v>OK</v>
      </c>
      <c r="T46" s="48"/>
      <c r="U46" s="48"/>
      <c r="V46" s="48"/>
      <c r="W46" s="48"/>
      <c r="X46" s="48"/>
      <c r="Y46" s="50"/>
      <c r="Z46" s="50"/>
      <c r="AA46" s="50"/>
      <c r="AB46" s="50"/>
      <c r="AC46" s="50"/>
      <c r="AD46" s="50"/>
      <c r="AE46" s="50"/>
      <c r="AF46" s="51"/>
      <c r="AG46" s="51"/>
      <c r="AH46" s="51"/>
      <c r="AI46" s="51"/>
    </row>
    <row r="47" spans="1:35" ht="40" customHeight="1" x14ac:dyDescent="0.35">
      <c r="A47" s="109"/>
      <c r="B47" s="112"/>
      <c r="C47" s="33">
        <v>44</v>
      </c>
      <c r="D47" s="124"/>
      <c r="E47" s="39" t="s">
        <v>93</v>
      </c>
      <c r="F47" s="40" t="s">
        <v>125</v>
      </c>
      <c r="G47" s="40" t="s">
        <v>28</v>
      </c>
      <c r="H47" s="40" t="s">
        <v>29</v>
      </c>
      <c r="I47" s="38">
        <v>144.44999999999999</v>
      </c>
      <c r="J47" s="17">
        <v>0</v>
      </c>
      <c r="K47" s="79">
        <f t="shared" si="0"/>
        <v>0</v>
      </c>
      <c r="L47" s="81">
        <f t="shared" si="1"/>
        <v>0</v>
      </c>
      <c r="M47" s="82"/>
      <c r="N47" s="83">
        <f t="shared" si="2"/>
        <v>0</v>
      </c>
      <c r="O47" s="80"/>
      <c r="P47" s="80"/>
      <c r="Q47" s="80"/>
      <c r="R47" s="84">
        <f t="shared" si="3"/>
        <v>0</v>
      </c>
      <c r="S47" s="19" t="str">
        <f t="shared" si="4"/>
        <v>OK</v>
      </c>
      <c r="T47" s="48"/>
      <c r="U47" s="48"/>
      <c r="V47" s="48"/>
      <c r="W47" s="48"/>
      <c r="X47" s="48"/>
      <c r="Y47" s="50"/>
      <c r="Z47" s="50"/>
      <c r="AA47" s="50"/>
      <c r="AB47" s="50"/>
      <c r="AC47" s="50"/>
      <c r="AD47" s="50"/>
      <c r="AE47" s="50"/>
      <c r="AF47" s="51"/>
      <c r="AG47" s="51"/>
      <c r="AH47" s="51"/>
      <c r="AI47" s="51"/>
    </row>
    <row r="48" spans="1:35" ht="40" customHeight="1" x14ac:dyDescent="0.35">
      <c r="A48" s="110"/>
      <c r="B48" s="113"/>
      <c r="C48" s="33">
        <v>45</v>
      </c>
      <c r="D48" s="125"/>
      <c r="E48" s="39" t="s">
        <v>94</v>
      </c>
      <c r="F48" s="40" t="s">
        <v>125</v>
      </c>
      <c r="G48" s="40" t="s">
        <v>28</v>
      </c>
      <c r="H48" s="40" t="s">
        <v>29</v>
      </c>
      <c r="I48" s="38">
        <v>157.99</v>
      </c>
      <c r="J48" s="17">
        <v>0</v>
      </c>
      <c r="K48" s="79">
        <f t="shared" si="0"/>
        <v>0</v>
      </c>
      <c r="L48" s="81">
        <f t="shared" si="1"/>
        <v>0</v>
      </c>
      <c r="M48" s="82"/>
      <c r="N48" s="83">
        <f t="shared" si="2"/>
        <v>0</v>
      </c>
      <c r="O48" s="80"/>
      <c r="P48" s="80"/>
      <c r="Q48" s="80"/>
      <c r="R48" s="84">
        <f t="shared" si="3"/>
        <v>0</v>
      </c>
      <c r="S48" s="19" t="str">
        <f t="shared" si="4"/>
        <v>OK</v>
      </c>
      <c r="T48" s="48"/>
      <c r="U48" s="48"/>
      <c r="V48" s="48"/>
      <c r="W48" s="48"/>
      <c r="X48" s="48"/>
      <c r="Y48" s="50"/>
      <c r="Z48" s="50"/>
      <c r="AA48" s="50"/>
      <c r="AB48" s="50"/>
      <c r="AC48" s="50"/>
      <c r="AD48" s="50"/>
      <c r="AE48" s="50"/>
      <c r="AF48" s="51"/>
      <c r="AG48" s="51"/>
      <c r="AH48" s="51"/>
      <c r="AI48" s="51"/>
    </row>
    <row r="49" spans="1:35" ht="40" customHeight="1" x14ac:dyDescent="0.35">
      <c r="A49" s="108" t="s">
        <v>140</v>
      </c>
      <c r="B49" s="111">
        <v>2</v>
      </c>
      <c r="C49" s="33">
        <v>46</v>
      </c>
      <c r="D49" s="114" t="s">
        <v>123</v>
      </c>
      <c r="E49" s="39" t="s">
        <v>27</v>
      </c>
      <c r="F49" s="40" t="s">
        <v>125</v>
      </c>
      <c r="G49" s="40" t="s">
        <v>28</v>
      </c>
      <c r="H49" s="40" t="s">
        <v>29</v>
      </c>
      <c r="I49" s="38">
        <v>185.26</v>
      </c>
      <c r="J49" s="17">
        <v>0</v>
      </c>
      <c r="K49" s="79">
        <f t="shared" si="0"/>
        <v>0</v>
      </c>
      <c r="L49" s="81">
        <f t="shared" si="1"/>
        <v>0</v>
      </c>
      <c r="M49" s="82"/>
      <c r="N49" s="83">
        <f t="shared" si="2"/>
        <v>0</v>
      </c>
      <c r="O49" s="80"/>
      <c r="P49" s="80"/>
      <c r="Q49" s="80"/>
      <c r="R49" s="84">
        <f t="shared" si="3"/>
        <v>0</v>
      </c>
      <c r="S49" s="19" t="str">
        <f t="shared" si="4"/>
        <v>OK</v>
      </c>
      <c r="T49" s="48"/>
      <c r="U49" s="48"/>
      <c r="V49" s="48"/>
      <c r="W49" s="48"/>
      <c r="X49" s="48"/>
      <c r="Y49" s="50"/>
      <c r="Z49" s="50"/>
      <c r="AA49" s="50"/>
      <c r="AB49" s="50"/>
      <c r="AC49" s="50"/>
      <c r="AD49" s="50"/>
      <c r="AE49" s="50"/>
      <c r="AF49" s="51"/>
      <c r="AG49" s="51"/>
      <c r="AH49" s="51"/>
      <c r="AI49" s="51"/>
    </row>
    <row r="50" spans="1:35" ht="40" customHeight="1" x14ac:dyDescent="0.35">
      <c r="A50" s="109"/>
      <c r="B50" s="112"/>
      <c r="C50" s="33">
        <v>47</v>
      </c>
      <c r="D50" s="115"/>
      <c r="E50" s="39" t="s">
        <v>30</v>
      </c>
      <c r="F50" s="40" t="s">
        <v>31</v>
      </c>
      <c r="G50" s="40" t="s">
        <v>28</v>
      </c>
      <c r="H50" s="40" t="s">
        <v>29</v>
      </c>
      <c r="I50" s="38">
        <v>14.82</v>
      </c>
      <c r="J50" s="17">
        <v>0</v>
      </c>
      <c r="K50" s="79">
        <f t="shared" si="0"/>
        <v>0</v>
      </c>
      <c r="L50" s="81">
        <f t="shared" si="1"/>
        <v>0</v>
      </c>
      <c r="M50" s="82"/>
      <c r="N50" s="83">
        <f t="shared" si="2"/>
        <v>0</v>
      </c>
      <c r="O50" s="80"/>
      <c r="P50" s="80"/>
      <c r="Q50" s="80"/>
      <c r="R50" s="84">
        <f t="shared" si="3"/>
        <v>0</v>
      </c>
      <c r="S50" s="19" t="str">
        <f t="shared" si="4"/>
        <v>OK</v>
      </c>
      <c r="T50" s="48"/>
      <c r="U50" s="48"/>
      <c r="V50" s="48"/>
      <c r="W50" s="48"/>
      <c r="X50" s="48"/>
      <c r="Y50" s="50"/>
      <c r="Z50" s="50"/>
      <c r="AA50" s="50"/>
      <c r="AB50" s="50"/>
      <c r="AC50" s="50"/>
      <c r="AD50" s="50"/>
      <c r="AE50" s="50"/>
      <c r="AF50" s="51"/>
      <c r="AG50" s="51"/>
      <c r="AH50" s="51"/>
      <c r="AI50" s="51"/>
    </row>
    <row r="51" spans="1:35" ht="40" customHeight="1" x14ac:dyDescent="0.35">
      <c r="A51" s="109"/>
      <c r="B51" s="112"/>
      <c r="C51" s="33">
        <v>48</v>
      </c>
      <c r="D51" s="115"/>
      <c r="E51" s="39" t="s">
        <v>35</v>
      </c>
      <c r="F51" s="40" t="s">
        <v>125</v>
      </c>
      <c r="G51" s="40" t="s">
        <v>36</v>
      </c>
      <c r="H51" s="40" t="s">
        <v>29</v>
      </c>
      <c r="I51" s="38">
        <v>55.57</v>
      </c>
      <c r="J51" s="17">
        <v>0</v>
      </c>
      <c r="K51" s="79">
        <f t="shared" si="0"/>
        <v>0</v>
      </c>
      <c r="L51" s="81">
        <f t="shared" si="1"/>
        <v>0</v>
      </c>
      <c r="M51" s="82"/>
      <c r="N51" s="83">
        <f t="shared" si="2"/>
        <v>0</v>
      </c>
      <c r="O51" s="80"/>
      <c r="P51" s="80"/>
      <c r="Q51" s="80"/>
      <c r="R51" s="84">
        <f t="shared" si="3"/>
        <v>0</v>
      </c>
      <c r="S51" s="19" t="str">
        <f t="shared" si="4"/>
        <v>OK</v>
      </c>
      <c r="T51" s="48"/>
      <c r="U51" s="48"/>
      <c r="V51" s="48"/>
      <c r="W51" s="48"/>
      <c r="X51" s="48"/>
      <c r="Y51" s="50"/>
      <c r="Z51" s="50"/>
      <c r="AA51" s="50"/>
      <c r="AB51" s="50"/>
      <c r="AC51" s="50"/>
      <c r="AD51" s="50"/>
      <c r="AE51" s="50"/>
      <c r="AF51" s="51"/>
      <c r="AG51" s="51"/>
      <c r="AH51" s="51"/>
      <c r="AI51" s="51"/>
    </row>
    <row r="52" spans="1:35" ht="40" customHeight="1" x14ac:dyDescent="0.35">
      <c r="A52" s="109"/>
      <c r="B52" s="112"/>
      <c r="C52" s="33">
        <v>49</v>
      </c>
      <c r="D52" s="115"/>
      <c r="E52" s="39" t="s">
        <v>127</v>
      </c>
      <c r="F52" s="40" t="s">
        <v>125</v>
      </c>
      <c r="G52" s="40" t="s">
        <v>28</v>
      </c>
      <c r="H52" s="40" t="s">
        <v>29</v>
      </c>
      <c r="I52" s="38">
        <v>4.88</v>
      </c>
      <c r="J52" s="17">
        <v>0</v>
      </c>
      <c r="K52" s="79">
        <f t="shared" si="0"/>
        <v>0</v>
      </c>
      <c r="L52" s="81">
        <f t="shared" si="1"/>
        <v>0</v>
      </c>
      <c r="M52" s="82"/>
      <c r="N52" s="83">
        <f t="shared" si="2"/>
        <v>0</v>
      </c>
      <c r="O52" s="80"/>
      <c r="P52" s="80"/>
      <c r="Q52" s="80"/>
      <c r="R52" s="84">
        <f t="shared" si="3"/>
        <v>0</v>
      </c>
      <c r="S52" s="19" t="str">
        <f t="shared" si="4"/>
        <v>OK</v>
      </c>
      <c r="T52" s="48"/>
      <c r="U52" s="48"/>
      <c r="V52" s="48"/>
      <c r="W52" s="48"/>
      <c r="X52" s="48"/>
      <c r="Y52" s="50"/>
      <c r="Z52" s="50"/>
      <c r="AA52" s="50"/>
      <c r="AB52" s="50"/>
      <c r="AC52" s="50"/>
      <c r="AD52" s="50"/>
      <c r="AE52" s="50"/>
      <c r="AF52" s="51"/>
      <c r="AG52" s="51"/>
      <c r="AH52" s="51"/>
      <c r="AI52" s="51"/>
    </row>
    <row r="53" spans="1:35" ht="40" customHeight="1" x14ac:dyDescent="0.35">
      <c r="A53" s="109"/>
      <c r="B53" s="112"/>
      <c r="C53" s="33">
        <v>50</v>
      </c>
      <c r="D53" s="115"/>
      <c r="E53" s="39" t="s">
        <v>129</v>
      </c>
      <c r="F53" s="40" t="s">
        <v>37</v>
      </c>
      <c r="G53" s="40" t="s">
        <v>39</v>
      </c>
      <c r="H53" s="40" t="s">
        <v>29</v>
      </c>
      <c r="I53" s="38">
        <v>14.54</v>
      </c>
      <c r="J53" s="17">
        <v>0</v>
      </c>
      <c r="K53" s="79">
        <f t="shared" si="0"/>
        <v>0</v>
      </c>
      <c r="L53" s="81">
        <f t="shared" si="1"/>
        <v>0</v>
      </c>
      <c r="M53" s="82"/>
      <c r="N53" s="83">
        <f t="shared" si="2"/>
        <v>0</v>
      </c>
      <c r="O53" s="80"/>
      <c r="P53" s="80"/>
      <c r="Q53" s="80"/>
      <c r="R53" s="84">
        <f t="shared" si="3"/>
        <v>0</v>
      </c>
      <c r="S53" s="19" t="str">
        <f t="shared" si="4"/>
        <v>OK</v>
      </c>
      <c r="T53" s="48"/>
      <c r="U53" s="48"/>
      <c r="V53" s="48"/>
      <c r="W53" s="48"/>
      <c r="X53" s="48"/>
      <c r="Y53" s="50"/>
      <c r="Z53" s="50"/>
      <c r="AA53" s="50"/>
      <c r="AB53" s="50"/>
      <c r="AC53" s="50"/>
      <c r="AD53" s="50"/>
      <c r="AE53" s="50"/>
      <c r="AF53" s="51"/>
      <c r="AG53" s="51"/>
      <c r="AH53" s="51"/>
      <c r="AI53" s="51"/>
    </row>
    <row r="54" spans="1:35" ht="40" customHeight="1" x14ac:dyDescent="0.35">
      <c r="A54" s="109"/>
      <c r="B54" s="112"/>
      <c r="C54" s="33">
        <v>51</v>
      </c>
      <c r="D54" s="115"/>
      <c r="E54" s="39" t="s">
        <v>130</v>
      </c>
      <c r="F54" s="40" t="s">
        <v>37</v>
      </c>
      <c r="G54" s="40" t="s">
        <v>40</v>
      </c>
      <c r="H54" s="40" t="s">
        <v>29</v>
      </c>
      <c r="I54" s="38">
        <v>15.8</v>
      </c>
      <c r="J54" s="17">
        <v>0</v>
      </c>
      <c r="K54" s="79">
        <f t="shared" si="0"/>
        <v>0</v>
      </c>
      <c r="L54" s="81">
        <f t="shared" si="1"/>
        <v>0</v>
      </c>
      <c r="M54" s="82"/>
      <c r="N54" s="83">
        <f t="shared" si="2"/>
        <v>0</v>
      </c>
      <c r="O54" s="80"/>
      <c r="P54" s="80"/>
      <c r="Q54" s="80"/>
      <c r="R54" s="84">
        <f t="shared" si="3"/>
        <v>0</v>
      </c>
      <c r="S54" s="19" t="str">
        <f t="shared" si="4"/>
        <v>OK</v>
      </c>
      <c r="T54" s="48"/>
      <c r="U54" s="48"/>
      <c r="V54" s="48"/>
      <c r="W54" s="48"/>
      <c r="X54" s="48"/>
      <c r="Y54" s="50"/>
      <c r="Z54" s="50"/>
      <c r="AA54" s="50"/>
      <c r="AB54" s="50"/>
      <c r="AC54" s="50"/>
      <c r="AD54" s="50"/>
      <c r="AE54" s="50"/>
      <c r="AF54" s="51"/>
      <c r="AG54" s="51"/>
      <c r="AH54" s="51"/>
      <c r="AI54" s="51"/>
    </row>
    <row r="55" spans="1:35" ht="40" customHeight="1" x14ac:dyDescent="0.35">
      <c r="A55" s="109"/>
      <c r="B55" s="112"/>
      <c r="C55" s="33">
        <v>52</v>
      </c>
      <c r="D55" s="115"/>
      <c r="E55" s="39" t="s">
        <v>44</v>
      </c>
      <c r="F55" s="40" t="s">
        <v>37</v>
      </c>
      <c r="G55" s="40" t="s">
        <v>45</v>
      </c>
      <c r="H55" s="40" t="s">
        <v>29</v>
      </c>
      <c r="I55" s="38">
        <v>25.35</v>
      </c>
      <c r="J55" s="17">
        <v>0</v>
      </c>
      <c r="K55" s="79">
        <f t="shared" si="0"/>
        <v>0</v>
      </c>
      <c r="L55" s="81">
        <f t="shared" si="1"/>
        <v>0</v>
      </c>
      <c r="M55" s="82"/>
      <c r="N55" s="83">
        <f t="shared" si="2"/>
        <v>0</v>
      </c>
      <c r="O55" s="80"/>
      <c r="P55" s="80"/>
      <c r="Q55" s="80"/>
      <c r="R55" s="84">
        <f t="shared" si="3"/>
        <v>0</v>
      </c>
      <c r="S55" s="19" t="str">
        <f t="shared" si="4"/>
        <v>OK</v>
      </c>
      <c r="T55" s="48"/>
      <c r="U55" s="48"/>
      <c r="V55" s="48"/>
      <c r="W55" s="48"/>
      <c r="X55" s="48"/>
      <c r="Y55" s="50"/>
      <c r="Z55" s="50"/>
      <c r="AA55" s="50"/>
      <c r="AB55" s="50"/>
      <c r="AC55" s="50"/>
      <c r="AD55" s="50"/>
      <c r="AE55" s="50"/>
      <c r="AF55" s="51"/>
      <c r="AG55" s="51"/>
      <c r="AH55" s="51"/>
      <c r="AI55" s="51"/>
    </row>
    <row r="56" spans="1:35" ht="40" customHeight="1" x14ac:dyDescent="0.35">
      <c r="A56" s="109"/>
      <c r="B56" s="112"/>
      <c r="C56" s="33">
        <v>53</v>
      </c>
      <c r="D56" s="115"/>
      <c r="E56" s="39" t="s">
        <v>46</v>
      </c>
      <c r="F56" s="40" t="s">
        <v>37</v>
      </c>
      <c r="G56" s="40" t="s">
        <v>47</v>
      </c>
      <c r="H56" s="40" t="s">
        <v>29</v>
      </c>
      <c r="I56" s="38">
        <v>20</v>
      </c>
      <c r="J56" s="17">
        <v>0</v>
      </c>
      <c r="K56" s="79">
        <f t="shared" si="0"/>
        <v>0</v>
      </c>
      <c r="L56" s="81">
        <f t="shared" si="1"/>
        <v>0</v>
      </c>
      <c r="M56" s="82"/>
      <c r="N56" s="83">
        <f t="shared" si="2"/>
        <v>0</v>
      </c>
      <c r="O56" s="80"/>
      <c r="P56" s="80"/>
      <c r="Q56" s="80"/>
      <c r="R56" s="84">
        <f t="shared" si="3"/>
        <v>0</v>
      </c>
      <c r="S56" s="19" t="str">
        <f t="shared" si="4"/>
        <v>OK</v>
      </c>
      <c r="T56" s="48"/>
      <c r="U56" s="48"/>
      <c r="V56" s="48"/>
      <c r="W56" s="48"/>
      <c r="X56" s="48"/>
      <c r="Y56" s="50"/>
      <c r="Z56" s="50"/>
      <c r="AA56" s="50"/>
      <c r="AB56" s="50"/>
      <c r="AC56" s="50"/>
      <c r="AD56" s="50"/>
      <c r="AE56" s="50"/>
      <c r="AF56" s="51"/>
      <c r="AG56" s="51"/>
      <c r="AH56" s="51"/>
      <c r="AI56" s="51"/>
    </row>
    <row r="57" spans="1:35" ht="40" customHeight="1" x14ac:dyDescent="0.35">
      <c r="A57" s="109"/>
      <c r="B57" s="112"/>
      <c r="C57" s="33">
        <v>54</v>
      </c>
      <c r="D57" s="115"/>
      <c r="E57" s="39" t="s">
        <v>48</v>
      </c>
      <c r="F57" s="40" t="s">
        <v>37</v>
      </c>
      <c r="G57" s="40" t="s">
        <v>49</v>
      </c>
      <c r="H57" s="40" t="s">
        <v>29</v>
      </c>
      <c r="I57" s="38">
        <v>14.23</v>
      </c>
      <c r="J57" s="17">
        <v>0</v>
      </c>
      <c r="K57" s="79">
        <f t="shared" si="0"/>
        <v>0</v>
      </c>
      <c r="L57" s="81">
        <f t="shared" si="1"/>
        <v>0</v>
      </c>
      <c r="M57" s="82"/>
      <c r="N57" s="83">
        <f t="shared" si="2"/>
        <v>0</v>
      </c>
      <c r="O57" s="80"/>
      <c r="P57" s="80"/>
      <c r="Q57" s="80"/>
      <c r="R57" s="84">
        <f t="shared" si="3"/>
        <v>0</v>
      </c>
      <c r="S57" s="19" t="str">
        <f t="shared" si="4"/>
        <v>OK</v>
      </c>
      <c r="T57" s="48"/>
      <c r="U57" s="48"/>
      <c r="V57" s="48"/>
      <c r="W57" s="48"/>
      <c r="X57" s="48"/>
      <c r="Y57" s="50"/>
      <c r="Z57" s="50"/>
      <c r="AA57" s="50"/>
      <c r="AB57" s="50"/>
      <c r="AC57" s="50"/>
      <c r="AD57" s="50"/>
      <c r="AE57" s="50"/>
      <c r="AF57" s="51"/>
      <c r="AG57" s="51"/>
      <c r="AH57" s="51"/>
      <c r="AI57" s="51"/>
    </row>
    <row r="58" spans="1:35" ht="40" customHeight="1" x14ac:dyDescent="0.35">
      <c r="A58" s="109"/>
      <c r="B58" s="112"/>
      <c r="C58" s="33">
        <v>55</v>
      </c>
      <c r="D58" s="115"/>
      <c r="E58" s="39" t="s">
        <v>54</v>
      </c>
      <c r="F58" s="40" t="s">
        <v>37</v>
      </c>
      <c r="G58" s="40" t="s">
        <v>95</v>
      </c>
      <c r="H58" s="40" t="s">
        <v>29</v>
      </c>
      <c r="I58" s="38">
        <v>64.08</v>
      </c>
      <c r="J58" s="17">
        <v>0</v>
      </c>
      <c r="K58" s="79">
        <f t="shared" si="0"/>
        <v>0</v>
      </c>
      <c r="L58" s="81">
        <f t="shared" si="1"/>
        <v>0</v>
      </c>
      <c r="M58" s="82"/>
      <c r="N58" s="83">
        <f t="shared" si="2"/>
        <v>0</v>
      </c>
      <c r="O58" s="80"/>
      <c r="P58" s="80"/>
      <c r="Q58" s="80"/>
      <c r="R58" s="84">
        <f t="shared" si="3"/>
        <v>0</v>
      </c>
      <c r="S58" s="19" t="str">
        <f t="shared" si="4"/>
        <v>OK</v>
      </c>
      <c r="T58" s="48"/>
      <c r="U58" s="48"/>
      <c r="V58" s="48"/>
      <c r="W58" s="48"/>
      <c r="X58" s="48"/>
      <c r="Y58" s="50"/>
      <c r="Z58" s="50"/>
      <c r="AA58" s="50"/>
      <c r="AB58" s="50"/>
      <c r="AC58" s="50"/>
      <c r="AD58" s="50"/>
      <c r="AE58" s="50"/>
      <c r="AF58" s="51"/>
      <c r="AG58" s="51"/>
      <c r="AH58" s="51"/>
      <c r="AI58" s="51"/>
    </row>
    <row r="59" spans="1:35" ht="40" customHeight="1" x14ac:dyDescent="0.35">
      <c r="A59" s="109"/>
      <c r="B59" s="112"/>
      <c r="C59" s="33">
        <v>56</v>
      </c>
      <c r="D59" s="115"/>
      <c r="E59" s="39" t="s">
        <v>56</v>
      </c>
      <c r="F59" s="40" t="s">
        <v>37</v>
      </c>
      <c r="G59" s="40" t="s">
        <v>96</v>
      </c>
      <c r="H59" s="40" t="s">
        <v>29</v>
      </c>
      <c r="I59" s="38">
        <v>24.58</v>
      </c>
      <c r="J59" s="17">
        <v>0</v>
      </c>
      <c r="K59" s="79">
        <f t="shared" si="0"/>
        <v>0</v>
      </c>
      <c r="L59" s="81">
        <f t="shared" si="1"/>
        <v>0</v>
      </c>
      <c r="M59" s="82"/>
      <c r="N59" s="83">
        <f t="shared" si="2"/>
        <v>0</v>
      </c>
      <c r="O59" s="80"/>
      <c r="P59" s="80"/>
      <c r="Q59" s="80"/>
      <c r="R59" s="84">
        <f t="shared" si="3"/>
        <v>0</v>
      </c>
      <c r="S59" s="19" t="str">
        <f t="shared" si="4"/>
        <v>OK</v>
      </c>
      <c r="T59" s="48"/>
      <c r="U59" s="48"/>
      <c r="V59" s="48"/>
      <c r="W59" s="48"/>
      <c r="X59" s="48"/>
      <c r="Y59" s="50"/>
      <c r="Z59" s="50"/>
      <c r="AA59" s="50"/>
      <c r="AB59" s="50"/>
      <c r="AC59" s="50"/>
      <c r="AD59" s="50"/>
      <c r="AE59" s="50"/>
      <c r="AF59" s="51"/>
      <c r="AG59" s="51"/>
      <c r="AH59" s="51"/>
      <c r="AI59" s="51"/>
    </row>
    <row r="60" spans="1:35" ht="40" customHeight="1" x14ac:dyDescent="0.35">
      <c r="A60" s="109"/>
      <c r="B60" s="112"/>
      <c r="C60" s="33">
        <v>57</v>
      </c>
      <c r="D60" s="115"/>
      <c r="E60" s="39" t="s">
        <v>58</v>
      </c>
      <c r="F60" s="40" t="s">
        <v>37</v>
      </c>
      <c r="G60" s="40" t="s">
        <v>59</v>
      </c>
      <c r="H60" s="40" t="s">
        <v>29</v>
      </c>
      <c r="I60" s="38">
        <v>55.06</v>
      </c>
      <c r="J60" s="17">
        <v>0</v>
      </c>
      <c r="K60" s="79">
        <f t="shared" si="0"/>
        <v>0</v>
      </c>
      <c r="L60" s="81">
        <f t="shared" si="1"/>
        <v>0</v>
      </c>
      <c r="M60" s="82"/>
      <c r="N60" s="83">
        <f t="shared" si="2"/>
        <v>0</v>
      </c>
      <c r="O60" s="80"/>
      <c r="P60" s="80"/>
      <c r="Q60" s="80"/>
      <c r="R60" s="84">
        <f t="shared" si="3"/>
        <v>0</v>
      </c>
      <c r="S60" s="19" t="str">
        <f t="shared" si="4"/>
        <v>OK</v>
      </c>
      <c r="T60" s="48"/>
      <c r="U60" s="48"/>
      <c r="V60" s="48"/>
      <c r="W60" s="48"/>
      <c r="X60" s="48"/>
      <c r="Y60" s="50"/>
      <c r="Z60" s="50"/>
      <c r="AA60" s="50"/>
      <c r="AB60" s="50"/>
      <c r="AC60" s="50"/>
      <c r="AD60" s="50"/>
      <c r="AE60" s="50"/>
      <c r="AF60" s="51"/>
      <c r="AG60" s="51"/>
      <c r="AH60" s="51"/>
      <c r="AI60" s="51"/>
    </row>
    <row r="61" spans="1:35" ht="40" customHeight="1" x14ac:dyDescent="0.35">
      <c r="A61" s="109"/>
      <c r="B61" s="112"/>
      <c r="C61" s="33">
        <v>58</v>
      </c>
      <c r="D61" s="115"/>
      <c r="E61" s="39" t="s">
        <v>62</v>
      </c>
      <c r="F61" s="40" t="s">
        <v>125</v>
      </c>
      <c r="G61" s="40" t="s">
        <v>63</v>
      </c>
      <c r="H61" s="40" t="s">
        <v>29</v>
      </c>
      <c r="I61" s="38">
        <v>985.48</v>
      </c>
      <c r="J61" s="17">
        <v>0</v>
      </c>
      <c r="K61" s="79">
        <f t="shared" si="0"/>
        <v>0</v>
      </c>
      <c r="L61" s="81">
        <f t="shared" si="1"/>
        <v>0</v>
      </c>
      <c r="M61" s="82"/>
      <c r="N61" s="83">
        <f t="shared" si="2"/>
        <v>0</v>
      </c>
      <c r="O61" s="80"/>
      <c r="P61" s="80"/>
      <c r="Q61" s="80"/>
      <c r="R61" s="84">
        <f t="shared" si="3"/>
        <v>0</v>
      </c>
      <c r="S61" s="19" t="str">
        <f t="shared" si="4"/>
        <v>OK</v>
      </c>
      <c r="T61" s="48"/>
      <c r="U61" s="48"/>
      <c r="V61" s="48"/>
      <c r="W61" s="48"/>
      <c r="X61" s="48"/>
      <c r="Y61" s="50"/>
      <c r="Z61" s="50"/>
      <c r="AA61" s="50"/>
      <c r="AB61" s="50"/>
      <c r="AC61" s="50"/>
      <c r="AD61" s="50"/>
      <c r="AE61" s="50"/>
      <c r="AF61" s="51"/>
      <c r="AG61" s="51"/>
      <c r="AH61" s="51"/>
      <c r="AI61" s="51"/>
    </row>
    <row r="62" spans="1:35" ht="40" customHeight="1" x14ac:dyDescent="0.35">
      <c r="A62" s="109"/>
      <c r="B62" s="112"/>
      <c r="C62" s="33">
        <v>59</v>
      </c>
      <c r="D62" s="115"/>
      <c r="E62" s="39" t="s">
        <v>64</v>
      </c>
      <c r="F62" s="40" t="s">
        <v>125</v>
      </c>
      <c r="G62" s="40" t="s">
        <v>63</v>
      </c>
      <c r="H62" s="40" t="s">
        <v>29</v>
      </c>
      <c r="I62" s="38">
        <v>518.16999999999996</v>
      </c>
      <c r="J62" s="17">
        <v>0</v>
      </c>
      <c r="K62" s="79">
        <f t="shared" si="0"/>
        <v>0</v>
      </c>
      <c r="L62" s="81">
        <f t="shared" si="1"/>
        <v>0</v>
      </c>
      <c r="M62" s="82"/>
      <c r="N62" s="83">
        <f t="shared" si="2"/>
        <v>0</v>
      </c>
      <c r="O62" s="80"/>
      <c r="P62" s="80"/>
      <c r="Q62" s="80"/>
      <c r="R62" s="84">
        <f t="shared" si="3"/>
        <v>0</v>
      </c>
      <c r="S62" s="19" t="str">
        <f t="shared" si="4"/>
        <v>OK</v>
      </c>
      <c r="T62" s="48"/>
      <c r="U62" s="48"/>
      <c r="V62" s="48"/>
      <c r="W62" s="48"/>
      <c r="X62" s="48"/>
      <c r="Y62" s="50"/>
      <c r="Z62" s="50"/>
      <c r="AA62" s="50"/>
      <c r="AB62" s="50"/>
      <c r="AC62" s="50"/>
      <c r="AD62" s="50"/>
      <c r="AE62" s="50"/>
      <c r="AF62" s="51"/>
      <c r="AG62" s="51"/>
      <c r="AH62" s="51"/>
      <c r="AI62" s="51"/>
    </row>
    <row r="63" spans="1:35" ht="40" customHeight="1" x14ac:dyDescent="0.35">
      <c r="A63" s="109"/>
      <c r="B63" s="112"/>
      <c r="C63" s="33">
        <v>60</v>
      </c>
      <c r="D63" s="115"/>
      <c r="E63" s="39" t="s">
        <v>65</v>
      </c>
      <c r="F63" s="40" t="s">
        <v>125</v>
      </c>
      <c r="G63" s="40" t="s">
        <v>66</v>
      </c>
      <c r="H63" s="40" t="s">
        <v>29</v>
      </c>
      <c r="I63" s="38">
        <v>139.9</v>
      </c>
      <c r="J63" s="17">
        <v>0</v>
      </c>
      <c r="K63" s="79">
        <f t="shared" si="0"/>
        <v>0</v>
      </c>
      <c r="L63" s="81">
        <f t="shared" si="1"/>
        <v>0</v>
      </c>
      <c r="M63" s="82"/>
      <c r="N63" s="83">
        <f t="shared" si="2"/>
        <v>0</v>
      </c>
      <c r="O63" s="80"/>
      <c r="P63" s="80"/>
      <c r="Q63" s="80"/>
      <c r="R63" s="84">
        <f t="shared" si="3"/>
        <v>0</v>
      </c>
      <c r="S63" s="19" t="str">
        <f t="shared" si="4"/>
        <v>OK</v>
      </c>
      <c r="T63" s="48"/>
      <c r="U63" s="48"/>
      <c r="V63" s="48"/>
      <c r="W63" s="48"/>
      <c r="X63" s="48"/>
      <c r="Y63" s="50"/>
      <c r="Z63" s="50"/>
      <c r="AA63" s="50"/>
      <c r="AB63" s="50"/>
      <c r="AC63" s="50"/>
      <c r="AD63" s="50"/>
      <c r="AE63" s="50"/>
      <c r="AF63" s="51"/>
      <c r="AG63" s="51"/>
      <c r="AH63" s="51"/>
      <c r="AI63" s="51"/>
    </row>
    <row r="64" spans="1:35" ht="40" customHeight="1" x14ac:dyDescent="0.35">
      <c r="A64" s="109"/>
      <c r="B64" s="112"/>
      <c r="C64" s="33">
        <v>61</v>
      </c>
      <c r="D64" s="115"/>
      <c r="E64" s="39" t="s">
        <v>67</v>
      </c>
      <c r="F64" s="40" t="s">
        <v>125</v>
      </c>
      <c r="G64" s="40" t="s">
        <v>68</v>
      </c>
      <c r="H64" s="40" t="s">
        <v>29</v>
      </c>
      <c r="I64" s="38">
        <v>642.58000000000004</v>
      </c>
      <c r="J64" s="17">
        <v>0</v>
      </c>
      <c r="K64" s="79">
        <f t="shared" si="0"/>
        <v>0</v>
      </c>
      <c r="L64" s="81">
        <f t="shared" si="1"/>
        <v>0</v>
      </c>
      <c r="M64" s="82"/>
      <c r="N64" s="83">
        <f t="shared" si="2"/>
        <v>0</v>
      </c>
      <c r="O64" s="80"/>
      <c r="P64" s="80"/>
      <c r="Q64" s="80"/>
      <c r="R64" s="84">
        <f t="shared" si="3"/>
        <v>0</v>
      </c>
      <c r="S64" s="19" t="str">
        <f t="shared" si="4"/>
        <v>OK</v>
      </c>
      <c r="T64" s="48"/>
      <c r="U64" s="48"/>
      <c r="V64" s="48"/>
      <c r="W64" s="48"/>
      <c r="X64" s="48"/>
      <c r="Y64" s="50"/>
      <c r="Z64" s="50"/>
      <c r="AA64" s="50"/>
      <c r="AB64" s="50"/>
      <c r="AC64" s="50"/>
      <c r="AD64" s="50"/>
      <c r="AE64" s="50"/>
      <c r="AF64" s="51"/>
      <c r="AG64" s="51"/>
      <c r="AH64" s="51"/>
      <c r="AI64" s="51"/>
    </row>
    <row r="65" spans="1:35" ht="40" customHeight="1" x14ac:dyDescent="0.35">
      <c r="A65" s="109"/>
      <c r="B65" s="112"/>
      <c r="C65" s="33">
        <v>62</v>
      </c>
      <c r="D65" s="115"/>
      <c r="E65" s="39" t="s">
        <v>74</v>
      </c>
      <c r="F65" s="40" t="s">
        <v>125</v>
      </c>
      <c r="G65" s="40" t="s">
        <v>39</v>
      </c>
      <c r="H65" s="40" t="s">
        <v>29</v>
      </c>
      <c r="I65" s="38">
        <v>993.02</v>
      </c>
      <c r="J65" s="17">
        <v>0</v>
      </c>
      <c r="K65" s="79">
        <f t="shared" si="0"/>
        <v>0</v>
      </c>
      <c r="L65" s="81">
        <f t="shared" si="1"/>
        <v>0</v>
      </c>
      <c r="M65" s="82"/>
      <c r="N65" s="83">
        <f t="shared" si="2"/>
        <v>0</v>
      </c>
      <c r="O65" s="80"/>
      <c r="P65" s="80"/>
      <c r="Q65" s="80"/>
      <c r="R65" s="84">
        <f t="shared" si="3"/>
        <v>0</v>
      </c>
      <c r="S65" s="19" t="str">
        <f t="shared" si="4"/>
        <v>OK</v>
      </c>
      <c r="T65" s="48"/>
      <c r="U65" s="48"/>
      <c r="V65" s="48"/>
      <c r="W65" s="48"/>
      <c r="X65" s="48"/>
      <c r="Y65" s="50"/>
      <c r="Z65" s="50"/>
      <c r="AA65" s="50"/>
      <c r="AB65" s="50"/>
      <c r="AC65" s="50"/>
      <c r="AD65" s="50"/>
      <c r="AE65" s="50"/>
      <c r="AF65" s="51"/>
      <c r="AG65" s="51"/>
      <c r="AH65" s="51"/>
      <c r="AI65" s="51"/>
    </row>
    <row r="66" spans="1:35" ht="40" customHeight="1" x14ac:dyDescent="0.35">
      <c r="A66" s="109"/>
      <c r="B66" s="112"/>
      <c r="C66" s="33">
        <v>63</v>
      </c>
      <c r="D66" s="115"/>
      <c r="E66" s="39" t="s">
        <v>78</v>
      </c>
      <c r="F66" s="40" t="s">
        <v>125</v>
      </c>
      <c r="G66" s="40" t="s">
        <v>28</v>
      </c>
      <c r="H66" s="40" t="s">
        <v>29</v>
      </c>
      <c r="I66" s="38">
        <v>66.69</v>
      </c>
      <c r="J66" s="17">
        <v>0</v>
      </c>
      <c r="K66" s="79">
        <f t="shared" si="0"/>
        <v>0</v>
      </c>
      <c r="L66" s="81">
        <f t="shared" si="1"/>
        <v>0</v>
      </c>
      <c r="M66" s="82"/>
      <c r="N66" s="83">
        <f t="shared" si="2"/>
        <v>0</v>
      </c>
      <c r="O66" s="80"/>
      <c r="P66" s="80"/>
      <c r="Q66" s="80"/>
      <c r="R66" s="84">
        <f t="shared" si="3"/>
        <v>0</v>
      </c>
      <c r="S66" s="19" t="str">
        <f t="shared" si="4"/>
        <v>OK</v>
      </c>
      <c r="T66" s="48"/>
      <c r="U66" s="48"/>
      <c r="V66" s="48"/>
      <c r="W66" s="48"/>
      <c r="X66" s="48"/>
      <c r="Y66" s="50"/>
      <c r="Z66" s="50"/>
      <c r="AA66" s="50"/>
      <c r="AB66" s="50"/>
      <c r="AC66" s="50"/>
      <c r="AD66" s="50"/>
      <c r="AE66" s="50"/>
      <c r="AF66" s="51"/>
      <c r="AG66" s="51"/>
      <c r="AH66" s="51"/>
      <c r="AI66" s="51"/>
    </row>
    <row r="67" spans="1:35" ht="40" customHeight="1" x14ac:dyDescent="0.35">
      <c r="A67" s="109"/>
      <c r="B67" s="112"/>
      <c r="C67" s="33">
        <v>64</v>
      </c>
      <c r="D67" s="115"/>
      <c r="E67" s="39" t="s">
        <v>131</v>
      </c>
      <c r="F67" s="40" t="s">
        <v>125</v>
      </c>
      <c r="G67" s="40" t="s">
        <v>28</v>
      </c>
      <c r="H67" s="40" t="s">
        <v>29</v>
      </c>
      <c r="I67" s="38">
        <v>63.14</v>
      </c>
      <c r="J67" s="17">
        <v>0</v>
      </c>
      <c r="K67" s="79">
        <f t="shared" si="0"/>
        <v>0</v>
      </c>
      <c r="L67" s="81">
        <f t="shared" si="1"/>
        <v>0</v>
      </c>
      <c r="M67" s="82"/>
      <c r="N67" s="83">
        <f t="shared" si="2"/>
        <v>0</v>
      </c>
      <c r="O67" s="80"/>
      <c r="P67" s="80"/>
      <c r="Q67" s="80"/>
      <c r="R67" s="84">
        <f t="shared" si="3"/>
        <v>0</v>
      </c>
      <c r="S67" s="19" t="str">
        <f t="shared" si="4"/>
        <v>OK</v>
      </c>
      <c r="T67" s="48"/>
      <c r="U67" s="48"/>
      <c r="V67" s="48"/>
      <c r="W67" s="48"/>
      <c r="X67" s="48"/>
      <c r="Y67" s="50"/>
      <c r="Z67" s="50"/>
      <c r="AA67" s="50"/>
      <c r="AB67" s="50"/>
      <c r="AC67" s="50"/>
      <c r="AD67" s="50"/>
      <c r="AE67" s="50"/>
      <c r="AF67" s="51"/>
      <c r="AG67" s="51"/>
      <c r="AH67" s="51"/>
      <c r="AI67" s="51"/>
    </row>
    <row r="68" spans="1:35" ht="40" customHeight="1" x14ac:dyDescent="0.35">
      <c r="A68" s="109"/>
      <c r="B68" s="112"/>
      <c r="C68" s="33">
        <v>65</v>
      </c>
      <c r="D68" s="115"/>
      <c r="E68" s="39" t="s">
        <v>132</v>
      </c>
      <c r="F68" s="40" t="s">
        <v>37</v>
      </c>
      <c r="G68" s="40" t="s">
        <v>79</v>
      </c>
      <c r="H68" s="40" t="s">
        <v>29</v>
      </c>
      <c r="I68" s="38">
        <v>11.99</v>
      </c>
      <c r="J68" s="17">
        <v>0</v>
      </c>
      <c r="K68" s="79">
        <f t="shared" si="0"/>
        <v>0</v>
      </c>
      <c r="L68" s="81">
        <f t="shared" si="1"/>
        <v>0</v>
      </c>
      <c r="M68" s="82"/>
      <c r="N68" s="83">
        <f t="shared" si="2"/>
        <v>0</v>
      </c>
      <c r="O68" s="80"/>
      <c r="P68" s="80"/>
      <c r="Q68" s="80"/>
      <c r="R68" s="84">
        <f t="shared" si="3"/>
        <v>0</v>
      </c>
      <c r="S68" s="19" t="str">
        <f t="shared" si="4"/>
        <v>OK</v>
      </c>
      <c r="T68" s="48"/>
      <c r="U68" s="48"/>
      <c r="V68" s="48"/>
      <c r="W68" s="48"/>
      <c r="X68" s="48"/>
      <c r="Y68" s="50"/>
      <c r="Z68" s="50"/>
      <c r="AA68" s="50"/>
      <c r="AB68" s="50"/>
      <c r="AC68" s="50"/>
      <c r="AD68" s="50"/>
      <c r="AE68" s="50"/>
      <c r="AF68" s="51"/>
      <c r="AG68" s="51"/>
      <c r="AH68" s="51"/>
      <c r="AI68" s="51"/>
    </row>
    <row r="69" spans="1:35" ht="40" customHeight="1" x14ac:dyDescent="0.35">
      <c r="A69" s="109"/>
      <c r="B69" s="112"/>
      <c r="C69" s="33">
        <v>66</v>
      </c>
      <c r="D69" s="115"/>
      <c r="E69" s="39" t="s">
        <v>133</v>
      </c>
      <c r="F69" s="40" t="s">
        <v>37</v>
      </c>
      <c r="G69" s="40" t="s">
        <v>80</v>
      </c>
      <c r="H69" s="40" t="s">
        <v>29</v>
      </c>
      <c r="I69" s="38">
        <v>18.37</v>
      </c>
      <c r="J69" s="17">
        <v>0</v>
      </c>
      <c r="K69" s="79">
        <f t="shared" ref="K69:K132" si="5">IF(SUM(T69:AK69)&gt;J69,J69,SUM(T69:AK69))</f>
        <v>0</v>
      </c>
      <c r="L69" s="81">
        <f t="shared" ref="L69:L132" si="6">(SUM(T69:AK69))</f>
        <v>0</v>
      </c>
      <c r="M69" s="82"/>
      <c r="N69" s="83">
        <f t="shared" ref="N69:N132" si="7">ROUND(IF(J69*0.25-0.5&lt;0,0,J69*0.25-0.5),0)-Q69-O69</f>
        <v>0</v>
      </c>
      <c r="O69" s="80"/>
      <c r="P69" s="80"/>
      <c r="Q69" s="80"/>
      <c r="R69" s="84">
        <f t="shared" ref="R69:R132" si="8">J69-(SUM(T69:AC69))+M69</f>
        <v>0</v>
      </c>
      <c r="S69" s="19" t="str">
        <f t="shared" ref="S69:S294" si="9">IF(R69&lt;0,"ATENÇÃO","OK")</f>
        <v>OK</v>
      </c>
      <c r="T69" s="48"/>
      <c r="U69" s="48"/>
      <c r="V69" s="48"/>
      <c r="W69" s="48"/>
      <c r="X69" s="48"/>
      <c r="Y69" s="50"/>
      <c r="Z69" s="50"/>
      <c r="AA69" s="50"/>
      <c r="AB69" s="50"/>
      <c r="AC69" s="50"/>
      <c r="AD69" s="50"/>
      <c r="AE69" s="50"/>
      <c r="AF69" s="51"/>
      <c r="AG69" s="51"/>
      <c r="AH69" s="51"/>
      <c r="AI69" s="51"/>
    </row>
    <row r="70" spans="1:35" ht="40" customHeight="1" x14ac:dyDescent="0.35">
      <c r="A70" s="109"/>
      <c r="B70" s="112"/>
      <c r="C70" s="33">
        <v>67</v>
      </c>
      <c r="D70" s="115"/>
      <c r="E70" s="39" t="s">
        <v>134</v>
      </c>
      <c r="F70" s="40" t="s">
        <v>37</v>
      </c>
      <c r="G70" s="40" t="s">
        <v>81</v>
      </c>
      <c r="H70" s="40" t="s">
        <v>29</v>
      </c>
      <c r="I70" s="38">
        <v>19.25</v>
      </c>
      <c r="J70" s="17">
        <v>0</v>
      </c>
      <c r="K70" s="79">
        <f t="shared" si="5"/>
        <v>0</v>
      </c>
      <c r="L70" s="81">
        <f t="shared" si="6"/>
        <v>0</v>
      </c>
      <c r="M70" s="82"/>
      <c r="N70" s="83">
        <f t="shared" si="7"/>
        <v>0</v>
      </c>
      <c r="O70" s="80"/>
      <c r="P70" s="80"/>
      <c r="Q70" s="80"/>
      <c r="R70" s="84">
        <f t="shared" si="8"/>
        <v>0</v>
      </c>
      <c r="S70" s="19" t="str">
        <f t="shared" si="9"/>
        <v>OK</v>
      </c>
      <c r="T70" s="48"/>
      <c r="U70" s="48"/>
      <c r="V70" s="48"/>
      <c r="W70" s="48"/>
      <c r="X70" s="48"/>
      <c r="Y70" s="50"/>
      <c r="Z70" s="50"/>
      <c r="AA70" s="50"/>
      <c r="AB70" s="50"/>
      <c r="AC70" s="50"/>
      <c r="AD70" s="50"/>
      <c r="AE70" s="50"/>
      <c r="AF70" s="51"/>
      <c r="AG70" s="51"/>
      <c r="AH70" s="51"/>
      <c r="AI70" s="51"/>
    </row>
    <row r="71" spans="1:35" ht="40" customHeight="1" x14ac:dyDescent="0.35">
      <c r="A71" s="109"/>
      <c r="B71" s="112"/>
      <c r="C71" s="33">
        <v>68</v>
      </c>
      <c r="D71" s="115"/>
      <c r="E71" s="39" t="s">
        <v>135</v>
      </c>
      <c r="F71" s="40" t="s">
        <v>37</v>
      </c>
      <c r="G71" s="40" t="s">
        <v>82</v>
      </c>
      <c r="H71" s="40" t="s">
        <v>29</v>
      </c>
      <c r="I71" s="38">
        <v>48.47</v>
      </c>
      <c r="J71" s="17">
        <v>0</v>
      </c>
      <c r="K71" s="79">
        <f t="shared" si="5"/>
        <v>0</v>
      </c>
      <c r="L71" s="81">
        <f t="shared" si="6"/>
        <v>0</v>
      </c>
      <c r="M71" s="82"/>
      <c r="N71" s="83">
        <f t="shared" si="7"/>
        <v>0</v>
      </c>
      <c r="O71" s="80"/>
      <c r="P71" s="80"/>
      <c r="Q71" s="80"/>
      <c r="R71" s="84">
        <f t="shared" si="8"/>
        <v>0</v>
      </c>
      <c r="S71" s="19" t="str">
        <f t="shared" si="9"/>
        <v>OK</v>
      </c>
      <c r="T71" s="48"/>
      <c r="U71" s="48"/>
      <c r="V71" s="48"/>
      <c r="W71" s="48"/>
      <c r="X71" s="48"/>
      <c r="Y71" s="50"/>
      <c r="Z71" s="50"/>
      <c r="AA71" s="50"/>
      <c r="AB71" s="50"/>
      <c r="AC71" s="50"/>
      <c r="AD71" s="50"/>
      <c r="AE71" s="50"/>
      <c r="AF71" s="51"/>
      <c r="AG71" s="51"/>
      <c r="AH71" s="51"/>
      <c r="AI71" s="51"/>
    </row>
    <row r="72" spans="1:35" ht="40" customHeight="1" x14ac:dyDescent="0.35">
      <c r="A72" s="109"/>
      <c r="B72" s="112"/>
      <c r="C72" s="33">
        <v>69</v>
      </c>
      <c r="D72" s="115"/>
      <c r="E72" s="39" t="s">
        <v>136</v>
      </c>
      <c r="F72" s="40" t="s">
        <v>37</v>
      </c>
      <c r="G72" s="40" t="s">
        <v>83</v>
      </c>
      <c r="H72" s="40" t="s">
        <v>29</v>
      </c>
      <c r="I72" s="38">
        <v>25.36</v>
      </c>
      <c r="J72" s="17">
        <v>0</v>
      </c>
      <c r="K72" s="79">
        <f t="shared" si="5"/>
        <v>0</v>
      </c>
      <c r="L72" s="81">
        <f t="shared" si="6"/>
        <v>0</v>
      </c>
      <c r="M72" s="82"/>
      <c r="N72" s="83">
        <f t="shared" si="7"/>
        <v>0</v>
      </c>
      <c r="O72" s="80"/>
      <c r="P72" s="80"/>
      <c r="Q72" s="80"/>
      <c r="R72" s="84">
        <f t="shared" si="8"/>
        <v>0</v>
      </c>
      <c r="S72" s="19" t="str">
        <f t="shared" si="9"/>
        <v>OK</v>
      </c>
      <c r="T72" s="48"/>
      <c r="U72" s="48"/>
      <c r="V72" s="48"/>
      <c r="W72" s="48"/>
      <c r="X72" s="48"/>
      <c r="Y72" s="50"/>
      <c r="Z72" s="50"/>
      <c r="AA72" s="50"/>
      <c r="AB72" s="50"/>
      <c r="AC72" s="50"/>
      <c r="AD72" s="50"/>
      <c r="AE72" s="50"/>
      <c r="AF72" s="51"/>
      <c r="AG72" s="51"/>
      <c r="AH72" s="51"/>
      <c r="AI72" s="51"/>
    </row>
    <row r="73" spans="1:35" ht="40" customHeight="1" x14ac:dyDescent="0.35">
      <c r="A73" s="109"/>
      <c r="B73" s="112"/>
      <c r="C73" s="33">
        <v>70</v>
      </c>
      <c r="D73" s="115"/>
      <c r="E73" s="39" t="s">
        <v>84</v>
      </c>
      <c r="F73" s="40" t="s">
        <v>125</v>
      </c>
      <c r="G73" s="40" t="s">
        <v>85</v>
      </c>
      <c r="H73" s="40" t="s">
        <v>29</v>
      </c>
      <c r="I73" s="38">
        <v>1049.8499999999999</v>
      </c>
      <c r="J73" s="17">
        <v>0</v>
      </c>
      <c r="K73" s="79">
        <f t="shared" si="5"/>
        <v>0</v>
      </c>
      <c r="L73" s="81">
        <f t="shared" si="6"/>
        <v>0</v>
      </c>
      <c r="M73" s="82"/>
      <c r="N73" s="83">
        <f t="shared" si="7"/>
        <v>0</v>
      </c>
      <c r="O73" s="80"/>
      <c r="P73" s="80"/>
      <c r="Q73" s="80"/>
      <c r="R73" s="84">
        <f t="shared" si="8"/>
        <v>0</v>
      </c>
      <c r="S73" s="19" t="str">
        <f t="shared" si="9"/>
        <v>OK</v>
      </c>
      <c r="T73" s="48"/>
      <c r="U73" s="48"/>
      <c r="V73" s="48"/>
      <c r="W73" s="48"/>
      <c r="X73" s="48"/>
      <c r="Y73" s="50"/>
      <c r="Z73" s="50"/>
      <c r="AA73" s="50"/>
      <c r="AB73" s="50"/>
      <c r="AC73" s="50"/>
      <c r="AD73" s="50"/>
      <c r="AE73" s="50"/>
      <c r="AF73" s="51"/>
      <c r="AG73" s="51"/>
      <c r="AH73" s="51"/>
      <c r="AI73" s="51"/>
    </row>
    <row r="74" spans="1:35" ht="40" customHeight="1" x14ac:dyDescent="0.35">
      <c r="A74" s="109"/>
      <c r="B74" s="112"/>
      <c r="C74" s="33">
        <v>71</v>
      </c>
      <c r="D74" s="115"/>
      <c r="E74" s="39" t="s">
        <v>86</v>
      </c>
      <c r="F74" s="40" t="s">
        <v>125</v>
      </c>
      <c r="G74" s="40" t="s">
        <v>87</v>
      </c>
      <c r="H74" s="40" t="s">
        <v>29</v>
      </c>
      <c r="I74" s="38">
        <v>429.03</v>
      </c>
      <c r="J74" s="17">
        <v>0</v>
      </c>
      <c r="K74" s="79">
        <f t="shared" si="5"/>
        <v>0</v>
      </c>
      <c r="L74" s="81">
        <f t="shared" si="6"/>
        <v>0</v>
      </c>
      <c r="M74" s="82"/>
      <c r="N74" s="83">
        <f t="shared" si="7"/>
        <v>0</v>
      </c>
      <c r="O74" s="80"/>
      <c r="P74" s="80"/>
      <c r="Q74" s="80"/>
      <c r="R74" s="84">
        <f t="shared" si="8"/>
        <v>0</v>
      </c>
      <c r="S74" s="19" t="str">
        <f t="shared" si="9"/>
        <v>OK</v>
      </c>
      <c r="T74" s="48"/>
      <c r="U74" s="48"/>
      <c r="V74" s="48"/>
      <c r="W74" s="48"/>
      <c r="X74" s="48"/>
      <c r="Y74" s="50"/>
      <c r="Z74" s="50"/>
      <c r="AA74" s="50"/>
      <c r="AB74" s="50"/>
      <c r="AC74" s="50"/>
      <c r="AD74" s="50"/>
      <c r="AE74" s="50"/>
      <c r="AF74" s="51"/>
      <c r="AG74" s="51"/>
      <c r="AH74" s="51"/>
      <c r="AI74" s="51"/>
    </row>
    <row r="75" spans="1:35" ht="40" customHeight="1" x14ac:dyDescent="0.35">
      <c r="A75" s="109"/>
      <c r="B75" s="112"/>
      <c r="C75" s="33">
        <v>72</v>
      </c>
      <c r="D75" s="115"/>
      <c r="E75" s="39" t="s">
        <v>89</v>
      </c>
      <c r="F75" s="40" t="s">
        <v>37</v>
      </c>
      <c r="G75" s="40" t="s">
        <v>28</v>
      </c>
      <c r="H75" s="40" t="s">
        <v>29</v>
      </c>
      <c r="I75" s="38">
        <v>177.85</v>
      </c>
      <c r="J75" s="17">
        <v>0</v>
      </c>
      <c r="K75" s="79">
        <f t="shared" si="5"/>
        <v>0</v>
      </c>
      <c r="L75" s="81">
        <f t="shared" si="6"/>
        <v>0</v>
      </c>
      <c r="M75" s="82"/>
      <c r="N75" s="83">
        <f t="shared" si="7"/>
        <v>0</v>
      </c>
      <c r="O75" s="80"/>
      <c r="P75" s="80"/>
      <c r="Q75" s="80"/>
      <c r="R75" s="84">
        <f t="shared" si="8"/>
        <v>0</v>
      </c>
      <c r="S75" s="19" t="str">
        <f t="shared" si="9"/>
        <v>OK</v>
      </c>
      <c r="T75" s="48"/>
      <c r="U75" s="48"/>
      <c r="V75" s="48"/>
      <c r="W75" s="48"/>
      <c r="X75" s="48"/>
      <c r="Y75" s="50"/>
      <c r="Z75" s="50"/>
      <c r="AA75" s="50"/>
      <c r="AB75" s="50"/>
      <c r="AC75" s="50"/>
      <c r="AD75" s="50"/>
      <c r="AE75" s="50"/>
      <c r="AF75" s="51"/>
      <c r="AG75" s="51"/>
      <c r="AH75" s="51"/>
      <c r="AI75" s="51"/>
    </row>
    <row r="76" spans="1:35" ht="40" customHeight="1" x14ac:dyDescent="0.35">
      <c r="A76" s="109"/>
      <c r="B76" s="112"/>
      <c r="C76" s="33">
        <v>73</v>
      </c>
      <c r="D76" s="115"/>
      <c r="E76" s="39" t="s">
        <v>90</v>
      </c>
      <c r="F76" s="40" t="s">
        <v>37</v>
      </c>
      <c r="G76" s="40" t="s">
        <v>28</v>
      </c>
      <c r="H76" s="40" t="s">
        <v>29</v>
      </c>
      <c r="I76" s="38">
        <v>100.04</v>
      </c>
      <c r="J76" s="17">
        <v>0</v>
      </c>
      <c r="K76" s="79">
        <f t="shared" si="5"/>
        <v>0</v>
      </c>
      <c r="L76" s="81">
        <f t="shared" si="6"/>
        <v>0</v>
      </c>
      <c r="M76" s="82"/>
      <c r="N76" s="83">
        <f t="shared" si="7"/>
        <v>0</v>
      </c>
      <c r="O76" s="80"/>
      <c r="P76" s="80"/>
      <c r="Q76" s="80"/>
      <c r="R76" s="84">
        <f t="shared" si="8"/>
        <v>0</v>
      </c>
      <c r="S76" s="19" t="str">
        <f t="shared" si="9"/>
        <v>OK</v>
      </c>
      <c r="T76" s="48"/>
      <c r="U76" s="48"/>
      <c r="V76" s="48"/>
      <c r="W76" s="48"/>
      <c r="X76" s="48"/>
      <c r="Y76" s="50"/>
      <c r="Z76" s="50"/>
      <c r="AA76" s="50"/>
      <c r="AB76" s="50"/>
      <c r="AC76" s="50"/>
      <c r="AD76" s="50"/>
      <c r="AE76" s="50"/>
      <c r="AF76" s="51"/>
      <c r="AG76" s="51"/>
      <c r="AH76" s="51"/>
      <c r="AI76" s="51"/>
    </row>
    <row r="77" spans="1:35" ht="40" customHeight="1" x14ac:dyDescent="0.35">
      <c r="A77" s="109"/>
      <c r="B77" s="112"/>
      <c r="C77" s="33">
        <v>74</v>
      </c>
      <c r="D77" s="115"/>
      <c r="E77" s="39" t="s">
        <v>91</v>
      </c>
      <c r="F77" s="40" t="s">
        <v>37</v>
      </c>
      <c r="G77" s="40" t="s">
        <v>92</v>
      </c>
      <c r="H77" s="40" t="s">
        <v>29</v>
      </c>
      <c r="I77" s="38">
        <v>17.940000000000001</v>
      </c>
      <c r="J77" s="17">
        <v>0</v>
      </c>
      <c r="K77" s="79">
        <f t="shared" si="5"/>
        <v>0</v>
      </c>
      <c r="L77" s="81">
        <f t="shared" si="6"/>
        <v>0</v>
      </c>
      <c r="M77" s="82"/>
      <c r="N77" s="83">
        <f t="shared" si="7"/>
        <v>0</v>
      </c>
      <c r="O77" s="80"/>
      <c r="P77" s="80"/>
      <c r="Q77" s="80"/>
      <c r="R77" s="84">
        <f t="shared" si="8"/>
        <v>0</v>
      </c>
      <c r="S77" s="19" t="str">
        <f t="shared" si="9"/>
        <v>OK</v>
      </c>
      <c r="T77" s="48"/>
      <c r="U77" s="48"/>
      <c r="V77" s="48"/>
      <c r="W77" s="48"/>
      <c r="X77" s="48"/>
      <c r="Y77" s="50"/>
      <c r="Z77" s="50"/>
      <c r="AA77" s="50"/>
      <c r="AB77" s="50"/>
      <c r="AC77" s="50"/>
      <c r="AD77" s="50"/>
      <c r="AE77" s="50"/>
      <c r="AF77" s="51"/>
      <c r="AG77" s="51"/>
      <c r="AH77" s="51"/>
      <c r="AI77" s="51"/>
    </row>
    <row r="78" spans="1:35" ht="40" customHeight="1" x14ac:dyDescent="0.35">
      <c r="A78" s="109"/>
      <c r="B78" s="112"/>
      <c r="C78" s="33">
        <v>75</v>
      </c>
      <c r="D78" s="115"/>
      <c r="E78" s="39" t="s">
        <v>93</v>
      </c>
      <c r="F78" s="40" t="s">
        <v>125</v>
      </c>
      <c r="G78" s="40" t="s">
        <v>28</v>
      </c>
      <c r="H78" s="40" t="s">
        <v>29</v>
      </c>
      <c r="I78" s="38">
        <v>165.99</v>
      </c>
      <c r="J78" s="17">
        <v>0</v>
      </c>
      <c r="K78" s="79">
        <f t="shared" si="5"/>
        <v>0</v>
      </c>
      <c r="L78" s="81">
        <f t="shared" si="6"/>
        <v>0</v>
      </c>
      <c r="M78" s="82"/>
      <c r="N78" s="83">
        <f t="shared" si="7"/>
        <v>0</v>
      </c>
      <c r="O78" s="80"/>
      <c r="P78" s="80"/>
      <c r="Q78" s="80"/>
      <c r="R78" s="84">
        <f t="shared" si="8"/>
        <v>0</v>
      </c>
      <c r="S78" s="19" t="str">
        <f t="shared" si="9"/>
        <v>OK</v>
      </c>
      <c r="T78" s="48"/>
      <c r="U78" s="48"/>
      <c r="V78" s="48"/>
      <c r="W78" s="48"/>
      <c r="X78" s="48"/>
      <c r="Y78" s="50"/>
      <c r="Z78" s="50"/>
      <c r="AA78" s="50"/>
      <c r="AB78" s="50"/>
      <c r="AC78" s="50"/>
      <c r="AD78" s="50"/>
      <c r="AE78" s="50"/>
      <c r="AF78" s="51"/>
      <c r="AG78" s="51"/>
      <c r="AH78" s="51"/>
      <c r="AI78" s="51"/>
    </row>
    <row r="79" spans="1:35" ht="40" customHeight="1" x14ac:dyDescent="0.35">
      <c r="A79" s="109"/>
      <c r="B79" s="113"/>
      <c r="C79" s="33">
        <v>76</v>
      </c>
      <c r="D79" s="116"/>
      <c r="E79" s="39" t="s">
        <v>94</v>
      </c>
      <c r="F79" s="40" t="s">
        <v>125</v>
      </c>
      <c r="G79" s="40" t="s">
        <v>28</v>
      </c>
      <c r="H79" s="40" t="s">
        <v>29</v>
      </c>
      <c r="I79" s="38">
        <v>181.56</v>
      </c>
      <c r="J79" s="17">
        <v>0</v>
      </c>
      <c r="K79" s="79">
        <f t="shared" si="5"/>
        <v>0</v>
      </c>
      <c r="L79" s="81">
        <f t="shared" si="6"/>
        <v>0</v>
      </c>
      <c r="M79" s="82"/>
      <c r="N79" s="83">
        <f t="shared" si="7"/>
        <v>0</v>
      </c>
      <c r="O79" s="80"/>
      <c r="P79" s="80"/>
      <c r="Q79" s="80"/>
      <c r="R79" s="84">
        <f t="shared" si="8"/>
        <v>0</v>
      </c>
      <c r="S79" s="19" t="str">
        <f t="shared" si="9"/>
        <v>OK</v>
      </c>
      <c r="T79" s="48"/>
      <c r="U79" s="48"/>
      <c r="V79" s="48"/>
      <c r="W79" s="48"/>
      <c r="X79" s="48"/>
      <c r="Y79" s="50"/>
      <c r="Z79" s="50"/>
      <c r="AA79" s="50"/>
      <c r="AB79" s="50"/>
      <c r="AC79" s="50"/>
      <c r="AD79" s="50"/>
      <c r="AE79" s="50"/>
      <c r="AF79" s="51"/>
      <c r="AG79" s="51"/>
      <c r="AH79" s="51"/>
      <c r="AI79" s="51"/>
    </row>
    <row r="80" spans="1:35" ht="40" customHeight="1" x14ac:dyDescent="0.35">
      <c r="A80" s="108" t="s">
        <v>141</v>
      </c>
      <c r="B80" s="111">
        <v>3</v>
      </c>
      <c r="C80" s="33">
        <v>77</v>
      </c>
      <c r="D80" s="114" t="s">
        <v>123</v>
      </c>
      <c r="E80" s="39" t="s">
        <v>27</v>
      </c>
      <c r="F80" s="40" t="s">
        <v>125</v>
      </c>
      <c r="G80" s="40" t="s">
        <v>28</v>
      </c>
      <c r="H80" s="40" t="s">
        <v>29</v>
      </c>
      <c r="I80" s="38">
        <v>214.44</v>
      </c>
      <c r="J80" s="17">
        <v>0</v>
      </c>
      <c r="K80" s="79">
        <f t="shared" si="5"/>
        <v>0</v>
      </c>
      <c r="L80" s="81">
        <f t="shared" si="6"/>
        <v>0</v>
      </c>
      <c r="M80" s="82"/>
      <c r="N80" s="83">
        <f t="shared" si="7"/>
        <v>0</v>
      </c>
      <c r="O80" s="80"/>
      <c r="P80" s="80"/>
      <c r="Q80" s="80"/>
      <c r="R80" s="84">
        <f t="shared" si="8"/>
        <v>0</v>
      </c>
      <c r="S80" s="19" t="str">
        <f t="shared" si="9"/>
        <v>OK</v>
      </c>
      <c r="T80" s="48"/>
      <c r="U80" s="48"/>
      <c r="V80" s="48"/>
      <c r="W80" s="48"/>
      <c r="X80" s="48"/>
      <c r="Y80" s="50"/>
      <c r="Z80" s="50"/>
      <c r="AA80" s="50"/>
      <c r="AB80" s="50"/>
      <c r="AC80" s="50"/>
      <c r="AD80" s="50"/>
      <c r="AE80" s="50"/>
      <c r="AF80" s="51"/>
      <c r="AG80" s="51"/>
      <c r="AH80" s="51"/>
      <c r="AI80" s="51"/>
    </row>
    <row r="81" spans="1:35" ht="40" customHeight="1" x14ac:dyDescent="0.35">
      <c r="A81" s="109"/>
      <c r="B81" s="112"/>
      <c r="C81" s="33">
        <v>78</v>
      </c>
      <c r="D81" s="115"/>
      <c r="E81" s="39" t="s">
        <v>32</v>
      </c>
      <c r="F81" s="40" t="s">
        <v>125</v>
      </c>
      <c r="G81" s="40" t="s">
        <v>28</v>
      </c>
      <c r="H81" s="40" t="s">
        <v>29</v>
      </c>
      <c r="I81" s="38">
        <v>27.44</v>
      </c>
      <c r="J81" s="17">
        <v>0</v>
      </c>
      <c r="K81" s="79">
        <f t="shared" si="5"/>
        <v>0</v>
      </c>
      <c r="L81" s="81">
        <f t="shared" si="6"/>
        <v>0</v>
      </c>
      <c r="M81" s="82"/>
      <c r="N81" s="83">
        <f t="shared" si="7"/>
        <v>0</v>
      </c>
      <c r="O81" s="80"/>
      <c r="P81" s="80"/>
      <c r="Q81" s="80"/>
      <c r="R81" s="84">
        <f t="shared" si="8"/>
        <v>0</v>
      </c>
      <c r="S81" s="19" t="str">
        <f t="shared" si="9"/>
        <v>OK</v>
      </c>
      <c r="T81" s="48"/>
      <c r="U81" s="48"/>
      <c r="V81" s="48"/>
      <c r="W81" s="48"/>
      <c r="X81" s="48"/>
      <c r="Y81" s="50"/>
      <c r="Z81" s="50"/>
      <c r="AA81" s="50"/>
      <c r="AB81" s="50"/>
      <c r="AC81" s="50"/>
      <c r="AD81" s="50"/>
      <c r="AE81" s="50"/>
      <c r="AF81" s="51"/>
      <c r="AG81" s="51"/>
      <c r="AH81" s="51"/>
      <c r="AI81" s="51"/>
    </row>
    <row r="82" spans="1:35" ht="40" customHeight="1" x14ac:dyDescent="0.35">
      <c r="A82" s="109"/>
      <c r="B82" s="112"/>
      <c r="C82" s="33">
        <v>79</v>
      </c>
      <c r="D82" s="115"/>
      <c r="E82" s="39" t="s">
        <v>33</v>
      </c>
      <c r="F82" s="40" t="s">
        <v>125</v>
      </c>
      <c r="G82" s="40" t="s">
        <v>34</v>
      </c>
      <c r="H82" s="40" t="s">
        <v>29</v>
      </c>
      <c r="I82" s="38">
        <v>44.6</v>
      </c>
      <c r="J82" s="17">
        <v>0</v>
      </c>
      <c r="K82" s="79">
        <f t="shared" si="5"/>
        <v>0</v>
      </c>
      <c r="L82" s="81">
        <f t="shared" si="6"/>
        <v>0</v>
      </c>
      <c r="M82" s="82"/>
      <c r="N82" s="83">
        <f t="shared" si="7"/>
        <v>0</v>
      </c>
      <c r="O82" s="80"/>
      <c r="P82" s="80"/>
      <c r="Q82" s="80"/>
      <c r="R82" s="84">
        <f t="shared" si="8"/>
        <v>0</v>
      </c>
      <c r="S82" s="19" t="str">
        <f t="shared" si="9"/>
        <v>OK</v>
      </c>
      <c r="T82" s="48"/>
      <c r="U82" s="48"/>
      <c r="V82" s="48"/>
      <c r="W82" s="48"/>
      <c r="X82" s="48"/>
      <c r="Y82" s="50"/>
      <c r="Z82" s="50"/>
      <c r="AA82" s="50"/>
      <c r="AB82" s="50"/>
      <c r="AC82" s="50"/>
      <c r="AD82" s="50"/>
      <c r="AE82" s="50"/>
      <c r="AF82" s="51"/>
      <c r="AG82" s="51"/>
      <c r="AH82" s="51"/>
      <c r="AI82" s="51"/>
    </row>
    <row r="83" spans="1:35" ht="40" customHeight="1" x14ac:dyDescent="0.35">
      <c r="A83" s="109"/>
      <c r="B83" s="112"/>
      <c r="C83" s="33">
        <v>80</v>
      </c>
      <c r="D83" s="115"/>
      <c r="E83" s="39" t="s">
        <v>35</v>
      </c>
      <c r="F83" s="40" t="s">
        <v>125</v>
      </c>
      <c r="G83" s="40" t="s">
        <v>36</v>
      </c>
      <c r="H83" s="40" t="s">
        <v>29</v>
      </c>
      <c r="I83" s="38">
        <v>64.33</v>
      </c>
      <c r="J83" s="17">
        <v>0</v>
      </c>
      <c r="K83" s="79">
        <f t="shared" si="5"/>
        <v>0</v>
      </c>
      <c r="L83" s="81">
        <f t="shared" si="6"/>
        <v>0</v>
      </c>
      <c r="M83" s="82"/>
      <c r="N83" s="83">
        <f t="shared" si="7"/>
        <v>0</v>
      </c>
      <c r="O83" s="80"/>
      <c r="P83" s="80"/>
      <c r="Q83" s="80"/>
      <c r="R83" s="84">
        <f t="shared" si="8"/>
        <v>0</v>
      </c>
      <c r="S83" s="19" t="str">
        <f t="shared" si="9"/>
        <v>OK</v>
      </c>
      <c r="T83" s="48"/>
      <c r="U83" s="48"/>
      <c r="V83" s="48"/>
      <c r="W83" s="48"/>
      <c r="X83" s="48"/>
      <c r="Y83" s="50"/>
      <c r="Z83" s="50"/>
      <c r="AA83" s="50"/>
      <c r="AB83" s="50"/>
      <c r="AC83" s="50"/>
      <c r="AD83" s="50"/>
      <c r="AE83" s="50"/>
      <c r="AF83" s="51"/>
      <c r="AG83" s="51"/>
      <c r="AH83" s="51"/>
      <c r="AI83" s="51"/>
    </row>
    <row r="84" spans="1:35" ht="40" customHeight="1" x14ac:dyDescent="0.35">
      <c r="A84" s="109"/>
      <c r="B84" s="112"/>
      <c r="C84" s="33">
        <v>81</v>
      </c>
      <c r="D84" s="115"/>
      <c r="E84" s="39" t="s">
        <v>127</v>
      </c>
      <c r="F84" s="40" t="s">
        <v>125</v>
      </c>
      <c r="G84" s="40" t="s">
        <v>28</v>
      </c>
      <c r="H84" s="40" t="s">
        <v>29</v>
      </c>
      <c r="I84" s="38">
        <v>5.65</v>
      </c>
      <c r="J84" s="17">
        <v>0</v>
      </c>
      <c r="K84" s="79">
        <f t="shared" si="5"/>
        <v>0</v>
      </c>
      <c r="L84" s="81">
        <f t="shared" si="6"/>
        <v>0</v>
      </c>
      <c r="M84" s="82"/>
      <c r="N84" s="83">
        <f t="shared" si="7"/>
        <v>0</v>
      </c>
      <c r="O84" s="80"/>
      <c r="P84" s="80"/>
      <c r="Q84" s="80"/>
      <c r="R84" s="84">
        <f t="shared" si="8"/>
        <v>0</v>
      </c>
      <c r="S84" s="19" t="str">
        <f t="shared" si="9"/>
        <v>OK</v>
      </c>
      <c r="T84" s="48"/>
      <c r="U84" s="48"/>
      <c r="V84" s="48"/>
      <c r="W84" s="48"/>
      <c r="X84" s="48"/>
      <c r="Y84" s="50"/>
      <c r="Z84" s="50"/>
      <c r="AA84" s="50"/>
      <c r="AB84" s="50"/>
      <c r="AC84" s="50"/>
      <c r="AD84" s="50"/>
      <c r="AE84" s="50"/>
      <c r="AF84" s="51"/>
      <c r="AG84" s="51"/>
      <c r="AH84" s="51"/>
      <c r="AI84" s="51"/>
    </row>
    <row r="85" spans="1:35" ht="40" customHeight="1" x14ac:dyDescent="0.35">
      <c r="A85" s="109"/>
      <c r="B85" s="112"/>
      <c r="C85" s="33">
        <v>82</v>
      </c>
      <c r="D85" s="115"/>
      <c r="E85" s="39" t="s">
        <v>128</v>
      </c>
      <c r="F85" s="40" t="s">
        <v>37</v>
      </c>
      <c r="G85" s="40" t="s">
        <v>38</v>
      </c>
      <c r="H85" s="40" t="s">
        <v>29</v>
      </c>
      <c r="I85" s="38">
        <v>11.43</v>
      </c>
      <c r="J85" s="17">
        <v>0</v>
      </c>
      <c r="K85" s="79">
        <f t="shared" si="5"/>
        <v>0</v>
      </c>
      <c r="L85" s="81">
        <f t="shared" si="6"/>
        <v>0</v>
      </c>
      <c r="M85" s="82"/>
      <c r="N85" s="83">
        <f t="shared" si="7"/>
        <v>0</v>
      </c>
      <c r="O85" s="80"/>
      <c r="P85" s="80"/>
      <c r="Q85" s="80"/>
      <c r="R85" s="84">
        <f t="shared" si="8"/>
        <v>0</v>
      </c>
      <c r="S85" s="19" t="str">
        <f t="shared" si="9"/>
        <v>OK</v>
      </c>
      <c r="T85" s="48"/>
      <c r="U85" s="48"/>
      <c r="V85" s="48"/>
      <c r="W85" s="48"/>
      <c r="X85" s="48"/>
      <c r="Y85" s="50"/>
      <c r="Z85" s="50"/>
      <c r="AA85" s="50"/>
      <c r="AB85" s="50"/>
      <c r="AC85" s="50"/>
      <c r="AD85" s="50"/>
      <c r="AE85" s="50"/>
      <c r="AF85" s="51"/>
      <c r="AG85" s="51"/>
      <c r="AH85" s="51"/>
      <c r="AI85" s="51"/>
    </row>
    <row r="86" spans="1:35" ht="40" customHeight="1" x14ac:dyDescent="0.35">
      <c r="A86" s="109"/>
      <c r="B86" s="112"/>
      <c r="C86" s="33">
        <v>83</v>
      </c>
      <c r="D86" s="115"/>
      <c r="E86" s="39" t="s">
        <v>129</v>
      </c>
      <c r="F86" s="40" t="s">
        <v>37</v>
      </c>
      <c r="G86" s="40" t="s">
        <v>39</v>
      </c>
      <c r="H86" s="40" t="s">
        <v>29</v>
      </c>
      <c r="I86" s="38">
        <v>16.829999999999998</v>
      </c>
      <c r="J86" s="17">
        <v>0</v>
      </c>
      <c r="K86" s="79">
        <f t="shared" si="5"/>
        <v>0</v>
      </c>
      <c r="L86" s="81">
        <f t="shared" si="6"/>
        <v>0</v>
      </c>
      <c r="M86" s="82"/>
      <c r="N86" s="83">
        <f t="shared" si="7"/>
        <v>0</v>
      </c>
      <c r="O86" s="80"/>
      <c r="P86" s="80"/>
      <c r="Q86" s="80"/>
      <c r="R86" s="84">
        <f t="shared" si="8"/>
        <v>0</v>
      </c>
      <c r="S86" s="19" t="str">
        <f t="shared" si="9"/>
        <v>OK</v>
      </c>
      <c r="T86" s="48"/>
      <c r="U86" s="48"/>
      <c r="V86" s="48"/>
      <c r="W86" s="48"/>
      <c r="X86" s="48"/>
      <c r="Y86" s="50"/>
      <c r="Z86" s="50"/>
      <c r="AA86" s="50"/>
      <c r="AB86" s="50"/>
      <c r="AC86" s="50"/>
      <c r="AD86" s="50"/>
      <c r="AE86" s="50"/>
      <c r="AF86" s="51"/>
      <c r="AG86" s="51"/>
      <c r="AH86" s="51"/>
      <c r="AI86" s="51"/>
    </row>
    <row r="87" spans="1:35" ht="40" customHeight="1" x14ac:dyDescent="0.35">
      <c r="A87" s="109"/>
      <c r="B87" s="112"/>
      <c r="C87" s="33">
        <v>84</v>
      </c>
      <c r="D87" s="115"/>
      <c r="E87" s="39" t="s">
        <v>41</v>
      </c>
      <c r="F87" s="40" t="s">
        <v>10</v>
      </c>
      <c r="G87" s="40" t="s">
        <v>28</v>
      </c>
      <c r="H87" s="40" t="s">
        <v>29</v>
      </c>
      <c r="I87" s="38">
        <v>63.71</v>
      </c>
      <c r="J87" s="17">
        <v>0</v>
      </c>
      <c r="K87" s="79">
        <f t="shared" si="5"/>
        <v>0</v>
      </c>
      <c r="L87" s="81">
        <f t="shared" si="6"/>
        <v>0</v>
      </c>
      <c r="M87" s="82"/>
      <c r="N87" s="83">
        <f t="shared" si="7"/>
        <v>0</v>
      </c>
      <c r="O87" s="80"/>
      <c r="P87" s="80"/>
      <c r="Q87" s="80"/>
      <c r="R87" s="84">
        <f t="shared" si="8"/>
        <v>0</v>
      </c>
      <c r="S87" s="19" t="str">
        <f t="shared" si="9"/>
        <v>OK</v>
      </c>
      <c r="T87" s="48"/>
      <c r="U87" s="48"/>
      <c r="V87" s="48"/>
      <c r="W87" s="48"/>
      <c r="X87" s="48"/>
      <c r="Y87" s="50"/>
      <c r="Z87" s="50"/>
      <c r="AA87" s="50"/>
      <c r="AB87" s="50"/>
      <c r="AC87" s="50"/>
      <c r="AD87" s="50"/>
      <c r="AE87" s="50"/>
      <c r="AF87" s="51"/>
      <c r="AG87" s="51"/>
      <c r="AH87" s="51"/>
      <c r="AI87" s="51"/>
    </row>
    <row r="88" spans="1:35" ht="40" customHeight="1" x14ac:dyDescent="0.35">
      <c r="A88" s="109"/>
      <c r="B88" s="112"/>
      <c r="C88" s="33">
        <v>85</v>
      </c>
      <c r="D88" s="115"/>
      <c r="E88" s="39" t="s">
        <v>44</v>
      </c>
      <c r="F88" s="40" t="s">
        <v>37</v>
      </c>
      <c r="G88" s="40" t="s">
        <v>97</v>
      </c>
      <c r="H88" s="40" t="s">
        <v>29</v>
      </c>
      <c r="I88" s="38">
        <v>29.34</v>
      </c>
      <c r="J88" s="17">
        <v>0</v>
      </c>
      <c r="K88" s="79">
        <f t="shared" si="5"/>
        <v>0</v>
      </c>
      <c r="L88" s="81">
        <f t="shared" si="6"/>
        <v>0</v>
      </c>
      <c r="M88" s="82"/>
      <c r="N88" s="83">
        <f t="shared" si="7"/>
        <v>0</v>
      </c>
      <c r="O88" s="80"/>
      <c r="P88" s="80"/>
      <c r="Q88" s="80"/>
      <c r="R88" s="84">
        <f t="shared" si="8"/>
        <v>0</v>
      </c>
      <c r="S88" s="19" t="str">
        <f t="shared" si="9"/>
        <v>OK</v>
      </c>
      <c r="T88" s="48"/>
      <c r="U88" s="48"/>
      <c r="V88" s="48"/>
      <c r="W88" s="48"/>
      <c r="X88" s="48"/>
      <c r="Y88" s="50"/>
      <c r="Z88" s="50"/>
      <c r="AA88" s="50"/>
      <c r="AB88" s="50"/>
      <c r="AC88" s="50"/>
      <c r="AD88" s="50"/>
      <c r="AE88" s="50"/>
      <c r="AF88" s="51"/>
      <c r="AG88" s="51"/>
      <c r="AH88" s="51"/>
      <c r="AI88" s="51"/>
    </row>
    <row r="89" spans="1:35" ht="40" customHeight="1" x14ac:dyDescent="0.35">
      <c r="A89" s="109"/>
      <c r="B89" s="112"/>
      <c r="C89" s="33">
        <v>86</v>
      </c>
      <c r="D89" s="115"/>
      <c r="E89" s="39" t="s">
        <v>46</v>
      </c>
      <c r="F89" s="40" t="s">
        <v>37</v>
      </c>
      <c r="G89" s="40" t="s">
        <v>47</v>
      </c>
      <c r="H89" s="40" t="s">
        <v>29</v>
      </c>
      <c r="I89" s="38">
        <v>23.16</v>
      </c>
      <c r="J89" s="17">
        <v>0</v>
      </c>
      <c r="K89" s="79">
        <f t="shared" si="5"/>
        <v>0</v>
      </c>
      <c r="L89" s="81">
        <f t="shared" si="6"/>
        <v>0</v>
      </c>
      <c r="M89" s="82"/>
      <c r="N89" s="83">
        <f t="shared" si="7"/>
        <v>0</v>
      </c>
      <c r="O89" s="80"/>
      <c r="P89" s="80"/>
      <c r="Q89" s="80"/>
      <c r="R89" s="84">
        <f t="shared" si="8"/>
        <v>0</v>
      </c>
      <c r="S89" s="19" t="str">
        <f t="shared" si="9"/>
        <v>OK</v>
      </c>
      <c r="T89" s="48"/>
      <c r="U89" s="48"/>
      <c r="V89" s="48"/>
      <c r="W89" s="48"/>
      <c r="X89" s="48"/>
      <c r="Y89" s="50"/>
      <c r="Z89" s="50"/>
      <c r="AA89" s="50"/>
      <c r="AB89" s="50"/>
      <c r="AC89" s="50"/>
      <c r="AD89" s="50"/>
      <c r="AE89" s="50"/>
      <c r="AF89" s="51"/>
      <c r="AG89" s="51"/>
      <c r="AH89" s="51"/>
      <c r="AI89" s="51"/>
    </row>
    <row r="90" spans="1:35" ht="40" customHeight="1" x14ac:dyDescent="0.35">
      <c r="A90" s="109"/>
      <c r="B90" s="112"/>
      <c r="C90" s="33">
        <v>87</v>
      </c>
      <c r="D90" s="115"/>
      <c r="E90" s="39" t="s">
        <v>48</v>
      </c>
      <c r="F90" s="40" t="s">
        <v>37</v>
      </c>
      <c r="G90" s="40" t="s">
        <v>49</v>
      </c>
      <c r="H90" s="40" t="s">
        <v>29</v>
      </c>
      <c r="I90" s="38">
        <v>16.47</v>
      </c>
      <c r="J90" s="17">
        <v>0</v>
      </c>
      <c r="K90" s="79">
        <f t="shared" si="5"/>
        <v>0</v>
      </c>
      <c r="L90" s="81">
        <f t="shared" si="6"/>
        <v>0</v>
      </c>
      <c r="M90" s="82"/>
      <c r="N90" s="83">
        <f t="shared" si="7"/>
        <v>0</v>
      </c>
      <c r="O90" s="80"/>
      <c r="P90" s="80"/>
      <c r="Q90" s="80"/>
      <c r="R90" s="84">
        <f t="shared" si="8"/>
        <v>0</v>
      </c>
      <c r="S90" s="19" t="str">
        <f t="shared" si="9"/>
        <v>OK</v>
      </c>
      <c r="T90" s="48"/>
      <c r="U90" s="48"/>
      <c r="V90" s="48"/>
      <c r="W90" s="48"/>
      <c r="X90" s="48"/>
      <c r="Y90" s="50"/>
      <c r="Z90" s="50"/>
      <c r="AA90" s="50"/>
      <c r="AB90" s="50"/>
      <c r="AC90" s="50"/>
      <c r="AD90" s="50"/>
      <c r="AE90" s="50"/>
      <c r="AF90" s="51"/>
      <c r="AG90" s="51"/>
      <c r="AH90" s="51"/>
      <c r="AI90" s="51"/>
    </row>
    <row r="91" spans="1:35" ht="40" customHeight="1" x14ac:dyDescent="0.35">
      <c r="A91" s="109"/>
      <c r="B91" s="112"/>
      <c r="C91" s="33">
        <v>88</v>
      </c>
      <c r="D91" s="115"/>
      <c r="E91" s="39" t="s">
        <v>50</v>
      </c>
      <c r="F91" s="40" t="s">
        <v>37</v>
      </c>
      <c r="G91" s="40" t="s">
        <v>51</v>
      </c>
      <c r="H91" s="40" t="s">
        <v>29</v>
      </c>
      <c r="I91" s="38">
        <v>206.12</v>
      </c>
      <c r="J91" s="17">
        <v>0</v>
      </c>
      <c r="K91" s="79">
        <f t="shared" si="5"/>
        <v>0</v>
      </c>
      <c r="L91" s="81">
        <f t="shared" si="6"/>
        <v>0</v>
      </c>
      <c r="M91" s="82"/>
      <c r="N91" s="83">
        <f t="shared" si="7"/>
        <v>0</v>
      </c>
      <c r="O91" s="80"/>
      <c r="P91" s="80"/>
      <c r="Q91" s="80"/>
      <c r="R91" s="84">
        <f t="shared" si="8"/>
        <v>0</v>
      </c>
      <c r="S91" s="19" t="str">
        <f t="shared" si="9"/>
        <v>OK</v>
      </c>
      <c r="T91" s="48"/>
      <c r="U91" s="48"/>
      <c r="V91" s="48"/>
      <c r="W91" s="48"/>
      <c r="X91" s="48"/>
      <c r="Y91" s="50"/>
      <c r="Z91" s="50"/>
      <c r="AA91" s="50"/>
      <c r="AB91" s="50"/>
      <c r="AC91" s="50"/>
      <c r="AD91" s="50"/>
      <c r="AE91" s="50"/>
      <c r="AF91" s="51"/>
      <c r="AG91" s="51"/>
      <c r="AH91" s="51"/>
      <c r="AI91" s="51"/>
    </row>
    <row r="92" spans="1:35" ht="40" customHeight="1" x14ac:dyDescent="0.35">
      <c r="A92" s="109"/>
      <c r="B92" s="112"/>
      <c r="C92" s="33">
        <v>89</v>
      </c>
      <c r="D92" s="115"/>
      <c r="E92" s="39" t="s">
        <v>52</v>
      </c>
      <c r="F92" s="40" t="s">
        <v>37</v>
      </c>
      <c r="G92" s="40" t="s">
        <v>53</v>
      </c>
      <c r="H92" s="40" t="s">
        <v>29</v>
      </c>
      <c r="I92" s="38">
        <v>225.04</v>
      </c>
      <c r="J92" s="17">
        <v>0</v>
      </c>
      <c r="K92" s="79">
        <f t="shared" si="5"/>
        <v>0</v>
      </c>
      <c r="L92" s="81">
        <f t="shared" si="6"/>
        <v>0</v>
      </c>
      <c r="M92" s="82"/>
      <c r="N92" s="83">
        <f t="shared" si="7"/>
        <v>0</v>
      </c>
      <c r="O92" s="80"/>
      <c r="P92" s="80"/>
      <c r="Q92" s="80"/>
      <c r="R92" s="84">
        <f t="shared" si="8"/>
        <v>0</v>
      </c>
      <c r="S92" s="19" t="str">
        <f t="shared" si="9"/>
        <v>OK</v>
      </c>
      <c r="T92" s="48"/>
      <c r="U92" s="48"/>
      <c r="V92" s="48"/>
      <c r="W92" s="48"/>
      <c r="X92" s="48"/>
      <c r="Y92" s="50"/>
      <c r="Z92" s="50"/>
      <c r="AA92" s="50"/>
      <c r="AB92" s="50"/>
      <c r="AC92" s="50"/>
      <c r="AD92" s="50"/>
      <c r="AE92" s="50"/>
      <c r="AF92" s="51"/>
      <c r="AG92" s="51"/>
      <c r="AH92" s="51"/>
      <c r="AI92" s="51"/>
    </row>
    <row r="93" spans="1:35" ht="40" customHeight="1" x14ac:dyDescent="0.35">
      <c r="A93" s="109"/>
      <c r="B93" s="112"/>
      <c r="C93" s="33">
        <v>90</v>
      </c>
      <c r="D93" s="115"/>
      <c r="E93" s="39" t="s">
        <v>54</v>
      </c>
      <c r="F93" s="40" t="s">
        <v>37</v>
      </c>
      <c r="G93" s="40" t="s">
        <v>95</v>
      </c>
      <c r="H93" s="40" t="s">
        <v>29</v>
      </c>
      <c r="I93" s="38">
        <v>74.180000000000007</v>
      </c>
      <c r="J93" s="17">
        <v>0</v>
      </c>
      <c r="K93" s="79">
        <f t="shared" si="5"/>
        <v>0</v>
      </c>
      <c r="L93" s="81">
        <f t="shared" si="6"/>
        <v>0</v>
      </c>
      <c r="M93" s="82"/>
      <c r="N93" s="83">
        <f t="shared" si="7"/>
        <v>0</v>
      </c>
      <c r="O93" s="80"/>
      <c r="P93" s="80"/>
      <c r="Q93" s="80"/>
      <c r="R93" s="84">
        <f t="shared" si="8"/>
        <v>0</v>
      </c>
      <c r="S93" s="19" t="str">
        <f t="shared" si="9"/>
        <v>OK</v>
      </c>
      <c r="T93" s="48"/>
      <c r="U93" s="48"/>
      <c r="V93" s="48"/>
      <c r="W93" s="48"/>
      <c r="X93" s="48"/>
      <c r="Y93" s="50"/>
      <c r="Z93" s="50"/>
      <c r="AA93" s="50"/>
      <c r="AB93" s="50"/>
      <c r="AC93" s="50"/>
      <c r="AD93" s="50"/>
      <c r="AE93" s="50"/>
      <c r="AF93" s="51"/>
      <c r="AG93" s="51"/>
      <c r="AH93" s="51"/>
      <c r="AI93" s="51"/>
    </row>
    <row r="94" spans="1:35" ht="40" customHeight="1" x14ac:dyDescent="0.35">
      <c r="A94" s="109"/>
      <c r="B94" s="112"/>
      <c r="C94" s="33">
        <v>91</v>
      </c>
      <c r="D94" s="115"/>
      <c r="E94" s="39" t="s">
        <v>56</v>
      </c>
      <c r="F94" s="40" t="s">
        <v>37</v>
      </c>
      <c r="G94" s="40" t="s">
        <v>96</v>
      </c>
      <c r="H94" s="40" t="s">
        <v>29</v>
      </c>
      <c r="I94" s="38">
        <v>28.45</v>
      </c>
      <c r="J94" s="17">
        <v>0</v>
      </c>
      <c r="K94" s="79">
        <f t="shared" si="5"/>
        <v>0</v>
      </c>
      <c r="L94" s="81">
        <f t="shared" si="6"/>
        <v>0</v>
      </c>
      <c r="M94" s="82"/>
      <c r="N94" s="83">
        <f t="shared" si="7"/>
        <v>0</v>
      </c>
      <c r="O94" s="80"/>
      <c r="P94" s="80"/>
      <c r="Q94" s="80"/>
      <c r="R94" s="84">
        <f t="shared" si="8"/>
        <v>0</v>
      </c>
      <c r="S94" s="19" t="str">
        <f t="shared" si="9"/>
        <v>OK</v>
      </c>
      <c r="T94" s="48"/>
      <c r="U94" s="48"/>
      <c r="V94" s="48"/>
      <c r="W94" s="48"/>
      <c r="X94" s="48"/>
      <c r="Y94" s="50"/>
      <c r="Z94" s="50"/>
      <c r="AA94" s="50"/>
      <c r="AB94" s="50"/>
      <c r="AC94" s="50"/>
      <c r="AD94" s="50"/>
      <c r="AE94" s="50"/>
      <c r="AF94" s="51"/>
      <c r="AG94" s="51"/>
      <c r="AH94" s="51"/>
      <c r="AI94" s="51"/>
    </row>
    <row r="95" spans="1:35" ht="40" customHeight="1" x14ac:dyDescent="0.35">
      <c r="A95" s="109"/>
      <c r="B95" s="112"/>
      <c r="C95" s="33">
        <v>92</v>
      </c>
      <c r="D95" s="115"/>
      <c r="E95" s="39" t="s">
        <v>58</v>
      </c>
      <c r="F95" s="40" t="s">
        <v>37</v>
      </c>
      <c r="G95" s="40" t="s">
        <v>59</v>
      </c>
      <c r="H95" s="40" t="s">
        <v>29</v>
      </c>
      <c r="I95" s="38">
        <v>63.74</v>
      </c>
      <c r="J95" s="17">
        <v>0</v>
      </c>
      <c r="K95" s="79">
        <f t="shared" si="5"/>
        <v>0</v>
      </c>
      <c r="L95" s="81">
        <f t="shared" si="6"/>
        <v>0</v>
      </c>
      <c r="M95" s="82"/>
      <c r="N95" s="83">
        <f t="shared" si="7"/>
        <v>0</v>
      </c>
      <c r="O95" s="80"/>
      <c r="P95" s="80"/>
      <c r="Q95" s="80"/>
      <c r="R95" s="84">
        <f t="shared" si="8"/>
        <v>0</v>
      </c>
      <c r="S95" s="19" t="str">
        <f t="shared" si="9"/>
        <v>OK</v>
      </c>
      <c r="T95" s="48"/>
      <c r="U95" s="48"/>
      <c r="V95" s="48"/>
      <c r="W95" s="48"/>
      <c r="X95" s="48"/>
      <c r="Y95" s="50"/>
      <c r="Z95" s="50"/>
      <c r="AA95" s="50"/>
      <c r="AB95" s="50"/>
      <c r="AC95" s="50"/>
      <c r="AD95" s="50"/>
      <c r="AE95" s="50"/>
      <c r="AF95" s="51"/>
      <c r="AG95" s="51"/>
      <c r="AH95" s="51"/>
      <c r="AI95" s="51"/>
    </row>
    <row r="96" spans="1:35" ht="40" customHeight="1" x14ac:dyDescent="0.35">
      <c r="A96" s="109"/>
      <c r="B96" s="112"/>
      <c r="C96" s="33">
        <v>93</v>
      </c>
      <c r="D96" s="115"/>
      <c r="E96" s="39" t="s">
        <v>60</v>
      </c>
      <c r="F96" s="40" t="s">
        <v>37</v>
      </c>
      <c r="G96" s="40" t="s">
        <v>61</v>
      </c>
      <c r="H96" s="40" t="s">
        <v>29</v>
      </c>
      <c r="I96" s="38">
        <v>106.76</v>
      </c>
      <c r="J96" s="17">
        <v>0</v>
      </c>
      <c r="K96" s="79">
        <f t="shared" si="5"/>
        <v>0</v>
      </c>
      <c r="L96" s="81">
        <f t="shared" si="6"/>
        <v>0</v>
      </c>
      <c r="M96" s="82"/>
      <c r="N96" s="83">
        <f t="shared" si="7"/>
        <v>0</v>
      </c>
      <c r="O96" s="80"/>
      <c r="P96" s="80"/>
      <c r="Q96" s="80"/>
      <c r="R96" s="84">
        <f t="shared" si="8"/>
        <v>0</v>
      </c>
      <c r="S96" s="19" t="str">
        <f t="shared" si="9"/>
        <v>OK</v>
      </c>
      <c r="T96" s="48"/>
      <c r="U96" s="48"/>
      <c r="V96" s="48"/>
      <c r="W96" s="48"/>
      <c r="X96" s="48"/>
      <c r="Y96" s="50"/>
      <c r="Z96" s="50"/>
      <c r="AA96" s="50"/>
      <c r="AB96" s="50"/>
      <c r="AC96" s="50"/>
      <c r="AD96" s="50"/>
      <c r="AE96" s="50"/>
      <c r="AF96" s="51"/>
      <c r="AG96" s="51"/>
      <c r="AH96" s="51"/>
      <c r="AI96" s="51"/>
    </row>
    <row r="97" spans="1:35" ht="40" customHeight="1" x14ac:dyDescent="0.35">
      <c r="A97" s="109"/>
      <c r="B97" s="112"/>
      <c r="C97" s="33">
        <v>94</v>
      </c>
      <c r="D97" s="115"/>
      <c r="E97" s="39" t="s">
        <v>62</v>
      </c>
      <c r="F97" s="40" t="s">
        <v>125</v>
      </c>
      <c r="G97" s="40" t="s">
        <v>63</v>
      </c>
      <c r="H97" s="40" t="s">
        <v>29</v>
      </c>
      <c r="I97" s="38">
        <v>1140.71</v>
      </c>
      <c r="J97" s="17">
        <v>0</v>
      </c>
      <c r="K97" s="79">
        <f t="shared" si="5"/>
        <v>0</v>
      </c>
      <c r="L97" s="81">
        <f t="shared" si="6"/>
        <v>0</v>
      </c>
      <c r="M97" s="82"/>
      <c r="N97" s="83">
        <f t="shared" si="7"/>
        <v>0</v>
      </c>
      <c r="O97" s="80"/>
      <c r="P97" s="80"/>
      <c r="Q97" s="80"/>
      <c r="R97" s="84">
        <f t="shared" si="8"/>
        <v>0</v>
      </c>
      <c r="S97" s="19" t="str">
        <f t="shared" si="9"/>
        <v>OK</v>
      </c>
      <c r="T97" s="48"/>
      <c r="U97" s="48"/>
      <c r="V97" s="48"/>
      <c r="W97" s="48"/>
      <c r="X97" s="48"/>
      <c r="Y97" s="50"/>
      <c r="Z97" s="50"/>
      <c r="AA97" s="50"/>
      <c r="AB97" s="50"/>
      <c r="AC97" s="50"/>
      <c r="AD97" s="50"/>
      <c r="AE97" s="50"/>
      <c r="AF97" s="51"/>
      <c r="AG97" s="51"/>
      <c r="AH97" s="51"/>
      <c r="AI97" s="51"/>
    </row>
    <row r="98" spans="1:35" ht="40" customHeight="1" x14ac:dyDescent="0.35">
      <c r="A98" s="109"/>
      <c r="B98" s="112"/>
      <c r="C98" s="33">
        <v>95</v>
      </c>
      <c r="D98" s="115"/>
      <c r="E98" s="39" t="s">
        <v>64</v>
      </c>
      <c r="F98" s="40" t="s">
        <v>125</v>
      </c>
      <c r="G98" s="40" t="s">
        <v>63</v>
      </c>
      <c r="H98" s="40" t="s">
        <v>29</v>
      </c>
      <c r="I98" s="38">
        <v>599.79</v>
      </c>
      <c r="J98" s="17">
        <v>0</v>
      </c>
      <c r="K98" s="79">
        <f t="shared" si="5"/>
        <v>0</v>
      </c>
      <c r="L98" s="81">
        <f t="shared" si="6"/>
        <v>0</v>
      </c>
      <c r="M98" s="82"/>
      <c r="N98" s="83">
        <f t="shared" si="7"/>
        <v>0</v>
      </c>
      <c r="O98" s="80"/>
      <c r="P98" s="80"/>
      <c r="Q98" s="80"/>
      <c r="R98" s="84">
        <f t="shared" si="8"/>
        <v>0</v>
      </c>
      <c r="S98" s="19" t="str">
        <f t="shared" si="9"/>
        <v>OK</v>
      </c>
      <c r="T98" s="48"/>
      <c r="U98" s="48"/>
      <c r="V98" s="48"/>
      <c r="W98" s="48"/>
      <c r="X98" s="48"/>
      <c r="Y98" s="50"/>
      <c r="Z98" s="50"/>
      <c r="AA98" s="50"/>
      <c r="AB98" s="50"/>
      <c r="AC98" s="50"/>
      <c r="AD98" s="50"/>
      <c r="AE98" s="50"/>
      <c r="AF98" s="51"/>
      <c r="AG98" s="51"/>
      <c r="AH98" s="51"/>
      <c r="AI98" s="51"/>
    </row>
    <row r="99" spans="1:35" ht="40" customHeight="1" x14ac:dyDescent="0.35">
      <c r="A99" s="109"/>
      <c r="B99" s="112"/>
      <c r="C99" s="33">
        <v>96</v>
      </c>
      <c r="D99" s="115"/>
      <c r="E99" s="39" t="s">
        <v>65</v>
      </c>
      <c r="F99" s="40" t="s">
        <v>125</v>
      </c>
      <c r="G99" s="40" t="s">
        <v>66</v>
      </c>
      <c r="H99" s="40" t="s">
        <v>29</v>
      </c>
      <c r="I99" s="38">
        <v>161.94</v>
      </c>
      <c r="J99" s="17">
        <v>0</v>
      </c>
      <c r="K99" s="79">
        <f t="shared" si="5"/>
        <v>0</v>
      </c>
      <c r="L99" s="81">
        <f t="shared" si="6"/>
        <v>0</v>
      </c>
      <c r="M99" s="82"/>
      <c r="N99" s="83">
        <f t="shared" si="7"/>
        <v>0</v>
      </c>
      <c r="O99" s="80"/>
      <c r="P99" s="80"/>
      <c r="Q99" s="80"/>
      <c r="R99" s="84">
        <f t="shared" si="8"/>
        <v>0</v>
      </c>
      <c r="S99" s="19" t="str">
        <f t="shared" si="9"/>
        <v>OK</v>
      </c>
      <c r="T99" s="48"/>
      <c r="U99" s="48"/>
      <c r="V99" s="48"/>
      <c r="W99" s="48"/>
      <c r="X99" s="48"/>
      <c r="Y99" s="50"/>
      <c r="Z99" s="50"/>
      <c r="AA99" s="50"/>
      <c r="AB99" s="50"/>
      <c r="AC99" s="50"/>
      <c r="AD99" s="50"/>
      <c r="AE99" s="50"/>
      <c r="AF99" s="51"/>
      <c r="AG99" s="51"/>
      <c r="AH99" s="51"/>
      <c r="AI99" s="51"/>
    </row>
    <row r="100" spans="1:35" ht="40" customHeight="1" x14ac:dyDescent="0.35">
      <c r="A100" s="109"/>
      <c r="B100" s="112"/>
      <c r="C100" s="33">
        <v>97</v>
      </c>
      <c r="D100" s="115"/>
      <c r="E100" s="39" t="s">
        <v>67</v>
      </c>
      <c r="F100" s="40" t="s">
        <v>125</v>
      </c>
      <c r="G100" s="40" t="s">
        <v>68</v>
      </c>
      <c r="H100" s="40" t="s">
        <v>29</v>
      </c>
      <c r="I100" s="38">
        <v>743.8</v>
      </c>
      <c r="J100" s="17">
        <v>0</v>
      </c>
      <c r="K100" s="79">
        <f t="shared" si="5"/>
        <v>0</v>
      </c>
      <c r="L100" s="81">
        <f t="shared" si="6"/>
        <v>0</v>
      </c>
      <c r="M100" s="82"/>
      <c r="N100" s="83">
        <f t="shared" si="7"/>
        <v>0</v>
      </c>
      <c r="O100" s="80"/>
      <c r="P100" s="80"/>
      <c r="Q100" s="80"/>
      <c r="R100" s="84">
        <f t="shared" si="8"/>
        <v>0</v>
      </c>
      <c r="S100" s="19" t="str">
        <f t="shared" si="9"/>
        <v>OK</v>
      </c>
      <c r="T100" s="48"/>
      <c r="U100" s="48"/>
      <c r="V100" s="48"/>
      <c r="W100" s="48"/>
      <c r="X100" s="48"/>
      <c r="Y100" s="50"/>
      <c r="Z100" s="50"/>
      <c r="AA100" s="50"/>
      <c r="AB100" s="50"/>
      <c r="AC100" s="50"/>
      <c r="AD100" s="50"/>
      <c r="AE100" s="50"/>
      <c r="AF100" s="51"/>
      <c r="AG100" s="51"/>
      <c r="AH100" s="51"/>
      <c r="AI100" s="51"/>
    </row>
    <row r="101" spans="1:35" ht="40" customHeight="1" x14ac:dyDescent="0.35">
      <c r="A101" s="109"/>
      <c r="B101" s="112"/>
      <c r="C101" s="33">
        <v>98</v>
      </c>
      <c r="D101" s="115"/>
      <c r="E101" s="39" t="s">
        <v>69</v>
      </c>
      <c r="F101" s="40" t="s">
        <v>125</v>
      </c>
      <c r="G101" s="40" t="s">
        <v>28</v>
      </c>
      <c r="H101" s="40" t="s">
        <v>29</v>
      </c>
      <c r="I101" s="38">
        <v>371.64</v>
      </c>
      <c r="J101" s="17">
        <v>0</v>
      </c>
      <c r="K101" s="79">
        <f t="shared" si="5"/>
        <v>0</v>
      </c>
      <c r="L101" s="81">
        <f t="shared" si="6"/>
        <v>0</v>
      </c>
      <c r="M101" s="82"/>
      <c r="N101" s="83">
        <f t="shared" si="7"/>
        <v>0</v>
      </c>
      <c r="O101" s="80"/>
      <c r="P101" s="80"/>
      <c r="Q101" s="80"/>
      <c r="R101" s="84">
        <f t="shared" si="8"/>
        <v>0</v>
      </c>
      <c r="S101" s="19" t="str">
        <f t="shared" si="9"/>
        <v>OK</v>
      </c>
      <c r="T101" s="48"/>
      <c r="U101" s="48"/>
      <c r="V101" s="48"/>
      <c r="W101" s="48"/>
      <c r="X101" s="48"/>
      <c r="Y101" s="50"/>
      <c r="Z101" s="50"/>
      <c r="AA101" s="50"/>
      <c r="AB101" s="50"/>
      <c r="AC101" s="50"/>
      <c r="AD101" s="50"/>
      <c r="AE101" s="50"/>
      <c r="AF101" s="51"/>
      <c r="AG101" s="51"/>
      <c r="AH101" s="51"/>
      <c r="AI101" s="51"/>
    </row>
    <row r="102" spans="1:35" ht="40" customHeight="1" x14ac:dyDescent="0.35">
      <c r="A102" s="109"/>
      <c r="B102" s="112"/>
      <c r="C102" s="33">
        <v>99</v>
      </c>
      <c r="D102" s="115"/>
      <c r="E102" s="39" t="s">
        <v>70</v>
      </c>
      <c r="F102" s="40" t="s">
        <v>125</v>
      </c>
      <c r="G102" s="40" t="s">
        <v>71</v>
      </c>
      <c r="H102" s="40" t="s">
        <v>29</v>
      </c>
      <c r="I102" s="38">
        <v>141.31</v>
      </c>
      <c r="J102" s="17">
        <v>0</v>
      </c>
      <c r="K102" s="79">
        <f t="shared" si="5"/>
        <v>0</v>
      </c>
      <c r="L102" s="81">
        <f t="shared" si="6"/>
        <v>0</v>
      </c>
      <c r="M102" s="82"/>
      <c r="N102" s="83">
        <f t="shared" si="7"/>
        <v>0</v>
      </c>
      <c r="O102" s="80"/>
      <c r="P102" s="80"/>
      <c r="Q102" s="80"/>
      <c r="R102" s="84">
        <f t="shared" si="8"/>
        <v>0</v>
      </c>
      <c r="S102" s="19" t="str">
        <f t="shared" si="9"/>
        <v>OK</v>
      </c>
      <c r="T102" s="48"/>
      <c r="U102" s="48"/>
      <c r="V102" s="48"/>
      <c r="W102" s="48"/>
      <c r="X102" s="48"/>
      <c r="Y102" s="50"/>
      <c r="Z102" s="50"/>
      <c r="AA102" s="50"/>
      <c r="AB102" s="50"/>
      <c r="AC102" s="50"/>
      <c r="AD102" s="50"/>
      <c r="AE102" s="50"/>
      <c r="AF102" s="51"/>
      <c r="AG102" s="51"/>
      <c r="AH102" s="51"/>
      <c r="AI102" s="51"/>
    </row>
    <row r="103" spans="1:35" ht="40" customHeight="1" x14ac:dyDescent="0.35">
      <c r="A103" s="109"/>
      <c r="B103" s="112"/>
      <c r="C103" s="33">
        <v>100</v>
      </c>
      <c r="D103" s="115"/>
      <c r="E103" s="39" t="s">
        <v>72</v>
      </c>
      <c r="F103" s="40" t="s">
        <v>125</v>
      </c>
      <c r="G103" s="40" t="s">
        <v>73</v>
      </c>
      <c r="H103" s="40" t="s">
        <v>29</v>
      </c>
      <c r="I103" s="38">
        <v>823.48</v>
      </c>
      <c r="J103" s="17">
        <v>0</v>
      </c>
      <c r="K103" s="79">
        <f t="shared" si="5"/>
        <v>0</v>
      </c>
      <c r="L103" s="81">
        <f t="shared" si="6"/>
        <v>0</v>
      </c>
      <c r="M103" s="82"/>
      <c r="N103" s="83">
        <f t="shared" si="7"/>
        <v>0</v>
      </c>
      <c r="O103" s="80"/>
      <c r="P103" s="80"/>
      <c r="Q103" s="80"/>
      <c r="R103" s="84">
        <f t="shared" si="8"/>
        <v>0</v>
      </c>
      <c r="S103" s="19" t="str">
        <f t="shared" si="9"/>
        <v>OK</v>
      </c>
      <c r="T103" s="48"/>
      <c r="U103" s="48"/>
      <c r="V103" s="48"/>
      <c r="W103" s="48"/>
      <c r="X103" s="48"/>
      <c r="Y103" s="50"/>
      <c r="Z103" s="50"/>
      <c r="AA103" s="50"/>
      <c r="AB103" s="50"/>
      <c r="AC103" s="50"/>
      <c r="AD103" s="50"/>
      <c r="AE103" s="50"/>
      <c r="AF103" s="51"/>
      <c r="AG103" s="51"/>
      <c r="AH103" s="51"/>
      <c r="AI103" s="51"/>
    </row>
    <row r="104" spans="1:35" ht="40" customHeight="1" x14ac:dyDescent="0.35">
      <c r="A104" s="109"/>
      <c r="B104" s="112"/>
      <c r="C104" s="33">
        <v>101</v>
      </c>
      <c r="D104" s="115"/>
      <c r="E104" s="39" t="s">
        <v>74</v>
      </c>
      <c r="F104" s="40" t="s">
        <v>125</v>
      </c>
      <c r="G104" s="40" t="s">
        <v>75</v>
      </c>
      <c r="H104" s="40" t="s">
        <v>29</v>
      </c>
      <c r="I104" s="38">
        <v>1149.44</v>
      </c>
      <c r="J104" s="17">
        <v>0</v>
      </c>
      <c r="K104" s="79">
        <f t="shared" si="5"/>
        <v>0</v>
      </c>
      <c r="L104" s="81">
        <f t="shared" si="6"/>
        <v>0</v>
      </c>
      <c r="M104" s="82"/>
      <c r="N104" s="83">
        <f t="shared" si="7"/>
        <v>0</v>
      </c>
      <c r="O104" s="80"/>
      <c r="P104" s="80"/>
      <c r="Q104" s="80"/>
      <c r="R104" s="84">
        <f t="shared" si="8"/>
        <v>0</v>
      </c>
      <c r="S104" s="19" t="str">
        <f t="shared" si="9"/>
        <v>OK</v>
      </c>
      <c r="T104" s="48"/>
      <c r="U104" s="48"/>
      <c r="V104" s="48"/>
      <c r="W104" s="48"/>
      <c r="X104" s="48"/>
      <c r="Y104" s="50"/>
      <c r="Z104" s="50"/>
      <c r="AA104" s="50"/>
      <c r="AB104" s="50"/>
      <c r="AC104" s="50"/>
      <c r="AD104" s="50"/>
      <c r="AE104" s="50"/>
      <c r="AF104" s="51"/>
      <c r="AG104" s="51"/>
      <c r="AH104" s="51"/>
      <c r="AI104" s="51"/>
    </row>
    <row r="105" spans="1:35" ht="40" customHeight="1" x14ac:dyDescent="0.35">
      <c r="A105" s="109"/>
      <c r="B105" s="112"/>
      <c r="C105" s="33">
        <v>102</v>
      </c>
      <c r="D105" s="115"/>
      <c r="E105" s="39" t="s">
        <v>76</v>
      </c>
      <c r="F105" s="40" t="s">
        <v>125</v>
      </c>
      <c r="G105" s="40" t="s">
        <v>28</v>
      </c>
      <c r="H105" s="40" t="s">
        <v>29</v>
      </c>
      <c r="I105" s="38">
        <v>614.84</v>
      </c>
      <c r="J105" s="17">
        <v>0</v>
      </c>
      <c r="K105" s="79">
        <f t="shared" si="5"/>
        <v>0</v>
      </c>
      <c r="L105" s="81">
        <f t="shared" si="6"/>
        <v>0</v>
      </c>
      <c r="M105" s="82"/>
      <c r="N105" s="83">
        <f t="shared" si="7"/>
        <v>0</v>
      </c>
      <c r="O105" s="80"/>
      <c r="P105" s="80"/>
      <c r="Q105" s="80"/>
      <c r="R105" s="84">
        <f t="shared" si="8"/>
        <v>0</v>
      </c>
      <c r="S105" s="19" t="str">
        <f t="shared" si="9"/>
        <v>OK</v>
      </c>
      <c r="T105" s="48"/>
      <c r="U105" s="48"/>
      <c r="V105" s="48"/>
      <c r="W105" s="48"/>
      <c r="X105" s="48"/>
      <c r="Y105" s="50"/>
      <c r="Z105" s="50"/>
      <c r="AA105" s="50"/>
      <c r="AB105" s="50"/>
      <c r="AC105" s="50"/>
      <c r="AD105" s="50"/>
      <c r="AE105" s="50"/>
      <c r="AF105" s="51"/>
      <c r="AG105" s="51"/>
      <c r="AH105" s="51"/>
      <c r="AI105" s="51"/>
    </row>
    <row r="106" spans="1:35" ht="40" customHeight="1" x14ac:dyDescent="0.35">
      <c r="A106" s="109"/>
      <c r="B106" s="112"/>
      <c r="C106" s="33">
        <v>103</v>
      </c>
      <c r="D106" s="115"/>
      <c r="E106" s="39" t="s">
        <v>77</v>
      </c>
      <c r="F106" s="40" t="s">
        <v>125</v>
      </c>
      <c r="G106" s="40" t="s">
        <v>28</v>
      </c>
      <c r="H106" s="40" t="s">
        <v>29</v>
      </c>
      <c r="I106" s="38">
        <v>1161.08</v>
      </c>
      <c r="J106" s="17">
        <v>0</v>
      </c>
      <c r="K106" s="79">
        <f t="shared" si="5"/>
        <v>0</v>
      </c>
      <c r="L106" s="81">
        <f t="shared" si="6"/>
        <v>0</v>
      </c>
      <c r="M106" s="82"/>
      <c r="N106" s="83">
        <f t="shared" si="7"/>
        <v>0</v>
      </c>
      <c r="O106" s="80"/>
      <c r="P106" s="80"/>
      <c r="Q106" s="80"/>
      <c r="R106" s="84">
        <f t="shared" si="8"/>
        <v>0</v>
      </c>
      <c r="S106" s="19" t="str">
        <f t="shared" si="9"/>
        <v>OK</v>
      </c>
      <c r="T106" s="48"/>
      <c r="U106" s="48"/>
      <c r="V106" s="48"/>
      <c r="W106" s="48"/>
      <c r="X106" s="48"/>
      <c r="Y106" s="50"/>
      <c r="Z106" s="50"/>
      <c r="AA106" s="50"/>
      <c r="AB106" s="50"/>
      <c r="AC106" s="50"/>
      <c r="AD106" s="50"/>
      <c r="AE106" s="50"/>
      <c r="AF106" s="51"/>
      <c r="AG106" s="51"/>
      <c r="AH106" s="51"/>
      <c r="AI106" s="51"/>
    </row>
    <row r="107" spans="1:35" ht="40" customHeight="1" x14ac:dyDescent="0.35">
      <c r="A107" s="109"/>
      <c r="B107" s="112"/>
      <c r="C107" s="33">
        <v>104</v>
      </c>
      <c r="D107" s="115"/>
      <c r="E107" s="39" t="s">
        <v>78</v>
      </c>
      <c r="F107" s="40" t="s">
        <v>125</v>
      </c>
      <c r="G107" s="40" t="s">
        <v>28</v>
      </c>
      <c r="H107" s="40" t="s">
        <v>29</v>
      </c>
      <c r="I107" s="38">
        <v>77.2</v>
      </c>
      <c r="J107" s="17">
        <v>0</v>
      </c>
      <c r="K107" s="79">
        <f t="shared" si="5"/>
        <v>0</v>
      </c>
      <c r="L107" s="81">
        <f t="shared" si="6"/>
        <v>0</v>
      </c>
      <c r="M107" s="82"/>
      <c r="N107" s="83">
        <f t="shared" si="7"/>
        <v>0</v>
      </c>
      <c r="O107" s="80"/>
      <c r="P107" s="80"/>
      <c r="Q107" s="80"/>
      <c r="R107" s="84">
        <f t="shared" si="8"/>
        <v>0</v>
      </c>
      <c r="S107" s="19" t="str">
        <f t="shared" si="9"/>
        <v>OK</v>
      </c>
      <c r="T107" s="48"/>
      <c r="U107" s="48"/>
      <c r="V107" s="48"/>
      <c r="W107" s="48"/>
      <c r="X107" s="48"/>
      <c r="Y107" s="50"/>
      <c r="Z107" s="50"/>
      <c r="AA107" s="50"/>
      <c r="AB107" s="50"/>
      <c r="AC107" s="50"/>
      <c r="AD107" s="50"/>
      <c r="AE107" s="50"/>
      <c r="AF107" s="51"/>
      <c r="AG107" s="51"/>
      <c r="AH107" s="51"/>
      <c r="AI107" s="51"/>
    </row>
    <row r="108" spans="1:35" ht="40" customHeight="1" x14ac:dyDescent="0.35">
      <c r="A108" s="109"/>
      <c r="B108" s="112"/>
      <c r="C108" s="33">
        <v>105</v>
      </c>
      <c r="D108" s="115"/>
      <c r="E108" s="39" t="s">
        <v>131</v>
      </c>
      <c r="F108" s="40" t="s">
        <v>125</v>
      </c>
      <c r="G108" s="40" t="s">
        <v>28</v>
      </c>
      <c r="H108" s="40" t="s">
        <v>29</v>
      </c>
      <c r="I108" s="38">
        <v>73.09</v>
      </c>
      <c r="J108" s="17">
        <v>0</v>
      </c>
      <c r="K108" s="79">
        <f t="shared" si="5"/>
        <v>0</v>
      </c>
      <c r="L108" s="81">
        <f t="shared" si="6"/>
        <v>0</v>
      </c>
      <c r="M108" s="82"/>
      <c r="N108" s="83">
        <f t="shared" si="7"/>
        <v>0</v>
      </c>
      <c r="O108" s="80"/>
      <c r="P108" s="80"/>
      <c r="Q108" s="80"/>
      <c r="R108" s="84">
        <f t="shared" si="8"/>
        <v>0</v>
      </c>
      <c r="S108" s="19" t="str">
        <f t="shared" si="9"/>
        <v>OK</v>
      </c>
      <c r="T108" s="48"/>
      <c r="U108" s="48"/>
      <c r="V108" s="48"/>
      <c r="W108" s="48"/>
      <c r="X108" s="48"/>
      <c r="Y108" s="50"/>
      <c r="Z108" s="50"/>
      <c r="AA108" s="50"/>
      <c r="AB108" s="50"/>
      <c r="AC108" s="50"/>
      <c r="AD108" s="50"/>
      <c r="AE108" s="50"/>
      <c r="AF108" s="51"/>
      <c r="AG108" s="51"/>
      <c r="AH108" s="51"/>
      <c r="AI108" s="51"/>
    </row>
    <row r="109" spans="1:35" ht="40" customHeight="1" x14ac:dyDescent="0.35">
      <c r="A109" s="109"/>
      <c r="B109" s="112"/>
      <c r="C109" s="33">
        <v>106</v>
      </c>
      <c r="D109" s="115"/>
      <c r="E109" s="39" t="s">
        <v>135</v>
      </c>
      <c r="F109" s="40" t="s">
        <v>37</v>
      </c>
      <c r="G109" s="40" t="s">
        <v>98</v>
      </c>
      <c r="H109" s="40" t="s">
        <v>29</v>
      </c>
      <c r="I109" s="38">
        <v>56.1</v>
      </c>
      <c r="J109" s="17">
        <v>0</v>
      </c>
      <c r="K109" s="79">
        <f t="shared" si="5"/>
        <v>0</v>
      </c>
      <c r="L109" s="81">
        <f t="shared" si="6"/>
        <v>0</v>
      </c>
      <c r="M109" s="82"/>
      <c r="N109" s="83">
        <f t="shared" si="7"/>
        <v>0</v>
      </c>
      <c r="O109" s="80"/>
      <c r="P109" s="80"/>
      <c r="Q109" s="80"/>
      <c r="R109" s="84">
        <f t="shared" si="8"/>
        <v>0</v>
      </c>
      <c r="S109" s="19" t="str">
        <f t="shared" si="9"/>
        <v>OK</v>
      </c>
      <c r="T109" s="48"/>
      <c r="U109" s="48"/>
      <c r="V109" s="48"/>
      <c r="W109" s="48"/>
      <c r="X109" s="48"/>
      <c r="Y109" s="50"/>
      <c r="Z109" s="50"/>
      <c r="AA109" s="50"/>
      <c r="AB109" s="50"/>
      <c r="AC109" s="50"/>
      <c r="AD109" s="50"/>
      <c r="AE109" s="50"/>
      <c r="AF109" s="51"/>
      <c r="AG109" s="51"/>
      <c r="AH109" s="51"/>
      <c r="AI109" s="51"/>
    </row>
    <row r="110" spans="1:35" ht="40" customHeight="1" x14ac:dyDescent="0.35">
      <c r="A110" s="109"/>
      <c r="B110" s="112"/>
      <c r="C110" s="33">
        <v>107</v>
      </c>
      <c r="D110" s="115"/>
      <c r="E110" s="39" t="s">
        <v>84</v>
      </c>
      <c r="F110" s="40" t="s">
        <v>125</v>
      </c>
      <c r="G110" s="40" t="s">
        <v>85</v>
      </c>
      <c r="H110" s="40" t="s">
        <v>29</v>
      </c>
      <c r="I110" s="38">
        <v>1215.22</v>
      </c>
      <c r="J110" s="17">
        <v>0</v>
      </c>
      <c r="K110" s="79">
        <f t="shared" si="5"/>
        <v>0</v>
      </c>
      <c r="L110" s="81">
        <f t="shared" si="6"/>
        <v>0</v>
      </c>
      <c r="M110" s="82"/>
      <c r="N110" s="83">
        <f t="shared" si="7"/>
        <v>0</v>
      </c>
      <c r="O110" s="80"/>
      <c r="P110" s="80"/>
      <c r="Q110" s="80"/>
      <c r="R110" s="84">
        <f t="shared" si="8"/>
        <v>0</v>
      </c>
      <c r="S110" s="19" t="str">
        <f t="shared" si="9"/>
        <v>OK</v>
      </c>
      <c r="T110" s="48"/>
      <c r="U110" s="48"/>
      <c r="V110" s="48"/>
      <c r="W110" s="48"/>
      <c r="X110" s="48"/>
      <c r="Y110" s="50"/>
      <c r="Z110" s="50"/>
      <c r="AA110" s="50"/>
      <c r="AB110" s="50"/>
      <c r="AC110" s="50"/>
      <c r="AD110" s="50"/>
      <c r="AE110" s="50"/>
      <c r="AF110" s="51"/>
      <c r="AG110" s="51"/>
      <c r="AH110" s="51"/>
      <c r="AI110" s="51"/>
    </row>
    <row r="111" spans="1:35" ht="40" customHeight="1" x14ac:dyDescent="0.35">
      <c r="A111" s="109"/>
      <c r="B111" s="112"/>
      <c r="C111" s="33">
        <v>108</v>
      </c>
      <c r="D111" s="115"/>
      <c r="E111" s="39" t="s">
        <v>86</v>
      </c>
      <c r="F111" s="40" t="s">
        <v>125</v>
      </c>
      <c r="G111" s="40" t="s">
        <v>87</v>
      </c>
      <c r="H111" s="40" t="s">
        <v>29</v>
      </c>
      <c r="I111" s="38">
        <v>496.61</v>
      </c>
      <c r="J111" s="17">
        <v>0</v>
      </c>
      <c r="K111" s="79">
        <f t="shared" si="5"/>
        <v>0</v>
      </c>
      <c r="L111" s="81">
        <f t="shared" si="6"/>
        <v>0</v>
      </c>
      <c r="M111" s="82"/>
      <c r="N111" s="83">
        <f t="shared" si="7"/>
        <v>0</v>
      </c>
      <c r="O111" s="80"/>
      <c r="P111" s="80"/>
      <c r="Q111" s="80"/>
      <c r="R111" s="84">
        <f t="shared" si="8"/>
        <v>0</v>
      </c>
      <c r="S111" s="19" t="str">
        <f t="shared" si="9"/>
        <v>OK</v>
      </c>
      <c r="T111" s="48"/>
      <c r="U111" s="48"/>
      <c r="V111" s="48"/>
      <c r="W111" s="48"/>
      <c r="X111" s="48"/>
      <c r="Y111" s="50"/>
      <c r="Z111" s="50"/>
      <c r="AA111" s="50"/>
      <c r="AB111" s="50"/>
      <c r="AC111" s="50"/>
      <c r="AD111" s="50"/>
      <c r="AE111" s="50"/>
      <c r="AF111" s="51"/>
      <c r="AG111" s="51"/>
      <c r="AH111" s="51"/>
      <c r="AI111" s="51"/>
    </row>
    <row r="112" spans="1:35" ht="40" customHeight="1" x14ac:dyDescent="0.35">
      <c r="A112" s="109"/>
      <c r="B112" s="112"/>
      <c r="C112" s="33">
        <v>109</v>
      </c>
      <c r="D112" s="115"/>
      <c r="E112" s="39" t="s">
        <v>89</v>
      </c>
      <c r="F112" s="40" t="s">
        <v>37</v>
      </c>
      <c r="G112" s="40" t="s">
        <v>28</v>
      </c>
      <c r="H112" s="40" t="s">
        <v>29</v>
      </c>
      <c r="I112" s="38">
        <v>205.87</v>
      </c>
      <c r="J112" s="17">
        <v>0</v>
      </c>
      <c r="K112" s="79">
        <f t="shared" si="5"/>
        <v>0</v>
      </c>
      <c r="L112" s="81">
        <f t="shared" si="6"/>
        <v>0</v>
      </c>
      <c r="M112" s="82"/>
      <c r="N112" s="83">
        <f t="shared" si="7"/>
        <v>0</v>
      </c>
      <c r="O112" s="80"/>
      <c r="P112" s="80"/>
      <c r="Q112" s="80"/>
      <c r="R112" s="84">
        <f t="shared" si="8"/>
        <v>0</v>
      </c>
      <c r="S112" s="19" t="str">
        <f t="shared" si="9"/>
        <v>OK</v>
      </c>
      <c r="T112" s="48"/>
      <c r="U112" s="48"/>
      <c r="V112" s="48"/>
      <c r="W112" s="48"/>
      <c r="X112" s="48"/>
      <c r="Y112" s="50"/>
      <c r="Z112" s="50"/>
      <c r="AA112" s="50"/>
      <c r="AB112" s="50"/>
      <c r="AC112" s="50"/>
      <c r="AD112" s="50"/>
      <c r="AE112" s="50"/>
      <c r="AF112" s="51"/>
      <c r="AG112" s="51"/>
      <c r="AH112" s="51"/>
      <c r="AI112" s="51"/>
    </row>
    <row r="113" spans="1:35" ht="40" customHeight="1" x14ac:dyDescent="0.35">
      <c r="A113" s="109"/>
      <c r="B113" s="112"/>
      <c r="C113" s="33">
        <v>110</v>
      </c>
      <c r="D113" s="115"/>
      <c r="E113" s="39" t="s">
        <v>90</v>
      </c>
      <c r="F113" s="40" t="s">
        <v>37</v>
      </c>
      <c r="G113" s="40" t="s">
        <v>28</v>
      </c>
      <c r="H113" s="40" t="s">
        <v>29</v>
      </c>
      <c r="I113" s="38">
        <v>115.8</v>
      </c>
      <c r="J113" s="17">
        <v>0</v>
      </c>
      <c r="K113" s="79">
        <f t="shared" si="5"/>
        <v>0</v>
      </c>
      <c r="L113" s="81">
        <f t="shared" si="6"/>
        <v>0</v>
      </c>
      <c r="M113" s="82"/>
      <c r="N113" s="83">
        <f t="shared" si="7"/>
        <v>0</v>
      </c>
      <c r="O113" s="80"/>
      <c r="P113" s="80"/>
      <c r="Q113" s="80"/>
      <c r="R113" s="84">
        <f t="shared" si="8"/>
        <v>0</v>
      </c>
      <c r="S113" s="19" t="str">
        <f t="shared" si="9"/>
        <v>OK</v>
      </c>
      <c r="T113" s="48"/>
      <c r="U113" s="48"/>
      <c r="V113" s="48"/>
      <c r="W113" s="48"/>
      <c r="X113" s="48"/>
      <c r="Y113" s="50"/>
      <c r="Z113" s="50"/>
      <c r="AA113" s="50"/>
      <c r="AB113" s="50"/>
      <c r="AC113" s="50"/>
      <c r="AD113" s="50"/>
      <c r="AE113" s="50"/>
      <c r="AF113" s="51"/>
      <c r="AG113" s="51"/>
      <c r="AH113" s="51"/>
      <c r="AI113" s="51"/>
    </row>
    <row r="114" spans="1:35" ht="40" customHeight="1" x14ac:dyDescent="0.35">
      <c r="A114" s="109"/>
      <c r="B114" s="112"/>
      <c r="C114" s="33">
        <v>111</v>
      </c>
      <c r="D114" s="115"/>
      <c r="E114" s="39" t="s">
        <v>91</v>
      </c>
      <c r="F114" s="40" t="s">
        <v>37</v>
      </c>
      <c r="G114" s="40" t="s">
        <v>92</v>
      </c>
      <c r="H114" s="40" t="s">
        <v>29</v>
      </c>
      <c r="I114" s="38">
        <v>20.76</v>
      </c>
      <c r="J114" s="17">
        <v>0</v>
      </c>
      <c r="K114" s="79">
        <f t="shared" si="5"/>
        <v>0</v>
      </c>
      <c r="L114" s="81">
        <f t="shared" si="6"/>
        <v>0</v>
      </c>
      <c r="M114" s="82"/>
      <c r="N114" s="83">
        <f t="shared" si="7"/>
        <v>0</v>
      </c>
      <c r="O114" s="80"/>
      <c r="P114" s="80"/>
      <c r="Q114" s="80"/>
      <c r="R114" s="84">
        <f t="shared" si="8"/>
        <v>0</v>
      </c>
      <c r="S114" s="19" t="str">
        <f t="shared" si="9"/>
        <v>OK</v>
      </c>
      <c r="T114" s="48"/>
      <c r="U114" s="48"/>
      <c r="V114" s="48"/>
      <c r="W114" s="48"/>
      <c r="X114" s="48"/>
      <c r="Y114" s="50"/>
      <c r="Z114" s="50"/>
      <c r="AA114" s="50"/>
      <c r="AB114" s="50"/>
      <c r="AC114" s="50"/>
      <c r="AD114" s="50"/>
      <c r="AE114" s="50"/>
      <c r="AF114" s="51"/>
      <c r="AG114" s="51"/>
      <c r="AH114" s="51"/>
      <c r="AI114" s="51"/>
    </row>
    <row r="115" spans="1:35" ht="40" customHeight="1" x14ac:dyDescent="0.35">
      <c r="A115" s="109"/>
      <c r="B115" s="112"/>
      <c r="C115" s="33">
        <v>112</v>
      </c>
      <c r="D115" s="115"/>
      <c r="E115" s="39" t="s">
        <v>93</v>
      </c>
      <c r="F115" s="40" t="s">
        <v>125</v>
      </c>
      <c r="G115" s="40" t="s">
        <v>28</v>
      </c>
      <c r="H115" s="40" t="s">
        <v>29</v>
      </c>
      <c r="I115" s="38">
        <v>192.14</v>
      </c>
      <c r="J115" s="17">
        <v>0</v>
      </c>
      <c r="K115" s="79">
        <f t="shared" si="5"/>
        <v>0</v>
      </c>
      <c r="L115" s="81">
        <f t="shared" si="6"/>
        <v>0</v>
      </c>
      <c r="M115" s="82"/>
      <c r="N115" s="83">
        <f t="shared" si="7"/>
        <v>0</v>
      </c>
      <c r="O115" s="80"/>
      <c r="P115" s="80"/>
      <c r="Q115" s="80"/>
      <c r="R115" s="84">
        <f t="shared" si="8"/>
        <v>0</v>
      </c>
      <c r="S115" s="19" t="str">
        <f t="shared" si="9"/>
        <v>OK</v>
      </c>
      <c r="T115" s="48"/>
      <c r="U115" s="48"/>
      <c r="V115" s="48"/>
      <c r="W115" s="48"/>
      <c r="X115" s="48"/>
      <c r="Y115" s="50"/>
      <c r="Z115" s="50"/>
      <c r="AA115" s="50"/>
      <c r="AB115" s="50"/>
      <c r="AC115" s="50"/>
      <c r="AD115" s="50"/>
      <c r="AE115" s="50"/>
      <c r="AF115" s="51"/>
      <c r="AG115" s="51"/>
      <c r="AH115" s="51"/>
      <c r="AI115" s="51"/>
    </row>
    <row r="116" spans="1:35" ht="40" customHeight="1" x14ac:dyDescent="0.35">
      <c r="A116" s="110"/>
      <c r="B116" s="113"/>
      <c r="C116" s="33">
        <v>113</v>
      </c>
      <c r="D116" s="116"/>
      <c r="E116" s="39" t="s">
        <v>94</v>
      </c>
      <c r="F116" s="40" t="s">
        <v>125</v>
      </c>
      <c r="G116" s="40" t="s">
        <v>28</v>
      </c>
      <c r="H116" s="40" t="s">
        <v>29</v>
      </c>
      <c r="I116" s="38">
        <v>210.16</v>
      </c>
      <c r="J116" s="17">
        <v>0</v>
      </c>
      <c r="K116" s="79">
        <f t="shared" si="5"/>
        <v>0</v>
      </c>
      <c r="L116" s="81">
        <f t="shared" si="6"/>
        <v>0</v>
      </c>
      <c r="M116" s="82"/>
      <c r="N116" s="83">
        <f t="shared" si="7"/>
        <v>0</v>
      </c>
      <c r="O116" s="80"/>
      <c r="P116" s="80"/>
      <c r="Q116" s="80"/>
      <c r="R116" s="84">
        <f t="shared" si="8"/>
        <v>0</v>
      </c>
      <c r="S116" s="19" t="str">
        <f t="shared" si="9"/>
        <v>OK</v>
      </c>
      <c r="T116" s="48"/>
      <c r="U116" s="48"/>
      <c r="V116" s="48"/>
      <c r="W116" s="48"/>
      <c r="X116" s="48"/>
      <c r="Y116" s="50"/>
      <c r="Z116" s="50"/>
      <c r="AA116" s="50"/>
      <c r="AB116" s="50"/>
      <c r="AC116" s="50"/>
      <c r="AD116" s="50"/>
      <c r="AE116" s="50"/>
      <c r="AF116" s="51"/>
      <c r="AG116" s="51"/>
      <c r="AH116" s="51"/>
      <c r="AI116" s="51"/>
    </row>
    <row r="117" spans="1:35" ht="40" customHeight="1" x14ac:dyDescent="0.35">
      <c r="A117" s="108" t="s">
        <v>142</v>
      </c>
      <c r="B117" s="111">
        <v>4</v>
      </c>
      <c r="C117" s="33">
        <v>114</v>
      </c>
      <c r="D117" s="114" t="s">
        <v>123</v>
      </c>
      <c r="E117" s="39" t="s">
        <v>27</v>
      </c>
      <c r="F117" s="40" t="s">
        <v>125</v>
      </c>
      <c r="G117" s="40" t="s">
        <v>28</v>
      </c>
      <c r="H117" s="40" t="s">
        <v>29</v>
      </c>
      <c r="I117" s="38">
        <v>250</v>
      </c>
      <c r="J117" s="17">
        <v>0</v>
      </c>
      <c r="K117" s="79">
        <f t="shared" si="5"/>
        <v>0</v>
      </c>
      <c r="L117" s="81">
        <f t="shared" si="6"/>
        <v>0</v>
      </c>
      <c r="M117" s="82"/>
      <c r="N117" s="83">
        <f t="shared" si="7"/>
        <v>0</v>
      </c>
      <c r="O117" s="80"/>
      <c r="P117" s="80"/>
      <c r="Q117" s="80"/>
      <c r="R117" s="84">
        <f t="shared" si="8"/>
        <v>0</v>
      </c>
      <c r="S117" s="19" t="str">
        <f t="shared" si="9"/>
        <v>OK</v>
      </c>
      <c r="T117" s="48"/>
      <c r="U117" s="48"/>
      <c r="V117" s="48"/>
      <c r="W117" s="48"/>
      <c r="X117" s="48"/>
      <c r="Y117" s="50"/>
      <c r="Z117" s="50"/>
      <c r="AA117" s="50"/>
      <c r="AB117" s="50"/>
      <c r="AC117" s="50"/>
      <c r="AD117" s="50"/>
      <c r="AE117" s="50"/>
      <c r="AF117" s="51"/>
      <c r="AG117" s="51"/>
      <c r="AH117" s="51"/>
      <c r="AI117" s="51"/>
    </row>
    <row r="118" spans="1:35" ht="40" customHeight="1" x14ac:dyDescent="0.35">
      <c r="A118" s="109"/>
      <c r="B118" s="112"/>
      <c r="C118" s="33">
        <v>115</v>
      </c>
      <c r="D118" s="115"/>
      <c r="E118" s="39" t="s">
        <v>30</v>
      </c>
      <c r="F118" s="40" t="s">
        <v>31</v>
      </c>
      <c r="G118" s="40" t="s">
        <v>28</v>
      </c>
      <c r="H118" s="40" t="s">
        <v>29</v>
      </c>
      <c r="I118" s="38">
        <v>20</v>
      </c>
      <c r="J118" s="17">
        <v>0</v>
      </c>
      <c r="K118" s="79">
        <f t="shared" si="5"/>
        <v>0</v>
      </c>
      <c r="L118" s="81">
        <f t="shared" si="6"/>
        <v>0</v>
      </c>
      <c r="M118" s="82"/>
      <c r="N118" s="83">
        <f t="shared" si="7"/>
        <v>0</v>
      </c>
      <c r="O118" s="80"/>
      <c r="P118" s="80"/>
      <c r="Q118" s="80"/>
      <c r="R118" s="84">
        <f t="shared" si="8"/>
        <v>0</v>
      </c>
      <c r="S118" s="19" t="str">
        <f t="shared" si="9"/>
        <v>OK</v>
      </c>
      <c r="T118" s="48"/>
      <c r="U118" s="48"/>
      <c r="V118" s="48"/>
      <c r="W118" s="48"/>
      <c r="X118" s="48"/>
      <c r="Y118" s="50"/>
      <c r="Z118" s="50"/>
      <c r="AA118" s="50"/>
      <c r="AB118" s="50"/>
      <c r="AC118" s="50"/>
      <c r="AD118" s="50"/>
      <c r="AE118" s="50"/>
      <c r="AF118" s="51"/>
      <c r="AG118" s="51"/>
      <c r="AH118" s="51"/>
      <c r="AI118" s="51"/>
    </row>
    <row r="119" spans="1:35" ht="40" customHeight="1" x14ac:dyDescent="0.35">
      <c r="A119" s="109"/>
      <c r="B119" s="112"/>
      <c r="C119" s="33">
        <v>116</v>
      </c>
      <c r="D119" s="115"/>
      <c r="E119" s="39" t="s">
        <v>32</v>
      </c>
      <c r="F119" s="40" t="s">
        <v>125</v>
      </c>
      <c r="G119" s="40" t="s">
        <v>28</v>
      </c>
      <c r="H119" s="40" t="s">
        <v>29</v>
      </c>
      <c r="I119" s="38">
        <v>32</v>
      </c>
      <c r="J119" s="17">
        <v>0</v>
      </c>
      <c r="K119" s="79">
        <f t="shared" si="5"/>
        <v>0</v>
      </c>
      <c r="L119" s="81">
        <f t="shared" si="6"/>
        <v>0</v>
      </c>
      <c r="M119" s="82"/>
      <c r="N119" s="83">
        <f t="shared" si="7"/>
        <v>0</v>
      </c>
      <c r="O119" s="80"/>
      <c r="P119" s="80"/>
      <c r="Q119" s="80"/>
      <c r="R119" s="84">
        <f t="shared" si="8"/>
        <v>0</v>
      </c>
      <c r="S119" s="19" t="str">
        <f t="shared" si="9"/>
        <v>OK</v>
      </c>
      <c r="T119" s="48"/>
      <c r="U119" s="48"/>
      <c r="V119" s="48"/>
      <c r="W119" s="48"/>
      <c r="X119" s="48"/>
      <c r="Y119" s="50"/>
      <c r="Z119" s="50"/>
      <c r="AA119" s="50"/>
      <c r="AB119" s="50"/>
      <c r="AC119" s="50"/>
      <c r="AD119" s="50"/>
      <c r="AE119" s="50"/>
      <c r="AF119" s="51"/>
      <c r="AG119" s="51"/>
      <c r="AH119" s="51"/>
      <c r="AI119" s="51"/>
    </row>
    <row r="120" spans="1:35" ht="40" customHeight="1" x14ac:dyDescent="0.35">
      <c r="A120" s="109"/>
      <c r="B120" s="112"/>
      <c r="C120" s="33">
        <v>117</v>
      </c>
      <c r="D120" s="115"/>
      <c r="E120" s="39" t="s">
        <v>33</v>
      </c>
      <c r="F120" s="40" t="s">
        <v>125</v>
      </c>
      <c r="G120" s="40" t="s">
        <v>34</v>
      </c>
      <c r="H120" s="40" t="s">
        <v>29</v>
      </c>
      <c r="I120" s="38">
        <v>52</v>
      </c>
      <c r="J120" s="17">
        <v>0</v>
      </c>
      <c r="K120" s="79">
        <f t="shared" si="5"/>
        <v>0</v>
      </c>
      <c r="L120" s="81">
        <f t="shared" si="6"/>
        <v>0</v>
      </c>
      <c r="M120" s="82"/>
      <c r="N120" s="83">
        <f t="shared" si="7"/>
        <v>0</v>
      </c>
      <c r="O120" s="80"/>
      <c r="P120" s="80"/>
      <c r="Q120" s="80"/>
      <c r="R120" s="84">
        <f t="shared" si="8"/>
        <v>0</v>
      </c>
      <c r="S120" s="19" t="str">
        <f t="shared" si="9"/>
        <v>OK</v>
      </c>
      <c r="T120" s="48"/>
      <c r="U120" s="48"/>
      <c r="V120" s="48"/>
      <c r="W120" s="48"/>
      <c r="X120" s="48"/>
      <c r="Y120" s="50"/>
      <c r="Z120" s="50"/>
      <c r="AA120" s="50"/>
      <c r="AB120" s="50"/>
      <c r="AC120" s="50"/>
      <c r="AD120" s="50"/>
      <c r="AE120" s="50"/>
      <c r="AF120" s="51"/>
      <c r="AG120" s="51"/>
      <c r="AH120" s="51"/>
      <c r="AI120" s="51"/>
    </row>
    <row r="121" spans="1:35" ht="40" customHeight="1" x14ac:dyDescent="0.35">
      <c r="A121" s="109"/>
      <c r="B121" s="112"/>
      <c r="C121" s="33">
        <v>118</v>
      </c>
      <c r="D121" s="115"/>
      <c r="E121" s="39" t="s">
        <v>35</v>
      </c>
      <c r="F121" s="40" t="s">
        <v>125</v>
      </c>
      <c r="G121" s="40" t="s">
        <v>36</v>
      </c>
      <c r="H121" s="40" t="s">
        <v>29</v>
      </c>
      <c r="I121" s="38">
        <v>75</v>
      </c>
      <c r="J121" s="17">
        <v>0</v>
      </c>
      <c r="K121" s="79">
        <f t="shared" si="5"/>
        <v>0</v>
      </c>
      <c r="L121" s="81">
        <f t="shared" si="6"/>
        <v>0</v>
      </c>
      <c r="M121" s="82"/>
      <c r="N121" s="83">
        <f t="shared" si="7"/>
        <v>0</v>
      </c>
      <c r="O121" s="80"/>
      <c r="P121" s="80"/>
      <c r="Q121" s="80"/>
      <c r="R121" s="84">
        <f t="shared" si="8"/>
        <v>0</v>
      </c>
      <c r="S121" s="19" t="str">
        <f t="shared" si="9"/>
        <v>OK</v>
      </c>
      <c r="T121" s="48"/>
      <c r="U121" s="48"/>
      <c r="V121" s="48"/>
      <c r="W121" s="48"/>
      <c r="X121" s="48"/>
      <c r="Y121" s="50"/>
      <c r="Z121" s="50"/>
      <c r="AA121" s="50"/>
      <c r="AB121" s="50"/>
      <c r="AC121" s="50"/>
      <c r="AD121" s="50"/>
      <c r="AE121" s="50"/>
      <c r="AF121" s="51"/>
      <c r="AG121" s="51"/>
      <c r="AH121" s="51"/>
      <c r="AI121" s="51"/>
    </row>
    <row r="122" spans="1:35" ht="40" customHeight="1" x14ac:dyDescent="0.35">
      <c r="A122" s="109"/>
      <c r="B122" s="112"/>
      <c r="C122" s="33">
        <v>119</v>
      </c>
      <c r="D122" s="115"/>
      <c r="E122" s="39" t="s">
        <v>127</v>
      </c>
      <c r="F122" s="40" t="s">
        <v>125</v>
      </c>
      <c r="G122" s="40" t="s">
        <v>28</v>
      </c>
      <c r="H122" s="40" t="s">
        <v>29</v>
      </c>
      <c r="I122" s="38">
        <v>6.59</v>
      </c>
      <c r="J122" s="17">
        <v>0</v>
      </c>
      <c r="K122" s="79">
        <f t="shared" si="5"/>
        <v>0</v>
      </c>
      <c r="L122" s="81">
        <f t="shared" si="6"/>
        <v>0</v>
      </c>
      <c r="M122" s="82"/>
      <c r="N122" s="83">
        <f t="shared" si="7"/>
        <v>0</v>
      </c>
      <c r="O122" s="80"/>
      <c r="P122" s="80"/>
      <c r="Q122" s="80"/>
      <c r="R122" s="84">
        <f t="shared" si="8"/>
        <v>0</v>
      </c>
      <c r="S122" s="19" t="str">
        <f t="shared" si="9"/>
        <v>OK</v>
      </c>
      <c r="T122" s="48"/>
      <c r="U122" s="48"/>
      <c r="V122" s="48"/>
      <c r="W122" s="48"/>
      <c r="X122" s="48"/>
      <c r="Y122" s="50"/>
      <c r="Z122" s="50"/>
      <c r="AA122" s="50"/>
      <c r="AB122" s="50"/>
      <c r="AC122" s="50"/>
      <c r="AD122" s="50"/>
      <c r="AE122" s="50"/>
      <c r="AF122" s="51"/>
      <c r="AG122" s="51"/>
      <c r="AH122" s="51"/>
      <c r="AI122" s="51"/>
    </row>
    <row r="123" spans="1:35" ht="40" customHeight="1" x14ac:dyDescent="0.35">
      <c r="A123" s="109"/>
      <c r="B123" s="112"/>
      <c r="C123" s="33">
        <v>120</v>
      </c>
      <c r="D123" s="115"/>
      <c r="E123" s="39" t="s">
        <v>128</v>
      </c>
      <c r="F123" s="40" t="s">
        <v>37</v>
      </c>
      <c r="G123" s="40" t="s">
        <v>38</v>
      </c>
      <c r="H123" s="40" t="s">
        <v>29</v>
      </c>
      <c r="I123" s="38">
        <v>13.33</v>
      </c>
      <c r="J123" s="17">
        <v>0</v>
      </c>
      <c r="K123" s="79">
        <f t="shared" si="5"/>
        <v>0</v>
      </c>
      <c r="L123" s="81">
        <f t="shared" si="6"/>
        <v>0</v>
      </c>
      <c r="M123" s="82"/>
      <c r="N123" s="83">
        <f t="shared" si="7"/>
        <v>0</v>
      </c>
      <c r="O123" s="80"/>
      <c r="P123" s="80"/>
      <c r="Q123" s="80"/>
      <c r="R123" s="84">
        <f t="shared" si="8"/>
        <v>0</v>
      </c>
      <c r="S123" s="19" t="str">
        <f t="shared" si="9"/>
        <v>OK</v>
      </c>
      <c r="T123" s="48"/>
      <c r="U123" s="48"/>
      <c r="V123" s="48"/>
      <c r="W123" s="48"/>
      <c r="X123" s="48"/>
      <c r="Y123" s="50"/>
      <c r="Z123" s="50"/>
      <c r="AA123" s="50"/>
      <c r="AB123" s="50"/>
      <c r="AC123" s="50"/>
      <c r="AD123" s="50"/>
      <c r="AE123" s="50"/>
      <c r="AF123" s="51"/>
      <c r="AG123" s="51"/>
      <c r="AH123" s="51"/>
      <c r="AI123" s="51"/>
    </row>
    <row r="124" spans="1:35" ht="40" customHeight="1" x14ac:dyDescent="0.35">
      <c r="A124" s="109"/>
      <c r="B124" s="112"/>
      <c r="C124" s="33">
        <v>121</v>
      </c>
      <c r="D124" s="115"/>
      <c r="E124" s="39" t="s">
        <v>129</v>
      </c>
      <c r="F124" s="40" t="s">
        <v>37</v>
      </c>
      <c r="G124" s="40" t="s">
        <v>39</v>
      </c>
      <c r="H124" s="40" t="s">
        <v>29</v>
      </c>
      <c r="I124" s="38">
        <v>19.63</v>
      </c>
      <c r="J124" s="17">
        <v>0</v>
      </c>
      <c r="K124" s="79">
        <f t="shared" si="5"/>
        <v>0</v>
      </c>
      <c r="L124" s="81">
        <f t="shared" si="6"/>
        <v>0</v>
      </c>
      <c r="M124" s="82"/>
      <c r="N124" s="83">
        <f t="shared" si="7"/>
        <v>0</v>
      </c>
      <c r="O124" s="80"/>
      <c r="P124" s="80"/>
      <c r="Q124" s="80"/>
      <c r="R124" s="84">
        <f t="shared" si="8"/>
        <v>0</v>
      </c>
      <c r="S124" s="19" t="str">
        <f t="shared" si="9"/>
        <v>OK</v>
      </c>
      <c r="T124" s="48"/>
      <c r="U124" s="48"/>
      <c r="V124" s="48"/>
      <c r="W124" s="48"/>
      <c r="X124" s="48"/>
      <c r="Y124" s="50"/>
      <c r="Z124" s="50"/>
      <c r="AA124" s="50"/>
      <c r="AB124" s="50"/>
      <c r="AC124" s="50"/>
      <c r="AD124" s="50"/>
      <c r="AE124" s="50"/>
      <c r="AF124" s="51"/>
      <c r="AG124" s="51"/>
      <c r="AH124" s="51"/>
      <c r="AI124" s="51"/>
    </row>
    <row r="125" spans="1:35" ht="40" customHeight="1" x14ac:dyDescent="0.35">
      <c r="A125" s="109"/>
      <c r="B125" s="112"/>
      <c r="C125" s="33">
        <v>122</v>
      </c>
      <c r="D125" s="115"/>
      <c r="E125" s="39" t="s">
        <v>130</v>
      </c>
      <c r="F125" s="40" t="s">
        <v>37</v>
      </c>
      <c r="G125" s="40" t="s">
        <v>40</v>
      </c>
      <c r="H125" s="40" t="s">
        <v>29</v>
      </c>
      <c r="I125" s="38">
        <v>21.33</v>
      </c>
      <c r="J125" s="17">
        <v>0</v>
      </c>
      <c r="K125" s="79">
        <f t="shared" si="5"/>
        <v>0</v>
      </c>
      <c r="L125" s="81">
        <f t="shared" si="6"/>
        <v>0</v>
      </c>
      <c r="M125" s="82"/>
      <c r="N125" s="83">
        <f t="shared" si="7"/>
        <v>0</v>
      </c>
      <c r="O125" s="80"/>
      <c r="P125" s="80"/>
      <c r="Q125" s="80"/>
      <c r="R125" s="84">
        <f t="shared" si="8"/>
        <v>0</v>
      </c>
      <c r="S125" s="19" t="str">
        <f t="shared" si="9"/>
        <v>OK</v>
      </c>
      <c r="T125" s="48"/>
      <c r="U125" s="48"/>
      <c r="V125" s="48"/>
      <c r="W125" s="48"/>
      <c r="X125" s="48"/>
      <c r="Y125" s="50"/>
      <c r="Z125" s="50"/>
      <c r="AA125" s="50"/>
      <c r="AB125" s="50"/>
      <c r="AC125" s="50"/>
      <c r="AD125" s="50"/>
      <c r="AE125" s="50"/>
      <c r="AF125" s="51"/>
      <c r="AG125" s="51"/>
      <c r="AH125" s="51"/>
      <c r="AI125" s="51"/>
    </row>
    <row r="126" spans="1:35" ht="40" customHeight="1" x14ac:dyDescent="0.35">
      <c r="A126" s="109"/>
      <c r="B126" s="112"/>
      <c r="C126" s="33">
        <v>123</v>
      </c>
      <c r="D126" s="115"/>
      <c r="E126" s="39" t="s">
        <v>41</v>
      </c>
      <c r="F126" s="40" t="s">
        <v>10</v>
      </c>
      <c r="G126" s="40" t="s">
        <v>28</v>
      </c>
      <c r="H126" s="40" t="s">
        <v>29</v>
      </c>
      <c r="I126" s="38">
        <v>74.28</v>
      </c>
      <c r="J126" s="17">
        <v>0</v>
      </c>
      <c r="K126" s="79">
        <f t="shared" si="5"/>
        <v>0</v>
      </c>
      <c r="L126" s="81">
        <f t="shared" si="6"/>
        <v>0</v>
      </c>
      <c r="M126" s="82"/>
      <c r="N126" s="83">
        <f t="shared" si="7"/>
        <v>0</v>
      </c>
      <c r="O126" s="80"/>
      <c r="P126" s="80"/>
      <c r="Q126" s="80"/>
      <c r="R126" s="84">
        <f t="shared" si="8"/>
        <v>0</v>
      </c>
      <c r="S126" s="19" t="str">
        <f t="shared" si="9"/>
        <v>OK</v>
      </c>
      <c r="T126" s="48"/>
      <c r="U126" s="48"/>
      <c r="V126" s="48"/>
      <c r="W126" s="48"/>
      <c r="X126" s="48"/>
      <c r="Y126" s="50"/>
      <c r="Z126" s="50"/>
      <c r="AA126" s="50"/>
      <c r="AB126" s="50"/>
      <c r="AC126" s="50"/>
      <c r="AD126" s="50"/>
      <c r="AE126" s="50"/>
      <c r="AF126" s="51"/>
      <c r="AG126" s="51"/>
      <c r="AH126" s="51"/>
      <c r="AI126" s="51"/>
    </row>
    <row r="127" spans="1:35" ht="40" customHeight="1" x14ac:dyDescent="0.35">
      <c r="A127" s="109"/>
      <c r="B127" s="112"/>
      <c r="C127" s="33">
        <v>124</v>
      </c>
      <c r="D127" s="115"/>
      <c r="E127" s="39" t="s">
        <v>42</v>
      </c>
      <c r="F127" s="40" t="s">
        <v>43</v>
      </c>
      <c r="G127" s="40" t="s">
        <v>28</v>
      </c>
      <c r="H127" s="40" t="s">
        <v>29</v>
      </c>
      <c r="I127" s="38">
        <v>26.57</v>
      </c>
      <c r="J127" s="17">
        <v>0</v>
      </c>
      <c r="K127" s="79">
        <f t="shared" si="5"/>
        <v>0</v>
      </c>
      <c r="L127" s="81">
        <f t="shared" si="6"/>
        <v>0</v>
      </c>
      <c r="M127" s="82"/>
      <c r="N127" s="83">
        <f t="shared" si="7"/>
        <v>0</v>
      </c>
      <c r="O127" s="80"/>
      <c r="P127" s="80"/>
      <c r="Q127" s="80"/>
      <c r="R127" s="84">
        <f t="shared" si="8"/>
        <v>0</v>
      </c>
      <c r="S127" s="19" t="str">
        <f t="shared" si="9"/>
        <v>OK</v>
      </c>
      <c r="T127" s="48"/>
      <c r="U127" s="48"/>
      <c r="V127" s="48"/>
      <c r="W127" s="48"/>
      <c r="X127" s="48"/>
      <c r="Y127" s="50"/>
      <c r="Z127" s="50"/>
      <c r="AA127" s="50"/>
      <c r="AB127" s="50"/>
      <c r="AC127" s="50"/>
      <c r="AD127" s="50"/>
      <c r="AE127" s="50"/>
      <c r="AF127" s="51"/>
      <c r="AG127" s="51"/>
      <c r="AH127" s="51"/>
      <c r="AI127" s="51"/>
    </row>
    <row r="128" spans="1:35" ht="40" customHeight="1" x14ac:dyDescent="0.35">
      <c r="A128" s="109"/>
      <c r="B128" s="112"/>
      <c r="C128" s="33">
        <v>125</v>
      </c>
      <c r="D128" s="115"/>
      <c r="E128" s="39" t="s">
        <v>44</v>
      </c>
      <c r="F128" s="40" t="s">
        <v>37</v>
      </c>
      <c r="G128" s="40" t="s">
        <v>45</v>
      </c>
      <c r="H128" s="40" t="s">
        <v>29</v>
      </c>
      <c r="I128" s="38">
        <v>34.21</v>
      </c>
      <c r="J128" s="17">
        <v>0</v>
      </c>
      <c r="K128" s="79">
        <f t="shared" si="5"/>
        <v>0</v>
      </c>
      <c r="L128" s="81">
        <f t="shared" si="6"/>
        <v>0</v>
      </c>
      <c r="M128" s="82"/>
      <c r="N128" s="83">
        <f t="shared" si="7"/>
        <v>0</v>
      </c>
      <c r="O128" s="80"/>
      <c r="P128" s="80"/>
      <c r="Q128" s="80"/>
      <c r="R128" s="84">
        <f t="shared" si="8"/>
        <v>0</v>
      </c>
      <c r="S128" s="19" t="str">
        <f t="shared" si="9"/>
        <v>OK</v>
      </c>
      <c r="T128" s="48"/>
      <c r="U128" s="48"/>
      <c r="V128" s="48"/>
      <c r="W128" s="48"/>
      <c r="X128" s="48"/>
      <c r="Y128" s="50"/>
      <c r="Z128" s="50"/>
      <c r="AA128" s="50"/>
      <c r="AB128" s="50"/>
      <c r="AC128" s="50"/>
      <c r="AD128" s="50"/>
      <c r="AE128" s="50"/>
      <c r="AF128" s="51"/>
      <c r="AG128" s="51"/>
      <c r="AH128" s="51"/>
      <c r="AI128" s="51"/>
    </row>
    <row r="129" spans="1:35" ht="40" customHeight="1" x14ac:dyDescent="0.35">
      <c r="A129" s="109"/>
      <c r="B129" s="112"/>
      <c r="C129" s="33">
        <v>126</v>
      </c>
      <c r="D129" s="115"/>
      <c r="E129" s="39" t="s">
        <v>46</v>
      </c>
      <c r="F129" s="40" t="s">
        <v>37</v>
      </c>
      <c r="G129" s="40" t="s">
        <v>47</v>
      </c>
      <c r="H129" s="40" t="s">
        <v>29</v>
      </c>
      <c r="I129" s="38">
        <v>27</v>
      </c>
      <c r="J129" s="17">
        <v>0</v>
      </c>
      <c r="K129" s="79">
        <f t="shared" si="5"/>
        <v>0</v>
      </c>
      <c r="L129" s="81">
        <f t="shared" si="6"/>
        <v>0</v>
      </c>
      <c r="M129" s="82"/>
      <c r="N129" s="83">
        <f t="shared" si="7"/>
        <v>0</v>
      </c>
      <c r="O129" s="80"/>
      <c r="P129" s="80"/>
      <c r="Q129" s="80"/>
      <c r="R129" s="84">
        <f t="shared" si="8"/>
        <v>0</v>
      </c>
      <c r="S129" s="19" t="str">
        <f t="shared" si="9"/>
        <v>OK</v>
      </c>
      <c r="T129" s="48"/>
      <c r="U129" s="48"/>
      <c r="V129" s="48"/>
      <c r="W129" s="48"/>
      <c r="X129" s="48"/>
      <c r="Y129" s="50"/>
      <c r="Z129" s="50"/>
      <c r="AA129" s="50"/>
      <c r="AB129" s="50"/>
      <c r="AC129" s="50"/>
      <c r="AD129" s="50"/>
      <c r="AE129" s="50"/>
      <c r="AF129" s="51"/>
      <c r="AG129" s="51"/>
      <c r="AH129" s="51"/>
      <c r="AI129" s="51"/>
    </row>
    <row r="130" spans="1:35" ht="40" customHeight="1" x14ac:dyDescent="0.35">
      <c r="A130" s="109"/>
      <c r="B130" s="112"/>
      <c r="C130" s="33">
        <v>127</v>
      </c>
      <c r="D130" s="115"/>
      <c r="E130" s="39" t="s">
        <v>48</v>
      </c>
      <c r="F130" s="40" t="s">
        <v>37</v>
      </c>
      <c r="G130" s="40" t="s">
        <v>49</v>
      </c>
      <c r="H130" s="40" t="s">
        <v>29</v>
      </c>
      <c r="I130" s="38">
        <v>19.21</v>
      </c>
      <c r="J130" s="17">
        <v>0</v>
      </c>
      <c r="K130" s="79">
        <f t="shared" si="5"/>
        <v>0</v>
      </c>
      <c r="L130" s="81">
        <f t="shared" si="6"/>
        <v>0</v>
      </c>
      <c r="M130" s="82"/>
      <c r="N130" s="83">
        <f t="shared" si="7"/>
        <v>0</v>
      </c>
      <c r="O130" s="80"/>
      <c r="P130" s="80"/>
      <c r="Q130" s="80"/>
      <c r="R130" s="84">
        <f t="shared" si="8"/>
        <v>0</v>
      </c>
      <c r="S130" s="19" t="str">
        <f t="shared" si="9"/>
        <v>OK</v>
      </c>
      <c r="T130" s="48"/>
      <c r="U130" s="48"/>
      <c r="V130" s="48"/>
      <c r="W130" s="48"/>
      <c r="X130" s="48"/>
      <c r="Y130" s="50"/>
      <c r="Z130" s="50"/>
      <c r="AA130" s="50"/>
      <c r="AB130" s="50"/>
      <c r="AC130" s="50"/>
      <c r="AD130" s="50"/>
      <c r="AE130" s="50"/>
      <c r="AF130" s="51"/>
      <c r="AG130" s="51"/>
      <c r="AH130" s="51"/>
      <c r="AI130" s="51"/>
    </row>
    <row r="131" spans="1:35" ht="40" customHeight="1" x14ac:dyDescent="0.35">
      <c r="A131" s="109"/>
      <c r="B131" s="112"/>
      <c r="C131" s="33">
        <v>128</v>
      </c>
      <c r="D131" s="115"/>
      <c r="E131" s="39" t="s">
        <v>50</v>
      </c>
      <c r="F131" s="40" t="s">
        <v>37</v>
      </c>
      <c r="G131" s="40" t="s">
        <v>51</v>
      </c>
      <c r="H131" s="40" t="s">
        <v>29</v>
      </c>
      <c r="I131" s="38">
        <v>240.3</v>
      </c>
      <c r="J131" s="17">
        <v>0</v>
      </c>
      <c r="K131" s="79">
        <f t="shared" si="5"/>
        <v>0</v>
      </c>
      <c r="L131" s="81">
        <f t="shared" si="6"/>
        <v>0</v>
      </c>
      <c r="M131" s="82"/>
      <c r="N131" s="83">
        <f t="shared" si="7"/>
        <v>0</v>
      </c>
      <c r="O131" s="80"/>
      <c r="P131" s="80"/>
      <c r="Q131" s="80"/>
      <c r="R131" s="84">
        <f t="shared" si="8"/>
        <v>0</v>
      </c>
      <c r="S131" s="19" t="str">
        <f t="shared" si="9"/>
        <v>OK</v>
      </c>
      <c r="T131" s="48"/>
      <c r="U131" s="48"/>
      <c r="V131" s="48"/>
      <c r="W131" s="48"/>
      <c r="X131" s="48"/>
      <c r="Y131" s="50"/>
      <c r="Z131" s="50"/>
      <c r="AA131" s="50"/>
      <c r="AB131" s="50"/>
      <c r="AC131" s="50"/>
      <c r="AD131" s="50"/>
      <c r="AE131" s="50"/>
      <c r="AF131" s="51"/>
      <c r="AG131" s="51"/>
      <c r="AH131" s="51"/>
      <c r="AI131" s="51"/>
    </row>
    <row r="132" spans="1:35" ht="40" customHeight="1" x14ac:dyDescent="0.35">
      <c r="A132" s="109"/>
      <c r="B132" s="112"/>
      <c r="C132" s="33">
        <v>129</v>
      </c>
      <c r="D132" s="115"/>
      <c r="E132" s="39" t="s">
        <v>52</v>
      </c>
      <c r="F132" s="40" t="s">
        <v>37</v>
      </c>
      <c r="G132" s="40" t="s">
        <v>53</v>
      </c>
      <c r="H132" s="40" t="s">
        <v>29</v>
      </c>
      <c r="I132" s="38">
        <v>262.35000000000002</v>
      </c>
      <c r="J132" s="17">
        <v>0</v>
      </c>
      <c r="K132" s="79">
        <f t="shared" si="5"/>
        <v>0</v>
      </c>
      <c r="L132" s="81">
        <f t="shared" si="6"/>
        <v>0</v>
      </c>
      <c r="M132" s="82"/>
      <c r="N132" s="83">
        <f t="shared" si="7"/>
        <v>0</v>
      </c>
      <c r="O132" s="80"/>
      <c r="P132" s="80"/>
      <c r="Q132" s="80"/>
      <c r="R132" s="84">
        <f t="shared" si="8"/>
        <v>0</v>
      </c>
      <c r="S132" s="19" t="str">
        <f t="shared" si="9"/>
        <v>OK</v>
      </c>
      <c r="T132" s="48"/>
      <c r="U132" s="48"/>
      <c r="V132" s="48"/>
      <c r="W132" s="48"/>
      <c r="X132" s="48"/>
      <c r="Y132" s="50"/>
      <c r="Z132" s="50"/>
      <c r="AA132" s="50"/>
      <c r="AB132" s="50"/>
      <c r="AC132" s="50"/>
      <c r="AD132" s="50"/>
      <c r="AE132" s="50"/>
      <c r="AF132" s="51"/>
      <c r="AG132" s="51"/>
      <c r="AH132" s="51"/>
      <c r="AI132" s="51"/>
    </row>
    <row r="133" spans="1:35" ht="40" customHeight="1" x14ac:dyDescent="0.35">
      <c r="A133" s="109"/>
      <c r="B133" s="112"/>
      <c r="C133" s="33">
        <v>130</v>
      </c>
      <c r="D133" s="115"/>
      <c r="E133" s="39" t="s">
        <v>54</v>
      </c>
      <c r="F133" s="40" t="s">
        <v>37</v>
      </c>
      <c r="G133" s="40" t="s">
        <v>95</v>
      </c>
      <c r="H133" s="40" t="s">
        <v>29</v>
      </c>
      <c r="I133" s="38">
        <v>86.48</v>
      </c>
      <c r="J133" s="17">
        <v>0</v>
      </c>
      <c r="K133" s="79">
        <f t="shared" ref="K133:K196" si="10">IF(SUM(T133:AK133)&gt;J133,J133,SUM(T133:AK133))</f>
        <v>0</v>
      </c>
      <c r="L133" s="81">
        <f t="shared" ref="L133:L196" si="11">(SUM(T133:AK133))</f>
        <v>0</v>
      </c>
      <c r="M133" s="82"/>
      <c r="N133" s="83">
        <f t="shared" ref="N133:N196" si="12">ROUND(IF(J133*0.25-0.5&lt;0,0,J133*0.25-0.5),0)-Q133-O133</f>
        <v>0</v>
      </c>
      <c r="O133" s="80"/>
      <c r="P133" s="80"/>
      <c r="Q133" s="80"/>
      <c r="R133" s="84">
        <f t="shared" ref="R133:R196" si="13">J133-(SUM(T133:AC133))+M133</f>
        <v>0</v>
      </c>
      <c r="S133" s="19" t="str">
        <f t="shared" si="9"/>
        <v>OK</v>
      </c>
      <c r="T133" s="48"/>
      <c r="U133" s="48"/>
      <c r="V133" s="48"/>
      <c r="W133" s="48"/>
      <c r="X133" s="48"/>
      <c r="Y133" s="50"/>
      <c r="Z133" s="50"/>
      <c r="AA133" s="50"/>
      <c r="AB133" s="50"/>
      <c r="AC133" s="50"/>
      <c r="AD133" s="50"/>
      <c r="AE133" s="50"/>
      <c r="AF133" s="51"/>
      <c r="AG133" s="51"/>
      <c r="AH133" s="51"/>
      <c r="AI133" s="51"/>
    </row>
    <row r="134" spans="1:35" ht="40" customHeight="1" x14ac:dyDescent="0.35">
      <c r="A134" s="109"/>
      <c r="B134" s="112"/>
      <c r="C134" s="33">
        <v>131</v>
      </c>
      <c r="D134" s="115"/>
      <c r="E134" s="39" t="s">
        <v>56</v>
      </c>
      <c r="F134" s="40" t="s">
        <v>37</v>
      </c>
      <c r="G134" s="40" t="s">
        <v>96</v>
      </c>
      <c r="H134" s="40" t="s">
        <v>29</v>
      </c>
      <c r="I134" s="38">
        <v>33.17</v>
      </c>
      <c r="J134" s="17">
        <v>0</v>
      </c>
      <c r="K134" s="79">
        <f t="shared" si="10"/>
        <v>0</v>
      </c>
      <c r="L134" s="81">
        <f t="shared" si="11"/>
        <v>0</v>
      </c>
      <c r="M134" s="82"/>
      <c r="N134" s="83">
        <f t="shared" si="12"/>
        <v>0</v>
      </c>
      <c r="O134" s="80"/>
      <c r="P134" s="80"/>
      <c r="Q134" s="80"/>
      <c r="R134" s="84">
        <f t="shared" si="13"/>
        <v>0</v>
      </c>
      <c r="S134" s="19" t="str">
        <f t="shared" si="9"/>
        <v>OK</v>
      </c>
      <c r="T134" s="48"/>
      <c r="U134" s="48"/>
      <c r="V134" s="48"/>
      <c r="W134" s="48"/>
      <c r="X134" s="48"/>
      <c r="Y134" s="50"/>
      <c r="Z134" s="50"/>
      <c r="AA134" s="50"/>
      <c r="AB134" s="50"/>
      <c r="AC134" s="50"/>
      <c r="AD134" s="50"/>
      <c r="AE134" s="50"/>
      <c r="AF134" s="51"/>
      <c r="AG134" s="51"/>
      <c r="AH134" s="51"/>
      <c r="AI134" s="51"/>
    </row>
    <row r="135" spans="1:35" ht="40" customHeight="1" x14ac:dyDescent="0.35">
      <c r="A135" s="109"/>
      <c r="B135" s="112"/>
      <c r="C135" s="33">
        <v>132</v>
      </c>
      <c r="D135" s="115"/>
      <c r="E135" s="39" t="s">
        <v>58</v>
      </c>
      <c r="F135" s="40" t="s">
        <v>37</v>
      </c>
      <c r="G135" s="40" t="s">
        <v>59</v>
      </c>
      <c r="H135" s="40" t="s">
        <v>29</v>
      </c>
      <c r="I135" s="38">
        <v>74.31</v>
      </c>
      <c r="J135" s="17">
        <v>0</v>
      </c>
      <c r="K135" s="79">
        <f t="shared" si="10"/>
        <v>0</v>
      </c>
      <c r="L135" s="81">
        <f t="shared" si="11"/>
        <v>0</v>
      </c>
      <c r="M135" s="82"/>
      <c r="N135" s="83">
        <f t="shared" si="12"/>
        <v>0</v>
      </c>
      <c r="O135" s="80"/>
      <c r="P135" s="80"/>
      <c r="Q135" s="80"/>
      <c r="R135" s="84">
        <f t="shared" si="13"/>
        <v>0</v>
      </c>
      <c r="S135" s="19" t="str">
        <f t="shared" si="9"/>
        <v>OK</v>
      </c>
      <c r="T135" s="48"/>
      <c r="U135" s="48"/>
      <c r="V135" s="48"/>
      <c r="W135" s="48"/>
      <c r="X135" s="48"/>
      <c r="Y135" s="50"/>
      <c r="Z135" s="50"/>
      <c r="AA135" s="50"/>
      <c r="AB135" s="50"/>
      <c r="AC135" s="50"/>
      <c r="AD135" s="50"/>
      <c r="AE135" s="50"/>
      <c r="AF135" s="51"/>
      <c r="AG135" s="51"/>
      <c r="AH135" s="51"/>
      <c r="AI135" s="51"/>
    </row>
    <row r="136" spans="1:35" ht="40" customHeight="1" x14ac:dyDescent="0.35">
      <c r="A136" s="109"/>
      <c r="B136" s="112"/>
      <c r="C136" s="33">
        <v>133</v>
      </c>
      <c r="D136" s="115"/>
      <c r="E136" s="39" t="s">
        <v>60</v>
      </c>
      <c r="F136" s="40" t="s">
        <v>37</v>
      </c>
      <c r="G136" s="40" t="s">
        <v>61</v>
      </c>
      <c r="H136" s="40" t="s">
        <v>29</v>
      </c>
      <c r="I136" s="38">
        <v>124.47</v>
      </c>
      <c r="J136" s="17">
        <v>0</v>
      </c>
      <c r="K136" s="79">
        <f t="shared" si="10"/>
        <v>0</v>
      </c>
      <c r="L136" s="81">
        <f t="shared" si="11"/>
        <v>0</v>
      </c>
      <c r="M136" s="82"/>
      <c r="N136" s="83">
        <f t="shared" si="12"/>
        <v>0</v>
      </c>
      <c r="O136" s="80"/>
      <c r="P136" s="80"/>
      <c r="Q136" s="80"/>
      <c r="R136" s="84">
        <f t="shared" si="13"/>
        <v>0</v>
      </c>
      <c r="S136" s="19" t="str">
        <f t="shared" si="9"/>
        <v>OK</v>
      </c>
      <c r="T136" s="48"/>
      <c r="U136" s="48"/>
      <c r="V136" s="48"/>
      <c r="W136" s="48"/>
      <c r="X136" s="48"/>
      <c r="Y136" s="50"/>
      <c r="Z136" s="50"/>
      <c r="AA136" s="50"/>
      <c r="AB136" s="50"/>
      <c r="AC136" s="50"/>
      <c r="AD136" s="50"/>
      <c r="AE136" s="50"/>
      <c r="AF136" s="51"/>
      <c r="AG136" s="51"/>
      <c r="AH136" s="51"/>
      <c r="AI136" s="51"/>
    </row>
    <row r="137" spans="1:35" ht="40" customHeight="1" x14ac:dyDescent="0.35">
      <c r="A137" s="109"/>
      <c r="B137" s="112"/>
      <c r="C137" s="33">
        <v>134</v>
      </c>
      <c r="D137" s="115"/>
      <c r="E137" s="39" t="s">
        <v>62</v>
      </c>
      <c r="F137" s="40" t="s">
        <v>125</v>
      </c>
      <c r="G137" s="40" t="s">
        <v>63</v>
      </c>
      <c r="H137" s="40" t="s">
        <v>29</v>
      </c>
      <c r="I137" s="38">
        <v>1329.82</v>
      </c>
      <c r="J137" s="17">
        <v>0</v>
      </c>
      <c r="K137" s="79">
        <f t="shared" si="10"/>
        <v>0</v>
      </c>
      <c r="L137" s="81">
        <f t="shared" si="11"/>
        <v>0</v>
      </c>
      <c r="M137" s="82"/>
      <c r="N137" s="83">
        <f t="shared" si="12"/>
        <v>0</v>
      </c>
      <c r="O137" s="80"/>
      <c r="P137" s="80"/>
      <c r="Q137" s="80"/>
      <c r="R137" s="84">
        <f t="shared" si="13"/>
        <v>0</v>
      </c>
      <c r="S137" s="19" t="str">
        <f t="shared" si="9"/>
        <v>OK</v>
      </c>
      <c r="T137" s="48"/>
      <c r="U137" s="48"/>
      <c r="V137" s="48"/>
      <c r="W137" s="48"/>
      <c r="X137" s="48"/>
      <c r="Y137" s="50"/>
      <c r="Z137" s="50"/>
      <c r="AA137" s="50"/>
      <c r="AB137" s="50"/>
      <c r="AC137" s="50"/>
      <c r="AD137" s="50"/>
      <c r="AE137" s="50"/>
      <c r="AF137" s="51"/>
      <c r="AG137" s="51"/>
      <c r="AH137" s="51"/>
      <c r="AI137" s="51"/>
    </row>
    <row r="138" spans="1:35" ht="40" customHeight="1" x14ac:dyDescent="0.35">
      <c r="A138" s="109"/>
      <c r="B138" s="112"/>
      <c r="C138" s="33">
        <v>135</v>
      </c>
      <c r="D138" s="115"/>
      <c r="E138" s="39" t="s">
        <v>64</v>
      </c>
      <c r="F138" s="40" t="s">
        <v>125</v>
      </c>
      <c r="G138" s="40" t="s">
        <v>63</v>
      </c>
      <c r="H138" s="40" t="s">
        <v>29</v>
      </c>
      <c r="I138" s="38">
        <v>699.23</v>
      </c>
      <c r="J138" s="17">
        <v>0</v>
      </c>
      <c r="K138" s="79">
        <f t="shared" si="10"/>
        <v>0</v>
      </c>
      <c r="L138" s="81">
        <f t="shared" si="11"/>
        <v>0</v>
      </c>
      <c r="M138" s="82"/>
      <c r="N138" s="83">
        <f t="shared" si="12"/>
        <v>0</v>
      </c>
      <c r="O138" s="80"/>
      <c r="P138" s="80"/>
      <c r="Q138" s="80"/>
      <c r="R138" s="84">
        <f t="shared" si="13"/>
        <v>0</v>
      </c>
      <c r="S138" s="19" t="str">
        <f t="shared" si="9"/>
        <v>OK</v>
      </c>
      <c r="T138" s="48"/>
      <c r="U138" s="48"/>
      <c r="V138" s="48"/>
      <c r="W138" s="48"/>
      <c r="X138" s="48"/>
      <c r="Y138" s="50"/>
      <c r="Z138" s="50"/>
      <c r="AA138" s="50"/>
      <c r="AB138" s="50"/>
      <c r="AC138" s="50"/>
      <c r="AD138" s="50"/>
      <c r="AE138" s="50"/>
      <c r="AF138" s="51"/>
      <c r="AG138" s="51"/>
      <c r="AH138" s="51"/>
      <c r="AI138" s="51"/>
    </row>
    <row r="139" spans="1:35" ht="40" customHeight="1" x14ac:dyDescent="0.35">
      <c r="A139" s="109"/>
      <c r="B139" s="112"/>
      <c r="C139" s="33">
        <v>136</v>
      </c>
      <c r="D139" s="115"/>
      <c r="E139" s="39" t="s">
        <v>65</v>
      </c>
      <c r="F139" s="40" t="s">
        <v>125</v>
      </c>
      <c r="G139" s="40" t="s">
        <v>66</v>
      </c>
      <c r="H139" s="40" t="s">
        <v>29</v>
      </c>
      <c r="I139" s="38">
        <v>188.79</v>
      </c>
      <c r="J139" s="17">
        <v>0</v>
      </c>
      <c r="K139" s="79">
        <f t="shared" si="10"/>
        <v>0</v>
      </c>
      <c r="L139" s="81">
        <f t="shared" si="11"/>
        <v>0</v>
      </c>
      <c r="M139" s="82"/>
      <c r="N139" s="83">
        <f t="shared" si="12"/>
        <v>0</v>
      </c>
      <c r="O139" s="80"/>
      <c r="P139" s="80"/>
      <c r="Q139" s="80"/>
      <c r="R139" s="84">
        <f t="shared" si="13"/>
        <v>0</v>
      </c>
      <c r="S139" s="19" t="str">
        <f t="shared" si="9"/>
        <v>OK</v>
      </c>
      <c r="T139" s="48"/>
      <c r="U139" s="48"/>
      <c r="V139" s="48"/>
      <c r="W139" s="48"/>
      <c r="X139" s="48"/>
      <c r="Y139" s="50"/>
      <c r="Z139" s="50"/>
      <c r="AA139" s="50"/>
      <c r="AB139" s="50"/>
      <c r="AC139" s="50"/>
      <c r="AD139" s="50"/>
      <c r="AE139" s="50"/>
      <c r="AF139" s="51"/>
      <c r="AG139" s="51"/>
      <c r="AH139" s="51"/>
      <c r="AI139" s="51"/>
    </row>
    <row r="140" spans="1:35" ht="40" customHeight="1" x14ac:dyDescent="0.35">
      <c r="A140" s="109"/>
      <c r="B140" s="112"/>
      <c r="C140" s="33">
        <v>137</v>
      </c>
      <c r="D140" s="115"/>
      <c r="E140" s="39" t="s">
        <v>67</v>
      </c>
      <c r="F140" s="40" t="s">
        <v>125</v>
      </c>
      <c r="G140" s="40" t="s">
        <v>68</v>
      </c>
      <c r="H140" s="40" t="s">
        <v>29</v>
      </c>
      <c r="I140" s="38">
        <v>867.11</v>
      </c>
      <c r="J140" s="17">
        <v>0</v>
      </c>
      <c r="K140" s="79">
        <f t="shared" si="10"/>
        <v>0</v>
      </c>
      <c r="L140" s="81">
        <f t="shared" si="11"/>
        <v>0</v>
      </c>
      <c r="M140" s="82"/>
      <c r="N140" s="83">
        <f t="shared" si="12"/>
        <v>0</v>
      </c>
      <c r="O140" s="80"/>
      <c r="P140" s="80"/>
      <c r="Q140" s="80"/>
      <c r="R140" s="84">
        <f t="shared" si="13"/>
        <v>0</v>
      </c>
      <c r="S140" s="19" t="str">
        <f t="shared" si="9"/>
        <v>OK</v>
      </c>
      <c r="T140" s="48"/>
      <c r="U140" s="48"/>
      <c r="V140" s="48"/>
      <c r="W140" s="48"/>
      <c r="X140" s="48"/>
      <c r="Y140" s="50"/>
      <c r="Z140" s="50"/>
      <c r="AA140" s="50"/>
      <c r="AB140" s="50"/>
      <c r="AC140" s="50"/>
      <c r="AD140" s="50"/>
      <c r="AE140" s="50"/>
      <c r="AF140" s="51"/>
      <c r="AG140" s="51"/>
      <c r="AH140" s="51"/>
      <c r="AI140" s="51"/>
    </row>
    <row r="141" spans="1:35" ht="40" customHeight="1" x14ac:dyDescent="0.35">
      <c r="A141" s="109"/>
      <c r="B141" s="112"/>
      <c r="C141" s="33">
        <v>138</v>
      </c>
      <c r="D141" s="115"/>
      <c r="E141" s="39" t="s">
        <v>69</v>
      </c>
      <c r="F141" s="40" t="s">
        <v>125</v>
      </c>
      <c r="G141" s="40" t="s">
        <v>28</v>
      </c>
      <c r="H141" s="40" t="s">
        <v>29</v>
      </c>
      <c r="I141" s="38">
        <v>433.26</v>
      </c>
      <c r="J141" s="17">
        <v>0</v>
      </c>
      <c r="K141" s="79">
        <f t="shared" si="10"/>
        <v>0</v>
      </c>
      <c r="L141" s="81">
        <f t="shared" si="11"/>
        <v>0</v>
      </c>
      <c r="M141" s="82"/>
      <c r="N141" s="83">
        <f t="shared" si="12"/>
        <v>0</v>
      </c>
      <c r="O141" s="80"/>
      <c r="P141" s="80"/>
      <c r="Q141" s="80"/>
      <c r="R141" s="84">
        <f t="shared" si="13"/>
        <v>0</v>
      </c>
      <c r="S141" s="19" t="str">
        <f t="shared" si="9"/>
        <v>OK</v>
      </c>
      <c r="T141" s="48"/>
      <c r="U141" s="48"/>
      <c r="V141" s="48"/>
      <c r="W141" s="48"/>
      <c r="X141" s="48"/>
      <c r="Y141" s="50"/>
      <c r="Z141" s="50"/>
      <c r="AA141" s="50"/>
      <c r="AB141" s="50"/>
      <c r="AC141" s="50"/>
      <c r="AD141" s="50"/>
      <c r="AE141" s="50"/>
      <c r="AF141" s="51"/>
      <c r="AG141" s="51"/>
      <c r="AH141" s="51"/>
      <c r="AI141" s="51"/>
    </row>
    <row r="142" spans="1:35" ht="40" customHeight="1" x14ac:dyDescent="0.35">
      <c r="A142" s="109"/>
      <c r="B142" s="112"/>
      <c r="C142" s="33">
        <v>139</v>
      </c>
      <c r="D142" s="115"/>
      <c r="E142" s="39" t="s">
        <v>70</v>
      </c>
      <c r="F142" s="40" t="s">
        <v>125</v>
      </c>
      <c r="G142" s="40" t="s">
        <v>71</v>
      </c>
      <c r="H142" s="40" t="s">
        <v>29</v>
      </c>
      <c r="I142" s="38">
        <v>164.74</v>
      </c>
      <c r="J142" s="17">
        <v>0</v>
      </c>
      <c r="K142" s="79">
        <f t="shared" si="10"/>
        <v>0</v>
      </c>
      <c r="L142" s="81">
        <f t="shared" si="11"/>
        <v>0</v>
      </c>
      <c r="M142" s="82"/>
      <c r="N142" s="83">
        <f t="shared" si="12"/>
        <v>0</v>
      </c>
      <c r="O142" s="80"/>
      <c r="P142" s="80"/>
      <c r="Q142" s="80"/>
      <c r="R142" s="84">
        <f t="shared" si="13"/>
        <v>0</v>
      </c>
      <c r="S142" s="19" t="str">
        <f t="shared" si="9"/>
        <v>OK</v>
      </c>
      <c r="T142" s="48"/>
      <c r="U142" s="48"/>
      <c r="V142" s="48"/>
      <c r="W142" s="48"/>
      <c r="X142" s="48"/>
      <c r="Y142" s="50"/>
      <c r="Z142" s="50"/>
      <c r="AA142" s="50"/>
      <c r="AB142" s="50"/>
      <c r="AC142" s="50"/>
      <c r="AD142" s="50"/>
      <c r="AE142" s="50"/>
      <c r="AF142" s="51"/>
      <c r="AG142" s="51"/>
      <c r="AH142" s="51"/>
      <c r="AI142" s="51"/>
    </row>
    <row r="143" spans="1:35" ht="40" customHeight="1" x14ac:dyDescent="0.35">
      <c r="A143" s="109"/>
      <c r="B143" s="112"/>
      <c r="C143" s="33">
        <v>140</v>
      </c>
      <c r="D143" s="115"/>
      <c r="E143" s="39" t="s">
        <v>72</v>
      </c>
      <c r="F143" s="40" t="s">
        <v>125</v>
      </c>
      <c r="G143" s="40" t="s">
        <v>73</v>
      </c>
      <c r="H143" s="40" t="s">
        <v>29</v>
      </c>
      <c r="I143" s="38">
        <v>960</v>
      </c>
      <c r="J143" s="17">
        <v>0</v>
      </c>
      <c r="K143" s="79">
        <f t="shared" si="10"/>
        <v>0</v>
      </c>
      <c r="L143" s="81">
        <f t="shared" si="11"/>
        <v>0</v>
      </c>
      <c r="M143" s="82"/>
      <c r="N143" s="83">
        <f t="shared" si="12"/>
        <v>0</v>
      </c>
      <c r="O143" s="80"/>
      <c r="P143" s="80"/>
      <c r="Q143" s="80"/>
      <c r="R143" s="84">
        <f t="shared" si="13"/>
        <v>0</v>
      </c>
      <c r="S143" s="19" t="str">
        <f t="shared" si="9"/>
        <v>OK</v>
      </c>
      <c r="T143" s="48"/>
      <c r="U143" s="48"/>
      <c r="V143" s="48"/>
      <c r="W143" s="48"/>
      <c r="X143" s="48"/>
      <c r="Y143" s="50"/>
      <c r="Z143" s="50"/>
      <c r="AA143" s="50"/>
      <c r="AB143" s="50"/>
      <c r="AC143" s="50"/>
      <c r="AD143" s="50"/>
      <c r="AE143" s="50"/>
      <c r="AF143" s="51"/>
      <c r="AG143" s="51"/>
      <c r="AH143" s="51"/>
      <c r="AI143" s="51"/>
    </row>
    <row r="144" spans="1:35" ht="40" customHeight="1" x14ac:dyDescent="0.35">
      <c r="A144" s="109"/>
      <c r="B144" s="112"/>
      <c r="C144" s="33">
        <v>141</v>
      </c>
      <c r="D144" s="115"/>
      <c r="E144" s="39" t="s">
        <v>74</v>
      </c>
      <c r="F144" s="40" t="s">
        <v>125</v>
      </c>
      <c r="G144" s="40" t="s">
        <v>75</v>
      </c>
      <c r="H144" s="40" t="s">
        <v>29</v>
      </c>
      <c r="I144" s="38">
        <v>1340</v>
      </c>
      <c r="J144" s="17">
        <v>0</v>
      </c>
      <c r="K144" s="79">
        <f t="shared" si="10"/>
        <v>0</v>
      </c>
      <c r="L144" s="81">
        <f t="shared" si="11"/>
        <v>0</v>
      </c>
      <c r="M144" s="82"/>
      <c r="N144" s="83">
        <f t="shared" si="12"/>
        <v>0</v>
      </c>
      <c r="O144" s="80"/>
      <c r="P144" s="80"/>
      <c r="Q144" s="80"/>
      <c r="R144" s="84">
        <f t="shared" si="13"/>
        <v>0</v>
      </c>
      <c r="S144" s="19" t="str">
        <f t="shared" si="9"/>
        <v>OK</v>
      </c>
      <c r="T144" s="48"/>
      <c r="U144" s="48"/>
      <c r="V144" s="48"/>
      <c r="W144" s="48"/>
      <c r="X144" s="48"/>
      <c r="Y144" s="50"/>
      <c r="Z144" s="50"/>
      <c r="AA144" s="50"/>
      <c r="AB144" s="50"/>
      <c r="AC144" s="50"/>
      <c r="AD144" s="50"/>
      <c r="AE144" s="50"/>
      <c r="AF144" s="51"/>
      <c r="AG144" s="51"/>
      <c r="AH144" s="51"/>
      <c r="AI144" s="51"/>
    </row>
    <row r="145" spans="1:35" ht="40" customHeight="1" x14ac:dyDescent="0.35">
      <c r="A145" s="109"/>
      <c r="B145" s="112"/>
      <c r="C145" s="33">
        <v>142</v>
      </c>
      <c r="D145" s="115"/>
      <c r="E145" s="39" t="s">
        <v>76</v>
      </c>
      <c r="F145" s="40" t="s">
        <v>125</v>
      </c>
      <c r="G145" s="40" t="s">
        <v>28</v>
      </c>
      <c r="H145" s="40" t="s">
        <v>29</v>
      </c>
      <c r="I145" s="38">
        <v>716.77</v>
      </c>
      <c r="J145" s="17">
        <v>0</v>
      </c>
      <c r="K145" s="79">
        <f t="shared" si="10"/>
        <v>0</v>
      </c>
      <c r="L145" s="81">
        <f t="shared" si="11"/>
        <v>0</v>
      </c>
      <c r="M145" s="82"/>
      <c r="N145" s="83">
        <f t="shared" si="12"/>
        <v>0</v>
      </c>
      <c r="O145" s="80"/>
      <c r="P145" s="80"/>
      <c r="Q145" s="80"/>
      <c r="R145" s="84">
        <f t="shared" si="13"/>
        <v>0</v>
      </c>
      <c r="S145" s="19" t="str">
        <f t="shared" si="9"/>
        <v>OK</v>
      </c>
      <c r="T145" s="48"/>
      <c r="U145" s="48"/>
      <c r="V145" s="48"/>
      <c r="W145" s="48"/>
      <c r="X145" s="48"/>
      <c r="Y145" s="50"/>
      <c r="Z145" s="50"/>
      <c r="AA145" s="50"/>
      <c r="AB145" s="50"/>
      <c r="AC145" s="50"/>
      <c r="AD145" s="50"/>
      <c r="AE145" s="50"/>
      <c r="AF145" s="51"/>
      <c r="AG145" s="51"/>
      <c r="AH145" s="51"/>
      <c r="AI145" s="51"/>
    </row>
    <row r="146" spans="1:35" ht="40" customHeight="1" x14ac:dyDescent="0.35">
      <c r="A146" s="109"/>
      <c r="B146" s="112"/>
      <c r="C146" s="33">
        <v>143</v>
      </c>
      <c r="D146" s="115"/>
      <c r="E146" s="39" t="s">
        <v>77</v>
      </c>
      <c r="F146" s="40" t="s">
        <v>125</v>
      </c>
      <c r="G146" s="40" t="s">
        <v>28</v>
      </c>
      <c r="H146" s="40" t="s">
        <v>29</v>
      </c>
      <c r="I146" s="38">
        <v>1353.57</v>
      </c>
      <c r="J146" s="17">
        <v>0</v>
      </c>
      <c r="K146" s="79">
        <f t="shared" si="10"/>
        <v>0</v>
      </c>
      <c r="L146" s="81">
        <f t="shared" si="11"/>
        <v>0</v>
      </c>
      <c r="M146" s="82"/>
      <c r="N146" s="83">
        <f t="shared" si="12"/>
        <v>0</v>
      </c>
      <c r="O146" s="80"/>
      <c r="P146" s="80"/>
      <c r="Q146" s="80"/>
      <c r="R146" s="84">
        <f t="shared" si="13"/>
        <v>0</v>
      </c>
      <c r="S146" s="19" t="str">
        <f t="shared" si="9"/>
        <v>OK</v>
      </c>
      <c r="T146" s="48"/>
      <c r="U146" s="48"/>
      <c r="V146" s="48"/>
      <c r="W146" s="48"/>
      <c r="X146" s="48"/>
      <c r="Y146" s="50"/>
      <c r="Z146" s="50"/>
      <c r="AA146" s="50"/>
      <c r="AB146" s="50"/>
      <c r="AC146" s="50"/>
      <c r="AD146" s="50"/>
      <c r="AE146" s="50"/>
      <c r="AF146" s="51"/>
      <c r="AG146" s="51"/>
      <c r="AH146" s="51"/>
      <c r="AI146" s="51"/>
    </row>
    <row r="147" spans="1:35" ht="40" customHeight="1" x14ac:dyDescent="0.35">
      <c r="A147" s="109"/>
      <c r="B147" s="112"/>
      <c r="C147" s="33">
        <v>144</v>
      </c>
      <c r="D147" s="115"/>
      <c r="E147" s="39" t="s">
        <v>78</v>
      </c>
      <c r="F147" s="40" t="s">
        <v>125</v>
      </c>
      <c r="G147" s="40" t="s">
        <v>28</v>
      </c>
      <c r="H147" s="40" t="s">
        <v>29</v>
      </c>
      <c r="I147" s="38">
        <v>90</v>
      </c>
      <c r="J147" s="17">
        <v>0</v>
      </c>
      <c r="K147" s="79">
        <f t="shared" si="10"/>
        <v>0</v>
      </c>
      <c r="L147" s="81">
        <f t="shared" si="11"/>
        <v>0</v>
      </c>
      <c r="M147" s="82"/>
      <c r="N147" s="83">
        <f t="shared" si="12"/>
        <v>0</v>
      </c>
      <c r="O147" s="80"/>
      <c r="P147" s="80"/>
      <c r="Q147" s="80"/>
      <c r="R147" s="84">
        <f t="shared" si="13"/>
        <v>0</v>
      </c>
      <c r="S147" s="19" t="str">
        <f t="shared" si="9"/>
        <v>OK</v>
      </c>
      <c r="T147" s="48"/>
      <c r="U147" s="48"/>
      <c r="V147" s="48"/>
      <c r="W147" s="48"/>
      <c r="X147" s="48"/>
      <c r="Y147" s="50"/>
      <c r="Z147" s="50"/>
      <c r="AA147" s="50"/>
      <c r="AB147" s="50"/>
      <c r="AC147" s="50"/>
      <c r="AD147" s="50"/>
      <c r="AE147" s="50"/>
      <c r="AF147" s="51"/>
      <c r="AG147" s="51"/>
      <c r="AH147" s="51"/>
      <c r="AI147" s="51"/>
    </row>
    <row r="148" spans="1:35" ht="40" customHeight="1" x14ac:dyDescent="0.35">
      <c r="A148" s="109"/>
      <c r="B148" s="112"/>
      <c r="C148" s="33">
        <v>145</v>
      </c>
      <c r="D148" s="115"/>
      <c r="E148" s="39" t="s">
        <v>131</v>
      </c>
      <c r="F148" s="40" t="s">
        <v>125</v>
      </c>
      <c r="G148" s="40" t="s">
        <v>28</v>
      </c>
      <c r="H148" s="40" t="s">
        <v>29</v>
      </c>
      <c r="I148" s="38">
        <v>85.21</v>
      </c>
      <c r="J148" s="17">
        <v>0</v>
      </c>
      <c r="K148" s="79">
        <f t="shared" si="10"/>
        <v>0</v>
      </c>
      <c r="L148" s="81">
        <f t="shared" si="11"/>
        <v>0</v>
      </c>
      <c r="M148" s="82"/>
      <c r="N148" s="83">
        <f t="shared" si="12"/>
        <v>0</v>
      </c>
      <c r="O148" s="80"/>
      <c r="P148" s="80"/>
      <c r="Q148" s="80"/>
      <c r="R148" s="84">
        <f t="shared" si="13"/>
        <v>0</v>
      </c>
      <c r="S148" s="19" t="str">
        <f t="shared" si="9"/>
        <v>OK</v>
      </c>
      <c r="T148" s="48"/>
      <c r="U148" s="48"/>
      <c r="V148" s="48"/>
      <c r="W148" s="48"/>
      <c r="X148" s="48"/>
      <c r="Y148" s="50"/>
      <c r="Z148" s="50"/>
      <c r="AA148" s="50"/>
      <c r="AB148" s="50"/>
      <c r="AC148" s="50"/>
      <c r="AD148" s="50"/>
      <c r="AE148" s="50"/>
      <c r="AF148" s="51"/>
      <c r="AG148" s="51"/>
      <c r="AH148" s="51"/>
      <c r="AI148" s="51"/>
    </row>
    <row r="149" spans="1:35" ht="40" customHeight="1" x14ac:dyDescent="0.35">
      <c r="A149" s="109"/>
      <c r="B149" s="112"/>
      <c r="C149" s="33">
        <v>146</v>
      </c>
      <c r="D149" s="115"/>
      <c r="E149" s="39" t="s">
        <v>132</v>
      </c>
      <c r="F149" s="40" t="s">
        <v>37</v>
      </c>
      <c r="G149" s="40" t="s">
        <v>79</v>
      </c>
      <c r="H149" s="40" t="s">
        <v>29</v>
      </c>
      <c r="I149" s="38">
        <v>16.18</v>
      </c>
      <c r="J149" s="17">
        <v>0</v>
      </c>
      <c r="K149" s="79">
        <f t="shared" si="10"/>
        <v>0</v>
      </c>
      <c r="L149" s="81">
        <f t="shared" si="11"/>
        <v>0</v>
      </c>
      <c r="M149" s="82"/>
      <c r="N149" s="83">
        <f t="shared" si="12"/>
        <v>0</v>
      </c>
      <c r="O149" s="80"/>
      <c r="P149" s="80"/>
      <c r="Q149" s="80"/>
      <c r="R149" s="84">
        <f t="shared" si="13"/>
        <v>0</v>
      </c>
      <c r="S149" s="19" t="str">
        <f t="shared" si="9"/>
        <v>OK</v>
      </c>
      <c r="T149" s="48"/>
      <c r="U149" s="48"/>
      <c r="V149" s="48"/>
      <c r="W149" s="48"/>
      <c r="X149" s="48"/>
      <c r="Y149" s="50"/>
      <c r="Z149" s="50"/>
      <c r="AA149" s="50"/>
      <c r="AB149" s="50"/>
      <c r="AC149" s="50"/>
      <c r="AD149" s="50"/>
      <c r="AE149" s="50"/>
      <c r="AF149" s="51"/>
      <c r="AG149" s="51"/>
      <c r="AH149" s="51"/>
      <c r="AI149" s="51"/>
    </row>
    <row r="150" spans="1:35" ht="40" customHeight="1" x14ac:dyDescent="0.35">
      <c r="A150" s="109"/>
      <c r="B150" s="112"/>
      <c r="C150" s="33">
        <v>147</v>
      </c>
      <c r="D150" s="115"/>
      <c r="E150" s="39" t="s">
        <v>135</v>
      </c>
      <c r="F150" s="40" t="s">
        <v>37</v>
      </c>
      <c r="G150" s="40" t="s">
        <v>82</v>
      </c>
      <c r="H150" s="40" t="s">
        <v>29</v>
      </c>
      <c r="I150" s="38">
        <v>65.41</v>
      </c>
      <c r="J150" s="17">
        <v>0</v>
      </c>
      <c r="K150" s="79">
        <f t="shared" si="10"/>
        <v>0</v>
      </c>
      <c r="L150" s="81">
        <f t="shared" si="11"/>
        <v>0</v>
      </c>
      <c r="M150" s="82"/>
      <c r="N150" s="83">
        <f t="shared" si="12"/>
        <v>0</v>
      </c>
      <c r="O150" s="80"/>
      <c r="P150" s="80"/>
      <c r="Q150" s="80"/>
      <c r="R150" s="84">
        <f t="shared" si="13"/>
        <v>0</v>
      </c>
      <c r="S150" s="19" t="str">
        <f t="shared" si="9"/>
        <v>OK</v>
      </c>
      <c r="T150" s="48"/>
      <c r="U150" s="48"/>
      <c r="V150" s="48"/>
      <c r="W150" s="48"/>
      <c r="X150" s="48"/>
      <c r="Y150" s="50"/>
      <c r="Z150" s="50"/>
      <c r="AA150" s="50"/>
      <c r="AB150" s="50"/>
      <c r="AC150" s="50"/>
      <c r="AD150" s="50"/>
      <c r="AE150" s="50"/>
      <c r="AF150" s="51"/>
      <c r="AG150" s="51"/>
      <c r="AH150" s="51"/>
      <c r="AI150" s="51"/>
    </row>
    <row r="151" spans="1:35" ht="40" customHeight="1" x14ac:dyDescent="0.35">
      <c r="A151" s="109"/>
      <c r="B151" s="112"/>
      <c r="C151" s="33">
        <v>148</v>
      </c>
      <c r="D151" s="115"/>
      <c r="E151" s="39" t="s">
        <v>136</v>
      </c>
      <c r="F151" s="40" t="s">
        <v>37</v>
      </c>
      <c r="G151" s="40" t="s">
        <v>83</v>
      </c>
      <c r="H151" s="40" t="s">
        <v>29</v>
      </c>
      <c r="I151" s="38">
        <v>34.229999999999997</v>
      </c>
      <c r="J151" s="17">
        <v>0</v>
      </c>
      <c r="K151" s="79">
        <f t="shared" si="10"/>
        <v>0</v>
      </c>
      <c r="L151" s="81">
        <f t="shared" si="11"/>
        <v>0</v>
      </c>
      <c r="M151" s="82"/>
      <c r="N151" s="83">
        <f t="shared" si="12"/>
        <v>0</v>
      </c>
      <c r="O151" s="80"/>
      <c r="P151" s="80"/>
      <c r="Q151" s="80"/>
      <c r="R151" s="84">
        <f t="shared" si="13"/>
        <v>0</v>
      </c>
      <c r="S151" s="19" t="str">
        <f t="shared" si="9"/>
        <v>OK</v>
      </c>
      <c r="T151" s="48"/>
      <c r="U151" s="48"/>
      <c r="V151" s="48"/>
      <c r="W151" s="48"/>
      <c r="X151" s="48"/>
      <c r="Y151" s="50"/>
      <c r="Z151" s="50"/>
      <c r="AA151" s="50"/>
      <c r="AB151" s="50"/>
      <c r="AC151" s="50"/>
      <c r="AD151" s="50"/>
      <c r="AE151" s="50"/>
      <c r="AF151" s="51"/>
      <c r="AG151" s="51"/>
      <c r="AH151" s="51"/>
      <c r="AI151" s="51"/>
    </row>
    <row r="152" spans="1:35" ht="40" customHeight="1" x14ac:dyDescent="0.35">
      <c r="A152" s="109"/>
      <c r="B152" s="112"/>
      <c r="C152" s="33">
        <v>149</v>
      </c>
      <c r="D152" s="115"/>
      <c r="E152" s="39" t="s">
        <v>86</v>
      </c>
      <c r="F152" s="40" t="s">
        <v>125</v>
      </c>
      <c r="G152" s="40" t="s">
        <v>87</v>
      </c>
      <c r="H152" s="40" t="s">
        <v>29</v>
      </c>
      <c r="I152" s="38">
        <v>578.94000000000005</v>
      </c>
      <c r="J152" s="17">
        <v>0</v>
      </c>
      <c r="K152" s="79">
        <f t="shared" si="10"/>
        <v>0</v>
      </c>
      <c r="L152" s="81">
        <f t="shared" si="11"/>
        <v>0</v>
      </c>
      <c r="M152" s="82"/>
      <c r="N152" s="83">
        <f t="shared" si="12"/>
        <v>0</v>
      </c>
      <c r="O152" s="80"/>
      <c r="P152" s="80"/>
      <c r="Q152" s="80"/>
      <c r="R152" s="84">
        <f t="shared" si="13"/>
        <v>0</v>
      </c>
      <c r="S152" s="19" t="str">
        <f t="shared" si="9"/>
        <v>OK</v>
      </c>
      <c r="T152" s="48"/>
      <c r="U152" s="48"/>
      <c r="V152" s="48"/>
      <c r="W152" s="48"/>
      <c r="X152" s="48"/>
      <c r="Y152" s="50"/>
      <c r="Z152" s="50"/>
      <c r="AA152" s="50"/>
      <c r="AB152" s="50"/>
      <c r="AC152" s="50"/>
      <c r="AD152" s="50"/>
      <c r="AE152" s="50"/>
      <c r="AF152" s="51"/>
      <c r="AG152" s="51"/>
      <c r="AH152" s="51"/>
      <c r="AI152" s="51"/>
    </row>
    <row r="153" spans="1:35" ht="40" customHeight="1" x14ac:dyDescent="0.35">
      <c r="A153" s="109"/>
      <c r="B153" s="112"/>
      <c r="C153" s="33">
        <v>150</v>
      </c>
      <c r="D153" s="115"/>
      <c r="E153" s="39" t="s">
        <v>88</v>
      </c>
      <c r="F153" s="40" t="s">
        <v>125</v>
      </c>
      <c r="G153" s="40" t="s">
        <v>28</v>
      </c>
      <c r="H153" s="40" t="s">
        <v>29</v>
      </c>
      <c r="I153" s="38">
        <v>1150</v>
      </c>
      <c r="J153" s="17">
        <v>0</v>
      </c>
      <c r="K153" s="79">
        <f t="shared" si="10"/>
        <v>0</v>
      </c>
      <c r="L153" s="81">
        <f t="shared" si="11"/>
        <v>0</v>
      </c>
      <c r="M153" s="82"/>
      <c r="N153" s="83">
        <f t="shared" si="12"/>
        <v>0</v>
      </c>
      <c r="O153" s="80"/>
      <c r="P153" s="80"/>
      <c r="Q153" s="80"/>
      <c r="R153" s="84">
        <f t="shared" si="13"/>
        <v>0</v>
      </c>
      <c r="S153" s="19" t="str">
        <f t="shared" si="9"/>
        <v>OK</v>
      </c>
      <c r="T153" s="48"/>
      <c r="U153" s="48"/>
      <c r="V153" s="48"/>
      <c r="W153" s="48"/>
      <c r="X153" s="48"/>
      <c r="Y153" s="50"/>
      <c r="Z153" s="50"/>
      <c r="AA153" s="50"/>
      <c r="AB153" s="50"/>
      <c r="AC153" s="50"/>
      <c r="AD153" s="50"/>
      <c r="AE153" s="50"/>
      <c r="AF153" s="51"/>
      <c r="AG153" s="51"/>
      <c r="AH153" s="51"/>
      <c r="AI153" s="51"/>
    </row>
    <row r="154" spans="1:35" ht="40" customHeight="1" x14ac:dyDescent="0.35">
      <c r="A154" s="109"/>
      <c r="B154" s="112"/>
      <c r="C154" s="33">
        <v>151</v>
      </c>
      <c r="D154" s="115"/>
      <c r="E154" s="39" t="s">
        <v>89</v>
      </c>
      <c r="F154" s="40" t="s">
        <v>37</v>
      </c>
      <c r="G154" s="40" t="s">
        <v>28</v>
      </c>
      <c r="H154" s="40" t="s">
        <v>29</v>
      </c>
      <c r="I154" s="38">
        <v>240</v>
      </c>
      <c r="J154" s="17">
        <v>0</v>
      </c>
      <c r="K154" s="79">
        <f t="shared" si="10"/>
        <v>0</v>
      </c>
      <c r="L154" s="81">
        <f t="shared" si="11"/>
        <v>0</v>
      </c>
      <c r="M154" s="82"/>
      <c r="N154" s="83">
        <f t="shared" si="12"/>
        <v>0</v>
      </c>
      <c r="O154" s="80"/>
      <c r="P154" s="80"/>
      <c r="Q154" s="80"/>
      <c r="R154" s="84">
        <f t="shared" si="13"/>
        <v>0</v>
      </c>
      <c r="S154" s="19" t="str">
        <f t="shared" si="9"/>
        <v>OK</v>
      </c>
      <c r="T154" s="48"/>
      <c r="U154" s="48"/>
      <c r="V154" s="48"/>
      <c r="W154" s="48"/>
      <c r="X154" s="48"/>
      <c r="Y154" s="50"/>
      <c r="Z154" s="50"/>
      <c r="AA154" s="50"/>
      <c r="AB154" s="50"/>
      <c r="AC154" s="50"/>
      <c r="AD154" s="50"/>
      <c r="AE154" s="50"/>
      <c r="AF154" s="51"/>
      <c r="AG154" s="51"/>
      <c r="AH154" s="51"/>
      <c r="AI154" s="51"/>
    </row>
    <row r="155" spans="1:35" ht="40" customHeight="1" x14ac:dyDescent="0.35">
      <c r="A155" s="109"/>
      <c r="B155" s="112"/>
      <c r="C155" s="33">
        <v>152</v>
      </c>
      <c r="D155" s="115"/>
      <c r="E155" s="39" t="s">
        <v>90</v>
      </c>
      <c r="F155" s="40" t="s">
        <v>37</v>
      </c>
      <c r="G155" s="40" t="s">
        <v>28</v>
      </c>
      <c r="H155" s="40" t="s">
        <v>29</v>
      </c>
      <c r="I155" s="38">
        <v>135</v>
      </c>
      <c r="J155" s="17">
        <v>0</v>
      </c>
      <c r="K155" s="79">
        <f t="shared" si="10"/>
        <v>0</v>
      </c>
      <c r="L155" s="81">
        <f t="shared" si="11"/>
        <v>0</v>
      </c>
      <c r="M155" s="82"/>
      <c r="N155" s="83">
        <f t="shared" si="12"/>
        <v>0</v>
      </c>
      <c r="O155" s="80"/>
      <c r="P155" s="80"/>
      <c r="Q155" s="80"/>
      <c r="R155" s="84">
        <f t="shared" si="13"/>
        <v>0</v>
      </c>
      <c r="S155" s="19" t="str">
        <f t="shared" si="9"/>
        <v>OK</v>
      </c>
      <c r="T155" s="48"/>
      <c r="U155" s="48"/>
      <c r="V155" s="48"/>
      <c r="W155" s="48"/>
      <c r="X155" s="48"/>
      <c r="Y155" s="50"/>
      <c r="Z155" s="50"/>
      <c r="AA155" s="50"/>
      <c r="AB155" s="50"/>
      <c r="AC155" s="50"/>
      <c r="AD155" s="50"/>
      <c r="AE155" s="50"/>
      <c r="AF155" s="51"/>
      <c r="AG155" s="51"/>
      <c r="AH155" s="51"/>
      <c r="AI155" s="51"/>
    </row>
    <row r="156" spans="1:35" ht="40" customHeight="1" x14ac:dyDescent="0.35">
      <c r="A156" s="109"/>
      <c r="B156" s="112"/>
      <c r="C156" s="33">
        <v>153</v>
      </c>
      <c r="D156" s="115"/>
      <c r="E156" s="39" t="s">
        <v>91</v>
      </c>
      <c r="F156" s="40" t="s">
        <v>37</v>
      </c>
      <c r="G156" s="40" t="s">
        <v>92</v>
      </c>
      <c r="H156" s="40" t="s">
        <v>29</v>
      </c>
      <c r="I156" s="38">
        <v>24.21</v>
      </c>
      <c r="J156" s="17">
        <v>0</v>
      </c>
      <c r="K156" s="79">
        <f t="shared" si="10"/>
        <v>0</v>
      </c>
      <c r="L156" s="81">
        <f t="shared" si="11"/>
        <v>0</v>
      </c>
      <c r="M156" s="82"/>
      <c r="N156" s="83">
        <f t="shared" si="12"/>
        <v>0</v>
      </c>
      <c r="O156" s="80"/>
      <c r="P156" s="80"/>
      <c r="Q156" s="80"/>
      <c r="R156" s="84">
        <f t="shared" si="13"/>
        <v>0</v>
      </c>
      <c r="S156" s="19" t="str">
        <f t="shared" si="9"/>
        <v>OK</v>
      </c>
      <c r="T156" s="48"/>
      <c r="U156" s="48"/>
      <c r="V156" s="48"/>
      <c r="W156" s="48"/>
      <c r="X156" s="48"/>
      <c r="Y156" s="50"/>
      <c r="Z156" s="50"/>
      <c r="AA156" s="50"/>
      <c r="AB156" s="50"/>
      <c r="AC156" s="50"/>
      <c r="AD156" s="50"/>
      <c r="AE156" s="50"/>
      <c r="AF156" s="51"/>
      <c r="AG156" s="51"/>
      <c r="AH156" s="51"/>
      <c r="AI156" s="51"/>
    </row>
    <row r="157" spans="1:35" ht="40" customHeight="1" x14ac:dyDescent="0.35">
      <c r="A157" s="109"/>
      <c r="B157" s="112"/>
      <c r="C157" s="33">
        <v>154</v>
      </c>
      <c r="D157" s="115"/>
      <c r="E157" s="39" t="s">
        <v>93</v>
      </c>
      <c r="F157" s="40" t="s">
        <v>125</v>
      </c>
      <c r="G157" s="40" t="s">
        <v>28</v>
      </c>
      <c r="H157" s="40" t="s">
        <v>29</v>
      </c>
      <c r="I157" s="38">
        <v>224</v>
      </c>
      <c r="J157" s="17">
        <v>0</v>
      </c>
      <c r="K157" s="79">
        <f t="shared" si="10"/>
        <v>0</v>
      </c>
      <c r="L157" s="81">
        <f t="shared" si="11"/>
        <v>0</v>
      </c>
      <c r="M157" s="82"/>
      <c r="N157" s="83">
        <f t="shared" si="12"/>
        <v>0</v>
      </c>
      <c r="O157" s="80"/>
      <c r="P157" s="80"/>
      <c r="Q157" s="80"/>
      <c r="R157" s="84">
        <f t="shared" si="13"/>
        <v>0</v>
      </c>
      <c r="S157" s="19" t="str">
        <f t="shared" si="9"/>
        <v>OK</v>
      </c>
      <c r="T157" s="48"/>
      <c r="U157" s="48"/>
      <c r="V157" s="48"/>
      <c r="W157" s="48"/>
      <c r="X157" s="48"/>
      <c r="Y157" s="50"/>
      <c r="Z157" s="50"/>
      <c r="AA157" s="50"/>
      <c r="AB157" s="50"/>
      <c r="AC157" s="50"/>
      <c r="AD157" s="50"/>
      <c r="AE157" s="50"/>
      <c r="AF157" s="51"/>
      <c r="AG157" s="51"/>
      <c r="AH157" s="51"/>
      <c r="AI157" s="51"/>
    </row>
    <row r="158" spans="1:35" ht="40" customHeight="1" x14ac:dyDescent="0.35">
      <c r="A158" s="110"/>
      <c r="B158" s="113"/>
      <c r="C158" s="33">
        <v>155</v>
      </c>
      <c r="D158" s="116"/>
      <c r="E158" s="39" t="s">
        <v>94</v>
      </c>
      <c r="F158" s="40" t="s">
        <v>125</v>
      </c>
      <c r="G158" s="40" t="s">
        <v>28</v>
      </c>
      <c r="H158" s="40" t="s">
        <v>29</v>
      </c>
      <c r="I158" s="38">
        <v>245</v>
      </c>
      <c r="J158" s="17">
        <v>0</v>
      </c>
      <c r="K158" s="79">
        <f t="shared" si="10"/>
        <v>0</v>
      </c>
      <c r="L158" s="81">
        <f t="shared" si="11"/>
        <v>0</v>
      </c>
      <c r="M158" s="82"/>
      <c r="N158" s="83">
        <f t="shared" si="12"/>
        <v>0</v>
      </c>
      <c r="O158" s="80"/>
      <c r="P158" s="80"/>
      <c r="Q158" s="80"/>
      <c r="R158" s="84">
        <f t="shared" si="13"/>
        <v>0</v>
      </c>
      <c r="S158" s="19" t="str">
        <f t="shared" si="9"/>
        <v>OK</v>
      </c>
      <c r="T158" s="48"/>
      <c r="U158" s="48"/>
      <c r="V158" s="48"/>
      <c r="W158" s="48"/>
      <c r="X158" s="48"/>
      <c r="Y158" s="50"/>
      <c r="Z158" s="50"/>
      <c r="AA158" s="50"/>
      <c r="AB158" s="50"/>
      <c r="AC158" s="50"/>
      <c r="AD158" s="50"/>
      <c r="AE158" s="50"/>
      <c r="AF158" s="51"/>
      <c r="AG158" s="51"/>
      <c r="AH158" s="51"/>
      <c r="AI158" s="51"/>
    </row>
    <row r="159" spans="1:35" ht="40" customHeight="1" x14ac:dyDescent="0.35">
      <c r="A159" s="108" t="s">
        <v>143</v>
      </c>
      <c r="B159" s="111">
        <v>5</v>
      </c>
      <c r="C159" s="33">
        <v>156</v>
      </c>
      <c r="D159" s="114" t="s">
        <v>123</v>
      </c>
      <c r="E159" s="39" t="s">
        <v>27</v>
      </c>
      <c r="F159" s="40" t="s">
        <v>125</v>
      </c>
      <c r="G159" s="40" t="s">
        <v>28</v>
      </c>
      <c r="H159" s="40" t="s">
        <v>29</v>
      </c>
      <c r="I159" s="38">
        <v>250</v>
      </c>
      <c r="J159" s="17">
        <v>0</v>
      </c>
      <c r="K159" s="79">
        <f t="shared" si="10"/>
        <v>0</v>
      </c>
      <c r="L159" s="81">
        <f t="shared" si="11"/>
        <v>0</v>
      </c>
      <c r="M159" s="82"/>
      <c r="N159" s="83">
        <f t="shared" si="12"/>
        <v>0</v>
      </c>
      <c r="O159" s="80"/>
      <c r="P159" s="80"/>
      <c r="Q159" s="80"/>
      <c r="R159" s="84">
        <f t="shared" si="13"/>
        <v>0</v>
      </c>
      <c r="S159" s="19" t="str">
        <f t="shared" si="9"/>
        <v>OK</v>
      </c>
      <c r="T159" s="48"/>
      <c r="U159" s="48"/>
      <c r="V159" s="48"/>
      <c r="W159" s="48"/>
      <c r="X159" s="48"/>
      <c r="Y159" s="50"/>
      <c r="Z159" s="50"/>
      <c r="AA159" s="50"/>
      <c r="AB159" s="50"/>
      <c r="AC159" s="50"/>
      <c r="AD159" s="50"/>
      <c r="AE159" s="50"/>
      <c r="AF159" s="51"/>
      <c r="AG159" s="51"/>
      <c r="AH159" s="51"/>
      <c r="AI159" s="51"/>
    </row>
    <row r="160" spans="1:35" ht="40" customHeight="1" x14ac:dyDescent="0.35">
      <c r="A160" s="109"/>
      <c r="B160" s="112"/>
      <c r="C160" s="33">
        <v>157</v>
      </c>
      <c r="D160" s="115"/>
      <c r="E160" s="39" t="s">
        <v>30</v>
      </c>
      <c r="F160" s="40" t="s">
        <v>31</v>
      </c>
      <c r="G160" s="40" t="s">
        <v>28</v>
      </c>
      <c r="H160" s="40" t="s">
        <v>29</v>
      </c>
      <c r="I160" s="38">
        <v>20</v>
      </c>
      <c r="J160" s="17">
        <v>0</v>
      </c>
      <c r="K160" s="79">
        <f t="shared" si="10"/>
        <v>0</v>
      </c>
      <c r="L160" s="81">
        <f t="shared" si="11"/>
        <v>0</v>
      </c>
      <c r="M160" s="82"/>
      <c r="N160" s="83">
        <f t="shared" si="12"/>
        <v>0</v>
      </c>
      <c r="O160" s="80"/>
      <c r="P160" s="80"/>
      <c r="Q160" s="80"/>
      <c r="R160" s="84">
        <f t="shared" si="13"/>
        <v>0</v>
      </c>
      <c r="S160" s="19" t="str">
        <f t="shared" si="9"/>
        <v>OK</v>
      </c>
      <c r="T160" s="48"/>
      <c r="U160" s="48"/>
      <c r="V160" s="48"/>
      <c r="W160" s="48"/>
      <c r="X160" s="48"/>
      <c r="Y160" s="50"/>
      <c r="Z160" s="50"/>
      <c r="AA160" s="50"/>
      <c r="AB160" s="50"/>
      <c r="AC160" s="50"/>
      <c r="AD160" s="50"/>
      <c r="AE160" s="50"/>
      <c r="AF160" s="51"/>
      <c r="AG160" s="51"/>
      <c r="AH160" s="51"/>
      <c r="AI160" s="51"/>
    </row>
    <row r="161" spans="1:35" ht="40" customHeight="1" x14ac:dyDescent="0.35">
      <c r="A161" s="109"/>
      <c r="B161" s="112"/>
      <c r="C161" s="33">
        <v>158</v>
      </c>
      <c r="D161" s="115"/>
      <c r="E161" s="39" t="s">
        <v>32</v>
      </c>
      <c r="F161" s="40" t="s">
        <v>125</v>
      </c>
      <c r="G161" s="40" t="s">
        <v>28</v>
      </c>
      <c r="H161" s="40" t="s">
        <v>29</v>
      </c>
      <c r="I161" s="38">
        <v>32</v>
      </c>
      <c r="J161" s="17">
        <v>0</v>
      </c>
      <c r="K161" s="79">
        <f t="shared" si="10"/>
        <v>0</v>
      </c>
      <c r="L161" s="81">
        <f t="shared" si="11"/>
        <v>0</v>
      </c>
      <c r="M161" s="82"/>
      <c r="N161" s="83">
        <f t="shared" si="12"/>
        <v>0</v>
      </c>
      <c r="O161" s="80"/>
      <c r="P161" s="80"/>
      <c r="Q161" s="80"/>
      <c r="R161" s="84">
        <f t="shared" si="13"/>
        <v>0</v>
      </c>
      <c r="S161" s="19" t="str">
        <f t="shared" si="9"/>
        <v>OK</v>
      </c>
      <c r="T161" s="48"/>
      <c r="U161" s="48"/>
      <c r="V161" s="48"/>
      <c r="W161" s="48"/>
      <c r="X161" s="48"/>
      <c r="Y161" s="50"/>
      <c r="Z161" s="50"/>
      <c r="AA161" s="50"/>
      <c r="AB161" s="50"/>
      <c r="AC161" s="50"/>
      <c r="AD161" s="50"/>
      <c r="AE161" s="50"/>
      <c r="AF161" s="51"/>
      <c r="AG161" s="51"/>
      <c r="AH161" s="51"/>
      <c r="AI161" s="51"/>
    </row>
    <row r="162" spans="1:35" ht="40" customHeight="1" x14ac:dyDescent="0.35">
      <c r="A162" s="109"/>
      <c r="B162" s="112"/>
      <c r="C162" s="33">
        <v>159</v>
      </c>
      <c r="D162" s="115"/>
      <c r="E162" s="39" t="s">
        <v>33</v>
      </c>
      <c r="F162" s="40" t="s">
        <v>125</v>
      </c>
      <c r="G162" s="40" t="s">
        <v>34</v>
      </c>
      <c r="H162" s="40" t="s">
        <v>29</v>
      </c>
      <c r="I162" s="38">
        <v>52</v>
      </c>
      <c r="J162" s="17">
        <v>0</v>
      </c>
      <c r="K162" s="79">
        <f t="shared" si="10"/>
        <v>0</v>
      </c>
      <c r="L162" s="81">
        <f t="shared" si="11"/>
        <v>0</v>
      </c>
      <c r="M162" s="82"/>
      <c r="N162" s="83">
        <f t="shared" si="12"/>
        <v>0</v>
      </c>
      <c r="O162" s="80"/>
      <c r="P162" s="80"/>
      <c r="Q162" s="80"/>
      <c r="R162" s="84">
        <f t="shared" si="13"/>
        <v>0</v>
      </c>
      <c r="S162" s="19" t="str">
        <f t="shared" si="9"/>
        <v>OK</v>
      </c>
      <c r="T162" s="48"/>
      <c r="U162" s="48"/>
      <c r="V162" s="48"/>
      <c r="W162" s="48"/>
      <c r="X162" s="48"/>
      <c r="Y162" s="50"/>
      <c r="Z162" s="50"/>
      <c r="AA162" s="50"/>
      <c r="AB162" s="50"/>
      <c r="AC162" s="50"/>
      <c r="AD162" s="50"/>
      <c r="AE162" s="50"/>
      <c r="AF162" s="51"/>
      <c r="AG162" s="51"/>
      <c r="AH162" s="51"/>
      <c r="AI162" s="51"/>
    </row>
    <row r="163" spans="1:35" ht="40" customHeight="1" x14ac:dyDescent="0.35">
      <c r="A163" s="109"/>
      <c r="B163" s="112"/>
      <c r="C163" s="33">
        <v>160</v>
      </c>
      <c r="D163" s="115"/>
      <c r="E163" s="39" t="s">
        <v>35</v>
      </c>
      <c r="F163" s="40" t="s">
        <v>125</v>
      </c>
      <c r="G163" s="40" t="s">
        <v>36</v>
      </c>
      <c r="H163" s="40" t="s">
        <v>29</v>
      </c>
      <c r="I163" s="38">
        <v>75</v>
      </c>
      <c r="J163" s="17">
        <v>0</v>
      </c>
      <c r="K163" s="79">
        <f t="shared" si="10"/>
        <v>0</v>
      </c>
      <c r="L163" s="81">
        <f t="shared" si="11"/>
        <v>0</v>
      </c>
      <c r="M163" s="82"/>
      <c r="N163" s="83">
        <f t="shared" si="12"/>
        <v>0</v>
      </c>
      <c r="O163" s="80"/>
      <c r="P163" s="80"/>
      <c r="Q163" s="80"/>
      <c r="R163" s="84">
        <f t="shared" si="13"/>
        <v>0</v>
      </c>
      <c r="S163" s="19" t="str">
        <f t="shared" si="9"/>
        <v>OK</v>
      </c>
      <c r="T163" s="48"/>
      <c r="U163" s="48"/>
      <c r="V163" s="48"/>
      <c r="W163" s="48"/>
      <c r="X163" s="48"/>
      <c r="Y163" s="50"/>
      <c r="Z163" s="50"/>
      <c r="AA163" s="50"/>
      <c r="AB163" s="50"/>
      <c r="AC163" s="50"/>
      <c r="AD163" s="50"/>
      <c r="AE163" s="50"/>
      <c r="AF163" s="51"/>
      <c r="AG163" s="51"/>
      <c r="AH163" s="51"/>
      <c r="AI163" s="51"/>
    </row>
    <row r="164" spans="1:35" ht="40" customHeight="1" x14ac:dyDescent="0.35">
      <c r="A164" s="109"/>
      <c r="B164" s="112"/>
      <c r="C164" s="33">
        <v>161</v>
      </c>
      <c r="D164" s="115"/>
      <c r="E164" s="39" t="s">
        <v>127</v>
      </c>
      <c r="F164" s="40" t="s">
        <v>125</v>
      </c>
      <c r="G164" s="40" t="s">
        <v>28</v>
      </c>
      <c r="H164" s="40" t="s">
        <v>29</v>
      </c>
      <c r="I164" s="38">
        <v>6.59</v>
      </c>
      <c r="J164" s="17">
        <v>0</v>
      </c>
      <c r="K164" s="79">
        <f t="shared" si="10"/>
        <v>0</v>
      </c>
      <c r="L164" s="81">
        <f t="shared" si="11"/>
        <v>0</v>
      </c>
      <c r="M164" s="82"/>
      <c r="N164" s="83">
        <f t="shared" si="12"/>
        <v>0</v>
      </c>
      <c r="O164" s="80"/>
      <c r="P164" s="80"/>
      <c r="Q164" s="80"/>
      <c r="R164" s="84">
        <f t="shared" si="13"/>
        <v>0</v>
      </c>
      <c r="S164" s="19" t="str">
        <f t="shared" si="9"/>
        <v>OK</v>
      </c>
      <c r="T164" s="48"/>
      <c r="U164" s="48"/>
      <c r="V164" s="48"/>
      <c r="W164" s="48"/>
      <c r="X164" s="48"/>
      <c r="Y164" s="50"/>
      <c r="Z164" s="50"/>
      <c r="AA164" s="50"/>
      <c r="AB164" s="50"/>
      <c r="AC164" s="50"/>
      <c r="AD164" s="50"/>
      <c r="AE164" s="50"/>
      <c r="AF164" s="51"/>
      <c r="AG164" s="51"/>
      <c r="AH164" s="51"/>
      <c r="AI164" s="51"/>
    </row>
    <row r="165" spans="1:35" ht="40" customHeight="1" x14ac:dyDescent="0.35">
      <c r="A165" s="109"/>
      <c r="B165" s="112"/>
      <c r="C165" s="33">
        <v>162</v>
      </c>
      <c r="D165" s="115"/>
      <c r="E165" s="39" t="s">
        <v>41</v>
      </c>
      <c r="F165" s="40" t="s">
        <v>10</v>
      </c>
      <c r="G165" s="40" t="s">
        <v>28</v>
      </c>
      <c r="H165" s="40" t="s">
        <v>29</v>
      </c>
      <c r="I165" s="38">
        <v>74.28</v>
      </c>
      <c r="J165" s="17">
        <v>0</v>
      </c>
      <c r="K165" s="79">
        <f t="shared" si="10"/>
        <v>0</v>
      </c>
      <c r="L165" s="81">
        <f t="shared" si="11"/>
        <v>0</v>
      </c>
      <c r="M165" s="82"/>
      <c r="N165" s="83">
        <f t="shared" si="12"/>
        <v>0</v>
      </c>
      <c r="O165" s="80"/>
      <c r="P165" s="80"/>
      <c r="Q165" s="80"/>
      <c r="R165" s="84">
        <f t="shared" si="13"/>
        <v>0</v>
      </c>
      <c r="S165" s="19" t="str">
        <f t="shared" si="9"/>
        <v>OK</v>
      </c>
      <c r="T165" s="48"/>
      <c r="U165" s="48"/>
      <c r="V165" s="48"/>
      <c r="W165" s="48"/>
      <c r="X165" s="48"/>
      <c r="Y165" s="50"/>
      <c r="Z165" s="50"/>
      <c r="AA165" s="50"/>
      <c r="AB165" s="50"/>
      <c r="AC165" s="50"/>
      <c r="AD165" s="50"/>
      <c r="AE165" s="50"/>
      <c r="AF165" s="51"/>
      <c r="AG165" s="51"/>
      <c r="AH165" s="51"/>
      <c r="AI165" s="51"/>
    </row>
    <row r="166" spans="1:35" ht="40" customHeight="1" x14ac:dyDescent="0.35">
      <c r="A166" s="109"/>
      <c r="B166" s="112"/>
      <c r="C166" s="33">
        <v>163</v>
      </c>
      <c r="D166" s="115"/>
      <c r="E166" s="39" t="s">
        <v>42</v>
      </c>
      <c r="F166" s="40" t="s">
        <v>43</v>
      </c>
      <c r="G166" s="40" t="s">
        <v>28</v>
      </c>
      <c r="H166" s="40" t="s">
        <v>29</v>
      </c>
      <c r="I166" s="38">
        <v>26.57</v>
      </c>
      <c r="J166" s="17">
        <v>0</v>
      </c>
      <c r="K166" s="79">
        <f t="shared" si="10"/>
        <v>0</v>
      </c>
      <c r="L166" s="81">
        <f t="shared" si="11"/>
        <v>0</v>
      </c>
      <c r="M166" s="82"/>
      <c r="N166" s="83">
        <f t="shared" si="12"/>
        <v>0</v>
      </c>
      <c r="O166" s="80"/>
      <c r="P166" s="80"/>
      <c r="Q166" s="80"/>
      <c r="R166" s="84">
        <f t="shared" si="13"/>
        <v>0</v>
      </c>
      <c r="S166" s="19" t="str">
        <f t="shared" si="9"/>
        <v>OK</v>
      </c>
      <c r="T166" s="48"/>
      <c r="U166" s="48"/>
      <c r="V166" s="48"/>
      <c r="W166" s="48"/>
      <c r="X166" s="48"/>
      <c r="Y166" s="50"/>
      <c r="Z166" s="50"/>
      <c r="AA166" s="50"/>
      <c r="AB166" s="50"/>
      <c r="AC166" s="50"/>
      <c r="AD166" s="50"/>
      <c r="AE166" s="50"/>
      <c r="AF166" s="51"/>
      <c r="AG166" s="51"/>
      <c r="AH166" s="51"/>
      <c r="AI166" s="51"/>
    </row>
    <row r="167" spans="1:35" ht="40" customHeight="1" x14ac:dyDescent="0.35">
      <c r="A167" s="109"/>
      <c r="B167" s="112"/>
      <c r="C167" s="33">
        <v>164</v>
      </c>
      <c r="D167" s="115"/>
      <c r="E167" s="39" t="s">
        <v>44</v>
      </c>
      <c r="F167" s="40" t="s">
        <v>37</v>
      </c>
      <c r="G167" s="40" t="s">
        <v>45</v>
      </c>
      <c r="H167" s="40" t="s">
        <v>29</v>
      </c>
      <c r="I167" s="38">
        <v>34.21</v>
      </c>
      <c r="J167" s="17">
        <v>0</v>
      </c>
      <c r="K167" s="79">
        <f t="shared" si="10"/>
        <v>0</v>
      </c>
      <c r="L167" s="81">
        <f t="shared" si="11"/>
        <v>0</v>
      </c>
      <c r="M167" s="82"/>
      <c r="N167" s="83">
        <f t="shared" si="12"/>
        <v>0</v>
      </c>
      <c r="O167" s="80"/>
      <c r="P167" s="80"/>
      <c r="Q167" s="80"/>
      <c r="R167" s="84">
        <f t="shared" si="13"/>
        <v>0</v>
      </c>
      <c r="S167" s="19" t="str">
        <f t="shared" si="9"/>
        <v>OK</v>
      </c>
      <c r="T167" s="48"/>
      <c r="U167" s="48"/>
      <c r="V167" s="48"/>
      <c r="W167" s="48"/>
      <c r="X167" s="48"/>
      <c r="Y167" s="50"/>
      <c r="Z167" s="50"/>
      <c r="AA167" s="50"/>
      <c r="AB167" s="50"/>
      <c r="AC167" s="50"/>
      <c r="AD167" s="50"/>
      <c r="AE167" s="50"/>
      <c r="AF167" s="51"/>
      <c r="AG167" s="51"/>
      <c r="AH167" s="51"/>
      <c r="AI167" s="51"/>
    </row>
    <row r="168" spans="1:35" ht="40" customHeight="1" x14ac:dyDescent="0.35">
      <c r="A168" s="109"/>
      <c r="B168" s="112"/>
      <c r="C168" s="33">
        <v>165</v>
      </c>
      <c r="D168" s="115"/>
      <c r="E168" s="39" t="s">
        <v>46</v>
      </c>
      <c r="F168" s="40" t="s">
        <v>37</v>
      </c>
      <c r="G168" s="40" t="s">
        <v>99</v>
      </c>
      <c r="H168" s="40" t="s">
        <v>29</v>
      </c>
      <c r="I168" s="38">
        <v>27</v>
      </c>
      <c r="J168" s="17">
        <v>0</v>
      </c>
      <c r="K168" s="79">
        <f t="shared" si="10"/>
        <v>0</v>
      </c>
      <c r="L168" s="81">
        <f t="shared" si="11"/>
        <v>0</v>
      </c>
      <c r="M168" s="82"/>
      <c r="N168" s="83">
        <f t="shared" si="12"/>
        <v>0</v>
      </c>
      <c r="O168" s="80"/>
      <c r="P168" s="80"/>
      <c r="Q168" s="80"/>
      <c r="R168" s="84">
        <f t="shared" si="13"/>
        <v>0</v>
      </c>
      <c r="S168" s="19" t="str">
        <f t="shared" si="9"/>
        <v>OK</v>
      </c>
      <c r="T168" s="48"/>
      <c r="U168" s="48"/>
      <c r="V168" s="48"/>
      <c r="W168" s="48"/>
      <c r="X168" s="48"/>
      <c r="Y168" s="50"/>
      <c r="Z168" s="50"/>
      <c r="AA168" s="50"/>
      <c r="AB168" s="50"/>
      <c r="AC168" s="50"/>
      <c r="AD168" s="50"/>
      <c r="AE168" s="50"/>
      <c r="AF168" s="51"/>
      <c r="AG168" s="51"/>
      <c r="AH168" s="51"/>
      <c r="AI168" s="51"/>
    </row>
    <row r="169" spans="1:35" ht="40" customHeight="1" x14ac:dyDescent="0.35">
      <c r="A169" s="109"/>
      <c r="B169" s="112"/>
      <c r="C169" s="33">
        <v>166</v>
      </c>
      <c r="D169" s="115"/>
      <c r="E169" s="39" t="s">
        <v>48</v>
      </c>
      <c r="F169" s="40" t="s">
        <v>37</v>
      </c>
      <c r="G169" s="40" t="s">
        <v>49</v>
      </c>
      <c r="H169" s="40" t="s">
        <v>29</v>
      </c>
      <c r="I169" s="38">
        <v>19.21</v>
      </c>
      <c r="J169" s="17">
        <v>0</v>
      </c>
      <c r="K169" s="79">
        <f t="shared" si="10"/>
        <v>0</v>
      </c>
      <c r="L169" s="81">
        <f t="shared" si="11"/>
        <v>0</v>
      </c>
      <c r="M169" s="82"/>
      <c r="N169" s="83">
        <f t="shared" si="12"/>
        <v>0</v>
      </c>
      <c r="O169" s="80"/>
      <c r="P169" s="80"/>
      <c r="Q169" s="80"/>
      <c r="R169" s="84">
        <f t="shared" si="13"/>
        <v>0</v>
      </c>
      <c r="S169" s="19" t="str">
        <f t="shared" si="9"/>
        <v>OK</v>
      </c>
      <c r="T169" s="48"/>
      <c r="U169" s="48"/>
      <c r="V169" s="48"/>
      <c r="W169" s="48"/>
      <c r="X169" s="48"/>
      <c r="Y169" s="50"/>
      <c r="Z169" s="50"/>
      <c r="AA169" s="50"/>
      <c r="AB169" s="50"/>
      <c r="AC169" s="50"/>
      <c r="AD169" s="50"/>
      <c r="AE169" s="50"/>
      <c r="AF169" s="51"/>
      <c r="AG169" s="51"/>
      <c r="AH169" s="51"/>
      <c r="AI169" s="51"/>
    </row>
    <row r="170" spans="1:35" ht="40" customHeight="1" x14ac:dyDescent="0.35">
      <c r="A170" s="109"/>
      <c r="B170" s="112"/>
      <c r="C170" s="33">
        <v>167</v>
      </c>
      <c r="D170" s="115"/>
      <c r="E170" s="39" t="s">
        <v>50</v>
      </c>
      <c r="F170" s="40" t="s">
        <v>37</v>
      </c>
      <c r="G170" s="40" t="s">
        <v>51</v>
      </c>
      <c r="H170" s="40" t="s">
        <v>29</v>
      </c>
      <c r="I170" s="38">
        <v>240.3</v>
      </c>
      <c r="J170" s="17">
        <v>0</v>
      </c>
      <c r="K170" s="79">
        <f t="shared" si="10"/>
        <v>0</v>
      </c>
      <c r="L170" s="81">
        <f t="shared" si="11"/>
        <v>0</v>
      </c>
      <c r="M170" s="82"/>
      <c r="N170" s="83">
        <f t="shared" si="12"/>
        <v>0</v>
      </c>
      <c r="O170" s="80"/>
      <c r="P170" s="80"/>
      <c r="Q170" s="80"/>
      <c r="R170" s="84">
        <f t="shared" si="13"/>
        <v>0</v>
      </c>
      <c r="S170" s="19" t="str">
        <f t="shared" si="9"/>
        <v>OK</v>
      </c>
      <c r="T170" s="48"/>
      <c r="U170" s="48"/>
      <c r="V170" s="48"/>
      <c r="W170" s="48"/>
      <c r="X170" s="48"/>
      <c r="Y170" s="50"/>
      <c r="Z170" s="50"/>
      <c r="AA170" s="50"/>
      <c r="AB170" s="50"/>
      <c r="AC170" s="50"/>
      <c r="AD170" s="50"/>
      <c r="AE170" s="50"/>
      <c r="AF170" s="51"/>
      <c r="AG170" s="51"/>
      <c r="AH170" s="51"/>
      <c r="AI170" s="51"/>
    </row>
    <row r="171" spans="1:35" ht="40" customHeight="1" x14ac:dyDescent="0.35">
      <c r="A171" s="109"/>
      <c r="B171" s="112"/>
      <c r="C171" s="33">
        <v>168</v>
      </c>
      <c r="D171" s="115"/>
      <c r="E171" s="39" t="s">
        <v>52</v>
      </c>
      <c r="F171" s="40" t="s">
        <v>37</v>
      </c>
      <c r="G171" s="40" t="s">
        <v>53</v>
      </c>
      <c r="H171" s="40" t="s">
        <v>29</v>
      </c>
      <c r="I171" s="38">
        <v>262.35000000000002</v>
      </c>
      <c r="J171" s="17">
        <v>0</v>
      </c>
      <c r="K171" s="79">
        <f t="shared" si="10"/>
        <v>0</v>
      </c>
      <c r="L171" s="81">
        <f t="shared" si="11"/>
        <v>0</v>
      </c>
      <c r="M171" s="82"/>
      <c r="N171" s="83">
        <f t="shared" si="12"/>
        <v>0</v>
      </c>
      <c r="O171" s="80"/>
      <c r="P171" s="80"/>
      <c r="Q171" s="80"/>
      <c r="R171" s="84">
        <f t="shared" si="13"/>
        <v>0</v>
      </c>
      <c r="S171" s="19" t="str">
        <f t="shared" si="9"/>
        <v>OK</v>
      </c>
      <c r="T171" s="48"/>
      <c r="U171" s="48"/>
      <c r="V171" s="48"/>
      <c r="W171" s="48"/>
      <c r="X171" s="48"/>
      <c r="Y171" s="50"/>
      <c r="Z171" s="50"/>
      <c r="AA171" s="50"/>
      <c r="AB171" s="50"/>
      <c r="AC171" s="50"/>
      <c r="AD171" s="50"/>
      <c r="AE171" s="50"/>
      <c r="AF171" s="51"/>
      <c r="AG171" s="51"/>
      <c r="AH171" s="51"/>
      <c r="AI171" s="51"/>
    </row>
    <row r="172" spans="1:35" ht="40" customHeight="1" x14ac:dyDescent="0.35">
      <c r="A172" s="109"/>
      <c r="B172" s="112"/>
      <c r="C172" s="33">
        <v>169</v>
      </c>
      <c r="D172" s="115"/>
      <c r="E172" s="39" t="s">
        <v>54</v>
      </c>
      <c r="F172" s="40" t="s">
        <v>37</v>
      </c>
      <c r="G172" s="40" t="s">
        <v>95</v>
      </c>
      <c r="H172" s="40" t="s">
        <v>29</v>
      </c>
      <c r="I172" s="38">
        <v>86.48</v>
      </c>
      <c r="J172" s="17">
        <v>0</v>
      </c>
      <c r="K172" s="79">
        <f t="shared" si="10"/>
        <v>0</v>
      </c>
      <c r="L172" s="81">
        <f t="shared" si="11"/>
        <v>0</v>
      </c>
      <c r="M172" s="82"/>
      <c r="N172" s="83">
        <f t="shared" si="12"/>
        <v>0</v>
      </c>
      <c r="O172" s="80"/>
      <c r="P172" s="80"/>
      <c r="Q172" s="80"/>
      <c r="R172" s="84">
        <f t="shared" si="13"/>
        <v>0</v>
      </c>
      <c r="S172" s="19" t="str">
        <f t="shared" si="9"/>
        <v>OK</v>
      </c>
      <c r="T172" s="48"/>
      <c r="U172" s="48"/>
      <c r="V172" s="48"/>
      <c r="W172" s="48"/>
      <c r="X172" s="48"/>
      <c r="Y172" s="50"/>
      <c r="Z172" s="50"/>
      <c r="AA172" s="50"/>
      <c r="AB172" s="50"/>
      <c r="AC172" s="50"/>
      <c r="AD172" s="50"/>
      <c r="AE172" s="50"/>
      <c r="AF172" s="51"/>
      <c r="AG172" s="51"/>
      <c r="AH172" s="51"/>
      <c r="AI172" s="51"/>
    </row>
    <row r="173" spans="1:35" ht="40" customHeight="1" x14ac:dyDescent="0.35">
      <c r="A173" s="109"/>
      <c r="B173" s="112"/>
      <c r="C173" s="33">
        <v>170</v>
      </c>
      <c r="D173" s="115"/>
      <c r="E173" s="39" t="s">
        <v>56</v>
      </c>
      <c r="F173" s="40" t="s">
        <v>37</v>
      </c>
      <c r="G173" s="40" t="s">
        <v>96</v>
      </c>
      <c r="H173" s="40" t="s">
        <v>29</v>
      </c>
      <c r="I173" s="38">
        <v>33.17</v>
      </c>
      <c r="J173" s="17">
        <v>0</v>
      </c>
      <c r="K173" s="79">
        <f t="shared" si="10"/>
        <v>0</v>
      </c>
      <c r="L173" s="81">
        <f t="shared" si="11"/>
        <v>0</v>
      </c>
      <c r="M173" s="82"/>
      <c r="N173" s="83">
        <f t="shared" si="12"/>
        <v>0</v>
      </c>
      <c r="O173" s="80"/>
      <c r="P173" s="80"/>
      <c r="Q173" s="80"/>
      <c r="R173" s="84">
        <f t="shared" si="13"/>
        <v>0</v>
      </c>
      <c r="S173" s="19" t="str">
        <f t="shared" si="9"/>
        <v>OK</v>
      </c>
      <c r="T173" s="48"/>
      <c r="U173" s="48"/>
      <c r="V173" s="48"/>
      <c r="W173" s="48"/>
      <c r="X173" s="48"/>
      <c r="Y173" s="50"/>
      <c r="Z173" s="50"/>
      <c r="AA173" s="50"/>
      <c r="AB173" s="50"/>
      <c r="AC173" s="50"/>
      <c r="AD173" s="50"/>
      <c r="AE173" s="50"/>
      <c r="AF173" s="51"/>
      <c r="AG173" s="51"/>
      <c r="AH173" s="51"/>
      <c r="AI173" s="51"/>
    </row>
    <row r="174" spans="1:35" ht="40" customHeight="1" x14ac:dyDescent="0.35">
      <c r="A174" s="109"/>
      <c r="B174" s="112"/>
      <c r="C174" s="33">
        <v>171</v>
      </c>
      <c r="D174" s="115"/>
      <c r="E174" s="39" t="s">
        <v>58</v>
      </c>
      <c r="F174" s="40" t="s">
        <v>37</v>
      </c>
      <c r="G174" s="40" t="s">
        <v>59</v>
      </c>
      <c r="H174" s="40" t="s">
        <v>29</v>
      </c>
      <c r="I174" s="38">
        <v>74.31</v>
      </c>
      <c r="J174" s="17">
        <v>0</v>
      </c>
      <c r="K174" s="79">
        <f t="shared" si="10"/>
        <v>0</v>
      </c>
      <c r="L174" s="81">
        <f t="shared" si="11"/>
        <v>0</v>
      </c>
      <c r="M174" s="82"/>
      <c r="N174" s="83">
        <f t="shared" si="12"/>
        <v>0</v>
      </c>
      <c r="O174" s="80"/>
      <c r="P174" s="80"/>
      <c r="Q174" s="80"/>
      <c r="R174" s="84">
        <f t="shared" si="13"/>
        <v>0</v>
      </c>
      <c r="S174" s="19" t="str">
        <f t="shared" si="9"/>
        <v>OK</v>
      </c>
      <c r="T174" s="48"/>
      <c r="U174" s="48"/>
      <c r="V174" s="48"/>
      <c r="W174" s="48"/>
      <c r="X174" s="48"/>
      <c r="Y174" s="50"/>
      <c r="Z174" s="50"/>
      <c r="AA174" s="50"/>
      <c r="AB174" s="50"/>
      <c r="AC174" s="50"/>
      <c r="AD174" s="50"/>
      <c r="AE174" s="50"/>
      <c r="AF174" s="51"/>
      <c r="AG174" s="51"/>
      <c r="AH174" s="51"/>
      <c r="AI174" s="51"/>
    </row>
    <row r="175" spans="1:35" ht="40" customHeight="1" x14ac:dyDescent="0.35">
      <c r="A175" s="109"/>
      <c r="B175" s="112"/>
      <c r="C175" s="33">
        <v>172</v>
      </c>
      <c r="D175" s="115"/>
      <c r="E175" s="39" t="s">
        <v>60</v>
      </c>
      <c r="F175" s="40" t="s">
        <v>37</v>
      </c>
      <c r="G175" s="40" t="s">
        <v>61</v>
      </c>
      <c r="H175" s="40" t="s">
        <v>29</v>
      </c>
      <c r="I175" s="38">
        <v>124.47</v>
      </c>
      <c r="J175" s="17">
        <v>0</v>
      </c>
      <c r="K175" s="79">
        <f t="shared" si="10"/>
        <v>0</v>
      </c>
      <c r="L175" s="81">
        <f t="shared" si="11"/>
        <v>0</v>
      </c>
      <c r="M175" s="82"/>
      <c r="N175" s="83">
        <f t="shared" si="12"/>
        <v>0</v>
      </c>
      <c r="O175" s="80"/>
      <c r="P175" s="80"/>
      <c r="Q175" s="80"/>
      <c r="R175" s="84">
        <f t="shared" si="13"/>
        <v>0</v>
      </c>
      <c r="S175" s="19" t="str">
        <f t="shared" si="9"/>
        <v>OK</v>
      </c>
      <c r="T175" s="48"/>
      <c r="U175" s="48"/>
      <c r="V175" s="48"/>
      <c r="W175" s="48"/>
      <c r="X175" s="48"/>
      <c r="Y175" s="50"/>
      <c r="Z175" s="50"/>
      <c r="AA175" s="50"/>
      <c r="AB175" s="50"/>
      <c r="AC175" s="50"/>
      <c r="AD175" s="50"/>
      <c r="AE175" s="50"/>
      <c r="AF175" s="51"/>
      <c r="AG175" s="51"/>
      <c r="AH175" s="51"/>
      <c r="AI175" s="51"/>
    </row>
    <row r="176" spans="1:35" ht="40" customHeight="1" x14ac:dyDescent="0.35">
      <c r="A176" s="109"/>
      <c r="B176" s="112"/>
      <c r="C176" s="33">
        <v>173</v>
      </c>
      <c r="D176" s="115"/>
      <c r="E176" s="39" t="s">
        <v>62</v>
      </c>
      <c r="F176" s="40" t="s">
        <v>125</v>
      </c>
      <c r="G176" s="40" t="s">
        <v>63</v>
      </c>
      <c r="H176" s="40" t="s">
        <v>29</v>
      </c>
      <c r="I176" s="38">
        <v>1329.82</v>
      </c>
      <c r="J176" s="17">
        <v>0</v>
      </c>
      <c r="K176" s="79">
        <f t="shared" si="10"/>
        <v>0</v>
      </c>
      <c r="L176" s="81">
        <f t="shared" si="11"/>
        <v>0</v>
      </c>
      <c r="M176" s="82"/>
      <c r="N176" s="83">
        <f t="shared" si="12"/>
        <v>0</v>
      </c>
      <c r="O176" s="80"/>
      <c r="P176" s="80"/>
      <c r="Q176" s="80"/>
      <c r="R176" s="84">
        <f t="shared" si="13"/>
        <v>0</v>
      </c>
      <c r="S176" s="19" t="str">
        <f t="shared" si="9"/>
        <v>OK</v>
      </c>
      <c r="T176" s="48"/>
      <c r="U176" s="48"/>
      <c r="V176" s="48"/>
      <c r="W176" s="48"/>
      <c r="X176" s="48"/>
      <c r="Y176" s="50"/>
      <c r="Z176" s="50"/>
      <c r="AA176" s="50"/>
      <c r="AB176" s="50"/>
      <c r="AC176" s="50"/>
      <c r="AD176" s="50"/>
      <c r="AE176" s="50"/>
      <c r="AF176" s="51"/>
      <c r="AG176" s="51"/>
      <c r="AH176" s="51"/>
      <c r="AI176" s="51"/>
    </row>
    <row r="177" spans="1:35" ht="40" customHeight="1" x14ac:dyDescent="0.35">
      <c r="A177" s="109"/>
      <c r="B177" s="112"/>
      <c r="C177" s="33">
        <v>174</v>
      </c>
      <c r="D177" s="115"/>
      <c r="E177" s="39" t="s">
        <v>64</v>
      </c>
      <c r="F177" s="40" t="s">
        <v>125</v>
      </c>
      <c r="G177" s="40" t="s">
        <v>63</v>
      </c>
      <c r="H177" s="40" t="s">
        <v>29</v>
      </c>
      <c r="I177" s="38">
        <v>699.23</v>
      </c>
      <c r="J177" s="17">
        <v>0</v>
      </c>
      <c r="K177" s="79">
        <f t="shared" si="10"/>
        <v>0</v>
      </c>
      <c r="L177" s="81">
        <f t="shared" si="11"/>
        <v>0</v>
      </c>
      <c r="M177" s="82"/>
      <c r="N177" s="83">
        <f t="shared" si="12"/>
        <v>0</v>
      </c>
      <c r="O177" s="80"/>
      <c r="P177" s="80"/>
      <c r="Q177" s="80"/>
      <c r="R177" s="84">
        <f t="shared" si="13"/>
        <v>0</v>
      </c>
      <c r="S177" s="19" t="str">
        <f t="shared" si="9"/>
        <v>OK</v>
      </c>
      <c r="T177" s="48"/>
      <c r="U177" s="48"/>
      <c r="V177" s="48"/>
      <c r="W177" s="48"/>
      <c r="X177" s="48"/>
      <c r="Y177" s="50"/>
      <c r="Z177" s="50"/>
      <c r="AA177" s="50"/>
      <c r="AB177" s="50"/>
      <c r="AC177" s="50"/>
      <c r="AD177" s="50"/>
      <c r="AE177" s="50"/>
      <c r="AF177" s="51"/>
      <c r="AG177" s="51"/>
      <c r="AH177" s="51"/>
      <c r="AI177" s="51"/>
    </row>
    <row r="178" spans="1:35" ht="40" customHeight="1" x14ac:dyDescent="0.35">
      <c r="A178" s="109"/>
      <c r="B178" s="112"/>
      <c r="C178" s="33">
        <v>175</v>
      </c>
      <c r="D178" s="115"/>
      <c r="E178" s="39" t="s">
        <v>65</v>
      </c>
      <c r="F178" s="40" t="s">
        <v>125</v>
      </c>
      <c r="G178" s="40" t="s">
        <v>66</v>
      </c>
      <c r="H178" s="40" t="s">
        <v>29</v>
      </c>
      <c r="I178" s="38">
        <v>188.79</v>
      </c>
      <c r="J178" s="17">
        <v>0</v>
      </c>
      <c r="K178" s="79">
        <f t="shared" si="10"/>
        <v>0</v>
      </c>
      <c r="L178" s="81">
        <f t="shared" si="11"/>
        <v>0</v>
      </c>
      <c r="M178" s="82"/>
      <c r="N178" s="83">
        <f t="shared" si="12"/>
        <v>0</v>
      </c>
      <c r="O178" s="80"/>
      <c r="P178" s="80"/>
      <c r="Q178" s="80"/>
      <c r="R178" s="84">
        <f t="shared" si="13"/>
        <v>0</v>
      </c>
      <c r="S178" s="19" t="str">
        <f t="shared" si="9"/>
        <v>OK</v>
      </c>
      <c r="T178" s="48"/>
      <c r="U178" s="48"/>
      <c r="V178" s="48"/>
      <c r="W178" s="48"/>
      <c r="X178" s="48"/>
      <c r="Y178" s="50"/>
      <c r="Z178" s="50"/>
      <c r="AA178" s="50"/>
      <c r="AB178" s="50"/>
      <c r="AC178" s="50"/>
      <c r="AD178" s="50"/>
      <c r="AE178" s="50"/>
      <c r="AF178" s="51"/>
      <c r="AG178" s="51"/>
      <c r="AH178" s="51"/>
      <c r="AI178" s="51"/>
    </row>
    <row r="179" spans="1:35" ht="40" customHeight="1" x14ac:dyDescent="0.35">
      <c r="A179" s="109"/>
      <c r="B179" s="112"/>
      <c r="C179" s="33">
        <v>176</v>
      </c>
      <c r="D179" s="115"/>
      <c r="E179" s="39" t="s">
        <v>69</v>
      </c>
      <c r="F179" s="40" t="s">
        <v>125</v>
      </c>
      <c r="G179" s="40" t="s">
        <v>28</v>
      </c>
      <c r="H179" s="40" t="s">
        <v>29</v>
      </c>
      <c r="I179" s="38">
        <v>433.26</v>
      </c>
      <c r="J179" s="17">
        <v>0</v>
      </c>
      <c r="K179" s="79">
        <f t="shared" si="10"/>
        <v>0</v>
      </c>
      <c r="L179" s="81">
        <f t="shared" si="11"/>
        <v>0</v>
      </c>
      <c r="M179" s="82"/>
      <c r="N179" s="83">
        <f t="shared" si="12"/>
        <v>0</v>
      </c>
      <c r="O179" s="80"/>
      <c r="P179" s="80"/>
      <c r="Q179" s="80"/>
      <c r="R179" s="84">
        <f t="shared" si="13"/>
        <v>0</v>
      </c>
      <c r="S179" s="19" t="str">
        <f t="shared" si="9"/>
        <v>OK</v>
      </c>
      <c r="T179" s="48"/>
      <c r="U179" s="48"/>
      <c r="V179" s="48"/>
      <c r="W179" s="48"/>
      <c r="X179" s="48"/>
      <c r="Y179" s="50"/>
      <c r="Z179" s="50"/>
      <c r="AA179" s="50"/>
      <c r="AB179" s="50"/>
      <c r="AC179" s="50"/>
      <c r="AD179" s="50"/>
      <c r="AE179" s="50"/>
      <c r="AF179" s="51"/>
      <c r="AG179" s="51"/>
      <c r="AH179" s="51"/>
      <c r="AI179" s="51"/>
    </row>
    <row r="180" spans="1:35" ht="40" customHeight="1" x14ac:dyDescent="0.35">
      <c r="A180" s="109"/>
      <c r="B180" s="112"/>
      <c r="C180" s="33">
        <v>177</v>
      </c>
      <c r="D180" s="115"/>
      <c r="E180" s="39" t="s">
        <v>70</v>
      </c>
      <c r="F180" s="40" t="s">
        <v>125</v>
      </c>
      <c r="G180" s="40" t="s">
        <v>71</v>
      </c>
      <c r="H180" s="40" t="s">
        <v>29</v>
      </c>
      <c r="I180" s="38">
        <v>164.74</v>
      </c>
      <c r="J180" s="17">
        <v>0</v>
      </c>
      <c r="K180" s="79">
        <f t="shared" si="10"/>
        <v>0</v>
      </c>
      <c r="L180" s="81">
        <f t="shared" si="11"/>
        <v>0</v>
      </c>
      <c r="M180" s="82"/>
      <c r="N180" s="83">
        <f t="shared" si="12"/>
        <v>0</v>
      </c>
      <c r="O180" s="80"/>
      <c r="P180" s="80"/>
      <c r="Q180" s="80"/>
      <c r="R180" s="84">
        <f t="shared" si="13"/>
        <v>0</v>
      </c>
      <c r="S180" s="19" t="str">
        <f t="shared" si="9"/>
        <v>OK</v>
      </c>
      <c r="T180" s="48"/>
      <c r="U180" s="48"/>
      <c r="V180" s="48"/>
      <c r="W180" s="48"/>
      <c r="X180" s="48"/>
      <c r="Y180" s="50"/>
      <c r="Z180" s="50"/>
      <c r="AA180" s="50"/>
      <c r="AB180" s="50"/>
      <c r="AC180" s="50"/>
      <c r="AD180" s="50"/>
      <c r="AE180" s="50"/>
      <c r="AF180" s="51"/>
      <c r="AG180" s="51"/>
      <c r="AH180" s="51"/>
      <c r="AI180" s="51"/>
    </row>
    <row r="181" spans="1:35" ht="40" customHeight="1" x14ac:dyDescent="0.35">
      <c r="A181" s="109"/>
      <c r="B181" s="112"/>
      <c r="C181" s="33">
        <v>178</v>
      </c>
      <c r="D181" s="115"/>
      <c r="E181" s="39" t="s">
        <v>74</v>
      </c>
      <c r="F181" s="40" t="s">
        <v>125</v>
      </c>
      <c r="G181" s="40" t="s">
        <v>75</v>
      </c>
      <c r="H181" s="40" t="s">
        <v>29</v>
      </c>
      <c r="I181" s="38">
        <v>1340</v>
      </c>
      <c r="J181" s="17">
        <v>0</v>
      </c>
      <c r="K181" s="79">
        <f t="shared" si="10"/>
        <v>0</v>
      </c>
      <c r="L181" s="81">
        <f t="shared" si="11"/>
        <v>0</v>
      </c>
      <c r="M181" s="82"/>
      <c r="N181" s="83">
        <f t="shared" si="12"/>
        <v>0</v>
      </c>
      <c r="O181" s="80"/>
      <c r="P181" s="80"/>
      <c r="Q181" s="80"/>
      <c r="R181" s="84">
        <f t="shared" si="13"/>
        <v>0</v>
      </c>
      <c r="S181" s="19" t="str">
        <f t="shared" si="9"/>
        <v>OK</v>
      </c>
      <c r="T181" s="48"/>
      <c r="U181" s="48"/>
      <c r="V181" s="48"/>
      <c r="W181" s="48"/>
      <c r="X181" s="48"/>
      <c r="Y181" s="50"/>
      <c r="Z181" s="50"/>
      <c r="AA181" s="50"/>
      <c r="AB181" s="50"/>
      <c r="AC181" s="50"/>
      <c r="AD181" s="50"/>
      <c r="AE181" s="50"/>
      <c r="AF181" s="51"/>
      <c r="AG181" s="51"/>
      <c r="AH181" s="51"/>
      <c r="AI181" s="51"/>
    </row>
    <row r="182" spans="1:35" ht="40" customHeight="1" x14ac:dyDescent="0.35">
      <c r="A182" s="109"/>
      <c r="B182" s="112"/>
      <c r="C182" s="33">
        <v>179</v>
      </c>
      <c r="D182" s="115"/>
      <c r="E182" s="39" t="s">
        <v>76</v>
      </c>
      <c r="F182" s="40" t="s">
        <v>125</v>
      </c>
      <c r="G182" s="40" t="s">
        <v>28</v>
      </c>
      <c r="H182" s="40" t="s">
        <v>29</v>
      </c>
      <c r="I182" s="38">
        <v>716.77</v>
      </c>
      <c r="J182" s="17">
        <v>0</v>
      </c>
      <c r="K182" s="79">
        <f t="shared" si="10"/>
        <v>0</v>
      </c>
      <c r="L182" s="81">
        <f t="shared" si="11"/>
        <v>0</v>
      </c>
      <c r="M182" s="82"/>
      <c r="N182" s="83">
        <f t="shared" si="12"/>
        <v>0</v>
      </c>
      <c r="O182" s="80"/>
      <c r="P182" s="80"/>
      <c r="Q182" s="80"/>
      <c r="R182" s="84">
        <f t="shared" si="13"/>
        <v>0</v>
      </c>
      <c r="S182" s="19" t="str">
        <f t="shared" si="9"/>
        <v>OK</v>
      </c>
      <c r="T182" s="48"/>
      <c r="U182" s="48"/>
      <c r="V182" s="48"/>
      <c r="W182" s="48"/>
      <c r="X182" s="48"/>
      <c r="Y182" s="50"/>
      <c r="Z182" s="50"/>
      <c r="AA182" s="50"/>
      <c r="AB182" s="50"/>
      <c r="AC182" s="50"/>
      <c r="AD182" s="50"/>
      <c r="AE182" s="50"/>
      <c r="AF182" s="51"/>
      <c r="AG182" s="51"/>
      <c r="AH182" s="51"/>
      <c r="AI182" s="51"/>
    </row>
    <row r="183" spans="1:35" ht="40" customHeight="1" x14ac:dyDescent="0.35">
      <c r="A183" s="109"/>
      <c r="B183" s="112"/>
      <c r="C183" s="33">
        <v>180</v>
      </c>
      <c r="D183" s="115"/>
      <c r="E183" s="39" t="s">
        <v>78</v>
      </c>
      <c r="F183" s="40" t="s">
        <v>125</v>
      </c>
      <c r="G183" s="40" t="s">
        <v>28</v>
      </c>
      <c r="H183" s="40" t="s">
        <v>29</v>
      </c>
      <c r="I183" s="38">
        <v>90</v>
      </c>
      <c r="J183" s="17">
        <v>0</v>
      </c>
      <c r="K183" s="79">
        <f t="shared" si="10"/>
        <v>0</v>
      </c>
      <c r="L183" s="81">
        <f t="shared" si="11"/>
        <v>0</v>
      </c>
      <c r="M183" s="82"/>
      <c r="N183" s="83">
        <f t="shared" si="12"/>
        <v>0</v>
      </c>
      <c r="O183" s="80"/>
      <c r="P183" s="80"/>
      <c r="Q183" s="80"/>
      <c r="R183" s="84">
        <f t="shared" si="13"/>
        <v>0</v>
      </c>
      <c r="S183" s="19" t="str">
        <f t="shared" si="9"/>
        <v>OK</v>
      </c>
      <c r="T183" s="48"/>
      <c r="U183" s="48"/>
      <c r="V183" s="48"/>
      <c r="W183" s="48"/>
      <c r="X183" s="48"/>
      <c r="Y183" s="50"/>
      <c r="Z183" s="50"/>
      <c r="AA183" s="50"/>
      <c r="AB183" s="50"/>
      <c r="AC183" s="50"/>
      <c r="AD183" s="50"/>
      <c r="AE183" s="50"/>
      <c r="AF183" s="51"/>
      <c r="AG183" s="51"/>
      <c r="AH183" s="51"/>
      <c r="AI183" s="51"/>
    </row>
    <row r="184" spans="1:35" ht="40" customHeight="1" x14ac:dyDescent="0.35">
      <c r="A184" s="109"/>
      <c r="B184" s="112"/>
      <c r="C184" s="33">
        <v>181</v>
      </c>
      <c r="D184" s="115"/>
      <c r="E184" s="39" t="s">
        <v>131</v>
      </c>
      <c r="F184" s="40" t="s">
        <v>125</v>
      </c>
      <c r="G184" s="40" t="s">
        <v>28</v>
      </c>
      <c r="H184" s="40" t="s">
        <v>29</v>
      </c>
      <c r="I184" s="38">
        <v>85.21</v>
      </c>
      <c r="J184" s="17">
        <v>0</v>
      </c>
      <c r="K184" s="79">
        <f t="shared" si="10"/>
        <v>0</v>
      </c>
      <c r="L184" s="81">
        <f t="shared" si="11"/>
        <v>0</v>
      </c>
      <c r="M184" s="82"/>
      <c r="N184" s="83">
        <f t="shared" si="12"/>
        <v>0</v>
      </c>
      <c r="O184" s="80"/>
      <c r="P184" s="80"/>
      <c r="Q184" s="80"/>
      <c r="R184" s="84">
        <f t="shared" si="13"/>
        <v>0</v>
      </c>
      <c r="S184" s="19" t="str">
        <f t="shared" si="9"/>
        <v>OK</v>
      </c>
      <c r="T184" s="48"/>
      <c r="U184" s="48"/>
      <c r="V184" s="48"/>
      <c r="W184" s="48"/>
      <c r="X184" s="48"/>
      <c r="Y184" s="50"/>
      <c r="Z184" s="50"/>
      <c r="AA184" s="50"/>
      <c r="AB184" s="50"/>
      <c r="AC184" s="50"/>
      <c r="AD184" s="50"/>
      <c r="AE184" s="50"/>
      <c r="AF184" s="51"/>
      <c r="AG184" s="51"/>
      <c r="AH184" s="51"/>
      <c r="AI184" s="51"/>
    </row>
    <row r="185" spans="1:35" ht="40" customHeight="1" x14ac:dyDescent="0.35">
      <c r="A185" s="109"/>
      <c r="B185" s="112"/>
      <c r="C185" s="33">
        <v>182</v>
      </c>
      <c r="D185" s="115"/>
      <c r="E185" s="39" t="s">
        <v>132</v>
      </c>
      <c r="F185" s="40" t="s">
        <v>37</v>
      </c>
      <c r="G185" s="40" t="s">
        <v>100</v>
      </c>
      <c r="H185" s="40" t="s">
        <v>29</v>
      </c>
      <c r="I185" s="38">
        <v>16.18</v>
      </c>
      <c r="J185" s="17">
        <v>0</v>
      </c>
      <c r="K185" s="79">
        <f t="shared" si="10"/>
        <v>0</v>
      </c>
      <c r="L185" s="81">
        <f t="shared" si="11"/>
        <v>0</v>
      </c>
      <c r="M185" s="82"/>
      <c r="N185" s="83">
        <f t="shared" si="12"/>
        <v>0</v>
      </c>
      <c r="O185" s="80"/>
      <c r="P185" s="80"/>
      <c r="Q185" s="80"/>
      <c r="R185" s="84">
        <f t="shared" si="13"/>
        <v>0</v>
      </c>
      <c r="S185" s="19" t="str">
        <f t="shared" si="9"/>
        <v>OK</v>
      </c>
      <c r="T185" s="48"/>
      <c r="U185" s="48"/>
      <c r="V185" s="48"/>
      <c r="W185" s="48"/>
      <c r="X185" s="48"/>
      <c r="Y185" s="50"/>
      <c r="Z185" s="50"/>
      <c r="AA185" s="50"/>
      <c r="AB185" s="50"/>
      <c r="AC185" s="50"/>
      <c r="AD185" s="50"/>
      <c r="AE185" s="50"/>
      <c r="AF185" s="51"/>
      <c r="AG185" s="51"/>
      <c r="AH185" s="51"/>
      <c r="AI185" s="51"/>
    </row>
    <row r="186" spans="1:35" ht="40" customHeight="1" x14ac:dyDescent="0.35">
      <c r="A186" s="109"/>
      <c r="B186" s="112"/>
      <c r="C186" s="33">
        <v>183</v>
      </c>
      <c r="D186" s="115"/>
      <c r="E186" s="39" t="s">
        <v>135</v>
      </c>
      <c r="F186" s="40" t="s">
        <v>37</v>
      </c>
      <c r="G186" s="40" t="s">
        <v>82</v>
      </c>
      <c r="H186" s="40" t="s">
        <v>29</v>
      </c>
      <c r="I186" s="38">
        <v>65.41</v>
      </c>
      <c r="J186" s="17">
        <v>0</v>
      </c>
      <c r="K186" s="79">
        <f t="shared" si="10"/>
        <v>0</v>
      </c>
      <c r="L186" s="81">
        <f t="shared" si="11"/>
        <v>0</v>
      </c>
      <c r="M186" s="82"/>
      <c r="N186" s="83">
        <f t="shared" si="12"/>
        <v>0</v>
      </c>
      <c r="O186" s="80"/>
      <c r="P186" s="80"/>
      <c r="Q186" s="80"/>
      <c r="R186" s="84">
        <f t="shared" si="13"/>
        <v>0</v>
      </c>
      <c r="S186" s="19" t="str">
        <f t="shared" si="9"/>
        <v>OK</v>
      </c>
      <c r="T186" s="48"/>
      <c r="U186" s="48"/>
      <c r="V186" s="48"/>
      <c r="W186" s="48"/>
      <c r="X186" s="48"/>
      <c r="Y186" s="50"/>
      <c r="Z186" s="50"/>
      <c r="AA186" s="50"/>
      <c r="AB186" s="50"/>
      <c r="AC186" s="50"/>
      <c r="AD186" s="50"/>
      <c r="AE186" s="50"/>
      <c r="AF186" s="51"/>
      <c r="AG186" s="51"/>
      <c r="AH186" s="51"/>
      <c r="AI186" s="51"/>
    </row>
    <row r="187" spans="1:35" ht="40" customHeight="1" x14ac:dyDescent="0.35">
      <c r="A187" s="109"/>
      <c r="B187" s="112"/>
      <c r="C187" s="33">
        <v>184</v>
      </c>
      <c r="D187" s="115"/>
      <c r="E187" s="39" t="s">
        <v>136</v>
      </c>
      <c r="F187" s="40" t="s">
        <v>37</v>
      </c>
      <c r="G187" s="40" t="s">
        <v>83</v>
      </c>
      <c r="H187" s="40" t="s">
        <v>29</v>
      </c>
      <c r="I187" s="38">
        <v>34.229999999999997</v>
      </c>
      <c r="J187" s="17">
        <v>0</v>
      </c>
      <c r="K187" s="79">
        <f t="shared" si="10"/>
        <v>0</v>
      </c>
      <c r="L187" s="81">
        <f t="shared" si="11"/>
        <v>0</v>
      </c>
      <c r="M187" s="82"/>
      <c r="N187" s="83">
        <f t="shared" si="12"/>
        <v>0</v>
      </c>
      <c r="O187" s="80"/>
      <c r="P187" s="80"/>
      <c r="Q187" s="80"/>
      <c r="R187" s="84">
        <f t="shared" si="13"/>
        <v>0</v>
      </c>
      <c r="S187" s="19" t="str">
        <f t="shared" si="9"/>
        <v>OK</v>
      </c>
      <c r="T187" s="48"/>
      <c r="U187" s="48"/>
      <c r="V187" s="48"/>
      <c r="W187" s="48"/>
      <c r="X187" s="48"/>
      <c r="Y187" s="50"/>
      <c r="Z187" s="50"/>
      <c r="AA187" s="50"/>
      <c r="AB187" s="50"/>
      <c r="AC187" s="50"/>
      <c r="AD187" s="50"/>
      <c r="AE187" s="50"/>
      <c r="AF187" s="51"/>
      <c r="AG187" s="51"/>
      <c r="AH187" s="51"/>
      <c r="AI187" s="51"/>
    </row>
    <row r="188" spans="1:35" ht="40" customHeight="1" x14ac:dyDescent="0.35">
      <c r="A188" s="109"/>
      <c r="B188" s="112"/>
      <c r="C188" s="33">
        <v>185</v>
      </c>
      <c r="D188" s="115"/>
      <c r="E188" s="39" t="s">
        <v>86</v>
      </c>
      <c r="F188" s="40" t="s">
        <v>125</v>
      </c>
      <c r="G188" s="40" t="s">
        <v>87</v>
      </c>
      <c r="H188" s="40" t="s">
        <v>29</v>
      </c>
      <c r="I188" s="38">
        <v>578.94000000000005</v>
      </c>
      <c r="J188" s="17">
        <v>0</v>
      </c>
      <c r="K188" s="79">
        <f t="shared" si="10"/>
        <v>0</v>
      </c>
      <c r="L188" s="81">
        <f t="shared" si="11"/>
        <v>0</v>
      </c>
      <c r="M188" s="82"/>
      <c r="N188" s="83">
        <f t="shared" si="12"/>
        <v>0</v>
      </c>
      <c r="O188" s="80"/>
      <c r="P188" s="80"/>
      <c r="Q188" s="80"/>
      <c r="R188" s="84">
        <f t="shared" si="13"/>
        <v>0</v>
      </c>
      <c r="S188" s="19" t="str">
        <f t="shared" si="9"/>
        <v>OK</v>
      </c>
      <c r="T188" s="48"/>
      <c r="U188" s="48"/>
      <c r="V188" s="48"/>
      <c r="W188" s="48"/>
      <c r="X188" s="48"/>
      <c r="Y188" s="50"/>
      <c r="Z188" s="50"/>
      <c r="AA188" s="50"/>
      <c r="AB188" s="50"/>
      <c r="AC188" s="50"/>
      <c r="AD188" s="50"/>
      <c r="AE188" s="50"/>
      <c r="AF188" s="51"/>
      <c r="AG188" s="51"/>
      <c r="AH188" s="51"/>
      <c r="AI188" s="51"/>
    </row>
    <row r="189" spans="1:35" ht="40" customHeight="1" x14ac:dyDescent="0.35">
      <c r="A189" s="109"/>
      <c r="B189" s="112"/>
      <c r="C189" s="33">
        <v>186</v>
      </c>
      <c r="D189" s="115"/>
      <c r="E189" s="39" t="s">
        <v>90</v>
      </c>
      <c r="F189" s="40" t="s">
        <v>37</v>
      </c>
      <c r="G189" s="40" t="s">
        <v>28</v>
      </c>
      <c r="H189" s="40" t="s">
        <v>29</v>
      </c>
      <c r="I189" s="38">
        <v>135</v>
      </c>
      <c r="J189" s="17">
        <v>0</v>
      </c>
      <c r="K189" s="79">
        <f t="shared" si="10"/>
        <v>0</v>
      </c>
      <c r="L189" s="81">
        <f t="shared" si="11"/>
        <v>0</v>
      </c>
      <c r="M189" s="82"/>
      <c r="N189" s="83">
        <f t="shared" si="12"/>
        <v>0</v>
      </c>
      <c r="O189" s="80"/>
      <c r="P189" s="80"/>
      <c r="Q189" s="80"/>
      <c r="R189" s="84">
        <f t="shared" si="13"/>
        <v>0</v>
      </c>
      <c r="S189" s="19" t="str">
        <f t="shared" si="9"/>
        <v>OK</v>
      </c>
      <c r="T189" s="48"/>
      <c r="U189" s="48"/>
      <c r="V189" s="48"/>
      <c r="W189" s="48"/>
      <c r="X189" s="48"/>
      <c r="Y189" s="50"/>
      <c r="Z189" s="50"/>
      <c r="AA189" s="50"/>
      <c r="AB189" s="50"/>
      <c r="AC189" s="50"/>
      <c r="AD189" s="50"/>
      <c r="AE189" s="50"/>
      <c r="AF189" s="51"/>
      <c r="AG189" s="51"/>
      <c r="AH189" s="51"/>
      <c r="AI189" s="51"/>
    </row>
    <row r="190" spans="1:35" ht="40" customHeight="1" x14ac:dyDescent="0.35">
      <c r="A190" s="109"/>
      <c r="B190" s="112"/>
      <c r="C190" s="33">
        <v>187</v>
      </c>
      <c r="D190" s="115"/>
      <c r="E190" s="39" t="s">
        <v>91</v>
      </c>
      <c r="F190" s="40" t="s">
        <v>37</v>
      </c>
      <c r="G190" s="40" t="s">
        <v>92</v>
      </c>
      <c r="H190" s="40" t="s">
        <v>29</v>
      </c>
      <c r="I190" s="38">
        <v>24.21</v>
      </c>
      <c r="J190" s="17">
        <v>0</v>
      </c>
      <c r="K190" s="79">
        <f t="shared" si="10"/>
        <v>0</v>
      </c>
      <c r="L190" s="81">
        <f t="shared" si="11"/>
        <v>0</v>
      </c>
      <c r="M190" s="82"/>
      <c r="N190" s="83">
        <f t="shared" si="12"/>
        <v>0</v>
      </c>
      <c r="O190" s="80"/>
      <c r="P190" s="80"/>
      <c r="Q190" s="80"/>
      <c r="R190" s="84">
        <f t="shared" si="13"/>
        <v>0</v>
      </c>
      <c r="S190" s="19" t="str">
        <f t="shared" si="9"/>
        <v>OK</v>
      </c>
      <c r="T190" s="48"/>
      <c r="U190" s="48"/>
      <c r="V190" s="48"/>
      <c r="W190" s="48"/>
      <c r="X190" s="48"/>
      <c r="Y190" s="50"/>
      <c r="Z190" s="50"/>
      <c r="AA190" s="50"/>
      <c r="AB190" s="50"/>
      <c r="AC190" s="50"/>
      <c r="AD190" s="50"/>
      <c r="AE190" s="50"/>
      <c r="AF190" s="51"/>
      <c r="AG190" s="51"/>
      <c r="AH190" s="51"/>
      <c r="AI190" s="51"/>
    </row>
    <row r="191" spans="1:35" ht="40" customHeight="1" x14ac:dyDescent="0.35">
      <c r="A191" s="109"/>
      <c r="B191" s="112"/>
      <c r="C191" s="33">
        <v>188</v>
      </c>
      <c r="D191" s="115"/>
      <c r="E191" s="39" t="s">
        <v>93</v>
      </c>
      <c r="F191" s="40" t="s">
        <v>125</v>
      </c>
      <c r="G191" s="40" t="s">
        <v>28</v>
      </c>
      <c r="H191" s="40" t="s">
        <v>29</v>
      </c>
      <c r="I191" s="38">
        <v>224</v>
      </c>
      <c r="J191" s="17">
        <v>0</v>
      </c>
      <c r="K191" s="79">
        <f t="shared" si="10"/>
        <v>0</v>
      </c>
      <c r="L191" s="81">
        <f t="shared" si="11"/>
        <v>0</v>
      </c>
      <c r="M191" s="82"/>
      <c r="N191" s="83">
        <f t="shared" si="12"/>
        <v>0</v>
      </c>
      <c r="O191" s="80"/>
      <c r="P191" s="80"/>
      <c r="Q191" s="80"/>
      <c r="R191" s="84">
        <f t="shared" si="13"/>
        <v>0</v>
      </c>
      <c r="S191" s="19" t="str">
        <f t="shared" si="9"/>
        <v>OK</v>
      </c>
      <c r="T191" s="48"/>
      <c r="U191" s="48"/>
      <c r="V191" s="48"/>
      <c r="W191" s="48"/>
      <c r="X191" s="48"/>
      <c r="Y191" s="50"/>
      <c r="Z191" s="50"/>
      <c r="AA191" s="50"/>
      <c r="AB191" s="50"/>
      <c r="AC191" s="50"/>
      <c r="AD191" s="50"/>
      <c r="AE191" s="50"/>
      <c r="AF191" s="51"/>
      <c r="AG191" s="51"/>
      <c r="AH191" s="51"/>
      <c r="AI191" s="51"/>
    </row>
    <row r="192" spans="1:35" ht="40" customHeight="1" x14ac:dyDescent="0.35">
      <c r="A192" s="110"/>
      <c r="B192" s="113"/>
      <c r="C192" s="33">
        <v>189</v>
      </c>
      <c r="D192" s="116"/>
      <c r="E192" s="39" t="s">
        <v>94</v>
      </c>
      <c r="F192" s="40" t="s">
        <v>125</v>
      </c>
      <c r="G192" s="40" t="s">
        <v>28</v>
      </c>
      <c r="H192" s="40" t="s">
        <v>29</v>
      </c>
      <c r="I192" s="38">
        <v>245</v>
      </c>
      <c r="J192" s="17">
        <v>0</v>
      </c>
      <c r="K192" s="79">
        <f t="shared" si="10"/>
        <v>0</v>
      </c>
      <c r="L192" s="81">
        <f t="shared" si="11"/>
        <v>0</v>
      </c>
      <c r="M192" s="82"/>
      <c r="N192" s="83">
        <f t="shared" si="12"/>
        <v>0</v>
      </c>
      <c r="O192" s="80"/>
      <c r="P192" s="80"/>
      <c r="Q192" s="80"/>
      <c r="R192" s="84">
        <f t="shared" si="13"/>
        <v>0</v>
      </c>
      <c r="S192" s="19" t="str">
        <f t="shared" si="9"/>
        <v>OK</v>
      </c>
      <c r="T192" s="48"/>
      <c r="U192" s="48"/>
      <c r="V192" s="48"/>
      <c r="W192" s="48"/>
      <c r="X192" s="48"/>
      <c r="Y192" s="50"/>
      <c r="Z192" s="50"/>
      <c r="AA192" s="50"/>
      <c r="AB192" s="50"/>
      <c r="AC192" s="50"/>
      <c r="AD192" s="50"/>
      <c r="AE192" s="50"/>
      <c r="AF192" s="51"/>
      <c r="AG192" s="51"/>
      <c r="AH192" s="51"/>
      <c r="AI192" s="51"/>
    </row>
    <row r="193" spans="1:35" ht="40" customHeight="1" x14ac:dyDescent="0.35">
      <c r="A193" s="108" t="s">
        <v>144</v>
      </c>
      <c r="B193" s="111">
        <v>6</v>
      </c>
      <c r="C193" s="33">
        <v>190</v>
      </c>
      <c r="D193" s="114" t="s">
        <v>124</v>
      </c>
      <c r="E193" s="39" t="s">
        <v>27</v>
      </c>
      <c r="F193" s="40" t="s">
        <v>125</v>
      </c>
      <c r="G193" s="40" t="s">
        <v>137</v>
      </c>
      <c r="H193" s="40" t="s">
        <v>29</v>
      </c>
      <c r="I193" s="38">
        <v>177</v>
      </c>
      <c r="J193" s="17">
        <v>0</v>
      </c>
      <c r="K193" s="79">
        <f t="shared" si="10"/>
        <v>0</v>
      </c>
      <c r="L193" s="81">
        <f t="shared" si="11"/>
        <v>0</v>
      </c>
      <c r="M193" s="82"/>
      <c r="N193" s="83">
        <f t="shared" si="12"/>
        <v>0</v>
      </c>
      <c r="O193" s="80"/>
      <c r="P193" s="80"/>
      <c r="Q193" s="80"/>
      <c r="R193" s="84">
        <f t="shared" si="13"/>
        <v>0</v>
      </c>
      <c r="S193" s="19" t="str">
        <f t="shared" si="9"/>
        <v>OK</v>
      </c>
      <c r="T193" s="48"/>
      <c r="U193" s="48"/>
      <c r="V193" s="48"/>
      <c r="W193" s="48"/>
      <c r="X193" s="48"/>
      <c r="Y193" s="50"/>
      <c r="Z193" s="50"/>
      <c r="AA193" s="50"/>
      <c r="AB193" s="50"/>
      <c r="AC193" s="50"/>
      <c r="AD193" s="50"/>
      <c r="AE193" s="50"/>
      <c r="AF193" s="51"/>
      <c r="AG193" s="51"/>
      <c r="AH193" s="51"/>
      <c r="AI193" s="51"/>
    </row>
    <row r="194" spans="1:35" ht="40" customHeight="1" x14ac:dyDescent="0.35">
      <c r="A194" s="109"/>
      <c r="B194" s="112"/>
      <c r="C194" s="33">
        <v>191</v>
      </c>
      <c r="D194" s="115"/>
      <c r="E194" s="39" t="s">
        <v>30</v>
      </c>
      <c r="F194" s="40" t="s">
        <v>31</v>
      </c>
      <c r="G194" s="40" t="s">
        <v>137</v>
      </c>
      <c r="H194" s="40" t="s">
        <v>29</v>
      </c>
      <c r="I194" s="38">
        <v>15</v>
      </c>
      <c r="J194" s="17">
        <v>0</v>
      </c>
      <c r="K194" s="79">
        <f t="shared" si="10"/>
        <v>0</v>
      </c>
      <c r="L194" s="81">
        <f t="shared" si="11"/>
        <v>0</v>
      </c>
      <c r="M194" s="82"/>
      <c r="N194" s="83">
        <f t="shared" si="12"/>
        <v>0</v>
      </c>
      <c r="O194" s="80"/>
      <c r="P194" s="80"/>
      <c r="Q194" s="80"/>
      <c r="R194" s="84">
        <f t="shared" si="13"/>
        <v>0</v>
      </c>
      <c r="S194" s="19" t="str">
        <f t="shared" si="9"/>
        <v>OK</v>
      </c>
      <c r="T194" s="48"/>
      <c r="U194" s="48"/>
      <c r="V194" s="48"/>
      <c r="W194" s="48"/>
      <c r="X194" s="48"/>
      <c r="Y194" s="50"/>
      <c r="Z194" s="50"/>
      <c r="AA194" s="50"/>
      <c r="AB194" s="50"/>
      <c r="AC194" s="50"/>
      <c r="AD194" s="50"/>
      <c r="AE194" s="50"/>
      <c r="AF194" s="51"/>
      <c r="AG194" s="51"/>
      <c r="AH194" s="51"/>
      <c r="AI194" s="51"/>
    </row>
    <row r="195" spans="1:35" ht="40" customHeight="1" x14ac:dyDescent="0.35">
      <c r="A195" s="109"/>
      <c r="B195" s="112"/>
      <c r="C195" s="33">
        <v>192</v>
      </c>
      <c r="D195" s="115"/>
      <c r="E195" s="39" t="s">
        <v>32</v>
      </c>
      <c r="F195" s="40" t="s">
        <v>125</v>
      </c>
      <c r="G195" s="40" t="s">
        <v>137</v>
      </c>
      <c r="H195" s="40" t="s">
        <v>29</v>
      </c>
      <c r="I195" s="38">
        <v>32</v>
      </c>
      <c r="J195" s="17">
        <v>0</v>
      </c>
      <c r="K195" s="79">
        <f t="shared" si="10"/>
        <v>0</v>
      </c>
      <c r="L195" s="81">
        <f t="shared" si="11"/>
        <v>0</v>
      </c>
      <c r="M195" s="82"/>
      <c r="N195" s="83">
        <f t="shared" si="12"/>
        <v>0</v>
      </c>
      <c r="O195" s="80"/>
      <c r="P195" s="80"/>
      <c r="Q195" s="80"/>
      <c r="R195" s="84">
        <f t="shared" si="13"/>
        <v>0</v>
      </c>
      <c r="S195" s="19" t="str">
        <f t="shared" si="9"/>
        <v>OK</v>
      </c>
      <c r="T195" s="48"/>
      <c r="U195" s="48"/>
      <c r="V195" s="48"/>
      <c r="W195" s="48"/>
      <c r="X195" s="48"/>
      <c r="Y195" s="50"/>
      <c r="Z195" s="50"/>
      <c r="AA195" s="50"/>
      <c r="AB195" s="50"/>
      <c r="AC195" s="50"/>
      <c r="AD195" s="50"/>
      <c r="AE195" s="50"/>
      <c r="AF195" s="51"/>
      <c r="AG195" s="51"/>
      <c r="AH195" s="51"/>
      <c r="AI195" s="51"/>
    </row>
    <row r="196" spans="1:35" ht="40" customHeight="1" x14ac:dyDescent="0.35">
      <c r="A196" s="109"/>
      <c r="B196" s="112"/>
      <c r="C196" s="33">
        <v>193</v>
      </c>
      <c r="D196" s="115"/>
      <c r="E196" s="39" t="s">
        <v>33</v>
      </c>
      <c r="F196" s="40" t="s">
        <v>125</v>
      </c>
      <c r="G196" s="40" t="s">
        <v>101</v>
      </c>
      <c r="H196" s="40" t="s">
        <v>29</v>
      </c>
      <c r="I196" s="38">
        <v>52</v>
      </c>
      <c r="J196" s="17">
        <v>0</v>
      </c>
      <c r="K196" s="79">
        <f t="shared" si="10"/>
        <v>0</v>
      </c>
      <c r="L196" s="81">
        <f t="shared" si="11"/>
        <v>0</v>
      </c>
      <c r="M196" s="82"/>
      <c r="N196" s="83">
        <f t="shared" si="12"/>
        <v>0</v>
      </c>
      <c r="O196" s="80"/>
      <c r="P196" s="80"/>
      <c r="Q196" s="80"/>
      <c r="R196" s="84">
        <f t="shared" si="13"/>
        <v>0</v>
      </c>
      <c r="S196" s="19" t="str">
        <f t="shared" si="9"/>
        <v>OK</v>
      </c>
      <c r="T196" s="48"/>
      <c r="U196" s="48"/>
      <c r="V196" s="48"/>
      <c r="W196" s="48"/>
      <c r="X196" s="48"/>
      <c r="Y196" s="50"/>
      <c r="Z196" s="50"/>
      <c r="AA196" s="50"/>
      <c r="AB196" s="50"/>
      <c r="AC196" s="50"/>
      <c r="AD196" s="50"/>
      <c r="AE196" s="50"/>
      <c r="AF196" s="51"/>
      <c r="AG196" s="51"/>
      <c r="AH196" s="51"/>
      <c r="AI196" s="51"/>
    </row>
    <row r="197" spans="1:35" ht="40" customHeight="1" x14ac:dyDescent="0.35">
      <c r="A197" s="109"/>
      <c r="B197" s="112"/>
      <c r="C197" s="33">
        <v>194</v>
      </c>
      <c r="D197" s="115"/>
      <c r="E197" s="39" t="s">
        <v>35</v>
      </c>
      <c r="F197" s="40" t="s">
        <v>125</v>
      </c>
      <c r="G197" s="40" t="s">
        <v>102</v>
      </c>
      <c r="H197" s="40" t="s">
        <v>29</v>
      </c>
      <c r="I197" s="38">
        <v>66.489999999999995</v>
      </c>
      <c r="J197" s="17">
        <v>0</v>
      </c>
      <c r="K197" s="79">
        <f t="shared" ref="K197:K260" si="14">IF(SUM(T197:AK197)&gt;J197,J197,SUM(T197:AK197))</f>
        <v>0</v>
      </c>
      <c r="L197" s="81">
        <f t="shared" ref="L197:L260" si="15">(SUM(T197:AK197))</f>
        <v>0</v>
      </c>
      <c r="M197" s="82"/>
      <c r="N197" s="83">
        <f t="shared" ref="N197:N260" si="16">ROUND(IF(J197*0.25-0.5&lt;0,0,J197*0.25-0.5),0)-Q197-O197</f>
        <v>0</v>
      </c>
      <c r="O197" s="80"/>
      <c r="P197" s="80"/>
      <c r="Q197" s="80"/>
      <c r="R197" s="84">
        <f t="shared" ref="R197:R260" si="17">J197-(SUM(T197:AC197))+M197</f>
        <v>0</v>
      </c>
      <c r="S197" s="19" t="str">
        <f t="shared" si="9"/>
        <v>OK</v>
      </c>
      <c r="T197" s="48"/>
      <c r="U197" s="48"/>
      <c r="V197" s="48"/>
      <c r="W197" s="48"/>
      <c r="X197" s="48"/>
      <c r="Y197" s="50"/>
      <c r="Z197" s="50"/>
      <c r="AA197" s="50"/>
      <c r="AB197" s="50"/>
      <c r="AC197" s="50"/>
      <c r="AD197" s="50"/>
      <c r="AE197" s="50"/>
      <c r="AF197" s="51"/>
      <c r="AG197" s="51"/>
      <c r="AH197" s="51"/>
      <c r="AI197" s="51"/>
    </row>
    <row r="198" spans="1:35" ht="40" customHeight="1" x14ac:dyDescent="0.35">
      <c r="A198" s="109"/>
      <c r="B198" s="112"/>
      <c r="C198" s="33">
        <v>195</v>
      </c>
      <c r="D198" s="115"/>
      <c r="E198" s="39" t="s">
        <v>127</v>
      </c>
      <c r="F198" s="40" t="s">
        <v>125</v>
      </c>
      <c r="G198" s="40" t="s">
        <v>137</v>
      </c>
      <c r="H198" s="40" t="s">
        <v>29</v>
      </c>
      <c r="I198" s="38">
        <v>6.59</v>
      </c>
      <c r="J198" s="17">
        <v>0</v>
      </c>
      <c r="K198" s="79">
        <f t="shared" si="14"/>
        <v>0</v>
      </c>
      <c r="L198" s="81">
        <f t="shared" si="15"/>
        <v>0</v>
      </c>
      <c r="M198" s="82"/>
      <c r="N198" s="83">
        <f t="shared" si="16"/>
        <v>0</v>
      </c>
      <c r="O198" s="80"/>
      <c r="P198" s="80"/>
      <c r="Q198" s="80"/>
      <c r="R198" s="84">
        <f t="shared" si="17"/>
        <v>0</v>
      </c>
      <c r="S198" s="19" t="str">
        <f t="shared" si="9"/>
        <v>OK</v>
      </c>
      <c r="T198" s="48"/>
      <c r="U198" s="48"/>
      <c r="V198" s="48"/>
      <c r="W198" s="48"/>
      <c r="X198" s="48"/>
      <c r="Y198" s="50"/>
      <c r="Z198" s="50"/>
      <c r="AA198" s="50"/>
      <c r="AB198" s="50"/>
      <c r="AC198" s="50"/>
      <c r="AD198" s="50"/>
      <c r="AE198" s="50"/>
      <c r="AF198" s="51"/>
      <c r="AG198" s="51"/>
      <c r="AH198" s="51"/>
      <c r="AI198" s="51"/>
    </row>
    <row r="199" spans="1:35" ht="40" customHeight="1" x14ac:dyDescent="0.35">
      <c r="A199" s="109"/>
      <c r="B199" s="112"/>
      <c r="C199" s="33">
        <v>196</v>
      </c>
      <c r="D199" s="115"/>
      <c r="E199" s="39" t="s">
        <v>128</v>
      </c>
      <c r="F199" s="40" t="s">
        <v>37</v>
      </c>
      <c r="G199" s="40" t="s">
        <v>103</v>
      </c>
      <c r="H199" s="40" t="s">
        <v>29</v>
      </c>
      <c r="I199" s="38">
        <v>10</v>
      </c>
      <c r="J199" s="17">
        <v>0</v>
      </c>
      <c r="K199" s="79">
        <f t="shared" si="14"/>
        <v>0</v>
      </c>
      <c r="L199" s="81">
        <f t="shared" si="15"/>
        <v>0</v>
      </c>
      <c r="M199" s="82"/>
      <c r="N199" s="83">
        <f t="shared" si="16"/>
        <v>0</v>
      </c>
      <c r="O199" s="80"/>
      <c r="P199" s="80"/>
      <c r="Q199" s="80"/>
      <c r="R199" s="84">
        <f t="shared" si="17"/>
        <v>0</v>
      </c>
      <c r="S199" s="19" t="str">
        <f t="shared" si="9"/>
        <v>OK</v>
      </c>
      <c r="T199" s="48"/>
      <c r="U199" s="48"/>
      <c r="V199" s="48"/>
      <c r="W199" s="48"/>
      <c r="X199" s="48"/>
      <c r="Y199" s="50"/>
      <c r="Z199" s="50"/>
      <c r="AA199" s="50"/>
      <c r="AB199" s="50"/>
      <c r="AC199" s="50"/>
      <c r="AD199" s="50"/>
      <c r="AE199" s="50"/>
      <c r="AF199" s="51"/>
      <c r="AG199" s="51"/>
      <c r="AH199" s="51"/>
      <c r="AI199" s="51"/>
    </row>
    <row r="200" spans="1:35" ht="40" customHeight="1" x14ac:dyDescent="0.35">
      <c r="A200" s="109"/>
      <c r="B200" s="112"/>
      <c r="C200" s="33">
        <v>197</v>
      </c>
      <c r="D200" s="115"/>
      <c r="E200" s="39" t="s">
        <v>129</v>
      </c>
      <c r="F200" s="40" t="s">
        <v>37</v>
      </c>
      <c r="G200" s="40" t="s">
        <v>104</v>
      </c>
      <c r="H200" s="40" t="s">
        <v>29</v>
      </c>
      <c r="I200" s="38">
        <v>12</v>
      </c>
      <c r="J200" s="17">
        <v>0</v>
      </c>
      <c r="K200" s="79">
        <f t="shared" si="14"/>
        <v>0</v>
      </c>
      <c r="L200" s="81">
        <f t="shared" si="15"/>
        <v>0</v>
      </c>
      <c r="M200" s="82"/>
      <c r="N200" s="83">
        <f t="shared" si="16"/>
        <v>0</v>
      </c>
      <c r="O200" s="80"/>
      <c r="P200" s="80"/>
      <c r="Q200" s="80"/>
      <c r="R200" s="84">
        <f t="shared" si="17"/>
        <v>0</v>
      </c>
      <c r="S200" s="19" t="str">
        <f t="shared" si="9"/>
        <v>OK</v>
      </c>
      <c r="T200" s="48"/>
      <c r="U200" s="48"/>
      <c r="V200" s="48"/>
      <c r="W200" s="48"/>
      <c r="X200" s="48"/>
      <c r="Y200" s="50"/>
      <c r="Z200" s="50"/>
      <c r="AA200" s="50"/>
      <c r="AB200" s="50"/>
      <c r="AC200" s="50"/>
      <c r="AD200" s="50"/>
      <c r="AE200" s="50"/>
      <c r="AF200" s="51"/>
      <c r="AG200" s="51"/>
      <c r="AH200" s="51"/>
      <c r="AI200" s="51"/>
    </row>
    <row r="201" spans="1:35" ht="40" customHeight="1" x14ac:dyDescent="0.35">
      <c r="A201" s="109"/>
      <c r="B201" s="112"/>
      <c r="C201" s="33">
        <v>198</v>
      </c>
      <c r="D201" s="115"/>
      <c r="E201" s="39" t="s">
        <v>130</v>
      </c>
      <c r="F201" s="40" t="s">
        <v>37</v>
      </c>
      <c r="G201" s="40" t="s">
        <v>105</v>
      </c>
      <c r="H201" s="40" t="s">
        <v>29</v>
      </c>
      <c r="I201" s="38">
        <v>13</v>
      </c>
      <c r="J201" s="17">
        <v>0</v>
      </c>
      <c r="K201" s="79">
        <f t="shared" si="14"/>
        <v>0</v>
      </c>
      <c r="L201" s="81">
        <f t="shared" si="15"/>
        <v>0</v>
      </c>
      <c r="M201" s="82"/>
      <c r="N201" s="83">
        <f t="shared" si="16"/>
        <v>0</v>
      </c>
      <c r="O201" s="80"/>
      <c r="P201" s="80"/>
      <c r="Q201" s="80"/>
      <c r="R201" s="84">
        <f t="shared" si="17"/>
        <v>0</v>
      </c>
      <c r="S201" s="19" t="str">
        <f t="shared" si="9"/>
        <v>OK</v>
      </c>
      <c r="T201" s="48"/>
      <c r="U201" s="48"/>
      <c r="V201" s="48"/>
      <c r="W201" s="48"/>
      <c r="X201" s="48"/>
      <c r="Y201" s="50"/>
      <c r="Z201" s="50"/>
      <c r="AA201" s="50"/>
      <c r="AB201" s="50"/>
      <c r="AC201" s="50"/>
      <c r="AD201" s="50"/>
      <c r="AE201" s="50"/>
      <c r="AF201" s="51"/>
      <c r="AG201" s="51"/>
      <c r="AH201" s="51"/>
      <c r="AI201" s="51"/>
    </row>
    <row r="202" spans="1:35" ht="40" customHeight="1" x14ac:dyDescent="0.35">
      <c r="A202" s="109"/>
      <c r="B202" s="112"/>
      <c r="C202" s="33">
        <v>199</v>
      </c>
      <c r="D202" s="115"/>
      <c r="E202" s="39" t="s">
        <v>41</v>
      </c>
      <c r="F202" s="40" t="s">
        <v>10</v>
      </c>
      <c r="G202" s="40" t="s">
        <v>137</v>
      </c>
      <c r="H202" s="40" t="s">
        <v>29</v>
      </c>
      <c r="I202" s="38">
        <v>50</v>
      </c>
      <c r="J202" s="17">
        <v>0</v>
      </c>
      <c r="K202" s="79">
        <f t="shared" si="14"/>
        <v>0</v>
      </c>
      <c r="L202" s="81">
        <f t="shared" si="15"/>
        <v>0</v>
      </c>
      <c r="M202" s="82"/>
      <c r="N202" s="83">
        <f t="shared" si="16"/>
        <v>0</v>
      </c>
      <c r="O202" s="80"/>
      <c r="P202" s="80"/>
      <c r="Q202" s="80"/>
      <c r="R202" s="84">
        <f t="shared" si="17"/>
        <v>0</v>
      </c>
      <c r="S202" s="19" t="str">
        <f t="shared" si="9"/>
        <v>OK</v>
      </c>
      <c r="T202" s="48"/>
      <c r="U202" s="48"/>
      <c r="V202" s="48"/>
      <c r="W202" s="48"/>
      <c r="X202" s="48"/>
      <c r="Y202" s="50"/>
      <c r="Z202" s="50"/>
      <c r="AA202" s="50"/>
      <c r="AB202" s="50"/>
      <c r="AC202" s="50"/>
      <c r="AD202" s="50"/>
      <c r="AE202" s="50"/>
      <c r="AF202" s="51"/>
      <c r="AG202" s="51"/>
      <c r="AH202" s="51"/>
      <c r="AI202" s="51"/>
    </row>
    <row r="203" spans="1:35" ht="40" customHeight="1" x14ac:dyDescent="0.35">
      <c r="A203" s="109"/>
      <c r="B203" s="112"/>
      <c r="C203" s="33">
        <v>200</v>
      </c>
      <c r="D203" s="115"/>
      <c r="E203" s="39" t="s">
        <v>42</v>
      </c>
      <c r="F203" s="40" t="s">
        <v>43</v>
      </c>
      <c r="G203" s="40" t="s">
        <v>137</v>
      </c>
      <c r="H203" s="40" t="s">
        <v>29</v>
      </c>
      <c r="I203" s="38">
        <v>25</v>
      </c>
      <c r="J203" s="17">
        <v>0</v>
      </c>
      <c r="K203" s="79">
        <f t="shared" si="14"/>
        <v>0</v>
      </c>
      <c r="L203" s="81">
        <f t="shared" si="15"/>
        <v>0</v>
      </c>
      <c r="M203" s="82"/>
      <c r="N203" s="83">
        <f t="shared" si="16"/>
        <v>0</v>
      </c>
      <c r="O203" s="80"/>
      <c r="P203" s="80"/>
      <c r="Q203" s="80"/>
      <c r="R203" s="84">
        <f t="shared" si="17"/>
        <v>0</v>
      </c>
      <c r="S203" s="19" t="str">
        <f t="shared" si="9"/>
        <v>OK</v>
      </c>
      <c r="T203" s="48"/>
      <c r="U203" s="48"/>
      <c r="V203" s="48"/>
      <c r="W203" s="48"/>
      <c r="X203" s="48"/>
      <c r="Y203" s="50"/>
      <c r="Z203" s="50"/>
      <c r="AA203" s="50"/>
      <c r="AB203" s="50"/>
      <c r="AC203" s="50"/>
      <c r="AD203" s="50"/>
      <c r="AE203" s="50"/>
      <c r="AF203" s="51"/>
      <c r="AG203" s="51"/>
      <c r="AH203" s="51"/>
      <c r="AI203" s="51"/>
    </row>
    <row r="204" spans="1:35" ht="40" customHeight="1" x14ac:dyDescent="0.35">
      <c r="A204" s="109"/>
      <c r="B204" s="112"/>
      <c r="C204" s="33">
        <v>201</v>
      </c>
      <c r="D204" s="115"/>
      <c r="E204" s="39" t="s">
        <v>44</v>
      </c>
      <c r="F204" s="40" t="s">
        <v>37</v>
      </c>
      <c r="G204" s="40" t="s">
        <v>106</v>
      </c>
      <c r="H204" s="40" t="s">
        <v>29</v>
      </c>
      <c r="I204" s="38">
        <v>34.21</v>
      </c>
      <c r="J204" s="17">
        <v>0</v>
      </c>
      <c r="K204" s="79">
        <f t="shared" si="14"/>
        <v>0</v>
      </c>
      <c r="L204" s="81">
        <f t="shared" si="15"/>
        <v>0</v>
      </c>
      <c r="M204" s="82"/>
      <c r="N204" s="83">
        <f t="shared" si="16"/>
        <v>0</v>
      </c>
      <c r="O204" s="80"/>
      <c r="P204" s="80"/>
      <c r="Q204" s="80"/>
      <c r="R204" s="84">
        <f t="shared" si="17"/>
        <v>0</v>
      </c>
      <c r="S204" s="19" t="str">
        <f t="shared" si="9"/>
        <v>OK</v>
      </c>
      <c r="T204" s="48"/>
      <c r="U204" s="48"/>
      <c r="V204" s="48"/>
      <c r="W204" s="48"/>
      <c r="X204" s="48"/>
      <c r="Y204" s="50"/>
      <c r="Z204" s="50"/>
      <c r="AA204" s="50"/>
      <c r="AB204" s="50"/>
      <c r="AC204" s="50"/>
      <c r="AD204" s="50"/>
      <c r="AE204" s="50"/>
      <c r="AF204" s="51"/>
      <c r="AG204" s="51"/>
      <c r="AH204" s="51"/>
      <c r="AI204" s="51"/>
    </row>
    <row r="205" spans="1:35" ht="40" customHeight="1" x14ac:dyDescent="0.35">
      <c r="A205" s="109"/>
      <c r="B205" s="112"/>
      <c r="C205" s="33">
        <v>202</v>
      </c>
      <c r="D205" s="115"/>
      <c r="E205" s="39" t="s">
        <v>46</v>
      </c>
      <c r="F205" s="40" t="s">
        <v>37</v>
      </c>
      <c r="G205" s="40" t="s">
        <v>107</v>
      </c>
      <c r="H205" s="40" t="s">
        <v>29</v>
      </c>
      <c r="I205" s="38">
        <v>27</v>
      </c>
      <c r="J205" s="17">
        <v>0</v>
      </c>
      <c r="K205" s="79">
        <f t="shared" si="14"/>
        <v>0</v>
      </c>
      <c r="L205" s="81">
        <f t="shared" si="15"/>
        <v>0</v>
      </c>
      <c r="M205" s="82"/>
      <c r="N205" s="83">
        <f t="shared" si="16"/>
        <v>0</v>
      </c>
      <c r="O205" s="80"/>
      <c r="P205" s="80"/>
      <c r="Q205" s="80"/>
      <c r="R205" s="84">
        <f t="shared" si="17"/>
        <v>0</v>
      </c>
      <c r="S205" s="19" t="str">
        <f t="shared" si="9"/>
        <v>OK</v>
      </c>
      <c r="T205" s="48"/>
      <c r="U205" s="48"/>
      <c r="V205" s="48"/>
      <c r="W205" s="48"/>
      <c r="X205" s="48"/>
      <c r="Y205" s="50"/>
      <c r="Z205" s="50"/>
      <c r="AA205" s="50"/>
      <c r="AB205" s="50"/>
      <c r="AC205" s="50"/>
      <c r="AD205" s="50"/>
      <c r="AE205" s="50"/>
      <c r="AF205" s="51"/>
      <c r="AG205" s="51"/>
      <c r="AH205" s="51"/>
      <c r="AI205" s="51"/>
    </row>
    <row r="206" spans="1:35" ht="40" customHeight="1" x14ac:dyDescent="0.35">
      <c r="A206" s="109"/>
      <c r="B206" s="112"/>
      <c r="C206" s="33">
        <v>203</v>
      </c>
      <c r="D206" s="115"/>
      <c r="E206" s="39" t="s">
        <v>48</v>
      </c>
      <c r="F206" s="40" t="s">
        <v>37</v>
      </c>
      <c r="G206" s="40" t="s">
        <v>108</v>
      </c>
      <c r="H206" s="40" t="s">
        <v>29</v>
      </c>
      <c r="I206" s="38">
        <v>18</v>
      </c>
      <c r="J206" s="17">
        <v>0</v>
      </c>
      <c r="K206" s="79">
        <f t="shared" si="14"/>
        <v>0</v>
      </c>
      <c r="L206" s="81">
        <f t="shared" si="15"/>
        <v>0</v>
      </c>
      <c r="M206" s="82"/>
      <c r="N206" s="83">
        <f t="shared" si="16"/>
        <v>0</v>
      </c>
      <c r="O206" s="80"/>
      <c r="P206" s="80"/>
      <c r="Q206" s="80"/>
      <c r="R206" s="84">
        <f t="shared" si="17"/>
        <v>0</v>
      </c>
      <c r="S206" s="19" t="str">
        <f t="shared" si="9"/>
        <v>OK</v>
      </c>
      <c r="T206" s="48"/>
      <c r="U206" s="48"/>
      <c r="V206" s="48"/>
      <c r="W206" s="48"/>
      <c r="X206" s="48"/>
      <c r="Y206" s="50"/>
      <c r="Z206" s="50"/>
      <c r="AA206" s="50"/>
      <c r="AB206" s="50"/>
      <c r="AC206" s="50"/>
      <c r="AD206" s="50"/>
      <c r="AE206" s="50"/>
      <c r="AF206" s="51"/>
      <c r="AG206" s="51"/>
      <c r="AH206" s="51"/>
      <c r="AI206" s="51"/>
    </row>
    <row r="207" spans="1:35" ht="40" customHeight="1" x14ac:dyDescent="0.35">
      <c r="A207" s="109"/>
      <c r="B207" s="112"/>
      <c r="C207" s="33">
        <v>204</v>
      </c>
      <c r="D207" s="115"/>
      <c r="E207" s="39" t="s">
        <v>50</v>
      </c>
      <c r="F207" s="40" t="s">
        <v>37</v>
      </c>
      <c r="G207" s="40" t="s">
        <v>109</v>
      </c>
      <c r="H207" s="40" t="s">
        <v>29</v>
      </c>
      <c r="I207" s="38">
        <v>240.3</v>
      </c>
      <c r="J207" s="17">
        <v>0</v>
      </c>
      <c r="K207" s="79">
        <f t="shared" si="14"/>
        <v>0</v>
      </c>
      <c r="L207" s="81">
        <f t="shared" si="15"/>
        <v>0</v>
      </c>
      <c r="M207" s="82"/>
      <c r="N207" s="83">
        <f t="shared" si="16"/>
        <v>0</v>
      </c>
      <c r="O207" s="80"/>
      <c r="P207" s="80"/>
      <c r="Q207" s="80"/>
      <c r="R207" s="84">
        <f t="shared" si="17"/>
        <v>0</v>
      </c>
      <c r="S207" s="19" t="str">
        <f t="shared" si="9"/>
        <v>OK</v>
      </c>
      <c r="T207" s="48"/>
      <c r="U207" s="48"/>
      <c r="V207" s="48"/>
      <c r="W207" s="48"/>
      <c r="X207" s="48"/>
      <c r="Y207" s="50"/>
      <c r="Z207" s="50"/>
      <c r="AA207" s="50"/>
      <c r="AB207" s="50"/>
      <c r="AC207" s="50"/>
      <c r="AD207" s="50"/>
      <c r="AE207" s="50"/>
      <c r="AF207" s="51"/>
      <c r="AG207" s="51"/>
      <c r="AH207" s="51"/>
      <c r="AI207" s="51"/>
    </row>
    <row r="208" spans="1:35" ht="40" customHeight="1" x14ac:dyDescent="0.35">
      <c r="A208" s="109"/>
      <c r="B208" s="112"/>
      <c r="C208" s="33">
        <v>205</v>
      </c>
      <c r="D208" s="115"/>
      <c r="E208" s="39" t="s">
        <v>52</v>
      </c>
      <c r="F208" s="40" t="s">
        <v>37</v>
      </c>
      <c r="G208" s="40" t="s">
        <v>110</v>
      </c>
      <c r="H208" s="40" t="s">
        <v>29</v>
      </c>
      <c r="I208" s="38">
        <v>262.35000000000002</v>
      </c>
      <c r="J208" s="17">
        <v>0</v>
      </c>
      <c r="K208" s="79">
        <f t="shared" si="14"/>
        <v>0</v>
      </c>
      <c r="L208" s="81">
        <f t="shared" si="15"/>
        <v>0</v>
      </c>
      <c r="M208" s="82"/>
      <c r="N208" s="83">
        <f t="shared" si="16"/>
        <v>0</v>
      </c>
      <c r="O208" s="80"/>
      <c r="P208" s="80"/>
      <c r="Q208" s="80"/>
      <c r="R208" s="84">
        <f t="shared" si="17"/>
        <v>0</v>
      </c>
      <c r="S208" s="19" t="str">
        <f t="shared" si="9"/>
        <v>OK</v>
      </c>
      <c r="T208" s="48"/>
      <c r="U208" s="48"/>
      <c r="V208" s="48"/>
      <c r="W208" s="48"/>
      <c r="X208" s="48"/>
      <c r="Y208" s="50"/>
      <c r="Z208" s="50"/>
      <c r="AA208" s="50"/>
      <c r="AB208" s="50"/>
      <c r="AC208" s="50"/>
      <c r="AD208" s="50"/>
      <c r="AE208" s="50"/>
      <c r="AF208" s="51"/>
      <c r="AG208" s="51"/>
      <c r="AH208" s="51"/>
      <c r="AI208" s="51"/>
    </row>
    <row r="209" spans="1:35" ht="40" customHeight="1" x14ac:dyDescent="0.35">
      <c r="A209" s="109"/>
      <c r="B209" s="112"/>
      <c r="C209" s="33">
        <v>206</v>
      </c>
      <c r="D209" s="115"/>
      <c r="E209" s="39" t="s">
        <v>54</v>
      </c>
      <c r="F209" s="40" t="s">
        <v>37</v>
      </c>
      <c r="G209" s="40" t="s">
        <v>111</v>
      </c>
      <c r="H209" s="40" t="s">
        <v>29</v>
      </c>
      <c r="I209" s="38">
        <v>78.8</v>
      </c>
      <c r="J209" s="17">
        <v>0</v>
      </c>
      <c r="K209" s="79">
        <f t="shared" si="14"/>
        <v>0</v>
      </c>
      <c r="L209" s="81">
        <f t="shared" si="15"/>
        <v>0</v>
      </c>
      <c r="M209" s="82"/>
      <c r="N209" s="83">
        <f t="shared" si="16"/>
        <v>0</v>
      </c>
      <c r="O209" s="80"/>
      <c r="P209" s="80"/>
      <c r="Q209" s="80"/>
      <c r="R209" s="84">
        <f t="shared" si="17"/>
        <v>0</v>
      </c>
      <c r="S209" s="19" t="str">
        <f t="shared" si="9"/>
        <v>OK</v>
      </c>
      <c r="T209" s="48"/>
      <c r="U209" s="48"/>
      <c r="V209" s="48"/>
      <c r="W209" s="48"/>
      <c r="X209" s="48"/>
      <c r="Y209" s="50"/>
      <c r="Z209" s="50"/>
      <c r="AA209" s="50"/>
      <c r="AB209" s="50"/>
      <c r="AC209" s="50"/>
      <c r="AD209" s="50"/>
      <c r="AE209" s="50"/>
      <c r="AF209" s="51"/>
      <c r="AG209" s="51"/>
      <c r="AH209" s="51"/>
      <c r="AI209" s="51"/>
    </row>
    <row r="210" spans="1:35" ht="40" customHeight="1" x14ac:dyDescent="0.35">
      <c r="A210" s="109"/>
      <c r="B210" s="112"/>
      <c r="C210" s="33">
        <v>207</v>
      </c>
      <c r="D210" s="115"/>
      <c r="E210" s="39" t="s">
        <v>56</v>
      </c>
      <c r="F210" s="40" t="s">
        <v>37</v>
      </c>
      <c r="G210" s="40" t="s">
        <v>112</v>
      </c>
      <c r="H210" s="40" t="s">
        <v>29</v>
      </c>
      <c r="I210" s="38">
        <v>33.17</v>
      </c>
      <c r="J210" s="17">
        <v>0</v>
      </c>
      <c r="K210" s="79">
        <f t="shared" si="14"/>
        <v>0</v>
      </c>
      <c r="L210" s="81">
        <f t="shared" si="15"/>
        <v>0</v>
      </c>
      <c r="M210" s="82"/>
      <c r="N210" s="83">
        <f t="shared" si="16"/>
        <v>0</v>
      </c>
      <c r="O210" s="80"/>
      <c r="P210" s="80"/>
      <c r="Q210" s="80"/>
      <c r="R210" s="84">
        <f t="shared" si="17"/>
        <v>0</v>
      </c>
      <c r="S210" s="19" t="str">
        <f t="shared" si="9"/>
        <v>OK</v>
      </c>
      <c r="T210" s="48"/>
      <c r="U210" s="48"/>
      <c r="V210" s="48"/>
      <c r="W210" s="48"/>
      <c r="X210" s="48"/>
      <c r="Y210" s="50"/>
      <c r="Z210" s="50"/>
      <c r="AA210" s="50"/>
      <c r="AB210" s="50"/>
      <c r="AC210" s="50"/>
      <c r="AD210" s="50"/>
      <c r="AE210" s="50"/>
      <c r="AF210" s="51"/>
      <c r="AG210" s="51"/>
      <c r="AH210" s="51"/>
      <c r="AI210" s="51"/>
    </row>
    <row r="211" spans="1:35" ht="40" customHeight="1" x14ac:dyDescent="0.35">
      <c r="A211" s="109"/>
      <c r="B211" s="112"/>
      <c r="C211" s="33">
        <v>208</v>
      </c>
      <c r="D211" s="115"/>
      <c r="E211" s="39" t="s">
        <v>58</v>
      </c>
      <c r="F211" s="40" t="s">
        <v>37</v>
      </c>
      <c r="G211" s="40" t="s">
        <v>113</v>
      </c>
      <c r="H211" s="40" t="s">
        <v>29</v>
      </c>
      <c r="I211" s="38">
        <v>74.31</v>
      </c>
      <c r="J211" s="17">
        <v>0</v>
      </c>
      <c r="K211" s="79">
        <f t="shared" si="14"/>
        <v>0</v>
      </c>
      <c r="L211" s="81">
        <f t="shared" si="15"/>
        <v>0</v>
      </c>
      <c r="M211" s="82"/>
      <c r="N211" s="83">
        <f t="shared" si="16"/>
        <v>0</v>
      </c>
      <c r="O211" s="80"/>
      <c r="P211" s="80"/>
      <c r="Q211" s="80"/>
      <c r="R211" s="84">
        <f t="shared" si="17"/>
        <v>0</v>
      </c>
      <c r="S211" s="19" t="str">
        <f t="shared" si="9"/>
        <v>OK</v>
      </c>
      <c r="T211" s="48"/>
      <c r="U211" s="48"/>
      <c r="V211" s="48"/>
      <c r="W211" s="48"/>
      <c r="X211" s="48"/>
      <c r="Y211" s="50"/>
      <c r="Z211" s="50"/>
      <c r="AA211" s="50"/>
      <c r="AB211" s="50"/>
      <c r="AC211" s="50"/>
      <c r="AD211" s="50"/>
      <c r="AE211" s="50"/>
      <c r="AF211" s="51"/>
      <c r="AG211" s="51"/>
      <c r="AH211" s="51"/>
      <c r="AI211" s="51"/>
    </row>
    <row r="212" spans="1:35" ht="40" customHeight="1" x14ac:dyDescent="0.35">
      <c r="A212" s="109"/>
      <c r="B212" s="112"/>
      <c r="C212" s="33">
        <v>209</v>
      </c>
      <c r="D212" s="115"/>
      <c r="E212" s="39" t="s">
        <v>60</v>
      </c>
      <c r="F212" s="40" t="s">
        <v>37</v>
      </c>
      <c r="G212" s="40" t="s">
        <v>114</v>
      </c>
      <c r="H212" s="40" t="s">
        <v>29</v>
      </c>
      <c r="I212" s="38">
        <v>124.47</v>
      </c>
      <c r="J212" s="17">
        <v>0</v>
      </c>
      <c r="K212" s="79">
        <f t="shared" si="14"/>
        <v>0</v>
      </c>
      <c r="L212" s="81">
        <f t="shared" si="15"/>
        <v>0</v>
      </c>
      <c r="M212" s="82"/>
      <c r="N212" s="83">
        <f t="shared" si="16"/>
        <v>0</v>
      </c>
      <c r="O212" s="80"/>
      <c r="P212" s="80"/>
      <c r="Q212" s="80"/>
      <c r="R212" s="84">
        <f t="shared" si="17"/>
        <v>0</v>
      </c>
      <c r="S212" s="19" t="str">
        <f t="shared" si="9"/>
        <v>OK</v>
      </c>
      <c r="T212" s="48"/>
      <c r="U212" s="48"/>
      <c r="V212" s="48"/>
      <c r="W212" s="48"/>
      <c r="X212" s="48"/>
      <c r="Y212" s="50"/>
      <c r="Z212" s="50"/>
      <c r="AA212" s="50"/>
      <c r="AB212" s="50"/>
      <c r="AC212" s="50"/>
      <c r="AD212" s="50"/>
      <c r="AE212" s="50"/>
      <c r="AF212" s="51"/>
      <c r="AG212" s="51"/>
      <c r="AH212" s="51"/>
      <c r="AI212" s="51"/>
    </row>
    <row r="213" spans="1:35" ht="40" customHeight="1" x14ac:dyDescent="0.35">
      <c r="A213" s="109"/>
      <c r="B213" s="112"/>
      <c r="C213" s="33">
        <v>210</v>
      </c>
      <c r="D213" s="115"/>
      <c r="E213" s="39" t="s">
        <v>62</v>
      </c>
      <c r="F213" s="40" t="s">
        <v>125</v>
      </c>
      <c r="G213" s="40" t="s">
        <v>115</v>
      </c>
      <c r="H213" s="40" t="s">
        <v>29</v>
      </c>
      <c r="I213" s="38">
        <v>1329.2</v>
      </c>
      <c r="J213" s="17">
        <v>0</v>
      </c>
      <c r="K213" s="79">
        <f t="shared" si="14"/>
        <v>0</v>
      </c>
      <c r="L213" s="81">
        <f t="shared" si="15"/>
        <v>0</v>
      </c>
      <c r="M213" s="82"/>
      <c r="N213" s="83">
        <f t="shared" si="16"/>
        <v>0</v>
      </c>
      <c r="O213" s="80"/>
      <c r="P213" s="80"/>
      <c r="Q213" s="80"/>
      <c r="R213" s="84">
        <f t="shared" si="17"/>
        <v>0</v>
      </c>
      <c r="S213" s="19" t="str">
        <f t="shared" si="9"/>
        <v>OK</v>
      </c>
      <c r="T213" s="48"/>
      <c r="U213" s="48"/>
      <c r="V213" s="48"/>
      <c r="W213" s="48"/>
      <c r="X213" s="48"/>
      <c r="Y213" s="50"/>
      <c r="Z213" s="50"/>
      <c r="AA213" s="50"/>
      <c r="AB213" s="50"/>
      <c r="AC213" s="50"/>
      <c r="AD213" s="50"/>
      <c r="AE213" s="50"/>
      <c r="AF213" s="51"/>
      <c r="AG213" s="51"/>
      <c r="AH213" s="51"/>
      <c r="AI213" s="51"/>
    </row>
    <row r="214" spans="1:35" ht="40" customHeight="1" x14ac:dyDescent="0.35">
      <c r="A214" s="109"/>
      <c r="B214" s="112"/>
      <c r="C214" s="33">
        <v>211</v>
      </c>
      <c r="D214" s="115"/>
      <c r="E214" s="39" t="s">
        <v>64</v>
      </c>
      <c r="F214" s="40" t="s">
        <v>125</v>
      </c>
      <c r="G214" s="40" t="s">
        <v>115</v>
      </c>
      <c r="H214" s="40" t="s">
        <v>29</v>
      </c>
      <c r="I214" s="38">
        <v>699.21</v>
      </c>
      <c r="J214" s="17">
        <v>0</v>
      </c>
      <c r="K214" s="79">
        <f t="shared" si="14"/>
        <v>0</v>
      </c>
      <c r="L214" s="81">
        <f t="shared" si="15"/>
        <v>0</v>
      </c>
      <c r="M214" s="82"/>
      <c r="N214" s="83">
        <f t="shared" si="16"/>
        <v>0</v>
      </c>
      <c r="O214" s="80"/>
      <c r="P214" s="80"/>
      <c r="Q214" s="80"/>
      <c r="R214" s="84">
        <f t="shared" si="17"/>
        <v>0</v>
      </c>
      <c r="S214" s="19" t="str">
        <f t="shared" si="9"/>
        <v>OK</v>
      </c>
      <c r="T214" s="48"/>
      <c r="U214" s="48"/>
      <c r="V214" s="48"/>
      <c r="W214" s="48"/>
      <c r="X214" s="48"/>
      <c r="Y214" s="50"/>
      <c r="Z214" s="50"/>
      <c r="AA214" s="50"/>
      <c r="AB214" s="50"/>
      <c r="AC214" s="50"/>
      <c r="AD214" s="50"/>
      <c r="AE214" s="50"/>
      <c r="AF214" s="51"/>
      <c r="AG214" s="51"/>
      <c r="AH214" s="51"/>
      <c r="AI214" s="51"/>
    </row>
    <row r="215" spans="1:35" ht="40" customHeight="1" x14ac:dyDescent="0.35">
      <c r="A215" s="109"/>
      <c r="B215" s="112"/>
      <c r="C215" s="33">
        <v>212</v>
      </c>
      <c r="D215" s="115"/>
      <c r="E215" s="39" t="s">
        <v>65</v>
      </c>
      <c r="F215" s="40" t="s">
        <v>125</v>
      </c>
      <c r="G215" s="40" t="s">
        <v>116</v>
      </c>
      <c r="H215" s="40" t="s">
        <v>29</v>
      </c>
      <c r="I215" s="38">
        <v>160</v>
      </c>
      <c r="J215" s="17">
        <v>0</v>
      </c>
      <c r="K215" s="79">
        <f t="shared" si="14"/>
        <v>0</v>
      </c>
      <c r="L215" s="81">
        <f t="shared" si="15"/>
        <v>0</v>
      </c>
      <c r="M215" s="82"/>
      <c r="N215" s="83">
        <f t="shared" si="16"/>
        <v>0</v>
      </c>
      <c r="O215" s="80"/>
      <c r="P215" s="80"/>
      <c r="Q215" s="80"/>
      <c r="R215" s="84">
        <f t="shared" si="17"/>
        <v>0</v>
      </c>
      <c r="S215" s="19" t="str">
        <f t="shared" si="9"/>
        <v>OK</v>
      </c>
      <c r="T215" s="48"/>
      <c r="U215" s="48"/>
      <c r="V215" s="48"/>
      <c r="W215" s="48"/>
      <c r="X215" s="48"/>
      <c r="Y215" s="50"/>
      <c r="Z215" s="50"/>
      <c r="AA215" s="50"/>
      <c r="AB215" s="50"/>
      <c r="AC215" s="50"/>
      <c r="AD215" s="50"/>
      <c r="AE215" s="50"/>
      <c r="AF215" s="51"/>
      <c r="AG215" s="51"/>
      <c r="AH215" s="51"/>
      <c r="AI215" s="51"/>
    </row>
    <row r="216" spans="1:35" ht="40" customHeight="1" x14ac:dyDescent="0.35">
      <c r="A216" s="109"/>
      <c r="B216" s="112"/>
      <c r="C216" s="33">
        <v>213</v>
      </c>
      <c r="D216" s="115"/>
      <c r="E216" s="39" t="s">
        <v>69</v>
      </c>
      <c r="F216" s="40" t="s">
        <v>125</v>
      </c>
      <c r="G216" s="40" t="s">
        <v>137</v>
      </c>
      <c r="H216" s="40" t="s">
        <v>29</v>
      </c>
      <c r="I216" s="38">
        <v>242</v>
      </c>
      <c r="J216" s="17">
        <v>0</v>
      </c>
      <c r="K216" s="79">
        <f t="shared" si="14"/>
        <v>0</v>
      </c>
      <c r="L216" s="81">
        <f t="shared" si="15"/>
        <v>0</v>
      </c>
      <c r="M216" s="82"/>
      <c r="N216" s="83">
        <f t="shared" si="16"/>
        <v>0</v>
      </c>
      <c r="O216" s="80"/>
      <c r="P216" s="80"/>
      <c r="Q216" s="80"/>
      <c r="R216" s="84">
        <f t="shared" si="17"/>
        <v>0</v>
      </c>
      <c r="S216" s="19" t="str">
        <f t="shared" si="9"/>
        <v>OK</v>
      </c>
      <c r="T216" s="48"/>
      <c r="U216" s="48"/>
      <c r="V216" s="48"/>
      <c r="W216" s="48"/>
      <c r="X216" s="48"/>
      <c r="Y216" s="50"/>
      <c r="Z216" s="50"/>
      <c r="AA216" s="50"/>
      <c r="AB216" s="50"/>
      <c r="AC216" s="50"/>
      <c r="AD216" s="50"/>
      <c r="AE216" s="50"/>
      <c r="AF216" s="51"/>
      <c r="AG216" s="51"/>
      <c r="AH216" s="51"/>
      <c r="AI216" s="51"/>
    </row>
    <row r="217" spans="1:35" ht="40" customHeight="1" x14ac:dyDescent="0.35">
      <c r="A217" s="109"/>
      <c r="B217" s="112"/>
      <c r="C217" s="33">
        <v>214</v>
      </c>
      <c r="D217" s="115"/>
      <c r="E217" s="39" t="s">
        <v>70</v>
      </c>
      <c r="F217" s="40" t="s">
        <v>125</v>
      </c>
      <c r="G217" s="40" t="s">
        <v>71</v>
      </c>
      <c r="H217" s="40" t="s">
        <v>29</v>
      </c>
      <c r="I217" s="38">
        <v>164.74</v>
      </c>
      <c r="J217" s="17">
        <v>0</v>
      </c>
      <c r="K217" s="79">
        <f t="shared" si="14"/>
        <v>0</v>
      </c>
      <c r="L217" s="81">
        <f t="shared" si="15"/>
        <v>0</v>
      </c>
      <c r="M217" s="82"/>
      <c r="N217" s="83">
        <f t="shared" si="16"/>
        <v>0</v>
      </c>
      <c r="O217" s="80"/>
      <c r="P217" s="80"/>
      <c r="Q217" s="80"/>
      <c r="R217" s="84">
        <f t="shared" si="17"/>
        <v>0</v>
      </c>
      <c r="S217" s="19" t="str">
        <f t="shared" si="9"/>
        <v>OK</v>
      </c>
      <c r="T217" s="48"/>
      <c r="U217" s="48"/>
      <c r="V217" s="48"/>
      <c r="W217" s="48"/>
      <c r="X217" s="48"/>
      <c r="Y217" s="50"/>
      <c r="Z217" s="50"/>
      <c r="AA217" s="50"/>
      <c r="AB217" s="50"/>
      <c r="AC217" s="50"/>
      <c r="AD217" s="50"/>
      <c r="AE217" s="50"/>
      <c r="AF217" s="51"/>
      <c r="AG217" s="51"/>
      <c r="AH217" s="51"/>
      <c r="AI217" s="51"/>
    </row>
    <row r="218" spans="1:35" ht="40" customHeight="1" x14ac:dyDescent="0.35">
      <c r="A218" s="109"/>
      <c r="B218" s="112"/>
      <c r="C218" s="33">
        <v>215</v>
      </c>
      <c r="D218" s="115"/>
      <c r="E218" s="39" t="s">
        <v>72</v>
      </c>
      <c r="F218" s="40" t="s">
        <v>125</v>
      </c>
      <c r="G218" s="40" t="s">
        <v>101</v>
      </c>
      <c r="H218" s="40" t="s">
        <v>29</v>
      </c>
      <c r="I218" s="38">
        <v>960</v>
      </c>
      <c r="J218" s="17">
        <v>0</v>
      </c>
      <c r="K218" s="79">
        <f t="shared" si="14"/>
        <v>0</v>
      </c>
      <c r="L218" s="81">
        <f t="shared" si="15"/>
        <v>0</v>
      </c>
      <c r="M218" s="82"/>
      <c r="N218" s="83">
        <f t="shared" si="16"/>
        <v>0</v>
      </c>
      <c r="O218" s="80"/>
      <c r="P218" s="80"/>
      <c r="Q218" s="80"/>
      <c r="R218" s="84">
        <f t="shared" si="17"/>
        <v>0</v>
      </c>
      <c r="S218" s="19" t="str">
        <f t="shared" si="9"/>
        <v>OK</v>
      </c>
      <c r="T218" s="48"/>
      <c r="U218" s="48"/>
      <c r="V218" s="48"/>
      <c r="W218" s="48"/>
      <c r="X218" s="48"/>
      <c r="Y218" s="50"/>
      <c r="Z218" s="50"/>
      <c r="AA218" s="50"/>
      <c r="AB218" s="50"/>
      <c r="AC218" s="50"/>
      <c r="AD218" s="50"/>
      <c r="AE218" s="50"/>
      <c r="AF218" s="51"/>
      <c r="AG218" s="51"/>
      <c r="AH218" s="51"/>
      <c r="AI218" s="51"/>
    </row>
    <row r="219" spans="1:35" ht="40" customHeight="1" x14ac:dyDescent="0.35">
      <c r="A219" s="109"/>
      <c r="B219" s="112"/>
      <c r="C219" s="33">
        <v>216</v>
      </c>
      <c r="D219" s="115"/>
      <c r="E219" s="39" t="s">
        <v>74</v>
      </c>
      <c r="F219" s="40" t="s">
        <v>125</v>
      </c>
      <c r="G219" s="40" t="s">
        <v>102</v>
      </c>
      <c r="H219" s="40" t="s">
        <v>29</v>
      </c>
      <c r="I219" s="38">
        <v>1340</v>
      </c>
      <c r="J219" s="17">
        <v>0</v>
      </c>
      <c r="K219" s="79">
        <f t="shared" si="14"/>
        <v>0</v>
      </c>
      <c r="L219" s="81">
        <f t="shared" si="15"/>
        <v>0</v>
      </c>
      <c r="M219" s="82"/>
      <c r="N219" s="83">
        <f t="shared" si="16"/>
        <v>0</v>
      </c>
      <c r="O219" s="80"/>
      <c r="P219" s="80"/>
      <c r="Q219" s="80"/>
      <c r="R219" s="84">
        <f t="shared" si="17"/>
        <v>0</v>
      </c>
      <c r="S219" s="19" t="str">
        <f t="shared" si="9"/>
        <v>OK</v>
      </c>
      <c r="T219" s="48"/>
      <c r="U219" s="48"/>
      <c r="V219" s="48"/>
      <c r="W219" s="48"/>
      <c r="X219" s="48"/>
      <c r="Y219" s="50"/>
      <c r="Z219" s="50"/>
      <c r="AA219" s="50"/>
      <c r="AB219" s="50"/>
      <c r="AC219" s="50"/>
      <c r="AD219" s="50"/>
      <c r="AE219" s="50"/>
      <c r="AF219" s="51"/>
      <c r="AG219" s="51"/>
      <c r="AH219" s="51"/>
      <c r="AI219" s="51"/>
    </row>
    <row r="220" spans="1:35" ht="40" customHeight="1" x14ac:dyDescent="0.35">
      <c r="A220" s="109"/>
      <c r="B220" s="112"/>
      <c r="C220" s="33">
        <v>217</v>
      </c>
      <c r="D220" s="115"/>
      <c r="E220" s="39" t="s">
        <v>76</v>
      </c>
      <c r="F220" s="40" t="s">
        <v>125</v>
      </c>
      <c r="G220" s="40" t="s">
        <v>137</v>
      </c>
      <c r="H220" s="40" t="s">
        <v>29</v>
      </c>
      <c r="I220" s="38">
        <v>610</v>
      </c>
      <c r="J220" s="17">
        <v>0</v>
      </c>
      <c r="K220" s="79">
        <f t="shared" si="14"/>
        <v>0</v>
      </c>
      <c r="L220" s="81">
        <f t="shared" si="15"/>
        <v>0</v>
      </c>
      <c r="M220" s="82"/>
      <c r="N220" s="83">
        <f t="shared" si="16"/>
        <v>0</v>
      </c>
      <c r="O220" s="80"/>
      <c r="P220" s="80"/>
      <c r="Q220" s="80"/>
      <c r="R220" s="84">
        <f t="shared" si="17"/>
        <v>0</v>
      </c>
      <c r="S220" s="19" t="str">
        <f t="shared" si="9"/>
        <v>OK</v>
      </c>
      <c r="T220" s="48"/>
      <c r="U220" s="48"/>
      <c r="V220" s="48"/>
      <c r="W220" s="48"/>
      <c r="X220" s="48"/>
      <c r="Y220" s="50"/>
      <c r="Z220" s="50"/>
      <c r="AA220" s="50"/>
      <c r="AB220" s="50"/>
      <c r="AC220" s="50"/>
      <c r="AD220" s="50"/>
      <c r="AE220" s="50"/>
      <c r="AF220" s="51"/>
      <c r="AG220" s="51"/>
      <c r="AH220" s="51"/>
      <c r="AI220" s="51"/>
    </row>
    <row r="221" spans="1:35" ht="40" customHeight="1" x14ac:dyDescent="0.35">
      <c r="A221" s="109"/>
      <c r="B221" s="112"/>
      <c r="C221" s="33">
        <v>218</v>
      </c>
      <c r="D221" s="115"/>
      <c r="E221" s="39" t="s">
        <v>77</v>
      </c>
      <c r="F221" s="40" t="s">
        <v>125</v>
      </c>
      <c r="G221" s="40" t="s">
        <v>137</v>
      </c>
      <c r="H221" s="40" t="s">
        <v>29</v>
      </c>
      <c r="I221" s="38">
        <v>1150</v>
      </c>
      <c r="J221" s="17">
        <v>0</v>
      </c>
      <c r="K221" s="79">
        <f t="shared" si="14"/>
        <v>0</v>
      </c>
      <c r="L221" s="81">
        <f t="shared" si="15"/>
        <v>0</v>
      </c>
      <c r="M221" s="82"/>
      <c r="N221" s="83">
        <f t="shared" si="16"/>
        <v>0</v>
      </c>
      <c r="O221" s="80"/>
      <c r="P221" s="80"/>
      <c r="Q221" s="80"/>
      <c r="R221" s="84">
        <f t="shared" si="17"/>
        <v>0</v>
      </c>
      <c r="S221" s="19" t="str">
        <f t="shared" si="9"/>
        <v>OK</v>
      </c>
      <c r="T221" s="48"/>
      <c r="U221" s="48"/>
      <c r="V221" s="48"/>
      <c r="W221" s="48"/>
      <c r="X221" s="48"/>
      <c r="Y221" s="50"/>
      <c r="Z221" s="50"/>
      <c r="AA221" s="50"/>
      <c r="AB221" s="50"/>
      <c r="AC221" s="50"/>
      <c r="AD221" s="50"/>
      <c r="AE221" s="50"/>
      <c r="AF221" s="51"/>
      <c r="AG221" s="51"/>
      <c r="AH221" s="51"/>
      <c r="AI221" s="51"/>
    </row>
    <row r="222" spans="1:35" ht="40" customHeight="1" x14ac:dyDescent="0.35">
      <c r="A222" s="109"/>
      <c r="B222" s="112"/>
      <c r="C222" s="33">
        <v>219</v>
      </c>
      <c r="D222" s="115"/>
      <c r="E222" s="39" t="s">
        <v>78</v>
      </c>
      <c r="F222" s="40" t="s">
        <v>125</v>
      </c>
      <c r="G222" s="40" t="s">
        <v>137</v>
      </c>
      <c r="H222" s="40" t="s">
        <v>29</v>
      </c>
      <c r="I222" s="38">
        <v>90</v>
      </c>
      <c r="J222" s="17">
        <v>0</v>
      </c>
      <c r="K222" s="79">
        <f t="shared" si="14"/>
        <v>0</v>
      </c>
      <c r="L222" s="81">
        <f t="shared" si="15"/>
        <v>0</v>
      </c>
      <c r="M222" s="82"/>
      <c r="N222" s="83">
        <f t="shared" si="16"/>
        <v>0</v>
      </c>
      <c r="O222" s="80"/>
      <c r="P222" s="80"/>
      <c r="Q222" s="80"/>
      <c r="R222" s="84">
        <f t="shared" si="17"/>
        <v>0</v>
      </c>
      <c r="S222" s="19" t="str">
        <f t="shared" si="9"/>
        <v>OK</v>
      </c>
      <c r="T222" s="48"/>
      <c r="U222" s="48"/>
      <c r="V222" s="48"/>
      <c r="W222" s="48"/>
      <c r="X222" s="48"/>
      <c r="Y222" s="50"/>
      <c r="Z222" s="50"/>
      <c r="AA222" s="50"/>
      <c r="AB222" s="50"/>
      <c r="AC222" s="50"/>
      <c r="AD222" s="50"/>
      <c r="AE222" s="50"/>
      <c r="AF222" s="51"/>
      <c r="AG222" s="51"/>
      <c r="AH222" s="51"/>
      <c r="AI222" s="51"/>
    </row>
    <row r="223" spans="1:35" ht="40" customHeight="1" x14ac:dyDescent="0.35">
      <c r="A223" s="109"/>
      <c r="B223" s="112"/>
      <c r="C223" s="33">
        <v>220</v>
      </c>
      <c r="D223" s="115"/>
      <c r="E223" s="39" t="s">
        <v>131</v>
      </c>
      <c r="F223" s="40" t="s">
        <v>125</v>
      </c>
      <c r="G223" s="40" t="s">
        <v>137</v>
      </c>
      <c r="H223" s="40" t="s">
        <v>29</v>
      </c>
      <c r="I223" s="38">
        <v>70</v>
      </c>
      <c r="J223" s="17">
        <v>0</v>
      </c>
      <c r="K223" s="79">
        <f t="shared" si="14"/>
        <v>0</v>
      </c>
      <c r="L223" s="81">
        <f t="shared" si="15"/>
        <v>0</v>
      </c>
      <c r="M223" s="82"/>
      <c r="N223" s="83">
        <f t="shared" si="16"/>
        <v>0</v>
      </c>
      <c r="O223" s="80"/>
      <c r="P223" s="80"/>
      <c r="Q223" s="80"/>
      <c r="R223" s="84">
        <f t="shared" si="17"/>
        <v>0</v>
      </c>
      <c r="S223" s="19" t="str">
        <f t="shared" si="9"/>
        <v>OK</v>
      </c>
      <c r="T223" s="48"/>
      <c r="U223" s="48"/>
      <c r="V223" s="48"/>
      <c r="W223" s="48"/>
      <c r="X223" s="48"/>
      <c r="Y223" s="50"/>
      <c r="Z223" s="50"/>
      <c r="AA223" s="50"/>
      <c r="AB223" s="50"/>
      <c r="AC223" s="50"/>
      <c r="AD223" s="50"/>
      <c r="AE223" s="50"/>
      <c r="AF223" s="51"/>
      <c r="AG223" s="51"/>
      <c r="AH223" s="51"/>
      <c r="AI223" s="51"/>
    </row>
    <row r="224" spans="1:35" ht="40" customHeight="1" x14ac:dyDescent="0.35">
      <c r="A224" s="109"/>
      <c r="B224" s="112"/>
      <c r="C224" s="33">
        <v>221</v>
      </c>
      <c r="D224" s="115"/>
      <c r="E224" s="39" t="s">
        <v>132</v>
      </c>
      <c r="F224" s="40" t="s">
        <v>37</v>
      </c>
      <c r="G224" s="40" t="s">
        <v>117</v>
      </c>
      <c r="H224" s="40" t="s">
        <v>29</v>
      </c>
      <c r="I224" s="38">
        <v>16.18</v>
      </c>
      <c r="J224" s="17">
        <v>0</v>
      </c>
      <c r="K224" s="79">
        <f t="shared" si="14"/>
        <v>0</v>
      </c>
      <c r="L224" s="81">
        <f t="shared" si="15"/>
        <v>0</v>
      </c>
      <c r="M224" s="82"/>
      <c r="N224" s="83">
        <f t="shared" si="16"/>
        <v>0</v>
      </c>
      <c r="O224" s="80"/>
      <c r="P224" s="80"/>
      <c r="Q224" s="80"/>
      <c r="R224" s="84">
        <f t="shared" si="17"/>
        <v>0</v>
      </c>
      <c r="S224" s="19" t="str">
        <f t="shared" si="9"/>
        <v>OK</v>
      </c>
      <c r="T224" s="48"/>
      <c r="U224" s="48"/>
      <c r="V224" s="48"/>
      <c r="W224" s="48"/>
      <c r="X224" s="48"/>
      <c r="Y224" s="50"/>
      <c r="Z224" s="50"/>
      <c r="AA224" s="50"/>
      <c r="AB224" s="50"/>
      <c r="AC224" s="50"/>
      <c r="AD224" s="50"/>
      <c r="AE224" s="50"/>
      <c r="AF224" s="51"/>
      <c r="AG224" s="51"/>
      <c r="AH224" s="51"/>
      <c r="AI224" s="51"/>
    </row>
    <row r="225" spans="1:35" ht="40" customHeight="1" x14ac:dyDescent="0.35">
      <c r="A225" s="109"/>
      <c r="B225" s="112"/>
      <c r="C225" s="33">
        <v>222</v>
      </c>
      <c r="D225" s="115"/>
      <c r="E225" s="39" t="s">
        <v>135</v>
      </c>
      <c r="F225" s="40" t="s">
        <v>37</v>
      </c>
      <c r="G225" s="40" t="s">
        <v>118</v>
      </c>
      <c r="H225" s="40" t="s">
        <v>29</v>
      </c>
      <c r="I225" s="38">
        <v>45</v>
      </c>
      <c r="J225" s="17">
        <v>0</v>
      </c>
      <c r="K225" s="79">
        <f t="shared" si="14"/>
        <v>0</v>
      </c>
      <c r="L225" s="81">
        <f t="shared" si="15"/>
        <v>0</v>
      </c>
      <c r="M225" s="82"/>
      <c r="N225" s="83">
        <f t="shared" si="16"/>
        <v>0</v>
      </c>
      <c r="O225" s="80"/>
      <c r="P225" s="80"/>
      <c r="Q225" s="80"/>
      <c r="R225" s="84">
        <f t="shared" si="17"/>
        <v>0</v>
      </c>
      <c r="S225" s="19" t="str">
        <f t="shared" si="9"/>
        <v>OK</v>
      </c>
      <c r="T225" s="48"/>
      <c r="U225" s="48"/>
      <c r="V225" s="48"/>
      <c r="W225" s="48"/>
      <c r="X225" s="48"/>
      <c r="Y225" s="50"/>
      <c r="Z225" s="50"/>
      <c r="AA225" s="50"/>
      <c r="AB225" s="50"/>
      <c r="AC225" s="50"/>
      <c r="AD225" s="50"/>
      <c r="AE225" s="50"/>
      <c r="AF225" s="51"/>
      <c r="AG225" s="51"/>
      <c r="AH225" s="51"/>
      <c r="AI225" s="51"/>
    </row>
    <row r="226" spans="1:35" ht="40" customHeight="1" x14ac:dyDescent="0.35">
      <c r="A226" s="109"/>
      <c r="B226" s="112"/>
      <c r="C226" s="33">
        <v>223</v>
      </c>
      <c r="D226" s="115"/>
      <c r="E226" s="39" t="s">
        <v>136</v>
      </c>
      <c r="F226" s="40" t="s">
        <v>37</v>
      </c>
      <c r="G226" s="40" t="s">
        <v>119</v>
      </c>
      <c r="H226" s="40" t="s">
        <v>29</v>
      </c>
      <c r="I226" s="38">
        <v>30</v>
      </c>
      <c r="J226" s="17">
        <v>0</v>
      </c>
      <c r="K226" s="79">
        <f t="shared" si="14"/>
        <v>0</v>
      </c>
      <c r="L226" s="81">
        <f t="shared" si="15"/>
        <v>0</v>
      </c>
      <c r="M226" s="82"/>
      <c r="N226" s="83">
        <f t="shared" si="16"/>
        <v>0</v>
      </c>
      <c r="O226" s="80"/>
      <c r="P226" s="80"/>
      <c r="Q226" s="80"/>
      <c r="R226" s="84">
        <f t="shared" si="17"/>
        <v>0</v>
      </c>
      <c r="S226" s="19" t="str">
        <f t="shared" si="9"/>
        <v>OK</v>
      </c>
      <c r="T226" s="48"/>
      <c r="U226" s="48"/>
      <c r="V226" s="48"/>
      <c r="W226" s="48"/>
      <c r="X226" s="48"/>
      <c r="Y226" s="50"/>
      <c r="Z226" s="50"/>
      <c r="AA226" s="50"/>
      <c r="AB226" s="50"/>
      <c r="AC226" s="50"/>
      <c r="AD226" s="50"/>
      <c r="AE226" s="50"/>
      <c r="AF226" s="51"/>
      <c r="AG226" s="51"/>
      <c r="AH226" s="51"/>
      <c r="AI226" s="51"/>
    </row>
    <row r="227" spans="1:35" ht="40" customHeight="1" x14ac:dyDescent="0.35">
      <c r="A227" s="109"/>
      <c r="B227" s="112"/>
      <c r="C227" s="33">
        <v>224</v>
      </c>
      <c r="D227" s="115"/>
      <c r="E227" s="39" t="s">
        <v>86</v>
      </c>
      <c r="F227" s="40" t="s">
        <v>125</v>
      </c>
      <c r="G227" s="40" t="s">
        <v>137</v>
      </c>
      <c r="H227" s="40" t="s">
        <v>29</v>
      </c>
      <c r="I227" s="38">
        <v>400</v>
      </c>
      <c r="J227" s="17">
        <v>0</v>
      </c>
      <c r="K227" s="79">
        <f t="shared" si="14"/>
        <v>0</v>
      </c>
      <c r="L227" s="81">
        <f t="shared" si="15"/>
        <v>0</v>
      </c>
      <c r="M227" s="82"/>
      <c r="N227" s="83">
        <f t="shared" si="16"/>
        <v>0</v>
      </c>
      <c r="O227" s="80"/>
      <c r="P227" s="80"/>
      <c r="Q227" s="80"/>
      <c r="R227" s="84">
        <f t="shared" si="17"/>
        <v>0</v>
      </c>
      <c r="S227" s="19" t="str">
        <f t="shared" si="9"/>
        <v>OK</v>
      </c>
      <c r="T227" s="48"/>
      <c r="U227" s="48"/>
      <c r="V227" s="48"/>
      <c r="W227" s="48"/>
      <c r="X227" s="48"/>
      <c r="Y227" s="50"/>
      <c r="Z227" s="50"/>
      <c r="AA227" s="50"/>
      <c r="AB227" s="50"/>
      <c r="AC227" s="50"/>
      <c r="AD227" s="50"/>
      <c r="AE227" s="50"/>
      <c r="AF227" s="51"/>
      <c r="AG227" s="51"/>
      <c r="AH227" s="51"/>
      <c r="AI227" s="51"/>
    </row>
    <row r="228" spans="1:35" ht="40" customHeight="1" x14ac:dyDescent="0.35">
      <c r="A228" s="109"/>
      <c r="B228" s="112"/>
      <c r="C228" s="33">
        <v>225</v>
      </c>
      <c r="D228" s="115"/>
      <c r="E228" s="39" t="s">
        <v>89</v>
      </c>
      <c r="F228" s="40" t="s">
        <v>37</v>
      </c>
      <c r="G228" s="40" t="s">
        <v>137</v>
      </c>
      <c r="H228" s="40" t="s">
        <v>29</v>
      </c>
      <c r="I228" s="38">
        <v>190</v>
      </c>
      <c r="J228" s="17">
        <v>0</v>
      </c>
      <c r="K228" s="79">
        <f t="shared" si="14"/>
        <v>0</v>
      </c>
      <c r="L228" s="81">
        <f t="shared" si="15"/>
        <v>0</v>
      </c>
      <c r="M228" s="82"/>
      <c r="N228" s="83">
        <f t="shared" si="16"/>
        <v>0</v>
      </c>
      <c r="O228" s="80"/>
      <c r="P228" s="80"/>
      <c r="Q228" s="80"/>
      <c r="R228" s="84">
        <f t="shared" si="17"/>
        <v>0</v>
      </c>
      <c r="S228" s="19" t="str">
        <f t="shared" si="9"/>
        <v>OK</v>
      </c>
      <c r="T228" s="48"/>
      <c r="U228" s="48"/>
      <c r="V228" s="48"/>
      <c r="W228" s="48"/>
      <c r="X228" s="48"/>
      <c r="Y228" s="50"/>
      <c r="Z228" s="50"/>
      <c r="AA228" s="50"/>
      <c r="AB228" s="50"/>
      <c r="AC228" s="50"/>
      <c r="AD228" s="50"/>
      <c r="AE228" s="50"/>
      <c r="AF228" s="51"/>
      <c r="AG228" s="51"/>
      <c r="AH228" s="51"/>
      <c r="AI228" s="51"/>
    </row>
    <row r="229" spans="1:35" ht="40" customHeight="1" x14ac:dyDescent="0.35">
      <c r="A229" s="109"/>
      <c r="B229" s="112"/>
      <c r="C229" s="33">
        <v>226</v>
      </c>
      <c r="D229" s="115"/>
      <c r="E229" s="39" t="s">
        <v>90</v>
      </c>
      <c r="F229" s="40" t="s">
        <v>37</v>
      </c>
      <c r="G229" s="40" t="s">
        <v>137</v>
      </c>
      <c r="H229" s="40" t="s">
        <v>29</v>
      </c>
      <c r="I229" s="38">
        <v>100</v>
      </c>
      <c r="J229" s="17">
        <v>0</v>
      </c>
      <c r="K229" s="79">
        <f t="shared" si="14"/>
        <v>0</v>
      </c>
      <c r="L229" s="81">
        <f t="shared" si="15"/>
        <v>0</v>
      </c>
      <c r="M229" s="82"/>
      <c r="N229" s="83">
        <f t="shared" si="16"/>
        <v>0</v>
      </c>
      <c r="O229" s="80"/>
      <c r="P229" s="80"/>
      <c r="Q229" s="80"/>
      <c r="R229" s="84">
        <f t="shared" si="17"/>
        <v>0</v>
      </c>
      <c r="S229" s="19" t="str">
        <f t="shared" si="9"/>
        <v>OK</v>
      </c>
      <c r="T229" s="48"/>
      <c r="U229" s="48"/>
      <c r="V229" s="48"/>
      <c r="W229" s="48"/>
      <c r="X229" s="48"/>
      <c r="Y229" s="50"/>
      <c r="Z229" s="50"/>
      <c r="AA229" s="50"/>
      <c r="AB229" s="50"/>
      <c r="AC229" s="50"/>
      <c r="AD229" s="50"/>
      <c r="AE229" s="50"/>
      <c r="AF229" s="51"/>
      <c r="AG229" s="51"/>
      <c r="AH229" s="51"/>
      <c r="AI229" s="51"/>
    </row>
    <row r="230" spans="1:35" ht="40" customHeight="1" x14ac:dyDescent="0.35">
      <c r="A230" s="109"/>
      <c r="B230" s="112"/>
      <c r="C230" s="33">
        <v>227</v>
      </c>
      <c r="D230" s="115"/>
      <c r="E230" s="39" t="s">
        <v>91</v>
      </c>
      <c r="F230" s="40" t="s">
        <v>37</v>
      </c>
      <c r="G230" s="40" t="s">
        <v>120</v>
      </c>
      <c r="H230" s="40" t="s">
        <v>29</v>
      </c>
      <c r="I230" s="38">
        <v>20</v>
      </c>
      <c r="J230" s="17">
        <v>0</v>
      </c>
      <c r="K230" s="79">
        <f t="shared" si="14"/>
        <v>0</v>
      </c>
      <c r="L230" s="81">
        <f t="shared" si="15"/>
        <v>0</v>
      </c>
      <c r="M230" s="82"/>
      <c r="N230" s="83">
        <f t="shared" si="16"/>
        <v>0</v>
      </c>
      <c r="O230" s="80"/>
      <c r="P230" s="80"/>
      <c r="Q230" s="80"/>
      <c r="R230" s="84">
        <f t="shared" si="17"/>
        <v>0</v>
      </c>
      <c r="S230" s="19" t="str">
        <f t="shared" si="9"/>
        <v>OK</v>
      </c>
      <c r="T230" s="48"/>
      <c r="U230" s="48"/>
      <c r="V230" s="48"/>
      <c r="W230" s="48"/>
      <c r="X230" s="48"/>
      <c r="Y230" s="50"/>
      <c r="Z230" s="50"/>
      <c r="AA230" s="50"/>
      <c r="AB230" s="50"/>
      <c r="AC230" s="50"/>
      <c r="AD230" s="50"/>
      <c r="AE230" s="50"/>
      <c r="AF230" s="51"/>
      <c r="AG230" s="51"/>
      <c r="AH230" s="51"/>
      <c r="AI230" s="51"/>
    </row>
    <row r="231" spans="1:35" ht="40" customHeight="1" x14ac:dyDescent="0.35">
      <c r="A231" s="109"/>
      <c r="B231" s="112"/>
      <c r="C231" s="33">
        <v>228</v>
      </c>
      <c r="D231" s="115"/>
      <c r="E231" s="39" t="s">
        <v>93</v>
      </c>
      <c r="F231" s="40" t="s">
        <v>125</v>
      </c>
      <c r="G231" s="40" t="s">
        <v>137</v>
      </c>
      <c r="H231" s="40" t="s">
        <v>29</v>
      </c>
      <c r="I231" s="38">
        <v>133</v>
      </c>
      <c r="J231" s="17">
        <v>0</v>
      </c>
      <c r="K231" s="79">
        <f t="shared" si="14"/>
        <v>0</v>
      </c>
      <c r="L231" s="81">
        <f t="shared" si="15"/>
        <v>0</v>
      </c>
      <c r="M231" s="82"/>
      <c r="N231" s="83">
        <f t="shared" si="16"/>
        <v>0</v>
      </c>
      <c r="O231" s="80"/>
      <c r="P231" s="80"/>
      <c r="Q231" s="80"/>
      <c r="R231" s="84">
        <f t="shared" si="17"/>
        <v>0</v>
      </c>
      <c r="S231" s="19" t="str">
        <f t="shared" si="9"/>
        <v>OK</v>
      </c>
      <c r="T231" s="48"/>
      <c r="U231" s="48"/>
      <c r="V231" s="48"/>
      <c r="W231" s="48"/>
      <c r="X231" s="48"/>
      <c r="Y231" s="50"/>
      <c r="Z231" s="50"/>
      <c r="AA231" s="50"/>
      <c r="AB231" s="50"/>
      <c r="AC231" s="50"/>
      <c r="AD231" s="50"/>
      <c r="AE231" s="50"/>
      <c r="AF231" s="51"/>
      <c r="AG231" s="51"/>
      <c r="AH231" s="51"/>
      <c r="AI231" s="51"/>
    </row>
    <row r="232" spans="1:35" ht="40" customHeight="1" x14ac:dyDescent="0.35">
      <c r="A232" s="110"/>
      <c r="B232" s="113"/>
      <c r="C232" s="33">
        <v>229</v>
      </c>
      <c r="D232" s="116"/>
      <c r="E232" s="39" t="s">
        <v>94</v>
      </c>
      <c r="F232" s="40" t="s">
        <v>125</v>
      </c>
      <c r="G232" s="40" t="s">
        <v>137</v>
      </c>
      <c r="H232" s="40" t="s">
        <v>29</v>
      </c>
      <c r="I232" s="38">
        <v>204.77</v>
      </c>
      <c r="J232" s="17">
        <v>0</v>
      </c>
      <c r="K232" s="79">
        <f t="shared" si="14"/>
        <v>0</v>
      </c>
      <c r="L232" s="81">
        <f t="shared" si="15"/>
        <v>0</v>
      </c>
      <c r="M232" s="82"/>
      <c r="N232" s="83">
        <f t="shared" si="16"/>
        <v>0</v>
      </c>
      <c r="O232" s="80"/>
      <c r="P232" s="80"/>
      <c r="Q232" s="80"/>
      <c r="R232" s="84">
        <f t="shared" si="17"/>
        <v>0</v>
      </c>
      <c r="S232" s="19" t="str">
        <f t="shared" si="9"/>
        <v>OK</v>
      </c>
      <c r="T232" s="48"/>
      <c r="U232" s="48"/>
      <c r="V232" s="48"/>
      <c r="W232" s="48"/>
      <c r="X232" s="48"/>
      <c r="Y232" s="50"/>
      <c r="Z232" s="50"/>
      <c r="AA232" s="50"/>
      <c r="AB232" s="50"/>
      <c r="AC232" s="50"/>
      <c r="AD232" s="50"/>
      <c r="AE232" s="50"/>
      <c r="AF232" s="51"/>
      <c r="AG232" s="51"/>
      <c r="AH232" s="51"/>
      <c r="AI232" s="51"/>
    </row>
    <row r="233" spans="1:35" ht="40" customHeight="1" x14ac:dyDescent="0.35">
      <c r="A233" s="108" t="s">
        <v>145</v>
      </c>
      <c r="B233" s="111">
        <v>7</v>
      </c>
      <c r="C233" s="33">
        <v>230</v>
      </c>
      <c r="D233" s="114" t="s">
        <v>124</v>
      </c>
      <c r="E233" s="39" t="s">
        <v>27</v>
      </c>
      <c r="F233" s="40" t="s">
        <v>125</v>
      </c>
      <c r="G233" s="40" t="s">
        <v>137</v>
      </c>
      <c r="H233" s="40" t="s">
        <v>29</v>
      </c>
      <c r="I233" s="38">
        <v>177</v>
      </c>
      <c r="J233" s="17">
        <v>0</v>
      </c>
      <c r="K233" s="79">
        <f t="shared" si="14"/>
        <v>0</v>
      </c>
      <c r="L233" s="81">
        <f t="shared" si="15"/>
        <v>0</v>
      </c>
      <c r="M233" s="82"/>
      <c r="N233" s="83">
        <f t="shared" si="16"/>
        <v>0</v>
      </c>
      <c r="O233" s="80"/>
      <c r="P233" s="80"/>
      <c r="Q233" s="80"/>
      <c r="R233" s="84">
        <f t="shared" si="17"/>
        <v>0</v>
      </c>
      <c r="S233" s="19" t="str">
        <f t="shared" si="9"/>
        <v>OK</v>
      </c>
      <c r="T233" s="48"/>
      <c r="U233" s="48"/>
      <c r="V233" s="48"/>
      <c r="W233" s="48"/>
      <c r="X233" s="48"/>
      <c r="Y233" s="50"/>
      <c r="Z233" s="50"/>
      <c r="AA233" s="50"/>
      <c r="AB233" s="50"/>
      <c r="AC233" s="50"/>
      <c r="AD233" s="50"/>
      <c r="AE233" s="50"/>
      <c r="AF233" s="51"/>
      <c r="AG233" s="51"/>
      <c r="AH233" s="51"/>
      <c r="AI233" s="51"/>
    </row>
    <row r="234" spans="1:35" ht="40" customHeight="1" x14ac:dyDescent="0.35">
      <c r="A234" s="109"/>
      <c r="B234" s="112"/>
      <c r="C234" s="33">
        <v>231</v>
      </c>
      <c r="D234" s="115"/>
      <c r="E234" s="39" t="s">
        <v>30</v>
      </c>
      <c r="F234" s="40" t="s">
        <v>31</v>
      </c>
      <c r="G234" s="40" t="s">
        <v>137</v>
      </c>
      <c r="H234" s="40" t="s">
        <v>29</v>
      </c>
      <c r="I234" s="38">
        <v>20</v>
      </c>
      <c r="J234" s="17">
        <v>0</v>
      </c>
      <c r="K234" s="79">
        <f t="shared" si="14"/>
        <v>0</v>
      </c>
      <c r="L234" s="81">
        <f t="shared" si="15"/>
        <v>0</v>
      </c>
      <c r="M234" s="82"/>
      <c r="N234" s="83">
        <f t="shared" si="16"/>
        <v>0</v>
      </c>
      <c r="O234" s="80"/>
      <c r="P234" s="80"/>
      <c r="Q234" s="80"/>
      <c r="R234" s="84">
        <f t="shared" si="17"/>
        <v>0</v>
      </c>
      <c r="S234" s="19" t="str">
        <f t="shared" si="9"/>
        <v>OK</v>
      </c>
      <c r="T234" s="48"/>
      <c r="U234" s="48"/>
      <c r="V234" s="48"/>
      <c r="W234" s="48"/>
      <c r="X234" s="48"/>
      <c r="Y234" s="50"/>
      <c r="Z234" s="50"/>
      <c r="AA234" s="50"/>
      <c r="AB234" s="50"/>
      <c r="AC234" s="50"/>
      <c r="AD234" s="50"/>
      <c r="AE234" s="50"/>
      <c r="AF234" s="51"/>
      <c r="AG234" s="51"/>
      <c r="AH234" s="51"/>
      <c r="AI234" s="51"/>
    </row>
    <row r="235" spans="1:35" ht="40" customHeight="1" x14ac:dyDescent="0.35">
      <c r="A235" s="109"/>
      <c r="B235" s="112"/>
      <c r="C235" s="33">
        <v>232</v>
      </c>
      <c r="D235" s="115"/>
      <c r="E235" s="39" t="s">
        <v>32</v>
      </c>
      <c r="F235" s="40" t="s">
        <v>125</v>
      </c>
      <c r="G235" s="40" t="s">
        <v>137</v>
      </c>
      <c r="H235" s="40" t="s">
        <v>29</v>
      </c>
      <c r="I235" s="38">
        <v>32</v>
      </c>
      <c r="J235" s="17">
        <v>0</v>
      </c>
      <c r="K235" s="79">
        <f t="shared" si="14"/>
        <v>0</v>
      </c>
      <c r="L235" s="81">
        <f t="shared" si="15"/>
        <v>0</v>
      </c>
      <c r="M235" s="82"/>
      <c r="N235" s="83">
        <f t="shared" si="16"/>
        <v>0</v>
      </c>
      <c r="O235" s="80"/>
      <c r="P235" s="80"/>
      <c r="Q235" s="80"/>
      <c r="R235" s="84">
        <f t="shared" si="17"/>
        <v>0</v>
      </c>
      <c r="S235" s="19" t="str">
        <f t="shared" si="9"/>
        <v>OK</v>
      </c>
      <c r="T235" s="48"/>
      <c r="U235" s="48"/>
      <c r="V235" s="48"/>
      <c r="W235" s="48"/>
      <c r="X235" s="48"/>
      <c r="Y235" s="50"/>
      <c r="Z235" s="50"/>
      <c r="AA235" s="50"/>
      <c r="AB235" s="50"/>
      <c r="AC235" s="50"/>
      <c r="AD235" s="50"/>
      <c r="AE235" s="50"/>
      <c r="AF235" s="51"/>
      <c r="AG235" s="51"/>
      <c r="AH235" s="51"/>
      <c r="AI235" s="51"/>
    </row>
    <row r="236" spans="1:35" ht="40" customHeight="1" x14ac:dyDescent="0.35">
      <c r="A236" s="109"/>
      <c r="B236" s="112"/>
      <c r="C236" s="33">
        <v>233</v>
      </c>
      <c r="D236" s="115"/>
      <c r="E236" s="39" t="s">
        <v>33</v>
      </c>
      <c r="F236" s="40" t="s">
        <v>125</v>
      </c>
      <c r="G236" s="40" t="s">
        <v>101</v>
      </c>
      <c r="H236" s="40" t="s">
        <v>29</v>
      </c>
      <c r="I236" s="38">
        <v>52</v>
      </c>
      <c r="J236" s="17">
        <v>0</v>
      </c>
      <c r="K236" s="79">
        <f t="shared" si="14"/>
        <v>0</v>
      </c>
      <c r="L236" s="81">
        <f t="shared" si="15"/>
        <v>0</v>
      </c>
      <c r="M236" s="82"/>
      <c r="N236" s="83">
        <f t="shared" si="16"/>
        <v>0</v>
      </c>
      <c r="O236" s="80"/>
      <c r="P236" s="80"/>
      <c r="Q236" s="80"/>
      <c r="R236" s="84">
        <f t="shared" si="17"/>
        <v>0</v>
      </c>
      <c r="S236" s="19" t="str">
        <f t="shared" si="9"/>
        <v>OK</v>
      </c>
      <c r="T236" s="48"/>
      <c r="U236" s="48"/>
      <c r="V236" s="48"/>
      <c r="W236" s="48"/>
      <c r="X236" s="48"/>
      <c r="Y236" s="50"/>
      <c r="Z236" s="50"/>
      <c r="AA236" s="50"/>
      <c r="AB236" s="50"/>
      <c r="AC236" s="50"/>
      <c r="AD236" s="50"/>
      <c r="AE236" s="50"/>
      <c r="AF236" s="51"/>
      <c r="AG236" s="51"/>
      <c r="AH236" s="51"/>
      <c r="AI236" s="51"/>
    </row>
    <row r="237" spans="1:35" ht="40" customHeight="1" x14ac:dyDescent="0.35">
      <c r="A237" s="109"/>
      <c r="B237" s="112"/>
      <c r="C237" s="33">
        <v>234</v>
      </c>
      <c r="D237" s="115"/>
      <c r="E237" s="39" t="s">
        <v>35</v>
      </c>
      <c r="F237" s="40" t="s">
        <v>125</v>
      </c>
      <c r="G237" s="40" t="s">
        <v>102</v>
      </c>
      <c r="H237" s="40" t="s">
        <v>29</v>
      </c>
      <c r="I237" s="38">
        <v>75</v>
      </c>
      <c r="J237" s="17">
        <v>0</v>
      </c>
      <c r="K237" s="79">
        <f t="shared" si="14"/>
        <v>0</v>
      </c>
      <c r="L237" s="81">
        <f t="shared" si="15"/>
        <v>0</v>
      </c>
      <c r="M237" s="82"/>
      <c r="N237" s="83">
        <f t="shared" si="16"/>
        <v>0</v>
      </c>
      <c r="O237" s="80"/>
      <c r="P237" s="80"/>
      <c r="Q237" s="80"/>
      <c r="R237" s="84">
        <f t="shared" si="17"/>
        <v>0</v>
      </c>
      <c r="S237" s="19" t="str">
        <f t="shared" si="9"/>
        <v>OK</v>
      </c>
      <c r="T237" s="48"/>
      <c r="U237" s="48"/>
      <c r="V237" s="48"/>
      <c r="W237" s="48"/>
      <c r="X237" s="48"/>
      <c r="Y237" s="50"/>
      <c r="Z237" s="50"/>
      <c r="AA237" s="50"/>
      <c r="AB237" s="50"/>
      <c r="AC237" s="50"/>
      <c r="AD237" s="50"/>
      <c r="AE237" s="50"/>
      <c r="AF237" s="51"/>
      <c r="AG237" s="51"/>
      <c r="AH237" s="51"/>
      <c r="AI237" s="51"/>
    </row>
    <row r="238" spans="1:35" ht="40" customHeight="1" x14ac:dyDescent="0.35">
      <c r="A238" s="109"/>
      <c r="B238" s="112"/>
      <c r="C238" s="33">
        <v>235</v>
      </c>
      <c r="D238" s="115"/>
      <c r="E238" s="39" t="s">
        <v>127</v>
      </c>
      <c r="F238" s="40" t="s">
        <v>125</v>
      </c>
      <c r="G238" s="40" t="s">
        <v>137</v>
      </c>
      <c r="H238" s="40" t="s">
        <v>29</v>
      </c>
      <c r="I238" s="38">
        <v>6.59</v>
      </c>
      <c r="J238" s="17">
        <v>0</v>
      </c>
      <c r="K238" s="79">
        <f t="shared" si="14"/>
        <v>0</v>
      </c>
      <c r="L238" s="81">
        <f t="shared" si="15"/>
        <v>0</v>
      </c>
      <c r="M238" s="82"/>
      <c r="N238" s="83">
        <f t="shared" si="16"/>
        <v>0</v>
      </c>
      <c r="O238" s="80"/>
      <c r="P238" s="80"/>
      <c r="Q238" s="80"/>
      <c r="R238" s="84">
        <f t="shared" si="17"/>
        <v>0</v>
      </c>
      <c r="S238" s="19" t="str">
        <f t="shared" si="9"/>
        <v>OK</v>
      </c>
      <c r="T238" s="48"/>
      <c r="U238" s="48"/>
      <c r="V238" s="48"/>
      <c r="W238" s="48"/>
      <c r="X238" s="48"/>
      <c r="Y238" s="50"/>
      <c r="Z238" s="50"/>
      <c r="AA238" s="50"/>
      <c r="AB238" s="50"/>
      <c r="AC238" s="50"/>
      <c r="AD238" s="50"/>
      <c r="AE238" s="50"/>
      <c r="AF238" s="51"/>
      <c r="AG238" s="51"/>
      <c r="AH238" s="51"/>
      <c r="AI238" s="51"/>
    </row>
    <row r="239" spans="1:35" ht="40" customHeight="1" x14ac:dyDescent="0.35">
      <c r="A239" s="109"/>
      <c r="B239" s="112"/>
      <c r="C239" s="33">
        <v>236</v>
      </c>
      <c r="D239" s="115"/>
      <c r="E239" s="39" t="s">
        <v>128</v>
      </c>
      <c r="F239" s="40" t="s">
        <v>37</v>
      </c>
      <c r="G239" s="40" t="s">
        <v>103</v>
      </c>
      <c r="H239" s="40" t="s">
        <v>29</v>
      </c>
      <c r="I239" s="38">
        <v>13.33</v>
      </c>
      <c r="J239" s="17">
        <v>0</v>
      </c>
      <c r="K239" s="79">
        <f t="shared" si="14"/>
        <v>0</v>
      </c>
      <c r="L239" s="81">
        <f t="shared" si="15"/>
        <v>0</v>
      </c>
      <c r="M239" s="82"/>
      <c r="N239" s="83">
        <f t="shared" si="16"/>
        <v>0</v>
      </c>
      <c r="O239" s="80"/>
      <c r="P239" s="80"/>
      <c r="Q239" s="80"/>
      <c r="R239" s="84">
        <f t="shared" si="17"/>
        <v>0</v>
      </c>
      <c r="S239" s="19" t="str">
        <f t="shared" si="9"/>
        <v>OK</v>
      </c>
      <c r="T239" s="48"/>
      <c r="U239" s="48"/>
      <c r="V239" s="48"/>
      <c r="W239" s="48"/>
      <c r="X239" s="48"/>
      <c r="Y239" s="50"/>
      <c r="Z239" s="50"/>
      <c r="AA239" s="50"/>
      <c r="AB239" s="50"/>
      <c r="AC239" s="50"/>
      <c r="AD239" s="50"/>
      <c r="AE239" s="50"/>
      <c r="AF239" s="51"/>
      <c r="AG239" s="51"/>
      <c r="AH239" s="51"/>
      <c r="AI239" s="51"/>
    </row>
    <row r="240" spans="1:35" ht="40" customHeight="1" x14ac:dyDescent="0.35">
      <c r="A240" s="109"/>
      <c r="B240" s="112"/>
      <c r="C240" s="33">
        <v>237</v>
      </c>
      <c r="D240" s="115"/>
      <c r="E240" s="39" t="s">
        <v>129</v>
      </c>
      <c r="F240" s="40" t="s">
        <v>37</v>
      </c>
      <c r="G240" s="40" t="s">
        <v>104</v>
      </c>
      <c r="H240" s="40" t="s">
        <v>29</v>
      </c>
      <c r="I240" s="38">
        <v>19.63</v>
      </c>
      <c r="J240" s="17">
        <v>0</v>
      </c>
      <c r="K240" s="79">
        <f t="shared" si="14"/>
        <v>0</v>
      </c>
      <c r="L240" s="81">
        <f t="shared" si="15"/>
        <v>0</v>
      </c>
      <c r="M240" s="82"/>
      <c r="N240" s="83">
        <f t="shared" si="16"/>
        <v>0</v>
      </c>
      <c r="O240" s="80"/>
      <c r="P240" s="80"/>
      <c r="Q240" s="80"/>
      <c r="R240" s="84">
        <f t="shared" si="17"/>
        <v>0</v>
      </c>
      <c r="S240" s="19" t="str">
        <f t="shared" si="9"/>
        <v>OK</v>
      </c>
      <c r="T240" s="48"/>
      <c r="U240" s="48"/>
      <c r="V240" s="48"/>
      <c r="W240" s="48"/>
      <c r="X240" s="48"/>
      <c r="Y240" s="50"/>
      <c r="Z240" s="50"/>
      <c r="AA240" s="50"/>
      <c r="AB240" s="50"/>
      <c r="AC240" s="50"/>
      <c r="AD240" s="50"/>
      <c r="AE240" s="50"/>
      <c r="AF240" s="51"/>
      <c r="AG240" s="51"/>
      <c r="AH240" s="51"/>
      <c r="AI240" s="51"/>
    </row>
    <row r="241" spans="1:35" ht="40" customHeight="1" x14ac:dyDescent="0.35">
      <c r="A241" s="109"/>
      <c r="B241" s="112"/>
      <c r="C241" s="33">
        <v>238</v>
      </c>
      <c r="D241" s="115"/>
      <c r="E241" s="39" t="s">
        <v>130</v>
      </c>
      <c r="F241" s="40" t="s">
        <v>37</v>
      </c>
      <c r="G241" s="40" t="s">
        <v>105</v>
      </c>
      <c r="H241" s="40" t="s">
        <v>29</v>
      </c>
      <c r="I241" s="38">
        <v>13</v>
      </c>
      <c r="J241" s="17">
        <v>0</v>
      </c>
      <c r="K241" s="79">
        <f t="shared" si="14"/>
        <v>0</v>
      </c>
      <c r="L241" s="81">
        <f t="shared" si="15"/>
        <v>0</v>
      </c>
      <c r="M241" s="82"/>
      <c r="N241" s="83">
        <f t="shared" si="16"/>
        <v>0</v>
      </c>
      <c r="O241" s="80"/>
      <c r="P241" s="80"/>
      <c r="Q241" s="80"/>
      <c r="R241" s="84">
        <f t="shared" si="17"/>
        <v>0</v>
      </c>
      <c r="S241" s="19" t="str">
        <f t="shared" si="9"/>
        <v>OK</v>
      </c>
      <c r="T241" s="48"/>
      <c r="U241" s="48"/>
      <c r="V241" s="48"/>
      <c r="W241" s="48"/>
      <c r="X241" s="48"/>
      <c r="Y241" s="50"/>
      <c r="Z241" s="50"/>
      <c r="AA241" s="50"/>
      <c r="AB241" s="50"/>
      <c r="AC241" s="50"/>
      <c r="AD241" s="50"/>
      <c r="AE241" s="50"/>
      <c r="AF241" s="51"/>
      <c r="AG241" s="51"/>
      <c r="AH241" s="51"/>
      <c r="AI241" s="51"/>
    </row>
    <row r="242" spans="1:35" ht="40" customHeight="1" x14ac:dyDescent="0.35">
      <c r="A242" s="109"/>
      <c r="B242" s="112"/>
      <c r="C242" s="33">
        <v>239</v>
      </c>
      <c r="D242" s="115"/>
      <c r="E242" s="39" t="s">
        <v>41</v>
      </c>
      <c r="F242" s="40" t="s">
        <v>10</v>
      </c>
      <c r="G242" s="40" t="s">
        <v>137</v>
      </c>
      <c r="H242" s="40" t="s">
        <v>29</v>
      </c>
      <c r="I242" s="38">
        <v>50.51</v>
      </c>
      <c r="J242" s="17">
        <v>0</v>
      </c>
      <c r="K242" s="79">
        <f t="shared" si="14"/>
        <v>0</v>
      </c>
      <c r="L242" s="81">
        <f t="shared" si="15"/>
        <v>0</v>
      </c>
      <c r="M242" s="82"/>
      <c r="N242" s="83">
        <f t="shared" si="16"/>
        <v>0</v>
      </c>
      <c r="O242" s="80"/>
      <c r="P242" s="80"/>
      <c r="Q242" s="80"/>
      <c r="R242" s="84">
        <f t="shared" si="17"/>
        <v>0</v>
      </c>
      <c r="S242" s="19" t="str">
        <f t="shared" si="9"/>
        <v>OK</v>
      </c>
      <c r="T242" s="48"/>
      <c r="U242" s="48"/>
      <c r="V242" s="48"/>
      <c r="W242" s="48"/>
      <c r="X242" s="48"/>
      <c r="Y242" s="50"/>
      <c r="Z242" s="50"/>
      <c r="AA242" s="50"/>
      <c r="AB242" s="50"/>
      <c r="AC242" s="50"/>
      <c r="AD242" s="50"/>
      <c r="AE242" s="50"/>
      <c r="AF242" s="51"/>
      <c r="AG242" s="51"/>
      <c r="AH242" s="51"/>
      <c r="AI242" s="51"/>
    </row>
    <row r="243" spans="1:35" ht="40" customHeight="1" x14ac:dyDescent="0.35">
      <c r="A243" s="109"/>
      <c r="B243" s="112"/>
      <c r="C243" s="33">
        <v>240</v>
      </c>
      <c r="D243" s="115"/>
      <c r="E243" s="39" t="s">
        <v>42</v>
      </c>
      <c r="F243" s="40" t="s">
        <v>43</v>
      </c>
      <c r="G243" s="40" t="s">
        <v>137</v>
      </c>
      <c r="H243" s="40" t="s">
        <v>29</v>
      </c>
      <c r="I243" s="38">
        <v>25.04</v>
      </c>
      <c r="J243" s="17">
        <v>0</v>
      </c>
      <c r="K243" s="79">
        <f t="shared" si="14"/>
        <v>0</v>
      </c>
      <c r="L243" s="81">
        <f t="shared" si="15"/>
        <v>0</v>
      </c>
      <c r="M243" s="82"/>
      <c r="N243" s="83">
        <f t="shared" si="16"/>
        <v>0</v>
      </c>
      <c r="O243" s="80"/>
      <c r="P243" s="80"/>
      <c r="Q243" s="80"/>
      <c r="R243" s="84">
        <f t="shared" si="17"/>
        <v>0</v>
      </c>
      <c r="S243" s="19" t="str">
        <f t="shared" si="9"/>
        <v>OK</v>
      </c>
      <c r="T243" s="48"/>
      <c r="U243" s="48"/>
      <c r="V243" s="48"/>
      <c r="W243" s="48"/>
      <c r="X243" s="48"/>
      <c r="Y243" s="50"/>
      <c r="Z243" s="50"/>
      <c r="AA243" s="50"/>
      <c r="AB243" s="50"/>
      <c r="AC243" s="50"/>
      <c r="AD243" s="50"/>
      <c r="AE243" s="50"/>
      <c r="AF243" s="51"/>
      <c r="AG243" s="51"/>
      <c r="AH243" s="51"/>
      <c r="AI243" s="51"/>
    </row>
    <row r="244" spans="1:35" ht="40" customHeight="1" x14ac:dyDescent="0.35">
      <c r="A244" s="109"/>
      <c r="B244" s="112"/>
      <c r="C244" s="33">
        <v>241</v>
      </c>
      <c r="D244" s="115"/>
      <c r="E244" s="39" t="s">
        <v>44</v>
      </c>
      <c r="F244" s="40" t="s">
        <v>37</v>
      </c>
      <c r="G244" s="40" t="s">
        <v>106</v>
      </c>
      <c r="H244" s="40" t="s">
        <v>29</v>
      </c>
      <c r="I244" s="38">
        <v>34.21</v>
      </c>
      <c r="J244" s="17">
        <v>0</v>
      </c>
      <c r="K244" s="79">
        <f t="shared" si="14"/>
        <v>0</v>
      </c>
      <c r="L244" s="81">
        <f t="shared" si="15"/>
        <v>0</v>
      </c>
      <c r="M244" s="82"/>
      <c r="N244" s="83">
        <f t="shared" si="16"/>
        <v>0</v>
      </c>
      <c r="O244" s="80"/>
      <c r="P244" s="80"/>
      <c r="Q244" s="80"/>
      <c r="R244" s="84">
        <f t="shared" si="17"/>
        <v>0</v>
      </c>
      <c r="S244" s="19" t="str">
        <f t="shared" si="9"/>
        <v>OK</v>
      </c>
      <c r="T244" s="48"/>
      <c r="U244" s="48"/>
      <c r="V244" s="48"/>
      <c r="W244" s="48"/>
      <c r="X244" s="48"/>
      <c r="Y244" s="50"/>
      <c r="Z244" s="50"/>
      <c r="AA244" s="50"/>
      <c r="AB244" s="50"/>
      <c r="AC244" s="50"/>
      <c r="AD244" s="50"/>
      <c r="AE244" s="50"/>
      <c r="AF244" s="51"/>
      <c r="AG244" s="51"/>
      <c r="AH244" s="51"/>
      <c r="AI244" s="51"/>
    </row>
    <row r="245" spans="1:35" ht="40" customHeight="1" x14ac:dyDescent="0.35">
      <c r="A245" s="109"/>
      <c r="B245" s="112"/>
      <c r="C245" s="33">
        <v>242</v>
      </c>
      <c r="D245" s="115"/>
      <c r="E245" s="39" t="s">
        <v>46</v>
      </c>
      <c r="F245" s="40" t="s">
        <v>37</v>
      </c>
      <c r="G245" s="40" t="s">
        <v>107</v>
      </c>
      <c r="H245" s="40" t="s">
        <v>29</v>
      </c>
      <c r="I245" s="38">
        <v>27</v>
      </c>
      <c r="J245" s="17">
        <v>0</v>
      </c>
      <c r="K245" s="79">
        <f t="shared" si="14"/>
        <v>0</v>
      </c>
      <c r="L245" s="81">
        <f t="shared" si="15"/>
        <v>0</v>
      </c>
      <c r="M245" s="82"/>
      <c r="N245" s="83">
        <f t="shared" si="16"/>
        <v>0</v>
      </c>
      <c r="O245" s="80"/>
      <c r="P245" s="80"/>
      <c r="Q245" s="80"/>
      <c r="R245" s="84">
        <f t="shared" si="17"/>
        <v>0</v>
      </c>
      <c r="S245" s="19" t="str">
        <f t="shared" si="9"/>
        <v>OK</v>
      </c>
      <c r="T245" s="48"/>
      <c r="U245" s="48"/>
      <c r="V245" s="48"/>
      <c r="W245" s="48"/>
      <c r="X245" s="48"/>
      <c r="Y245" s="50"/>
      <c r="Z245" s="50"/>
      <c r="AA245" s="50"/>
      <c r="AB245" s="50"/>
      <c r="AC245" s="50"/>
      <c r="AD245" s="50"/>
      <c r="AE245" s="50"/>
      <c r="AF245" s="51"/>
      <c r="AG245" s="51"/>
      <c r="AH245" s="51"/>
      <c r="AI245" s="51"/>
    </row>
    <row r="246" spans="1:35" ht="40" customHeight="1" x14ac:dyDescent="0.35">
      <c r="A246" s="109"/>
      <c r="B246" s="112"/>
      <c r="C246" s="33">
        <v>243</v>
      </c>
      <c r="D246" s="115"/>
      <c r="E246" s="39" t="s">
        <v>48</v>
      </c>
      <c r="F246" s="40" t="s">
        <v>37</v>
      </c>
      <c r="G246" s="40" t="s">
        <v>108</v>
      </c>
      <c r="H246" s="40" t="s">
        <v>29</v>
      </c>
      <c r="I246" s="38">
        <v>18</v>
      </c>
      <c r="J246" s="17">
        <v>0</v>
      </c>
      <c r="K246" s="79">
        <f t="shared" si="14"/>
        <v>0</v>
      </c>
      <c r="L246" s="81">
        <f t="shared" si="15"/>
        <v>0</v>
      </c>
      <c r="M246" s="82"/>
      <c r="N246" s="83">
        <f t="shared" si="16"/>
        <v>0</v>
      </c>
      <c r="O246" s="80"/>
      <c r="P246" s="80"/>
      <c r="Q246" s="80"/>
      <c r="R246" s="84">
        <f t="shared" si="17"/>
        <v>0</v>
      </c>
      <c r="S246" s="19" t="str">
        <f t="shared" si="9"/>
        <v>OK</v>
      </c>
      <c r="T246" s="48"/>
      <c r="U246" s="48"/>
      <c r="V246" s="48"/>
      <c r="W246" s="48"/>
      <c r="X246" s="48"/>
      <c r="Y246" s="50"/>
      <c r="Z246" s="50"/>
      <c r="AA246" s="50"/>
      <c r="AB246" s="50"/>
      <c r="AC246" s="50"/>
      <c r="AD246" s="50"/>
      <c r="AE246" s="50"/>
      <c r="AF246" s="51"/>
      <c r="AG246" s="51"/>
      <c r="AH246" s="51"/>
      <c r="AI246" s="51"/>
    </row>
    <row r="247" spans="1:35" ht="40" customHeight="1" x14ac:dyDescent="0.35">
      <c r="A247" s="109"/>
      <c r="B247" s="112"/>
      <c r="C247" s="33">
        <v>244</v>
      </c>
      <c r="D247" s="115"/>
      <c r="E247" s="39" t="s">
        <v>50</v>
      </c>
      <c r="F247" s="40" t="s">
        <v>37</v>
      </c>
      <c r="G247" s="40" t="s">
        <v>109</v>
      </c>
      <c r="H247" s="40" t="s">
        <v>29</v>
      </c>
      <c r="I247" s="38">
        <v>240.3</v>
      </c>
      <c r="J247" s="17">
        <v>0</v>
      </c>
      <c r="K247" s="79">
        <f t="shared" si="14"/>
        <v>0</v>
      </c>
      <c r="L247" s="81">
        <f t="shared" si="15"/>
        <v>0</v>
      </c>
      <c r="M247" s="82"/>
      <c r="N247" s="83">
        <f t="shared" si="16"/>
        <v>0</v>
      </c>
      <c r="O247" s="80"/>
      <c r="P247" s="80"/>
      <c r="Q247" s="80"/>
      <c r="R247" s="84">
        <f t="shared" si="17"/>
        <v>0</v>
      </c>
      <c r="S247" s="19" t="str">
        <f t="shared" si="9"/>
        <v>OK</v>
      </c>
      <c r="T247" s="48"/>
      <c r="U247" s="48"/>
      <c r="V247" s="48"/>
      <c r="W247" s="48"/>
      <c r="X247" s="48"/>
      <c r="Y247" s="50"/>
      <c r="Z247" s="50"/>
      <c r="AA247" s="50"/>
      <c r="AB247" s="50"/>
      <c r="AC247" s="50"/>
      <c r="AD247" s="50"/>
      <c r="AE247" s="50"/>
      <c r="AF247" s="51"/>
      <c r="AG247" s="51"/>
      <c r="AH247" s="51"/>
      <c r="AI247" s="51"/>
    </row>
    <row r="248" spans="1:35" ht="40" customHeight="1" x14ac:dyDescent="0.35">
      <c r="A248" s="109"/>
      <c r="B248" s="112"/>
      <c r="C248" s="33">
        <v>245</v>
      </c>
      <c r="D248" s="115"/>
      <c r="E248" s="39" t="s">
        <v>52</v>
      </c>
      <c r="F248" s="40" t="s">
        <v>37</v>
      </c>
      <c r="G248" s="40" t="s">
        <v>110</v>
      </c>
      <c r="H248" s="40" t="s">
        <v>29</v>
      </c>
      <c r="I248" s="38">
        <v>262.35000000000002</v>
      </c>
      <c r="J248" s="17">
        <v>0</v>
      </c>
      <c r="K248" s="79">
        <f t="shared" si="14"/>
        <v>0</v>
      </c>
      <c r="L248" s="81">
        <f t="shared" si="15"/>
        <v>0</v>
      </c>
      <c r="M248" s="82"/>
      <c r="N248" s="83">
        <f t="shared" si="16"/>
        <v>0</v>
      </c>
      <c r="O248" s="80"/>
      <c r="P248" s="80"/>
      <c r="Q248" s="80"/>
      <c r="R248" s="84">
        <f t="shared" si="17"/>
        <v>0</v>
      </c>
      <c r="S248" s="19" t="str">
        <f t="shared" si="9"/>
        <v>OK</v>
      </c>
      <c r="T248" s="48"/>
      <c r="U248" s="48"/>
      <c r="V248" s="48"/>
      <c r="W248" s="48"/>
      <c r="X248" s="48"/>
      <c r="Y248" s="50"/>
      <c r="Z248" s="50"/>
      <c r="AA248" s="50"/>
      <c r="AB248" s="50"/>
      <c r="AC248" s="50"/>
      <c r="AD248" s="50"/>
      <c r="AE248" s="50"/>
      <c r="AF248" s="51"/>
      <c r="AG248" s="51"/>
      <c r="AH248" s="51"/>
      <c r="AI248" s="51"/>
    </row>
    <row r="249" spans="1:35" ht="40" customHeight="1" x14ac:dyDescent="0.35">
      <c r="A249" s="109"/>
      <c r="B249" s="112"/>
      <c r="C249" s="33">
        <v>246</v>
      </c>
      <c r="D249" s="115"/>
      <c r="E249" s="39" t="s">
        <v>54</v>
      </c>
      <c r="F249" s="40" t="s">
        <v>37</v>
      </c>
      <c r="G249" s="40" t="s">
        <v>121</v>
      </c>
      <c r="H249" s="40" t="s">
        <v>29</v>
      </c>
      <c r="I249" s="38">
        <v>78.8</v>
      </c>
      <c r="J249" s="17">
        <v>0</v>
      </c>
      <c r="K249" s="79">
        <f t="shared" si="14"/>
        <v>0</v>
      </c>
      <c r="L249" s="81">
        <f t="shared" si="15"/>
        <v>0</v>
      </c>
      <c r="M249" s="82"/>
      <c r="N249" s="83">
        <f t="shared" si="16"/>
        <v>0</v>
      </c>
      <c r="O249" s="80"/>
      <c r="P249" s="80"/>
      <c r="Q249" s="80"/>
      <c r="R249" s="84">
        <f t="shared" si="17"/>
        <v>0</v>
      </c>
      <c r="S249" s="19" t="str">
        <f t="shared" si="9"/>
        <v>OK</v>
      </c>
      <c r="T249" s="48"/>
      <c r="U249" s="48"/>
      <c r="V249" s="48"/>
      <c r="W249" s="48"/>
      <c r="X249" s="48"/>
      <c r="Y249" s="50"/>
      <c r="Z249" s="50"/>
      <c r="AA249" s="50"/>
      <c r="AB249" s="50"/>
      <c r="AC249" s="50"/>
      <c r="AD249" s="50"/>
      <c r="AE249" s="50"/>
      <c r="AF249" s="51"/>
      <c r="AG249" s="51"/>
      <c r="AH249" s="51"/>
      <c r="AI249" s="51"/>
    </row>
    <row r="250" spans="1:35" ht="40" customHeight="1" x14ac:dyDescent="0.35">
      <c r="A250" s="109"/>
      <c r="B250" s="112"/>
      <c r="C250" s="33">
        <v>247</v>
      </c>
      <c r="D250" s="115"/>
      <c r="E250" s="39" t="s">
        <v>56</v>
      </c>
      <c r="F250" s="40" t="s">
        <v>37</v>
      </c>
      <c r="G250" s="40" t="s">
        <v>122</v>
      </c>
      <c r="H250" s="40" t="s">
        <v>29</v>
      </c>
      <c r="I250" s="38">
        <v>33.17</v>
      </c>
      <c r="J250" s="17">
        <v>0</v>
      </c>
      <c r="K250" s="79">
        <f t="shared" si="14"/>
        <v>0</v>
      </c>
      <c r="L250" s="81">
        <f t="shared" si="15"/>
        <v>0</v>
      </c>
      <c r="M250" s="82"/>
      <c r="N250" s="83">
        <f t="shared" si="16"/>
        <v>0</v>
      </c>
      <c r="O250" s="80"/>
      <c r="P250" s="80"/>
      <c r="Q250" s="80"/>
      <c r="R250" s="84">
        <f t="shared" si="17"/>
        <v>0</v>
      </c>
      <c r="S250" s="19" t="str">
        <f t="shared" si="9"/>
        <v>OK</v>
      </c>
      <c r="T250" s="48"/>
      <c r="U250" s="48"/>
      <c r="V250" s="48"/>
      <c r="W250" s="48"/>
      <c r="X250" s="48"/>
      <c r="Y250" s="50"/>
      <c r="Z250" s="50"/>
      <c r="AA250" s="50"/>
      <c r="AB250" s="50"/>
      <c r="AC250" s="50"/>
      <c r="AD250" s="50"/>
      <c r="AE250" s="50"/>
      <c r="AF250" s="51"/>
      <c r="AG250" s="51"/>
      <c r="AH250" s="51"/>
      <c r="AI250" s="51"/>
    </row>
    <row r="251" spans="1:35" ht="40" customHeight="1" x14ac:dyDescent="0.35">
      <c r="A251" s="109"/>
      <c r="B251" s="112"/>
      <c r="C251" s="33">
        <v>248</v>
      </c>
      <c r="D251" s="115"/>
      <c r="E251" s="39" t="s">
        <v>58</v>
      </c>
      <c r="F251" s="40" t="s">
        <v>37</v>
      </c>
      <c r="G251" s="40" t="s">
        <v>113</v>
      </c>
      <c r="H251" s="40" t="s">
        <v>29</v>
      </c>
      <c r="I251" s="38">
        <v>74.31</v>
      </c>
      <c r="J251" s="17">
        <v>0</v>
      </c>
      <c r="K251" s="79">
        <f t="shared" si="14"/>
        <v>0</v>
      </c>
      <c r="L251" s="81">
        <f t="shared" si="15"/>
        <v>0</v>
      </c>
      <c r="M251" s="82"/>
      <c r="N251" s="83">
        <f t="shared" si="16"/>
        <v>0</v>
      </c>
      <c r="O251" s="80"/>
      <c r="P251" s="80"/>
      <c r="Q251" s="80"/>
      <c r="R251" s="84">
        <f t="shared" si="17"/>
        <v>0</v>
      </c>
      <c r="S251" s="19" t="str">
        <f t="shared" si="9"/>
        <v>OK</v>
      </c>
      <c r="T251" s="48"/>
      <c r="U251" s="48"/>
      <c r="V251" s="48"/>
      <c r="W251" s="48"/>
      <c r="X251" s="48"/>
      <c r="Y251" s="50"/>
      <c r="Z251" s="50"/>
      <c r="AA251" s="50"/>
      <c r="AB251" s="50"/>
      <c r="AC251" s="50"/>
      <c r="AD251" s="50"/>
      <c r="AE251" s="50"/>
      <c r="AF251" s="51"/>
      <c r="AG251" s="51"/>
      <c r="AH251" s="51"/>
      <c r="AI251" s="51"/>
    </row>
    <row r="252" spans="1:35" ht="40" customHeight="1" x14ac:dyDescent="0.35">
      <c r="A252" s="109"/>
      <c r="B252" s="112"/>
      <c r="C252" s="33">
        <v>249</v>
      </c>
      <c r="D252" s="115"/>
      <c r="E252" s="39" t="s">
        <v>60</v>
      </c>
      <c r="F252" s="40" t="s">
        <v>37</v>
      </c>
      <c r="G252" s="40" t="s">
        <v>114</v>
      </c>
      <c r="H252" s="40" t="s">
        <v>29</v>
      </c>
      <c r="I252" s="38">
        <v>124.47</v>
      </c>
      <c r="J252" s="17">
        <v>0</v>
      </c>
      <c r="K252" s="79">
        <f t="shared" si="14"/>
        <v>0</v>
      </c>
      <c r="L252" s="81">
        <f t="shared" si="15"/>
        <v>0</v>
      </c>
      <c r="M252" s="82"/>
      <c r="N252" s="83">
        <f t="shared" si="16"/>
        <v>0</v>
      </c>
      <c r="O252" s="80"/>
      <c r="P252" s="80"/>
      <c r="Q252" s="80"/>
      <c r="R252" s="84">
        <f t="shared" si="17"/>
        <v>0</v>
      </c>
      <c r="S252" s="19" t="str">
        <f t="shared" si="9"/>
        <v>OK</v>
      </c>
      <c r="T252" s="48"/>
      <c r="U252" s="48"/>
      <c r="V252" s="48"/>
      <c r="W252" s="48"/>
      <c r="X252" s="48"/>
      <c r="Y252" s="50"/>
      <c r="Z252" s="50"/>
      <c r="AA252" s="50"/>
      <c r="AB252" s="50"/>
      <c r="AC252" s="50"/>
      <c r="AD252" s="50"/>
      <c r="AE252" s="50"/>
      <c r="AF252" s="51"/>
      <c r="AG252" s="51"/>
      <c r="AH252" s="51"/>
      <c r="AI252" s="51"/>
    </row>
    <row r="253" spans="1:35" ht="40" customHeight="1" x14ac:dyDescent="0.35">
      <c r="A253" s="109"/>
      <c r="B253" s="112"/>
      <c r="C253" s="33">
        <v>250</v>
      </c>
      <c r="D253" s="115"/>
      <c r="E253" s="39" t="s">
        <v>62</v>
      </c>
      <c r="F253" s="40" t="s">
        <v>125</v>
      </c>
      <c r="G253" s="40" t="s">
        <v>115</v>
      </c>
      <c r="H253" s="40" t="s">
        <v>29</v>
      </c>
      <c r="I253" s="38">
        <v>1329.82</v>
      </c>
      <c r="J253" s="17">
        <v>0</v>
      </c>
      <c r="K253" s="79">
        <f t="shared" si="14"/>
        <v>0</v>
      </c>
      <c r="L253" s="81">
        <f t="shared" si="15"/>
        <v>0</v>
      </c>
      <c r="M253" s="82"/>
      <c r="N253" s="83">
        <f t="shared" si="16"/>
        <v>0</v>
      </c>
      <c r="O253" s="80"/>
      <c r="P253" s="80"/>
      <c r="Q253" s="80"/>
      <c r="R253" s="84">
        <f t="shared" si="17"/>
        <v>0</v>
      </c>
      <c r="S253" s="19" t="str">
        <f t="shared" si="9"/>
        <v>OK</v>
      </c>
      <c r="T253" s="48"/>
      <c r="U253" s="48"/>
      <c r="V253" s="48"/>
      <c r="W253" s="48"/>
      <c r="X253" s="48"/>
      <c r="Y253" s="50"/>
      <c r="Z253" s="50"/>
      <c r="AA253" s="50"/>
      <c r="AB253" s="50"/>
      <c r="AC253" s="50"/>
      <c r="AD253" s="50"/>
      <c r="AE253" s="50"/>
      <c r="AF253" s="51"/>
      <c r="AG253" s="51"/>
      <c r="AH253" s="51"/>
      <c r="AI253" s="51"/>
    </row>
    <row r="254" spans="1:35" ht="40" customHeight="1" x14ac:dyDescent="0.35">
      <c r="A254" s="109"/>
      <c r="B254" s="112"/>
      <c r="C254" s="33">
        <v>251</v>
      </c>
      <c r="D254" s="115"/>
      <c r="E254" s="39" t="s">
        <v>64</v>
      </c>
      <c r="F254" s="40" t="s">
        <v>125</v>
      </c>
      <c r="G254" s="40" t="s">
        <v>115</v>
      </c>
      <c r="H254" s="40" t="s">
        <v>29</v>
      </c>
      <c r="I254" s="38">
        <v>699.21</v>
      </c>
      <c r="J254" s="17">
        <v>0</v>
      </c>
      <c r="K254" s="79">
        <f t="shared" si="14"/>
        <v>0</v>
      </c>
      <c r="L254" s="81">
        <f t="shared" si="15"/>
        <v>0</v>
      </c>
      <c r="M254" s="82"/>
      <c r="N254" s="83">
        <f t="shared" si="16"/>
        <v>0</v>
      </c>
      <c r="O254" s="80"/>
      <c r="P254" s="80"/>
      <c r="Q254" s="80"/>
      <c r="R254" s="84">
        <f t="shared" si="17"/>
        <v>0</v>
      </c>
      <c r="S254" s="19" t="str">
        <f t="shared" si="9"/>
        <v>OK</v>
      </c>
      <c r="T254" s="48"/>
      <c r="U254" s="48"/>
      <c r="V254" s="48"/>
      <c r="W254" s="48"/>
      <c r="X254" s="48"/>
      <c r="Y254" s="50"/>
      <c r="Z254" s="50"/>
      <c r="AA254" s="50"/>
      <c r="AB254" s="50"/>
      <c r="AC254" s="50"/>
      <c r="AD254" s="50"/>
      <c r="AE254" s="50"/>
      <c r="AF254" s="51"/>
      <c r="AG254" s="51"/>
      <c r="AH254" s="51"/>
      <c r="AI254" s="51"/>
    </row>
    <row r="255" spans="1:35" ht="40" customHeight="1" x14ac:dyDescent="0.35">
      <c r="A255" s="109"/>
      <c r="B255" s="112"/>
      <c r="C255" s="33">
        <v>252</v>
      </c>
      <c r="D255" s="115"/>
      <c r="E255" s="39" t="s">
        <v>65</v>
      </c>
      <c r="F255" s="40" t="s">
        <v>125</v>
      </c>
      <c r="G255" s="40" t="s">
        <v>116</v>
      </c>
      <c r="H255" s="40" t="s">
        <v>29</v>
      </c>
      <c r="I255" s="38">
        <v>160</v>
      </c>
      <c r="J255" s="17">
        <v>0</v>
      </c>
      <c r="K255" s="79">
        <f t="shared" si="14"/>
        <v>0</v>
      </c>
      <c r="L255" s="81">
        <f t="shared" si="15"/>
        <v>0</v>
      </c>
      <c r="M255" s="82"/>
      <c r="N255" s="83">
        <f t="shared" si="16"/>
        <v>0</v>
      </c>
      <c r="O255" s="80"/>
      <c r="P255" s="80"/>
      <c r="Q255" s="80"/>
      <c r="R255" s="84">
        <f t="shared" si="17"/>
        <v>0</v>
      </c>
      <c r="S255" s="19" t="str">
        <f t="shared" si="9"/>
        <v>OK</v>
      </c>
      <c r="T255" s="48"/>
      <c r="U255" s="48"/>
      <c r="V255" s="48"/>
      <c r="W255" s="48"/>
      <c r="X255" s="48"/>
      <c r="Y255" s="50"/>
      <c r="Z255" s="50"/>
      <c r="AA255" s="50"/>
      <c r="AB255" s="50"/>
      <c r="AC255" s="50"/>
      <c r="AD255" s="50"/>
      <c r="AE255" s="50"/>
      <c r="AF255" s="51"/>
      <c r="AG255" s="51"/>
      <c r="AH255" s="51"/>
      <c r="AI255" s="51"/>
    </row>
    <row r="256" spans="1:35" ht="40" customHeight="1" x14ac:dyDescent="0.35">
      <c r="A256" s="109"/>
      <c r="B256" s="112"/>
      <c r="C256" s="33">
        <v>253</v>
      </c>
      <c r="D256" s="115"/>
      <c r="E256" s="39" t="s">
        <v>69</v>
      </c>
      <c r="F256" s="40" t="s">
        <v>125</v>
      </c>
      <c r="G256" s="40" t="s">
        <v>137</v>
      </c>
      <c r="H256" s="40" t="s">
        <v>29</v>
      </c>
      <c r="I256" s="38">
        <v>433.26</v>
      </c>
      <c r="J256" s="17">
        <v>0</v>
      </c>
      <c r="K256" s="79">
        <f t="shared" si="14"/>
        <v>0</v>
      </c>
      <c r="L256" s="81">
        <f t="shared" si="15"/>
        <v>0</v>
      </c>
      <c r="M256" s="82"/>
      <c r="N256" s="83">
        <f t="shared" si="16"/>
        <v>0</v>
      </c>
      <c r="O256" s="80"/>
      <c r="P256" s="80"/>
      <c r="Q256" s="80"/>
      <c r="R256" s="84">
        <f t="shared" si="17"/>
        <v>0</v>
      </c>
      <c r="S256" s="19" t="str">
        <f t="shared" si="9"/>
        <v>OK</v>
      </c>
      <c r="T256" s="48"/>
      <c r="U256" s="48"/>
      <c r="V256" s="48"/>
      <c r="W256" s="48"/>
      <c r="X256" s="48"/>
      <c r="Y256" s="50"/>
      <c r="Z256" s="50"/>
      <c r="AA256" s="50"/>
      <c r="AB256" s="50"/>
      <c r="AC256" s="50"/>
      <c r="AD256" s="50"/>
      <c r="AE256" s="50"/>
      <c r="AF256" s="51"/>
      <c r="AG256" s="51"/>
      <c r="AH256" s="51"/>
      <c r="AI256" s="51"/>
    </row>
    <row r="257" spans="1:35" ht="40" customHeight="1" x14ac:dyDescent="0.35">
      <c r="A257" s="109"/>
      <c r="B257" s="112"/>
      <c r="C257" s="33">
        <v>254</v>
      </c>
      <c r="D257" s="115"/>
      <c r="E257" s="39" t="s">
        <v>70</v>
      </c>
      <c r="F257" s="40" t="s">
        <v>125</v>
      </c>
      <c r="G257" s="40" t="s">
        <v>71</v>
      </c>
      <c r="H257" s="40" t="s">
        <v>29</v>
      </c>
      <c r="I257" s="38">
        <v>164.74</v>
      </c>
      <c r="J257" s="17">
        <v>0</v>
      </c>
      <c r="K257" s="79">
        <f t="shared" si="14"/>
        <v>0</v>
      </c>
      <c r="L257" s="81">
        <f t="shared" si="15"/>
        <v>0</v>
      </c>
      <c r="M257" s="82"/>
      <c r="N257" s="83">
        <f t="shared" si="16"/>
        <v>0</v>
      </c>
      <c r="O257" s="80"/>
      <c r="P257" s="80"/>
      <c r="Q257" s="80"/>
      <c r="R257" s="84">
        <f t="shared" si="17"/>
        <v>0</v>
      </c>
      <c r="S257" s="19" t="str">
        <f t="shared" si="9"/>
        <v>OK</v>
      </c>
      <c r="T257" s="48"/>
      <c r="U257" s="48"/>
      <c r="V257" s="48"/>
      <c r="W257" s="48"/>
      <c r="X257" s="48"/>
      <c r="Y257" s="50"/>
      <c r="Z257" s="50"/>
      <c r="AA257" s="50"/>
      <c r="AB257" s="50"/>
      <c r="AC257" s="50"/>
      <c r="AD257" s="50"/>
      <c r="AE257" s="50"/>
      <c r="AF257" s="51"/>
      <c r="AG257" s="51"/>
      <c r="AH257" s="51"/>
      <c r="AI257" s="51"/>
    </row>
    <row r="258" spans="1:35" ht="40" customHeight="1" x14ac:dyDescent="0.35">
      <c r="A258" s="109"/>
      <c r="B258" s="112"/>
      <c r="C258" s="33">
        <v>255</v>
      </c>
      <c r="D258" s="115"/>
      <c r="E258" s="39" t="s">
        <v>72</v>
      </c>
      <c r="F258" s="40" t="s">
        <v>125</v>
      </c>
      <c r="G258" s="40" t="s">
        <v>101</v>
      </c>
      <c r="H258" s="40" t="s">
        <v>29</v>
      </c>
      <c r="I258" s="38">
        <v>960</v>
      </c>
      <c r="J258" s="17">
        <v>0</v>
      </c>
      <c r="K258" s="79">
        <f t="shared" si="14"/>
        <v>0</v>
      </c>
      <c r="L258" s="81">
        <f t="shared" si="15"/>
        <v>0</v>
      </c>
      <c r="M258" s="82"/>
      <c r="N258" s="83">
        <f t="shared" si="16"/>
        <v>0</v>
      </c>
      <c r="O258" s="80"/>
      <c r="P258" s="80"/>
      <c r="Q258" s="80"/>
      <c r="R258" s="84">
        <f t="shared" si="17"/>
        <v>0</v>
      </c>
      <c r="S258" s="19" t="str">
        <f t="shared" si="9"/>
        <v>OK</v>
      </c>
      <c r="T258" s="48"/>
      <c r="U258" s="48"/>
      <c r="V258" s="48"/>
      <c r="W258" s="48"/>
      <c r="X258" s="48"/>
      <c r="Y258" s="50"/>
      <c r="Z258" s="50"/>
      <c r="AA258" s="50"/>
      <c r="AB258" s="50"/>
      <c r="AC258" s="50"/>
      <c r="AD258" s="50"/>
      <c r="AE258" s="50"/>
      <c r="AF258" s="51"/>
      <c r="AG258" s="51"/>
      <c r="AH258" s="51"/>
      <c r="AI258" s="51"/>
    </row>
    <row r="259" spans="1:35" ht="40" customHeight="1" x14ac:dyDescent="0.35">
      <c r="A259" s="109"/>
      <c r="B259" s="112"/>
      <c r="C259" s="33">
        <v>256</v>
      </c>
      <c r="D259" s="115"/>
      <c r="E259" s="39" t="s">
        <v>74</v>
      </c>
      <c r="F259" s="40" t="s">
        <v>125</v>
      </c>
      <c r="G259" s="40" t="s">
        <v>102</v>
      </c>
      <c r="H259" s="40" t="s">
        <v>29</v>
      </c>
      <c r="I259" s="38">
        <v>1340</v>
      </c>
      <c r="J259" s="17">
        <v>0</v>
      </c>
      <c r="K259" s="79">
        <f t="shared" si="14"/>
        <v>0</v>
      </c>
      <c r="L259" s="81">
        <f t="shared" si="15"/>
        <v>0</v>
      </c>
      <c r="M259" s="82"/>
      <c r="N259" s="83">
        <f t="shared" si="16"/>
        <v>0</v>
      </c>
      <c r="O259" s="80"/>
      <c r="P259" s="80"/>
      <c r="Q259" s="80"/>
      <c r="R259" s="84">
        <f t="shared" si="17"/>
        <v>0</v>
      </c>
      <c r="S259" s="19" t="str">
        <f t="shared" si="9"/>
        <v>OK</v>
      </c>
      <c r="T259" s="48"/>
      <c r="U259" s="48"/>
      <c r="V259" s="48"/>
      <c r="W259" s="48"/>
      <c r="X259" s="48"/>
      <c r="Y259" s="50"/>
      <c r="Z259" s="50"/>
      <c r="AA259" s="50"/>
      <c r="AB259" s="50"/>
      <c r="AC259" s="50"/>
      <c r="AD259" s="50"/>
      <c r="AE259" s="50"/>
      <c r="AF259" s="51"/>
      <c r="AG259" s="51"/>
      <c r="AH259" s="51"/>
      <c r="AI259" s="51"/>
    </row>
    <row r="260" spans="1:35" ht="40" customHeight="1" x14ac:dyDescent="0.35">
      <c r="A260" s="109"/>
      <c r="B260" s="112"/>
      <c r="C260" s="33">
        <v>257</v>
      </c>
      <c r="D260" s="115"/>
      <c r="E260" s="39" t="s">
        <v>76</v>
      </c>
      <c r="F260" s="40" t="s">
        <v>125</v>
      </c>
      <c r="G260" s="40" t="s">
        <v>137</v>
      </c>
      <c r="H260" s="40" t="s">
        <v>29</v>
      </c>
      <c r="I260" s="38">
        <v>610.15</v>
      </c>
      <c r="J260" s="17">
        <v>0</v>
      </c>
      <c r="K260" s="79">
        <f t="shared" si="14"/>
        <v>0</v>
      </c>
      <c r="L260" s="81">
        <f t="shared" si="15"/>
        <v>0</v>
      </c>
      <c r="M260" s="82"/>
      <c r="N260" s="83">
        <f t="shared" si="16"/>
        <v>0</v>
      </c>
      <c r="O260" s="80"/>
      <c r="P260" s="80"/>
      <c r="Q260" s="80"/>
      <c r="R260" s="84">
        <f t="shared" si="17"/>
        <v>0</v>
      </c>
      <c r="S260" s="19" t="str">
        <f t="shared" si="9"/>
        <v>OK</v>
      </c>
      <c r="T260" s="48"/>
      <c r="U260" s="48"/>
      <c r="V260" s="48"/>
      <c r="W260" s="48"/>
      <c r="X260" s="48"/>
      <c r="Y260" s="50"/>
      <c r="Z260" s="50"/>
      <c r="AA260" s="50"/>
      <c r="AB260" s="50"/>
      <c r="AC260" s="50"/>
      <c r="AD260" s="50"/>
      <c r="AE260" s="50"/>
      <c r="AF260" s="51"/>
      <c r="AG260" s="51"/>
      <c r="AH260" s="51"/>
      <c r="AI260" s="51"/>
    </row>
    <row r="261" spans="1:35" ht="40" customHeight="1" x14ac:dyDescent="0.35">
      <c r="A261" s="109"/>
      <c r="B261" s="112"/>
      <c r="C261" s="33">
        <v>258</v>
      </c>
      <c r="D261" s="115"/>
      <c r="E261" s="39" t="s">
        <v>77</v>
      </c>
      <c r="F261" s="40" t="s">
        <v>125</v>
      </c>
      <c r="G261" s="40" t="s">
        <v>137</v>
      </c>
      <c r="H261" s="40" t="s">
        <v>29</v>
      </c>
      <c r="I261" s="38">
        <v>1150.1199999999999</v>
      </c>
      <c r="J261" s="17">
        <v>0</v>
      </c>
      <c r="K261" s="79">
        <f t="shared" ref="K261:K324" si="18">IF(SUM(T261:AK261)&gt;J261,J261,SUM(T261:AK261))</f>
        <v>0</v>
      </c>
      <c r="L261" s="81">
        <f t="shared" ref="L261:L324" si="19">(SUM(T261:AK261))</f>
        <v>0</v>
      </c>
      <c r="M261" s="82"/>
      <c r="N261" s="83">
        <f t="shared" ref="N261:N324" si="20">ROUND(IF(J261*0.25-0.5&lt;0,0,J261*0.25-0.5),0)-Q261-O261</f>
        <v>0</v>
      </c>
      <c r="O261" s="80"/>
      <c r="P261" s="80"/>
      <c r="Q261" s="80"/>
      <c r="R261" s="84">
        <f t="shared" ref="R261:R324" si="21">J261-(SUM(T261:AC261))+M261</f>
        <v>0</v>
      </c>
      <c r="S261" s="19" t="str">
        <f t="shared" si="9"/>
        <v>OK</v>
      </c>
      <c r="T261" s="48"/>
      <c r="U261" s="48"/>
      <c r="V261" s="48"/>
      <c r="W261" s="48"/>
      <c r="X261" s="48"/>
      <c r="Y261" s="50"/>
      <c r="Z261" s="50"/>
      <c r="AA261" s="50"/>
      <c r="AB261" s="50"/>
      <c r="AC261" s="50"/>
      <c r="AD261" s="50"/>
      <c r="AE261" s="50"/>
      <c r="AF261" s="51"/>
      <c r="AG261" s="51"/>
      <c r="AH261" s="51"/>
      <c r="AI261" s="51"/>
    </row>
    <row r="262" spans="1:35" ht="40" customHeight="1" x14ac:dyDescent="0.35">
      <c r="A262" s="109"/>
      <c r="B262" s="112"/>
      <c r="C262" s="33">
        <v>259</v>
      </c>
      <c r="D262" s="115"/>
      <c r="E262" s="39" t="s">
        <v>78</v>
      </c>
      <c r="F262" s="40" t="s">
        <v>125</v>
      </c>
      <c r="G262" s="40" t="s">
        <v>137</v>
      </c>
      <c r="H262" s="40" t="s">
        <v>29</v>
      </c>
      <c r="I262" s="38">
        <v>90</v>
      </c>
      <c r="J262" s="17">
        <v>0</v>
      </c>
      <c r="K262" s="79">
        <f t="shared" si="18"/>
        <v>0</v>
      </c>
      <c r="L262" s="81">
        <f t="shared" si="19"/>
        <v>0</v>
      </c>
      <c r="M262" s="82"/>
      <c r="N262" s="83">
        <f t="shared" si="20"/>
        <v>0</v>
      </c>
      <c r="O262" s="80"/>
      <c r="P262" s="80"/>
      <c r="Q262" s="80"/>
      <c r="R262" s="84">
        <f t="shared" si="21"/>
        <v>0</v>
      </c>
      <c r="S262" s="19" t="str">
        <f t="shared" si="9"/>
        <v>OK</v>
      </c>
      <c r="T262" s="48"/>
      <c r="U262" s="48"/>
      <c r="V262" s="48"/>
      <c r="W262" s="48"/>
      <c r="X262" s="48"/>
      <c r="Y262" s="50"/>
      <c r="Z262" s="50"/>
      <c r="AA262" s="50"/>
      <c r="AB262" s="50"/>
      <c r="AC262" s="50"/>
      <c r="AD262" s="50"/>
      <c r="AE262" s="50"/>
      <c r="AF262" s="51"/>
      <c r="AG262" s="51"/>
      <c r="AH262" s="51"/>
      <c r="AI262" s="51"/>
    </row>
    <row r="263" spans="1:35" ht="40" customHeight="1" x14ac:dyDescent="0.35">
      <c r="A263" s="109"/>
      <c r="B263" s="112"/>
      <c r="C263" s="33">
        <v>260</v>
      </c>
      <c r="D263" s="115"/>
      <c r="E263" s="39" t="s">
        <v>131</v>
      </c>
      <c r="F263" s="40" t="s">
        <v>125</v>
      </c>
      <c r="G263" s="40" t="s">
        <v>137</v>
      </c>
      <c r="H263" s="40" t="s">
        <v>29</v>
      </c>
      <c r="I263" s="38">
        <v>85.21</v>
      </c>
      <c r="J263" s="17">
        <v>0</v>
      </c>
      <c r="K263" s="79">
        <f t="shared" si="18"/>
        <v>0</v>
      </c>
      <c r="L263" s="81">
        <f t="shared" si="19"/>
        <v>0</v>
      </c>
      <c r="M263" s="82"/>
      <c r="N263" s="83">
        <f t="shared" si="20"/>
        <v>0</v>
      </c>
      <c r="O263" s="80"/>
      <c r="P263" s="80"/>
      <c r="Q263" s="80"/>
      <c r="R263" s="84">
        <f t="shared" si="21"/>
        <v>0</v>
      </c>
      <c r="S263" s="19" t="str">
        <f t="shared" si="9"/>
        <v>OK</v>
      </c>
      <c r="T263" s="48"/>
      <c r="U263" s="48"/>
      <c r="V263" s="48"/>
      <c r="W263" s="48"/>
      <c r="X263" s="48"/>
      <c r="Y263" s="50"/>
      <c r="Z263" s="50"/>
      <c r="AA263" s="50"/>
      <c r="AB263" s="50"/>
      <c r="AC263" s="50"/>
      <c r="AD263" s="50"/>
      <c r="AE263" s="50"/>
      <c r="AF263" s="51"/>
      <c r="AG263" s="51"/>
      <c r="AH263" s="51"/>
      <c r="AI263" s="51"/>
    </row>
    <row r="264" spans="1:35" ht="40" customHeight="1" x14ac:dyDescent="0.35">
      <c r="A264" s="109"/>
      <c r="B264" s="112"/>
      <c r="C264" s="33">
        <v>261</v>
      </c>
      <c r="D264" s="115"/>
      <c r="E264" s="39" t="s">
        <v>132</v>
      </c>
      <c r="F264" s="40" t="s">
        <v>37</v>
      </c>
      <c r="G264" s="40" t="s">
        <v>117</v>
      </c>
      <c r="H264" s="40" t="s">
        <v>29</v>
      </c>
      <c r="I264" s="38">
        <v>16.18</v>
      </c>
      <c r="J264" s="17">
        <v>0</v>
      </c>
      <c r="K264" s="79">
        <f t="shared" si="18"/>
        <v>0</v>
      </c>
      <c r="L264" s="81">
        <f t="shared" si="19"/>
        <v>0</v>
      </c>
      <c r="M264" s="82"/>
      <c r="N264" s="83">
        <f t="shared" si="20"/>
        <v>0</v>
      </c>
      <c r="O264" s="80"/>
      <c r="P264" s="80"/>
      <c r="Q264" s="80"/>
      <c r="R264" s="84">
        <f t="shared" si="21"/>
        <v>0</v>
      </c>
      <c r="S264" s="19" t="str">
        <f t="shared" si="9"/>
        <v>OK</v>
      </c>
      <c r="T264" s="48"/>
      <c r="U264" s="48"/>
      <c r="V264" s="48"/>
      <c r="W264" s="48"/>
      <c r="X264" s="48"/>
      <c r="Y264" s="50"/>
      <c r="Z264" s="50"/>
      <c r="AA264" s="50"/>
      <c r="AB264" s="50"/>
      <c r="AC264" s="50"/>
      <c r="AD264" s="50"/>
      <c r="AE264" s="50"/>
      <c r="AF264" s="51"/>
      <c r="AG264" s="51"/>
      <c r="AH264" s="51"/>
      <c r="AI264" s="51"/>
    </row>
    <row r="265" spans="1:35" ht="40" customHeight="1" x14ac:dyDescent="0.35">
      <c r="A265" s="109"/>
      <c r="B265" s="112"/>
      <c r="C265" s="33">
        <v>262</v>
      </c>
      <c r="D265" s="115"/>
      <c r="E265" s="39" t="s">
        <v>135</v>
      </c>
      <c r="F265" s="40" t="s">
        <v>37</v>
      </c>
      <c r="G265" s="40" t="s">
        <v>118</v>
      </c>
      <c r="H265" s="40" t="s">
        <v>29</v>
      </c>
      <c r="I265" s="38">
        <v>65.41</v>
      </c>
      <c r="J265" s="17">
        <v>0</v>
      </c>
      <c r="K265" s="79">
        <f t="shared" si="18"/>
        <v>0</v>
      </c>
      <c r="L265" s="81">
        <f t="shared" si="19"/>
        <v>0</v>
      </c>
      <c r="M265" s="82"/>
      <c r="N265" s="83">
        <f t="shared" si="20"/>
        <v>0</v>
      </c>
      <c r="O265" s="80"/>
      <c r="P265" s="80"/>
      <c r="Q265" s="80"/>
      <c r="R265" s="84">
        <f t="shared" si="21"/>
        <v>0</v>
      </c>
      <c r="S265" s="19" t="str">
        <f t="shared" si="9"/>
        <v>OK</v>
      </c>
      <c r="T265" s="48"/>
      <c r="U265" s="48"/>
      <c r="V265" s="48"/>
      <c r="W265" s="48"/>
      <c r="X265" s="48"/>
      <c r="Y265" s="50"/>
      <c r="Z265" s="50"/>
      <c r="AA265" s="50"/>
      <c r="AB265" s="50"/>
      <c r="AC265" s="50"/>
      <c r="AD265" s="50"/>
      <c r="AE265" s="50"/>
      <c r="AF265" s="51"/>
      <c r="AG265" s="51"/>
      <c r="AH265" s="51"/>
      <c r="AI265" s="51"/>
    </row>
    <row r="266" spans="1:35" ht="40" customHeight="1" x14ac:dyDescent="0.35">
      <c r="A266" s="109"/>
      <c r="B266" s="112"/>
      <c r="C266" s="33">
        <v>263</v>
      </c>
      <c r="D266" s="115"/>
      <c r="E266" s="39" t="s">
        <v>136</v>
      </c>
      <c r="F266" s="40" t="s">
        <v>37</v>
      </c>
      <c r="G266" s="40" t="s">
        <v>119</v>
      </c>
      <c r="H266" s="40" t="s">
        <v>29</v>
      </c>
      <c r="I266" s="38">
        <v>34.229999999999997</v>
      </c>
      <c r="J266" s="17">
        <v>0</v>
      </c>
      <c r="K266" s="79">
        <f t="shared" si="18"/>
        <v>0</v>
      </c>
      <c r="L266" s="81">
        <f t="shared" si="19"/>
        <v>0</v>
      </c>
      <c r="M266" s="82"/>
      <c r="N266" s="83">
        <f t="shared" si="20"/>
        <v>0</v>
      </c>
      <c r="O266" s="80"/>
      <c r="P266" s="80"/>
      <c r="Q266" s="80"/>
      <c r="R266" s="84">
        <f t="shared" si="21"/>
        <v>0</v>
      </c>
      <c r="S266" s="19" t="str">
        <f t="shared" si="9"/>
        <v>OK</v>
      </c>
      <c r="T266" s="48"/>
      <c r="U266" s="48"/>
      <c r="V266" s="48"/>
      <c r="W266" s="48"/>
      <c r="X266" s="48"/>
      <c r="Y266" s="50"/>
      <c r="Z266" s="50"/>
      <c r="AA266" s="50"/>
      <c r="AB266" s="50"/>
      <c r="AC266" s="50"/>
      <c r="AD266" s="50"/>
      <c r="AE266" s="50"/>
      <c r="AF266" s="51"/>
      <c r="AG266" s="51"/>
      <c r="AH266" s="51"/>
      <c r="AI266" s="51"/>
    </row>
    <row r="267" spans="1:35" ht="40" customHeight="1" x14ac:dyDescent="0.35">
      <c r="A267" s="109"/>
      <c r="B267" s="112"/>
      <c r="C267" s="33">
        <v>264</v>
      </c>
      <c r="D267" s="115"/>
      <c r="E267" s="39" t="s">
        <v>86</v>
      </c>
      <c r="F267" s="40" t="s">
        <v>125</v>
      </c>
      <c r="G267" s="40" t="s">
        <v>137</v>
      </c>
      <c r="H267" s="40" t="s">
        <v>29</v>
      </c>
      <c r="I267" s="38">
        <v>578.94000000000005</v>
      </c>
      <c r="J267" s="17">
        <v>0</v>
      </c>
      <c r="K267" s="79">
        <f t="shared" si="18"/>
        <v>0</v>
      </c>
      <c r="L267" s="81">
        <f t="shared" si="19"/>
        <v>0</v>
      </c>
      <c r="M267" s="82"/>
      <c r="N267" s="83">
        <f t="shared" si="20"/>
        <v>0</v>
      </c>
      <c r="O267" s="80"/>
      <c r="P267" s="80"/>
      <c r="Q267" s="80"/>
      <c r="R267" s="84">
        <f t="shared" si="21"/>
        <v>0</v>
      </c>
      <c r="S267" s="19" t="str">
        <f t="shared" si="9"/>
        <v>OK</v>
      </c>
      <c r="T267" s="48"/>
      <c r="U267" s="48"/>
      <c r="V267" s="48"/>
      <c r="W267" s="48"/>
      <c r="X267" s="48"/>
      <c r="Y267" s="50"/>
      <c r="Z267" s="50"/>
      <c r="AA267" s="50"/>
      <c r="AB267" s="50"/>
      <c r="AC267" s="50"/>
      <c r="AD267" s="50"/>
      <c r="AE267" s="50"/>
      <c r="AF267" s="51"/>
      <c r="AG267" s="51"/>
      <c r="AH267" s="51"/>
      <c r="AI267" s="51"/>
    </row>
    <row r="268" spans="1:35" ht="40" customHeight="1" x14ac:dyDescent="0.35">
      <c r="A268" s="109"/>
      <c r="B268" s="112"/>
      <c r="C268" s="33">
        <v>265</v>
      </c>
      <c r="D268" s="115"/>
      <c r="E268" s="39" t="s">
        <v>89</v>
      </c>
      <c r="F268" s="40" t="s">
        <v>37</v>
      </c>
      <c r="G268" s="40" t="s">
        <v>137</v>
      </c>
      <c r="H268" s="40" t="s">
        <v>29</v>
      </c>
      <c r="I268" s="38">
        <v>225.31</v>
      </c>
      <c r="J268" s="17">
        <v>0</v>
      </c>
      <c r="K268" s="79">
        <f t="shared" si="18"/>
        <v>0</v>
      </c>
      <c r="L268" s="81">
        <f t="shared" si="19"/>
        <v>0</v>
      </c>
      <c r="M268" s="82"/>
      <c r="N268" s="83">
        <f t="shared" si="20"/>
        <v>0</v>
      </c>
      <c r="O268" s="80"/>
      <c r="P268" s="80"/>
      <c r="Q268" s="80"/>
      <c r="R268" s="84">
        <f t="shared" si="21"/>
        <v>0</v>
      </c>
      <c r="S268" s="19" t="str">
        <f t="shared" si="9"/>
        <v>OK</v>
      </c>
      <c r="T268" s="48"/>
      <c r="U268" s="48"/>
      <c r="V268" s="48"/>
      <c r="W268" s="48"/>
      <c r="X268" s="48"/>
      <c r="Y268" s="50"/>
      <c r="Z268" s="50"/>
      <c r="AA268" s="50"/>
      <c r="AB268" s="50"/>
      <c r="AC268" s="50"/>
      <c r="AD268" s="50"/>
      <c r="AE268" s="50"/>
      <c r="AF268" s="51"/>
      <c r="AG268" s="51"/>
      <c r="AH268" s="51"/>
      <c r="AI268" s="51"/>
    </row>
    <row r="269" spans="1:35" ht="40" customHeight="1" x14ac:dyDescent="0.35">
      <c r="A269" s="109"/>
      <c r="B269" s="112"/>
      <c r="C269" s="33">
        <v>266</v>
      </c>
      <c r="D269" s="115"/>
      <c r="E269" s="39" t="s">
        <v>90</v>
      </c>
      <c r="F269" s="40" t="s">
        <v>37</v>
      </c>
      <c r="G269" s="40" t="s">
        <v>137</v>
      </c>
      <c r="H269" s="40" t="s">
        <v>29</v>
      </c>
      <c r="I269" s="38">
        <v>135</v>
      </c>
      <c r="J269" s="17">
        <v>0</v>
      </c>
      <c r="K269" s="79">
        <f t="shared" si="18"/>
        <v>0</v>
      </c>
      <c r="L269" s="81">
        <f t="shared" si="19"/>
        <v>0</v>
      </c>
      <c r="M269" s="82"/>
      <c r="N269" s="83">
        <f t="shared" si="20"/>
        <v>0</v>
      </c>
      <c r="O269" s="80"/>
      <c r="P269" s="80"/>
      <c r="Q269" s="80"/>
      <c r="R269" s="84">
        <f t="shared" si="21"/>
        <v>0</v>
      </c>
      <c r="S269" s="19" t="str">
        <f t="shared" si="9"/>
        <v>OK</v>
      </c>
      <c r="T269" s="48"/>
      <c r="U269" s="48"/>
      <c r="V269" s="48"/>
      <c r="W269" s="48"/>
      <c r="X269" s="48"/>
      <c r="Y269" s="50"/>
      <c r="Z269" s="50"/>
      <c r="AA269" s="50"/>
      <c r="AB269" s="50"/>
      <c r="AC269" s="50"/>
      <c r="AD269" s="50"/>
      <c r="AE269" s="50"/>
      <c r="AF269" s="51"/>
      <c r="AG269" s="51"/>
      <c r="AH269" s="51"/>
      <c r="AI269" s="51"/>
    </row>
    <row r="270" spans="1:35" ht="40" customHeight="1" x14ac:dyDescent="0.35">
      <c r="A270" s="110"/>
      <c r="B270" s="113"/>
      <c r="C270" s="33">
        <v>267</v>
      </c>
      <c r="D270" s="116"/>
      <c r="E270" s="39" t="s">
        <v>91</v>
      </c>
      <c r="F270" s="40" t="s">
        <v>37</v>
      </c>
      <c r="G270" s="40" t="s">
        <v>120</v>
      </c>
      <c r="H270" s="40" t="s">
        <v>29</v>
      </c>
      <c r="I270" s="38">
        <v>24.21</v>
      </c>
      <c r="J270" s="17">
        <v>0</v>
      </c>
      <c r="K270" s="79">
        <f t="shared" si="18"/>
        <v>0</v>
      </c>
      <c r="L270" s="81">
        <f t="shared" si="19"/>
        <v>0</v>
      </c>
      <c r="M270" s="82"/>
      <c r="N270" s="83">
        <f t="shared" si="20"/>
        <v>0</v>
      </c>
      <c r="O270" s="80"/>
      <c r="P270" s="80"/>
      <c r="Q270" s="80"/>
      <c r="R270" s="84">
        <f t="shared" si="21"/>
        <v>0</v>
      </c>
      <c r="S270" s="19" t="str">
        <f t="shared" si="9"/>
        <v>OK</v>
      </c>
      <c r="T270" s="48"/>
      <c r="U270" s="48"/>
      <c r="V270" s="48"/>
      <c r="W270" s="48"/>
      <c r="X270" s="48"/>
      <c r="Y270" s="50"/>
      <c r="Z270" s="50"/>
      <c r="AA270" s="50"/>
      <c r="AB270" s="50"/>
      <c r="AC270" s="50"/>
      <c r="AD270" s="50"/>
      <c r="AE270" s="50"/>
      <c r="AF270" s="51"/>
      <c r="AG270" s="51"/>
      <c r="AH270" s="51"/>
      <c r="AI270" s="51"/>
    </row>
    <row r="271" spans="1:35" ht="40" customHeight="1" x14ac:dyDescent="0.35">
      <c r="A271" s="108" t="s">
        <v>146</v>
      </c>
      <c r="B271" s="111">
        <v>8</v>
      </c>
      <c r="C271" s="33">
        <v>268</v>
      </c>
      <c r="D271" s="114" t="s">
        <v>123</v>
      </c>
      <c r="E271" s="39" t="s">
        <v>27</v>
      </c>
      <c r="F271" s="40" t="s">
        <v>125</v>
      </c>
      <c r="G271" s="40" t="s">
        <v>28</v>
      </c>
      <c r="H271" s="40" t="s">
        <v>29</v>
      </c>
      <c r="I271" s="38">
        <v>242.52</v>
      </c>
      <c r="J271" s="17">
        <v>12</v>
      </c>
      <c r="K271" s="79">
        <f t="shared" si="18"/>
        <v>0</v>
      </c>
      <c r="L271" s="81">
        <f t="shared" si="19"/>
        <v>0</v>
      </c>
      <c r="M271" s="82"/>
      <c r="N271" s="83">
        <f t="shared" si="20"/>
        <v>3</v>
      </c>
      <c r="O271" s="80"/>
      <c r="P271" s="80"/>
      <c r="Q271" s="80"/>
      <c r="R271" s="84">
        <f t="shared" si="21"/>
        <v>12</v>
      </c>
      <c r="S271" s="19" t="str">
        <f t="shared" si="9"/>
        <v>OK</v>
      </c>
      <c r="T271" s="48"/>
      <c r="U271" s="48"/>
      <c r="V271" s="48"/>
      <c r="W271" s="48"/>
      <c r="X271" s="48"/>
      <c r="Y271" s="50"/>
      <c r="Z271" s="50"/>
      <c r="AA271" s="50"/>
      <c r="AB271" s="50"/>
      <c r="AC271" s="50"/>
      <c r="AD271" s="50"/>
      <c r="AE271" s="50"/>
      <c r="AF271" s="51"/>
      <c r="AG271" s="51"/>
      <c r="AH271" s="51"/>
      <c r="AI271" s="51"/>
    </row>
    <row r="272" spans="1:35" ht="40" customHeight="1" x14ac:dyDescent="0.35">
      <c r="A272" s="109"/>
      <c r="B272" s="112"/>
      <c r="C272" s="33">
        <v>269</v>
      </c>
      <c r="D272" s="115"/>
      <c r="E272" s="39" t="s">
        <v>30</v>
      </c>
      <c r="F272" s="40" t="s">
        <v>31</v>
      </c>
      <c r="G272" s="40" t="s">
        <v>28</v>
      </c>
      <c r="H272" s="40" t="s">
        <v>29</v>
      </c>
      <c r="I272" s="38">
        <v>19.399999999999999</v>
      </c>
      <c r="J272" s="17">
        <v>200</v>
      </c>
      <c r="K272" s="79">
        <f t="shared" si="18"/>
        <v>0</v>
      </c>
      <c r="L272" s="81">
        <f t="shared" si="19"/>
        <v>0</v>
      </c>
      <c r="M272" s="82"/>
      <c r="N272" s="83">
        <f t="shared" si="20"/>
        <v>50</v>
      </c>
      <c r="O272" s="80"/>
      <c r="P272" s="80"/>
      <c r="Q272" s="80"/>
      <c r="R272" s="84">
        <f t="shared" si="21"/>
        <v>200</v>
      </c>
      <c r="S272" s="19" t="str">
        <f t="shared" si="9"/>
        <v>OK</v>
      </c>
      <c r="T272" s="48"/>
      <c r="U272" s="48"/>
      <c r="V272" s="48"/>
      <c r="W272" s="48"/>
      <c r="X272" s="48"/>
      <c r="Y272" s="50"/>
      <c r="Z272" s="50"/>
      <c r="AA272" s="50"/>
      <c r="AB272" s="50"/>
      <c r="AC272" s="50"/>
      <c r="AD272" s="50"/>
      <c r="AE272" s="50"/>
      <c r="AF272" s="51"/>
      <c r="AG272" s="51"/>
      <c r="AH272" s="51"/>
      <c r="AI272" s="51"/>
    </row>
    <row r="273" spans="1:35" ht="40" customHeight="1" x14ac:dyDescent="0.35">
      <c r="A273" s="109"/>
      <c r="B273" s="112"/>
      <c r="C273" s="33">
        <v>270</v>
      </c>
      <c r="D273" s="115"/>
      <c r="E273" s="39" t="s">
        <v>32</v>
      </c>
      <c r="F273" s="40" t="s">
        <v>125</v>
      </c>
      <c r="G273" s="40" t="s">
        <v>28</v>
      </c>
      <c r="H273" s="40" t="s">
        <v>29</v>
      </c>
      <c r="I273" s="38">
        <v>31.04</v>
      </c>
      <c r="J273" s="17">
        <v>250</v>
      </c>
      <c r="K273" s="79">
        <f t="shared" si="18"/>
        <v>0</v>
      </c>
      <c r="L273" s="81">
        <f t="shared" si="19"/>
        <v>0</v>
      </c>
      <c r="M273" s="82"/>
      <c r="N273" s="83">
        <f t="shared" si="20"/>
        <v>62</v>
      </c>
      <c r="O273" s="80"/>
      <c r="P273" s="80"/>
      <c r="Q273" s="80"/>
      <c r="R273" s="84">
        <f t="shared" si="21"/>
        <v>250</v>
      </c>
      <c r="S273" s="19" t="str">
        <f t="shared" si="9"/>
        <v>OK</v>
      </c>
      <c r="T273" s="48"/>
      <c r="U273" s="48"/>
      <c r="V273" s="48"/>
      <c r="W273" s="48"/>
      <c r="X273" s="48"/>
      <c r="Y273" s="50"/>
      <c r="Z273" s="50"/>
      <c r="AA273" s="50"/>
      <c r="AB273" s="50"/>
      <c r="AC273" s="50"/>
      <c r="AD273" s="50"/>
      <c r="AE273" s="50"/>
      <c r="AF273" s="51"/>
      <c r="AG273" s="51"/>
      <c r="AH273" s="51"/>
      <c r="AI273" s="51"/>
    </row>
    <row r="274" spans="1:35" ht="40" customHeight="1" x14ac:dyDescent="0.35">
      <c r="A274" s="109"/>
      <c r="B274" s="112"/>
      <c r="C274" s="33">
        <v>271</v>
      </c>
      <c r="D274" s="115"/>
      <c r="E274" s="39" t="s">
        <v>33</v>
      </c>
      <c r="F274" s="40" t="s">
        <v>125</v>
      </c>
      <c r="G274" s="40" t="s">
        <v>34</v>
      </c>
      <c r="H274" s="40" t="s">
        <v>29</v>
      </c>
      <c r="I274" s="38">
        <v>50.44</v>
      </c>
      <c r="J274" s="17">
        <v>100</v>
      </c>
      <c r="K274" s="79">
        <f t="shared" si="18"/>
        <v>0</v>
      </c>
      <c r="L274" s="81">
        <f t="shared" si="19"/>
        <v>0</v>
      </c>
      <c r="M274" s="82"/>
      <c r="N274" s="83">
        <f t="shared" si="20"/>
        <v>25</v>
      </c>
      <c r="O274" s="80"/>
      <c r="P274" s="80"/>
      <c r="Q274" s="80"/>
      <c r="R274" s="84">
        <f t="shared" si="21"/>
        <v>100</v>
      </c>
      <c r="S274" s="19" t="str">
        <f t="shared" si="9"/>
        <v>OK</v>
      </c>
      <c r="T274" s="48"/>
      <c r="U274" s="48"/>
      <c r="V274" s="48"/>
      <c r="W274" s="48"/>
      <c r="X274" s="48"/>
      <c r="Y274" s="50"/>
      <c r="Z274" s="50"/>
      <c r="AA274" s="50"/>
      <c r="AB274" s="50"/>
      <c r="AC274" s="50"/>
      <c r="AD274" s="50"/>
      <c r="AE274" s="50"/>
      <c r="AF274" s="51"/>
      <c r="AG274" s="51"/>
      <c r="AH274" s="51"/>
      <c r="AI274" s="51"/>
    </row>
    <row r="275" spans="1:35" ht="40" customHeight="1" x14ac:dyDescent="0.35">
      <c r="A275" s="109"/>
      <c r="B275" s="112"/>
      <c r="C275" s="33">
        <v>272</v>
      </c>
      <c r="D275" s="115"/>
      <c r="E275" s="39" t="s">
        <v>35</v>
      </c>
      <c r="F275" s="40" t="s">
        <v>125</v>
      </c>
      <c r="G275" s="40" t="s">
        <v>36</v>
      </c>
      <c r="H275" s="40" t="s">
        <v>29</v>
      </c>
      <c r="I275" s="38">
        <v>72.75</v>
      </c>
      <c r="J275" s="17">
        <v>500</v>
      </c>
      <c r="K275" s="79">
        <f t="shared" si="18"/>
        <v>0</v>
      </c>
      <c r="L275" s="81">
        <f t="shared" si="19"/>
        <v>0</v>
      </c>
      <c r="M275" s="82"/>
      <c r="N275" s="83">
        <f t="shared" si="20"/>
        <v>125</v>
      </c>
      <c r="O275" s="80"/>
      <c r="P275" s="80"/>
      <c r="Q275" s="80"/>
      <c r="R275" s="84">
        <f t="shared" si="21"/>
        <v>500</v>
      </c>
      <c r="S275" s="19" t="str">
        <f t="shared" si="9"/>
        <v>OK</v>
      </c>
      <c r="T275" s="48"/>
      <c r="U275" s="48"/>
      <c r="V275" s="48"/>
      <c r="W275" s="48"/>
      <c r="X275" s="48"/>
      <c r="Y275" s="50"/>
      <c r="Z275" s="50"/>
      <c r="AA275" s="50"/>
      <c r="AB275" s="50"/>
      <c r="AC275" s="50"/>
      <c r="AD275" s="50"/>
      <c r="AE275" s="50"/>
      <c r="AF275" s="51"/>
      <c r="AG275" s="51"/>
      <c r="AH275" s="51"/>
      <c r="AI275" s="51"/>
    </row>
    <row r="276" spans="1:35" ht="40" customHeight="1" x14ac:dyDescent="0.35">
      <c r="A276" s="109"/>
      <c r="B276" s="112"/>
      <c r="C276" s="33">
        <v>273</v>
      </c>
      <c r="D276" s="115"/>
      <c r="E276" s="39" t="s">
        <v>127</v>
      </c>
      <c r="F276" s="40" t="s">
        <v>125</v>
      </c>
      <c r="G276" s="40" t="s">
        <v>28</v>
      </c>
      <c r="H276" s="40" t="s">
        <v>29</v>
      </c>
      <c r="I276" s="38">
        <v>6.39</v>
      </c>
      <c r="J276" s="17">
        <v>200</v>
      </c>
      <c r="K276" s="79">
        <f t="shared" si="18"/>
        <v>0</v>
      </c>
      <c r="L276" s="81">
        <f t="shared" si="19"/>
        <v>0</v>
      </c>
      <c r="M276" s="82"/>
      <c r="N276" s="83">
        <f t="shared" si="20"/>
        <v>50</v>
      </c>
      <c r="O276" s="80"/>
      <c r="P276" s="80"/>
      <c r="Q276" s="80"/>
      <c r="R276" s="84">
        <f t="shared" si="21"/>
        <v>200</v>
      </c>
      <c r="S276" s="19" t="str">
        <f t="shared" si="9"/>
        <v>OK</v>
      </c>
      <c r="T276" s="48"/>
      <c r="U276" s="48"/>
      <c r="V276" s="48"/>
      <c r="W276" s="48"/>
      <c r="X276" s="48"/>
      <c r="Y276" s="50"/>
      <c r="Z276" s="50"/>
      <c r="AA276" s="50"/>
      <c r="AB276" s="50"/>
      <c r="AC276" s="50"/>
      <c r="AD276" s="50"/>
      <c r="AE276" s="50"/>
      <c r="AF276" s="51"/>
      <c r="AG276" s="51"/>
      <c r="AH276" s="51"/>
      <c r="AI276" s="51"/>
    </row>
    <row r="277" spans="1:35" ht="40" customHeight="1" x14ac:dyDescent="0.35">
      <c r="A277" s="109"/>
      <c r="B277" s="112"/>
      <c r="C277" s="33">
        <v>274</v>
      </c>
      <c r="D277" s="115"/>
      <c r="E277" s="39" t="s">
        <v>128</v>
      </c>
      <c r="F277" s="40" t="s">
        <v>37</v>
      </c>
      <c r="G277" s="40" t="s">
        <v>38</v>
      </c>
      <c r="H277" s="40" t="s">
        <v>29</v>
      </c>
      <c r="I277" s="38">
        <v>12.93</v>
      </c>
      <c r="J277" s="17">
        <v>200</v>
      </c>
      <c r="K277" s="79">
        <f t="shared" si="18"/>
        <v>0</v>
      </c>
      <c r="L277" s="81">
        <f t="shared" si="19"/>
        <v>0</v>
      </c>
      <c r="M277" s="82"/>
      <c r="N277" s="83">
        <f t="shared" si="20"/>
        <v>50</v>
      </c>
      <c r="O277" s="80"/>
      <c r="P277" s="80"/>
      <c r="Q277" s="80"/>
      <c r="R277" s="84">
        <f t="shared" si="21"/>
        <v>200</v>
      </c>
      <c r="S277" s="19" t="str">
        <f t="shared" si="9"/>
        <v>OK</v>
      </c>
      <c r="T277" s="48"/>
      <c r="U277" s="48"/>
      <c r="V277" s="48"/>
      <c r="W277" s="48"/>
      <c r="X277" s="48"/>
      <c r="Y277" s="50"/>
      <c r="Z277" s="50"/>
      <c r="AA277" s="50"/>
      <c r="AB277" s="50"/>
      <c r="AC277" s="50"/>
      <c r="AD277" s="50"/>
      <c r="AE277" s="50"/>
      <c r="AF277" s="51"/>
      <c r="AG277" s="51"/>
      <c r="AH277" s="51"/>
      <c r="AI277" s="51"/>
    </row>
    <row r="278" spans="1:35" ht="40" customHeight="1" x14ac:dyDescent="0.35">
      <c r="A278" s="109"/>
      <c r="B278" s="112"/>
      <c r="C278" s="33">
        <v>275</v>
      </c>
      <c r="D278" s="115"/>
      <c r="E278" s="39" t="s">
        <v>129</v>
      </c>
      <c r="F278" s="40" t="s">
        <v>37</v>
      </c>
      <c r="G278" s="40" t="s">
        <v>39</v>
      </c>
      <c r="H278" s="40" t="s">
        <v>29</v>
      </c>
      <c r="I278" s="38">
        <v>19.04</v>
      </c>
      <c r="J278" s="17">
        <v>1000</v>
      </c>
      <c r="K278" s="79">
        <f t="shared" si="18"/>
        <v>0</v>
      </c>
      <c r="L278" s="81">
        <f t="shared" si="19"/>
        <v>0</v>
      </c>
      <c r="M278" s="82"/>
      <c r="N278" s="83">
        <f t="shared" si="20"/>
        <v>250</v>
      </c>
      <c r="O278" s="80"/>
      <c r="P278" s="80"/>
      <c r="Q278" s="80"/>
      <c r="R278" s="84">
        <f t="shared" si="21"/>
        <v>1000</v>
      </c>
      <c r="S278" s="19" t="str">
        <f t="shared" si="9"/>
        <v>OK</v>
      </c>
      <c r="T278" s="48"/>
      <c r="U278" s="48"/>
      <c r="V278" s="48"/>
      <c r="W278" s="48"/>
      <c r="X278" s="48"/>
      <c r="Y278" s="50"/>
      <c r="Z278" s="50"/>
      <c r="AA278" s="50"/>
      <c r="AB278" s="50"/>
      <c r="AC278" s="50"/>
      <c r="AD278" s="50"/>
      <c r="AE278" s="50"/>
      <c r="AF278" s="51"/>
      <c r="AG278" s="51"/>
      <c r="AH278" s="51"/>
      <c r="AI278" s="51"/>
    </row>
    <row r="279" spans="1:35" ht="40" customHeight="1" x14ac:dyDescent="0.35">
      <c r="A279" s="109"/>
      <c r="B279" s="112"/>
      <c r="C279" s="33">
        <v>276</v>
      </c>
      <c r="D279" s="115"/>
      <c r="E279" s="39" t="s">
        <v>130</v>
      </c>
      <c r="F279" s="40" t="s">
        <v>37</v>
      </c>
      <c r="G279" s="40" t="s">
        <v>40</v>
      </c>
      <c r="H279" s="40" t="s">
        <v>29</v>
      </c>
      <c r="I279" s="38">
        <v>20.69</v>
      </c>
      <c r="J279" s="17">
        <v>200</v>
      </c>
      <c r="K279" s="79">
        <f t="shared" si="18"/>
        <v>0</v>
      </c>
      <c r="L279" s="81">
        <f t="shared" si="19"/>
        <v>0</v>
      </c>
      <c r="M279" s="82"/>
      <c r="N279" s="83">
        <f t="shared" si="20"/>
        <v>50</v>
      </c>
      <c r="O279" s="80"/>
      <c r="P279" s="80"/>
      <c r="Q279" s="80"/>
      <c r="R279" s="84">
        <f t="shared" si="21"/>
        <v>200</v>
      </c>
      <c r="S279" s="19" t="str">
        <f t="shared" si="9"/>
        <v>OK</v>
      </c>
      <c r="T279" s="48"/>
      <c r="U279" s="48"/>
      <c r="V279" s="48"/>
      <c r="W279" s="48"/>
      <c r="X279" s="48"/>
      <c r="Y279" s="50"/>
      <c r="Z279" s="50"/>
      <c r="AA279" s="50"/>
      <c r="AB279" s="50"/>
      <c r="AC279" s="50"/>
      <c r="AD279" s="50"/>
      <c r="AE279" s="50"/>
      <c r="AF279" s="51"/>
      <c r="AG279" s="51"/>
      <c r="AH279" s="51"/>
      <c r="AI279" s="51"/>
    </row>
    <row r="280" spans="1:35" ht="40" customHeight="1" x14ac:dyDescent="0.35">
      <c r="A280" s="109"/>
      <c r="B280" s="112"/>
      <c r="C280" s="33">
        <v>277</v>
      </c>
      <c r="D280" s="115"/>
      <c r="E280" s="39" t="s">
        <v>41</v>
      </c>
      <c r="F280" s="40" t="s">
        <v>10</v>
      </c>
      <c r="G280" s="40" t="s">
        <v>28</v>
      </c>
      <c r="H280" s="40" t="s">
        <v>29</v>
      </c>
      <c r="I280" s="38">
        <v>72.05</v>
      </c>
      <c r="J280" s="17">
        <v>50</v>
      </c>
      <c r="K280" s="79">
        <f t="shared" si="18"/>
        <v>0</v>
      </c>
      <c r="L280" s="81">
        <f t="shared" si="19"/>
        <v>0</v>
      </c>
      <c r="M280" s="82"/>
      <c r="N280" s="83">
        <f t="shared" si="20"/>
        <v>12</v>
      </c>
      <c r="O280" s="80"/>
      <c r="P280" s="80"/>
      <c r="Q280" s="80"/>
      <c r="R280" s="84">
        <f t="shared" si="21"/>
        <v>50</v>
      </c>
      <c r="S280" s="19" t="str">
        <f t="shared" si="9"/>
        <v>OK</v>
      </c>
      <c r="T280" s="48"/>
      <c r="U280" s="48"/>
      <c r="V280" s="48"/>
      <c r="W280" s="48"/>
      <c r="X280" s="48"/>
      <c r="Y280" s="50"/>
      <c r="Z280" s="50"/>
      <c r="AA280" s="50"/>
      <c r="AB280" s="50"/>
      <c r="AC280" s="50"/>
      <c r="AD280" s="50"/>
      <c r="AE280" s="50"/>
      <c r="AF280" s="51"/>
      <c r="AG280" s="51"/>
      <c r="AH280" s="51"/>
      <c r="AI280" s="51"/>
    </row>
    <row r="281" spans="1:35" ht="40" customHeight="1" x14ac:dyDescent="0.35">
      <c r="A281" s="109"/>
      <c r="B281" s="112"/>
      <c r="C281" s="33">
        <v>278</v>
      </c>
      <c r="D281" s="115"/>
      <c r="E281" s="39" t="s">
        <v>42</v>
      </c>
      <c r="F281" s="40" t="s">
        <v>43</v>
      </c>
      <c r="G281" s="40" t="s">
        <v>28</v>
      </c>
      <c r="H281" s="40" t="s">
        <v>29</v>
      </c>
      <c r="I281" s="38">
        <v>25.77</v>
      </c>
      <c r="J281" s="17">
        <v>100</v>
      </c>
      <c r="K281" s="79">
        <f t="shared" si="18"/>
        <v>0</v>
      </c>
      <c r="L281" s="81">
        <f t="shared" si="19"/>
        <v>0</v>
      </c>
      <c r="M281" s="82"/>
      <c r="N281" s="83">
        <f t="shared" si="20"/>
        <v>25</v>
      </c>
      <c r="O281" s="80"/>
      <c r="P281" s="80"/>
      <c r="Q281" s="80"/>
      <c r="R281" s="84">
        <f t="shared" si="21"/>
        <v>100</v>
      </c>
      <c r="S281" s="19" t="str">
        <f t="shared" si="9"/>
        <v>OK</v>
      </c>
      <c r="T281" s="48"/>
      <c r="U281" s="48"/>
      <c r="V281" s="48"/>
      <c r="W281" s="48"/>
      <c r="X281" s="48"/>
      <c r="Y281" s="50"/>
      <c r="Z281" s="50"/>
      <c r="AA281" s="50"/>
      <c r="AB281" s="50"/>
      <c r="AC281" s="50"/>
      <c r="AD281" s="50"/>
      <c r="AE281" s="50"/>
      <c r="AF281" s="51"/>
      <c r="AG281" s="51"/>
      <c r="AH281" s="51"/>
      <c r="AI281" s="51"/>
    </row>
    <row r="282" spans="1:35" ht="40" customHeight="1" x14ac:dyDescent="0.35">
      <c r="A282" s="109"/>
      <c r="B282" s="112"/>
      <c r="C282" s="33">
        <v>279</v>
      </c>
      <c r="D282" s="115"/>
      <c r="E282" s="39" t="s">
        <v>44</v>
      </c>
      <c r="F282" s="40" t="s">
        <v>37</v>
      </c>
      <c r="G282" s="40" t="s">
        <v>45</v>
      </c>
      <c r="H282" s="40" t="s">
        <v>29</v>
      </c>
      <c r="I282" s="38">
        <v>33.18</v>
      </c>
      <c r="J282" s="17">
        <v>100</v>
      </c>
      <c r="K282" s="79">
        <f t="shared" si="18"/>
        <v>0</v>
      </c>
      <c r="L282" s="81">
        <f t="shared" si="19"/>
        <v>0</v>
      </c>
      <c r="M282" s="82"/>
      <c r="N282" s="83">
        <f t="shared" si="20"/>
        <v>25</v>
      </c>
      <c r="O282" s="80"/>
      <c r="P282" s="80"/>
      <c r="Q282" s="80"/>
      <c r="R282" s="84">
        <f t="shared" si="21"/>
        <v>100</v>
      </c>
      <c r="S282" s="19" t="str">
        <f t="shared" si="9"/>
        <v>OK</v>
      </c>
      <c r="T282" s="48"/>
      <c r="U282" s="48"/>
      <c r="V282" s="48"/>
      <c r="W282" s="48"/>
      <c r="X282" s="48"/>
      <c r="Y282" s="50"/>
      <c r="Z282" s="50"/>
      <c r="AA282" s="50"/>
      <c r="AB282" s="50"/>
      <c r="AC282" s="50"/>
      <c r="AD282" s="50"/>
      <c r="AE282" s="50"/>
      <c r="AF282" s="51"/>
      <c r="AG282" s="51"/>
      <c r="AH282" s="51"/>
      <c r="AI282" s="51"/>
    </row>
    <row r="283" spans="1:35" ht="40" customHeight="1" x14ac:dyDescent="0.35">
      <c r="A283" s="109"/>
      <c r="B283" s="112"/>
      <c r="C283" s="33">
        <v>280</v>
      </c>
      <c r="D283" s="115"/>
      <c r="E283" s="39" t="s">
        <v>46</v>
      </c>
      <c r="F283" s="40" t="s">
        <v>37</v>
      </c>
      <c r="G283" s="40" t="s">
        <v>47</v>
      </c>
      <c r="H283" s="40" t="s">
        <v>29</v>
      </c>
      <c r="I283" s="38">
        <v>26.19</v>
      </c>
      <c r="J283" s="17">
        <v>200</v>
      </c>
      <c r="K283" s="79">
        <f t="shared" si="18"/>
        <v>0</v>
      </c>
      <c r="L283" s="81">
        <f t="shared" si="19"/>
        <v>0</v>
      </c>
      <c r="M283" s="82"/>
      <c r="N283" s="83">
        <f t="shared" si="20"/>
        <v>50</v>
      </c>
      <c r="O283" s="80"/>
      <c r="P283" s="80"/>
      <c r="Q283" s="80"/>
      <c r="R283" s="84">
        <f t="shared" si="21"/>
        <v>200</v>
      </c>
      <c r="S283" s="19" t="str">
        <f t="shared" si="9"/>
        <v>OK</v>
      </c>
      <c r="T283" s="48"/>
      <c r="U283" s="48"/>
      <c r="V283" s="48"/>
      <c r="W283" s="48"/>
      <c r="X283" s="48"/>
      <c r="Y283" s="50"/>
      <c r="Z283" s="50"/>
      <c r="AA283" s="50"/>
      <c r="AB283" s="50"/>
      <c r="AC283" s="50"/>
      <c r="AD283" s="50"/>
      <c r="AE283" s="50"/>
      <c r="AF283" s="51"/>
      <c r="AG283" s="51"/>
      <c r="AH283" s="51"/>
      <c r="AI283" s="51"/>
    </row>
    <row r="284" spans="1:35" ht="40" customHeight="1" x14ac:dyDescent="0.35">
      <c r="A284" s="109"/>
      <c r="B284" s="112"/>
      <c r="C284" s="33">
        <v>281</v>
      </c>
      <c r="D284" s="115"/>
      <c r="E284" s="39" t="s">
        <v>48</v>
      </c>
      <c r="F284" s="40" t="s">
        <v>37</v>
      </c>
      <c r="G284" s="40" t="s">
        <v>49</v>
      </c>
      <c r="H284" s="40" t="s">
        <v>29</v>
      </c>
      <c r="I284" s="38">
        <v>18.63</v>
      </c>
      <c r="J284" s="17">
        <v>200</v>
      </c>
      <c r="K284" s="79">
        <f t="shared" si="18"/>
        <v>0</v>
      </c>
      <c r="L284" s="81">
        <f t="shared" si="19"/>
        <v>0</v>
      </c>
      <c r="M284" s="82"/>
      <c r="N284" s="83">
        <f t="shared" si="20"/>
        <v>50</v>
      </c>
      <c r="O284" s="80"/>
      <c r="P284" s="80"/>
      <c r="Q284" s="80"/>
      <c r="R284" s="84">
        <f t="shared" si="21"/>
        <v>200</v>
      </c>
      <c r="S284" s="19" t="str">
        <f t="shared" si="9"/>
        <v>OK</v>
      </c>
      <c r="T284" s="48"/>
      <c r="U284" s="48"/>
      <c r="V284" s="48"/>
      <c r="W284" s="48"/>
      <c r="X284" s="48"/>
      <c r="Y284" s="50"/>
      <c r="Z284" s="50"/>
      <c r="AA284" s="50"/>
      <c r="AB284" s="50"/>
      <c r="AC284" s="50"/>
      <c r="AD284" s="50"/>
      <c r="AE284" s="50"/>
      <c r="AF284" s="51"/>
      <c r="AG284" s="51"/>
      <c r="AH284" s="51"/>
      <c r="AI284" s="51"/>
    </row>
    <row r="285" spans="1:35" ht="40" customHeight="1" x14ac:dyDescent="0.35">
      <c r="A285" s="109"/>
      <c r="B285" s="112"/>
      <c r="C285" s="33">
        <v>282</v>
      </c>
      <c r="D285" s="115"/>
      <c r="E285" s="39" t="s">
        <v>50</v>
      </c>
      <c r="F285" s="40" t="s">
        <v>37</v>
      </c>
      <c r="G285" s="40" t="s">
        <v>51</v>
      </c>
      <c r="H285" s="40" t="s">
        <v>29</v>
      </c>
      <c r="I285" s="38">
        <v>233.11</v>
      </c>
      <c r="J285" s="17">
        <v>300</v>
      </c>
      <c r="K285" s="79">
        <f t="shared" si="18"/>
        <v>0</v>
      </c>
      <c r="L285" s="81">
        <f t="shared" si="19"/>
        <v>0</v>
      </c>
      <c r="M285" s="82"/>
      <c r="N285" s="83">
        <f t="shared" si="20"/>
        <v>75</v>
      </c>
      <c r="O285" s="80"/>
      <c r="P285" s="80"/>
      <c r="Q285" s="80"/>
      <c r="R285" s="84">
        <f t="shared" si="21"/>
        <v>300</v>
      </c>
      <c r="S285" s="19" t="str">
        <f t="shared" si="9"/>
        <v>OK</v>
      </c>
      <c r="T285" s="48"/>
      <c r="U285" s="48"/>
      <c r="V285" s="48"/>
      <c r="W285" s="48"/>
      <c r="X285" s="48"/>
      <c r="Y285" s="50"/>
      <c r="Z285" s="50"/>
      <c r="AA285" s="50"/>
      <c r="AB285" s="50"/>
      <c r="AC285" s="50"/>
      <c r="AD285" s="50"/>
      <c r="AE285" s="50"/>
      <c r="AF285" s="51"/>
      <c r="AG285" s="51"/>
      <c r="AH285" s="51"/>
      <c r="AI285" s="51"/>
    </row>
    <row r="286" spans="1:35" ht="40" customHeight="1" x14ac:dyDescent="0.35">
      <c r="A286" s="109"/>
      <c r="B286" s="112"/>
      <c r="C286" s="33">
        <v>283</v>
      </c>
      <c r="D286" s="115"/>
      <c r="E286" s="39" t="s">
        <v>52</v>
      </c>
      <c r="F286" s="40" t="s">
        <v>37</v>
      </c>
      <c r="G286" s="40" t="s">
        <v>53</v>
      </c>
      <c r="H286" s="40" t="s">
        <v>29</v>
      </c>
      <c r="I286" s="38">
        <v>254.5</v>
      </c>
      <c r="J286" s="17">
        <v>100</v>
      </c>
      <c r="K286" s="79">
        <f t="shared" si="18"/>
        <v>0</v>
      </c>
      <c r="L286" s="81">
        <f t="shared" si="19"/>
        <v>0</v>
      </c>
      <c r="M286" s="82"/>
      <c r="N286" s="83">
        <f t="shared" si="20"/>
        <v>25</v>
      </c>
      <c r="O286" s="80"/>
      <c r="P286" s="80"/>
      <c r="Q286" s="80"/>
      <c r="R286" s="84">
        <f t="shared" si="21"/>
        <v>100</v>
      </c>
      <c r="S286" s="19" t="str">
        <f t="shared" si="9"/>
        <v>OK</v>
      </c>
      <c r="T286" s="48"/>
      <c r="U286" s="48"/>
      <c r="V286" s="48"/>
      <c r="W286" s="48"/>
      <c r="X286" s="48"/>
      <c r="Y286" s="50"/>
      <c r="Z286" s="50"/>
      <c r="AA286" s="50"/>
      <c r="AB286" s="50"/>
      <c r="AC286" s="50"/>
      <c r="AD286" s="50"/>
      <c r="AE286" s="50"/>
      <c r="AF286" s="51"/>
      <c r="AG286" s="51"/>
      <c r="AH286" s="51"/>
      <c r="AI286" s="51"/>
    </row>
    <row r="287" spans="1:35" ht="40" customHeight="1" x14ac:dyDescent="0.35">
      <c r="A287" s="109"/>
      <c r="B287" s="112"/>
      <c r="C287" s="33">
        <v>284</v>
      </c>
      <c r="D287" s="115"/>
      <c r="E287" s="39" t="s">
        <v>54</v>
      </c>
      <c r="F287" s="40" t="s">
        <v>37</v>
      </c>
      <c r="G287" s="40" t="s">
        <v>95</v>
      </c>
      <c r="H287" s="40" t="s">
        <v>29</v>
      </c>
      <c r="I287" s="38">
        <v>83.89</v>
      </c>
      <c r="J287" s="17">
        <v>300</v>
      </c>
      <c r="K287" s="79">
        <f t="shared" si="18"/>
        <v>0</v>
      </c>
      <c r="L287" s="81">
        <f t="shared" si="19"/>
        <v>0</v>
      </c>
      <c r="M287" s="82"/>
      <c r="N287" s="83">
        <f t="shared" si="20"/>
        <v>75</v>
      </c>
      <c r="O287" s="80"/>
      <c r="P287" s="80"/>
      <c r="Q287" s="80"/>
      <c r="R287" s="84">
        <f t="shared" si="21"/>
        <v>300</v>
      </c>
      <c r="S287" s="19" t="str">
        <f t="shared" si="9"/>
        <v>OK</v>
      </c>
      <c r="T287" s="48"/>
      <c r="U287" s="48"/>
      <c r="V287" s="48"/>
      <c r="W287" s="48"/>
      <c r="X287" s="48"/>
      <c r="Y287" s="50"/>
      <c r="Z287" s="50"/>
      <c r="AA287" s="50"/>
      <c r="AB287" s="50"/>
      <c r="AC287" s="50"/>
      <c r="AD287" s="50"/>
      <c r="AE287" s="50"/>
      <c r="AF287" s="51"/>
      <c r="AG287" s="51"/>
      <c r="AH287" s="51"/>
      <c r="AI287" s="51"/>
    </row>
    <row r="288" spans="1:35" ht="40" customHeight="1" x14ac:dyDescent="0.35">
      <c r="A288" s="109"/>
      <c r="B288" s="112"/>
      <c r="C288" s="33">
        <v>285</v>
      </c>
      <c r="D288" s="115"/>
      <c r="E288" s="39" t="s">
        <v>56</v>
      </c>
      <c r="F288" s="40" t="s">
        <v>37</v>
      </c>
      <c r="G288" s="40" t="s">
        <v>96</v>
      </c>
      <c r="H288" s="40" t="s">
        <v>29</v>
      </c>
      <c r="I288" s="38">
        <v>32.17</v>
      </c>
      <c r="J288" s="17">
        <v>300</v>
      </c>
      <c r="K288" s="79">
        <f t="shared" si="18"/>
        <v>0</v>
      </c>
      <c r="L288" s="81">
        <f t="shared" si="19"/>
        <v>0</v>
      </c>
      <c r="M288" s="82"/>
      <c r="N288" s="83">
        <f t="shared" si="20"/>
        <v>75</v>
      </c>
      <c r="O288" s="80"/>
      <c r="P288" s="80"/>
      <c r="Q288" s="80"/>
      <c r="R288" s="84">
        <f t="shared" si="21"/>
        <v>300</v>
      </c>
      <c r="S288" s="19" t="str">
        <f t="shared" si="9"/>
        <v>OK</v>
      </c>
      <c r="T288" s="48"/>
      <c r="U288" s="48"/>
      <c r="V288" s="48"/>
      <c r="W288" s="48"/>
      <c r="X288" s="48"/>
      <c r="Y288" s="50"/>
      <c r="Z288" s="50"/>
      <c r="AA288" s="50"/>
      <c r="AB288" s="50"/>
      <c r="AC288" s="50"/>
      <c r="AD288" s="50"/>
      <c r="AE288" s="50"/>
      <c r="AF288" s="51"/>
      <c r="AG288" s="51"/>
      <c r="AH288" s="51"/>
      <c r="AI288" s="51"/>
    </row>
    <row r="289" spans="1:35" ht="40" customHeight="1" x14ac:dyDescent="0.35">
      <c r="A289" s="109"/>
      <c r="B289" s="112"/>
      <c r="C289" s="33">
        <v>286</v>
      </c>
      <c r="D289" s="115"/>
      <c r="E289" s="39" t="s">
        <v>58</v>
      </c>
      <c r="F289" s="40" t="s">
        <v>37</v>
      </c>
      <c r="G289" s="40" t="s">
        <v>59</v>
      </c>
      <c r="H289" s="40" t="s">
        <v>29</v>
      </c>
      <c r="I289" s="38">
        <v>72.08</v>
      </c>
      <c r="J289" s="17">
        <v>100</v>
      </c>
      <c r="K289" s="79">
        <f t="shared" si="18"/>
        <v>0</v>
      </c>
      <c r="L289" s="81">
        <f t="shared" si="19"/>
        <v>0</v>
      </c>
      <c r="M289" s="82"/>
      <c r="N289" s="83">
        <f t="shared" si="20"/>
        <v>25</v>
      </c>
      <c r="O289" s="80"/>
      <c r="P289" s="80"/>
      <c r="Q289" s="80"/>
      <c r="R289" s="84">
        <f t="shared" si="21"/>
        <v>100</v>
      </c>
      <c r="S289" s="19" t="str">
        <f t="shared" si="9"/>
        <v>OK</v>
      </c>
      <c r="T289" s="48"/>
      <c r="U289" s="48"/>
      <c r="V289" s="48"/>
      <c r="W289" s="48"/>
      <c r="X289" s="48"/>
      <c r="Y289" s="50"/>
      <c r="Z289" s="50"/>
      <c r="AA289" s="50"/>
      <c r="AB289" s="50"/>
      <c r="AC289" s="50"/>
      <c r="AD289" s="50"/>
      <c r="AE289" s="50"/>
      <c r="AF289" s="51"/>
      <c r="AG289" s="51"/>
      <c r="AH289" s="51"/>
      <c r="AI289" s="51"/>
    </row>
    <row r="290" spans="1:35" ht="40" customHeight="1" x14ac:dyDescent="0.35">
      <c r="A290" s="109"/>
      <c r="B290" s="112"/>
      <c r="C290" s="33">
        <v>287</v>
      </c>
      <c r="D290" s="115"/>
      <c r="E290" s="39" t="s">
        <v>60</v>
      </c>
      <c r="F290" s="40" t="s">
        <v>37</v>
      </c>
      <c r="G290" s="40" t="s">
        <v>61</v>
      </c>
      <c r="H290" s="40" t="s">
        <v>29</v>
      </c>
      <c r="I290" s="38">
        <v>120.74</v>
      </c>
      <c r="J290" s="17">
        <v>50</v>
      </c>
      <c r="K290" s="79">
        <f t="shared" si="18"/>
        <v>0</v>
      </c>
      <c r="L290" s="81">
        <f t="shared" si="19"/>
        <v>0</v>
      </c>
      <c r="M290" s="82"/>
      <c r="N290" s="83">
        <f t="shared" si="20"/>
        <v>12</v>
      </c>
      <c r="O290" s="80"/>
      <c r="P290" s="80"/>
      <c r="Q290" s="80"/>
      <c r="R290" s="84">
        <f t="shared" si="21"/>
        <v>50</v>
      </c>
      <c r="S290" s="19" t="str">
        <f t="shared" si="9"/>
        <v>OK</v>
      </c>
      <c r="T290" s="48"/>
      <c r="U290" s="48"/>
      <c r="V290" s="48"/>
      <c r="W290" s="48"/>
      <c r="X290" s="48"/>
      <c r="Y290" s="50"/>
      <c r="Z290" s="50"/>
      <c r="AA290" s="50"/>
      <c r="AB290" s="50"/>
      <c r="AC290" s="50"/>
      <c r="AD290" s="50"/>
      <c r="AE290" s="50"/>
      <c r="AF290" s="51"/>
      <c r="AG290" s="51"/>
      <c r="AH290" s="51"/>
      <c r="AI290" s="51"/>
    </row>
    <row r="291" spans="1:35" ht="40" customHeight="1" x14ac:dyDescent="0.35">
      <c r="A291" s="109"/>
      <c r="B291" s="112"/>
      <c r="C291" s="33">
        <v>288</v>
      </c>
      <c r="D291" s="115"/>
      <c r="E291" s="39" t="s">
        <v>62</v>
      </c>
      <c r="F291" s="40" t="s">
        <v>125</v>
      </c>
      <c r="G291" s="40" t="s">
        <v>63</v>
      </c>
      <c r="H291" s="40" t="s">
        <v>29</v>
      </c>
      <c r="I291" s="38">
        <v>1290.07</v>
      </c>
      <c r="J291" s="17">
        <v>8</v>
      </c>
      <c r="K291" s="79">
        <f t="shared" si="18"/>
        <v>0</v>
      </c>
      <c r="L291" s="81">
        <f t="shared" si="19"/>
        <v>0</v>
      </c>
      <c r="M291" s="82"/>
      <c r="N291" s="83">
        <f t="shared" si="20"/>
        <v>2</v>
      </c>
      <c r="O291" s="80"/>
      <c r="P291" s="80"/>
      <c r="Q291" s="80"/>
      <c r="R291" s="84">
        <f t="shared" si="21"/>
        <v>8</v>
      </c>
      <c r="S291" s="19" t="str">
        <f t="shared" si="9"/>
        <v>OK</v>
      </c>
      <c r="T291" s="48"/>
      <c r="U291" s="48"/>
      <c r="V291" s="48"/>
      <c r="W291" s="48"/>
      <c r="X291" s="48"/>
      <c r="Y291" s="50"/>
      <c r="Z291" s="50"/>
      <c r="AA291" s="50"/>
      <c r="AB291" s="50"/>
      <c r="AC291" s="50"/>
      <c r="AD291" s="50"/>
      <c r="AE291" s="50"/>
      <c r="AF291" s="51"/>
      <c r="AG291" s="51"/>
      <c r="AH291" s="51"/>
      <c r="AI291" s="51"/>
    </row>
    <row r="292" spans="1:35" ht="40" customHeight="1" x14ac:dyDescent="0.35">
      <c r="A292" s="109"/>
      <c r="B292" s="112"/>
      <c r="C292" s="33">
        <v>289</v>
      </c>
      <c r="D292" s="115"/>
      <c r="E292" s="39" t="s">
        <v>64</v>
      </c>
      <c r="F292" s="40" t="s">
        <v>125</v>
      </c>
      <c r="G292" s="40" t="s">
        <v>63</v>
      </c>
      <c r="H292" s="40" t="s">
        <v>29</v>
      </c>
      <c r="I292" s="38">
        <v>678.33</v>
      </c>
      <c r="J292" s="17">
        <v>4</v>
      </c>
      <c r="K292" s="79">
        <f t="shared" si="18"/>
        <v>0</v>
      </c>
      <c r="L292" s="81">
        <f t="shared" si="19"/>
        <v>0</v>
      </c>
      <c r="M292" s="82"/>
      <c r="N292" s="83">
        <f t="shared" si="20"/>
        <v>1</v>
      </c>
      <c r="O292" s="80"/>
      <c r="P292" s="80"/>
      <c r="Q292" s="80"/>
      <c r="R292" s="84">
        <f t="shared" si="21"/>
        <v>4</v>
      </c>
      <c r="S292" s="19" t="str">
        <f t="shared" si="9"/>
        <v>OK</v>
      </c>
      <c r="T292" s="48"/>
      <c r="U292" s="48"/>
      <c r="V292" s="48"/>
      <c r="W292" s="48"/>
      <c r="X292" s="48"/>
      <c r="Y292" s="50"/>
      <c r="Z292" s="50"/>
      <c r="AA292" s="50"/>
      <c r="AB292" s="50"/>
      <c r="AC292" s="50"/>
      <c r="AD292" s="50"/>
      <c r="AE292" s="50"/>
      <c r="AF292" s="51"/>
      <c r="AG292" s="51"/>
      <c r="AH292" s="51"/>
      <c r="AI292" s="51"/>
    </row>
    <row r="293" spans="1:35" ht="40" customHeight="1" x14ac:dyDescent="0.35">
      <c r="A293" s="109"/>
      <c r="B293" s="112"/>
      <c r="C293" s="33">
        <v>290</v>
      </c>
      <c r="D293" s="115"/>
      <c r="E293" s="39" t="s">
        <v>65</v>
      </c>
      <c r="F293" s="40" t="s">
        <v>125</v>
      </c>
      <c r="G293" s="40" t="s">
        <v>66</v>
      </c>
      <c r="H293" s="40" t="s">
        <v>29</v>
      </c>
      <c r="I293" s="38">
        <v>183.14</v>
      </c>
      <c r="J293" s="17">
        <v>500</v>
      </c>
      <c r="K293" s="79">
        <f t="shared" si="18"/>
        <v>0</v>
      </c>
      <c r="L293" s="81">
        <f t="shared" si="19"/>
        <v>0</v>
      </c>
      <c r="M293" s="82"/>
      <c r="N293" s="83">
        <f t="shared" si="20"/>
        <v>125</v>
      </c>
      <c r="O293" s="80"/>
      <c r="P293" s="80"/>
      <c r="Q293" s="80"/>
      <c r="R293" s="84">
        <f t="shared" si="21"/>
        <v>500</v>
      </c>
      <c r="S293" s="19" t="str">
        <f t="shared" si="9"/>
        <v>OK</v>
      </c>
      <c r="T293" s="48"/>
      <c r="U293" s="48"/>
      <c r="V293" s="48"/>
      <c r="W293" s="48"/>
      <c r="X293" s="48"/>
      <c r="Y293" s="50"/>
      <c r="Z293" s="50"/>
      <c r="AA293" s="50"/>
      <c r="AB293" s="50"/>
      <c r="AC293" s="50"/>
      <c r="AD293" s="50"/>
      <c r="AE293" s="50"/>
      <c r="AF293" s="51"/>
      <c r="AG293" s="51"/>
      <c r="AH293" s="51"/>
      <c r="AI293" s="51"/>
    </row>
    <row r="294" spans="1:35" ht="40" customHeight="1" x14ac:dyDescent="0.35">
      <c r="A294" s="109"/>
      <c r="B294" s="112"/>
      <c r="C294" s="33">
        <v>291</v>
      </c>
      <c r="D294" s="115"/>
      <c r="E294" s="39" t="s">
        <v>67</v>
      </c>
      <c r="F294" s="40" t="s">
        <v>125</v>
      </c>
      <c r="G294" s="40" t="s">
        <v>68</v>
      </c>
      <c r="H294" s="40" t="s">
        <v>29</v>
      </c>
      <c r="I294" s="38">
        <v>841.19</v>
      </c>
      <c r="J294" s="17">
        <v>2</v>
      </c>
      <c r="K294" s="79">
        <f t="shared" si="18"/>
        <v>0</v>
      </c>
      <c r="L294" s="81">
        <f t="shared" si="19"/>
        <v>0</v>
      </c>
      <c r="M294" s="82"/>
      <c r="N294" s="83">
        <f t="shared" si="20"/>
        <v>0</v>
      </c>
      <c r="O294" s="80"/>
      <c r="P294" s="80"/>
      <c r="Q294" s="80"/>
      <c r="R294" s="84">
        <f t="shared" si="21"/>
        <v>2</v>
      </c>
      <c r="S294" s="19" t="str">
        <f t="shared" si="9"/>
        <v>OK</v>
      </c>
      <c r="T294" s="48"/>
      <c r="U294" s="48"/>
      <c r="V294" s="48"/>
      <c r="W294" s="48"/>
      <c r="X294" s="48"/>
      <c r="Y294" s="50"/>
      <c r="Z294" s="50"/>
      <c r="AA294" s="50"/>
      <c r="AB294" s="50"/>
      <c r="AC294" s="50"/>
      <c r="AD294" s="50"/>
      <c r="AE294" s="50"/>
      <c r="AF294" s="51"/>
      <c r="AG294" s="51"/>
      <c r="AH294" s="51"/>
      <c r="AI294" s="51"/>
    </row>
    <row r="295" spans="1:35" ht="40" customHeight="1" x14ac:dyDescent="0.35">
      <c r="A295" s="109"/>
      <c r="B295" s="112"/>
      <c r="C295" s="33">
        <v>292</v>
      </c>
      <c r="D295" s="115"/>
      <c r="E295" s="39" t="s">
        <v>69</v>
      </c>
      <c r="F295" s="40" t="s">
        <v>125</v>
      </c>
      <c r="G295" s="40" t="s">
        <v>28</v>
      </c>
      <c r="H295" s="40" t="s">
        <v>29</v>
      </c>
      <c r="I295" s="38">
        <v>420.31</v>
      </c>
      <c r="J295" s="17">
        <v>4</v>
      </c>
      <c r="K295" s="79">
        <f t="shared" si="18"/>
        <v>0</v>
      </c>
      <c r="L295" s="81">
        <f t="shared" si="19"/>
        <v>0</v>
      </c>
      <c r="M295" s="82"/>
      <c r="N295" s="83">
        <f t="shared" si="20"/>
        <v>1</v>
      </c>
      <c r="O295" s="80"/>
      <c r="P295" s="80"/>
      <c r="Q295" s="80"/>
      <c r="R295" s="84">
        <f t="shared" si="21"/>
        <v>4</v>
      </c>
      <c r="S295" s="19" t="str">
        <f t="shared" ref="S295:S354" si="22">IF(R295&lt;0,"ATENÇÃO","OK")</f>
        <v>OK</v>
      </c>
      <c r="T295" s="48"/>
      <c r="U295" s="48"/>
      <c r="V295" s="48"/>
      <c r="W295" s="48"/>
      <c r="X295" s="48"/>
      <c r="Y295" s="50"/>
      <c r="Z295" s="50"/>
      <c r="AA295" s="50"/>
      <c r="AB295" s="50"/>
      <c r="AC295" s="50"/>
      <c r="AD295" s="50"/>
      <c r="AE295" s="50"/>
      <c r="AF295" s="51"/>
      <c r="AG295" s="51"/>
      <c r="AH295" s="51"/>
      <c r="AI295" s="51"/>
    </row>
    <row r="296" spans="1:35" ht="40" customHeight="1" x14ac:dyDescent="0.35">
      <c r="A296" s="109"/>
      <c r="B296" s="112"/>
      <c r="C296" s="33">
        <v>293</v>
      </c>
      <c r="D296" s="115"/>
      <c r="E296" s="39" t="s">
        <v>70</v>
      </c>
      <c r="F296" s="40" t="s">
        <v>125</v>
      </c>
      <c r="G296" s="40" t="s">
        <v>71</v>
      </c>
      <c r="H296" s="40" t="s">
        <v>29</v>
      </c>
      <c r="I296" s="38">
        <v>159.81</v>
      </c>
      <c r="J296" s="17">
        <v>4</v>
      </c>
      <c r="K296" s="79">
        <f t="shared" si="18"/>
        <v>0</v>
      </c>
      <c r="L296" s="81">
        <f t="shared" si="19"/>
        <v>0</v>
      </c>
      <c r="M296" s="82"/>
      <c r="N296" s="83">
        <f t="shared" si="20"/>
        <v>1</v>
      </c>
      <c r="O296" s="80"/>
      <c r="P296" s="80"/>
      <c r="Q296" s="80"/>
      <c r="R296" s="84">
        <f t="shared" si="21"/>
        <v>4</v>
      </c>
      <c r="S296" s="19" t="str">
        <f t="shared" si="22"/>
        <v>OK</v>
      </c>
      <c r="T296" s="48"/>
      <c r="U296" s="48"/>
      <c r="V296" s="48"/>
      <c r="W296" s="48"/>
      <c r="X296" s="48"/>
      <c r="Y296" s="50"/>
      <c r="Z296" s="50"/>
      <c r="AA296" s="50"/>
      <c r="AB296" s="50"/>
      <c r="AC296" s="50"/>
      <c r="AD296" s="50"/>
      <c r="AE296" s="50"/>
      <c r="AF296" s="51"/>
      <c r="AG296" s="51"/>
      <c r="AH296" s="51"/>
      <c r="AI296" s="51"/>
    </row>
    <row r="297" spans="1:35" ht="40" customHeight="1" x14ac:dyDescent="0.35">
      <c r="A297" s="109"/>
      <c r="B297" s="112"/>
      <c r="C297" s="33">
        <v>294</v>
      </c>
      <c r="D297" s="115"/>
      <c r="E297" s="39" t="s">
        <v>72</v>
      </c>
      <c r="F297" s="40" t="s">
        <v>125</v>
      </c>
      <c r="G297" s="40" t="s">
        <v>73</v>
      </c>
      <c r="H297" s="40" t="s">
        <v>29</v>
      </c>
      <c r="I297" s="38">
        <v>931.3</v>
      </c>
      <c r="J297" s="17">
        <v>4</v>
      </c>
      <c r="K297" s="79">
        <f t="shared" si="18"/>
        <v>0</v>
      </c>
      <c r="L297" s="81">
        <f t="shared" si="19"/>
        <v>0</v>
      </c>
      <c r="M297" s="82"/>
      <c r="N297" s="83">
        <f t="shared" si="20"/>
        <v>1</v>
      </c>
      <c r="O297" s="80"/>
      <c r="P297" s="80"/>
      <c r="Q297" s="80"/>
      <c r="R297" s="84">
        <f t="shared" si="21"/>
        <v>4</v>
      </c>
      <c r="S297" s="19" t="str">
        <f t="shared" si="22"/>
        <v>OK</v>
      </c>
      <c r="T297" s="48"/>
      <c r="U297" s="48"/>
      <c r="V297" s="48"/>
      <c r="W297" s="48"/>
      <c r="X297" s="48"/>
      <c r="Y297" s="50"/>
      <c r="Z297" s="50"/>
      <c r="AA297" s="50"/>
      <c r="AB297" s="50"/>
      <c r="AC297" s="50"/>
      <c r="AD297" s="50"/>
      <c r="AE297" s="50"/>
      <c r="AF297" s="51"/>
      <c r="AG297" s="51"/>
      <c r="AH297" s="51"/>
      <c r="AI297" s="51"/>
    </row>
    <row r="298" spans="1:35" ht="40" customHeight="1" x14ac:dyDescent="0.35">
      <c r="A298" s="109"/>
      <c r="B298" s="112"/>
      <c r="C298" s="33">
        <v>295</v>
      </c>
      <c r="D298" s="115"/>
      <c r="E298" s="39" t="s">
        <v>74</v>
      </c>
      <c r="F298" s="40" t="s">
        <v>125</v>
      </c>
      <c r="G298" s="40" t="s">
        <v>75</v>
      </c>
      <c r="H298" s="40" t="s">
        <v>29</v>
      </c>
      <c r="I298" s="38">
        <v>1299.95</v>
      </c>
      <c r="J298" s="17">
        <v>4</v>
      </c>
      <c r="K298" s="79">
        <f t="shared" si="18"/>
        <v>0</v>
      </c>
      <c r="L298" s="81">
        <f t="shared" si="19"/>
        <v>0</v>
      </c>
      <c r="M298" s="82"/>
      <c r="N298" s="83">
        <f t="shared" si="20"/>
        <v>1</v>
      </c>
      <c r="O298" s="80"/>
      <c r="P298" s="80"/>
      <c r="Q298" s="80"/>
      <c r="R298" s="84">
        <f t="shared" si="21"/>
        <v>4</v>
      </c>
      <c r="S298" s="19" t="str">
        <f t="shared" si="22"/>
        <v>OK</v>
      </c>
      <c r="T298" s="48"/>
      <c r="U298" s="48"/>
      <c r="V298" s="48"/>
      <c r="W298" s="48"/>
      <c r="X298" s="48"/>
      <c r="Y298" s="50"/>
      <c r="Z298" s="50"/>
      <c r="AA298" s="50"/>
      <c r="AB298" s="50"/>
      <c r="AC298" s="50"/>
      <c r="AD298" s="50"/>
      <c r="AE298" s="50"/>
      <c r="AF298" s="51"/>
      <c r="AG298" s="51"/>
      <c r="AH298" s="51"/>
      <c r="AI298" s="51"/>
    </row>
    <row r="299" spans="1:35" ht="40" customHeight="1" x14ac:dyDescent="0.35">
      <c r="A299" s="109"/>
      <c r="B299" s="112"/>
      <c r="C299" s="33">
        <v>296</v>
      </c>
      <c r="D299" s="115"/>
      <c r="E299" s="39" t="s">
        <v>78</v>
      </c>
      <c r="F299" s="40" t="s">
        <v>125</v>
      </c>
      <c r="G299" s="40" t="s">
        <v>28</v>
      </c>
      <c r="H299" s="40" t="s">
        <v>29</v>
      </c>
      <c r="I299" s="38">
        <v>87.31</v>
      </c>
      <c r="J299" s="17">
        <v>60</v>
      </c>
      <c r="K299" s="79">
        <f t="shared" si="18"/>
        <v>0</v>
      </c>
      <c r="L299" s="81">
        <f t="shared" si="19"/>
        <v>0</v>
      </c>
      <c r="M299" s="82"/>
      <c r="N299" s="83">
        <f t="shared" si="20"/>
        <v>15</v>
      </c>
      <c r="O299" s="80"/>
      <c r="P299" s="80"/>
      <c r="Q299" s="80"/>
      <c r="R299" s="84">
        <f t="shared" si="21"/>
        <v>60</v>
      </c>
      <c r="S299" s="19" t="str">
        <f t="shared" si="22"/>
        <v>OK</v>
      </c>
      <c r="T299" s="48"/>
      <c r="U299" s="48"/>
      <c r="V299" s="48"/>
      <c r="W299" s="48"/>
      <c r="X299" s="48"/>
      <c r="Y299" s="50"/>
      <c r="Z299" s="50"/>
      <c r="AA299" s="50"/>
      <c r="AB299" s="50"/>
      <c r="AC299" s="50"/>
      <c r="AD299" s="50"/>
      <c r="AE299" s="50"/>
      <c r="AF299" s="51"/>
      <c r="AG299" s="51"/>
      <c r="AH299" s="51"/>
      <c r="AI299" s="51"/>
    </row>
    <row r="300" spans="1:35" ht="40" customHeight="1" x14ac:dyDescent="0.35">
      <c r="A300" s="109"/>
      <c r="B300" s="112"/>
      <c r="C300" s="33">
        <v>297</v>
      </c>
      <c r="D300" s="115"/>
      <c r="E300" s="42" t="s">
        <v>131</v>
      </c>
      <c r="F300" s="43" t="s">
        <v>125</v>
      </c>
      <c r="G300" s="43" t="s">
        <v>28</v>
      </c>
      <c r="H300" s="43" t="s">
        <v>29</v>
      </c>
      <c r="I300" s="44">
        <v>82.66</v>
      </c>
      <c r="J300" s="17">
        <f>100-12</f>
        <v>88</v>
      </c>
      <c r="K300" s="79">
        <f t="shared" si="18"/>
        <v>0</v>
      </c>
      <c r="L300" s="81">
        <f t="shared" si="19"/>
        <v>0</v>
      </c>
      <c r="M300" s="82">
        <v>-12</v>
      </c>
      <c r="N300" s="83">
        <f t="shared" si="20"/>
        <v>22</v>
      </c>
      <c r="O300" s="80"/>
      <c r="P300" s="80"/>
      <c r="Q300" s="80"/>
      <c r="R300" s="84">
        <f t="shared" si="21"/>
        <v>76</v>
      </c>
      <c r="S300" s="19" t="str">
        <f t="shared" si="22"/>
        <v>OK</v>
      </c>
      <c r="T300" s="48"/>
      <c r="U300" s="48"/>
      <c r="V300" s="48"/>
      <c r="W300" s="48"/>
      <c r="X300" s="48"/>
      <c r="Y300" s="50"/>
      <c r="Z300" s="50"/>
      <c r="AA300" s="50"/>
      <c r="AB300" s="50"/>
      <c r="AC300" s="50"/>
      <c r="AD300" s="50"/>
      <c r="AE300" s="50"/>
      <c r="AF300" s="51"/>
      <c r="AG300" s="51"/>
      <c r="AH300" s="51"/>
      <c r="AI300" s="51"/>
    </row>
    <row r="301" spans="1:35" ht="40" customHeight="1" x14ac:dyDescent="0.35">
      <c r="A301" s="109"/>
      <c r="B301" s="112"/>
      <c r="C301" s="33">
        <v>298</v>
      </c>
      <c r="D301" s="115"/>
      <c r="E301" s="39" t="s">
        <v>132</v>
      </c>
      <c r="F301" s="40" t="s">
        <v>37</v>
      </c>
      <c r="G301" s="40" t="s">
        <v>79</v>
      </c>
      <c r="H301" s="40" t="s">
        <v>29</v>
      </c>
      <c r="I301" s="38">
        <v>15.69</v>
      </c>
      <c r="J301" s="17">
        <v>500</v>
      </c>
      <c r="K301" s="79">
        <f t="shared" si="18"/>
        <v>0</v>
      </c>
      <c r="L301" s="81">
        <f t="shared" si="19"/>
        <v>0</v>
      </c>
      <c r="M301" s="82"/>
      <c r="N301" s="83">
        <f t="shared" si="20"/>
        <v>125</v>
      </c>
      <c r="O301" s="80"/>
      <c r="P301" s="80"/>
      <c r="Q301" s="80"/>
      <c r="R301" s="84">
        <f t="shared" si="21"/>
        <v>500</v>
      </c>
      <c r="S301" s="19" t="str">
        <f t="shared" si="22"/>
        <v>OK</v>
      </c>
      <c r="T301" s="48"/>
      <c r="U301" s="48"/>
      <c r="V301" s="48"/>
      <c r="W301" s="48"/>
      <c r="X301" s="48"/>
      <c r="Y301" s="50"/>
      <c r="Z301" s="50"/>
      <c r="AA301" s="50"/>
      <c r="AB301" s="50"/>
      <c r="AC301" s="50"/>
      <c r="AD301" s="50"/>
      <c r="AE301" s="50"/>
      <c r="AF301" s="51"/>
      <c r="AG301" s="51"/>
      <c r="AH301" s="51"/>
      <c r="AI301" s="51"/>
    </row>
    <row r="302" spans="1:35" ht="40" customHeight="1" x14ac:dyDescent="0.35">
      <c r="A302" s="109"/>
      <c r="B302" s="112"/>
      <c r="C302" s="33">
        <v>299</v>
      </c>
      <c r="D302" s="115"/>
      <c r="E302" s="39" t="s">
        <v>133</v>
      </c>
      <c r="F302" s="40" t="s">
        <v>37</v>
      </c>
      <c r="G302" s="40" t="s">
        <v>80</v>
      </c>
      <c r="H302" s="40" t="s">
        <v>29</v>
      </c>
      <c r="I302" s="38">
        <v>24.05</v>
      </c>
      <c r="J302" s="17">
        <v>500</v>
      </c>
      <c r="K302" s="79">
        <f t="shared" si="18"/>
        <v>0</v>
      </c>
      <c r="L302" s="81">
        <f t="shared" si="19"/>
        <v>0</v>
      </c>
      <c r="M302" s="82"/>
      <c r="N302" s="83">
        <f t="shared" si="20"/>
        <v>125</v>
      </c>
      <c r="O302" s="80"/>
      <c r="P302" s="80"/>
      <c r="Q302" s="80"/>
      <c r="R302" s="84">
        <f t="shared" si="21"/>
        <v>500</v>
      </c>
      <c r="S302" s="19" t="str">
        <f t="shared" si="22"/>
        <v>OK</v>
      </c>
      <c r="T302" s="48"/>
      <c r="U302" s="48"/>
      <c r="V302" s="48"/>
      <c r="W302" s="48"/>
      <c r="X302" s="48"/>
      <c r="Y302" s="50"/>
      <c r="Z302" s="50"/>
      <c r="AA302" s="50"/>
      <c r="AB302" s="50"/>
      <c r="AC302" s="50"/>
      <c r="AD302" s="50"/>
      <c r="AE302" s="50"/>
      <c r="AF302" s="51"/>
      <c r="AG302" s="51"/>
      <c r="AH302" s="51"/>
      <c r="AI302" s="51"/>
    </row>
    <row r="303" spans="1:35" ht="40" customHeight="1" x14ac:dyDescent="0.35">
      <c r="A303" s="109"/>
      <c r="B303" s="112"/>
      <c r="C303" s="33">
        <v>300</v>
      </c>
      <c r="D303" s="115"/>
      <c r="E303" s="39" t="s">
        <v>134</v>
      </c>
      <c r="F303" s="40" t="s">
        <v>37</v>
      </c>
      <c r="G303" s="40" t="s">
        <v>81</v>
      </c>
      <c r="H303" s="40" t="s">
        <v>29</v>
      </c>
      <c r="I303" s="38">
        <v>25.2</v>
      </c>
      <c r="J303" s="17">
        <v>500</v>
      </c>
      <c r="K303" s="79">
        <f t="shared" si="18"/>
        <v>0</v>
      </c>
      <c r="L303" s="81">
        <f t="shared" si="19"/>
        <v>0</v>
      </c>
      <c r="M303" s="82"/>
      <c r="N303" s="83">
        <f t="shared" si="20"/>
        <v>125</v>
      </c>
      <c r="O303" s="80"/>
      <c r="P303" s="80"/>
      <c r="Q303" s="80"/>
      <c r="R303" s="84">
        <f t="shared" si="21"/>
        <v>500</v>
      </c>
      <c r="S303" s="19" t="str">
        <f t="shared" si="22"/>
        <v>OK</v>
      </c>
      <c r="T303" s="48"/>
      <c r="U303" s="48"/>
      <c r="V303" s="48"/>
      <c r="W303" s="48"/>
      <c r="X303" s="48"/>
      <c r="Y303" s="50"/>
      <c r="Z303" s="50"/>
      <c r="AA303" s="50"/>
      <c r="AB303" s="50"/>
      <c r="AC303" s="50"/>
      <c r="AD303" s="50"/>
      <c r="AE303" s="50"/>
      <c r="AF303" s="51"/>
      <c r="AG303" s="51"/>
      <c r="AH303" s="51"/>
      <c r="AI303" s="51"/>
    </row>
    <row r="304" spans="1:35" ht="40" customHeight="1" x14ac:dyDescent="0.35">
      <c r="A304" s="109"/>
      <c r="B304" s="112"/>
      <c r="C304" s="33">
        <v>301</v>
      </c>
      <c r="D304" s="115"/>
      <c r="E304" s="39" t="s">
        <v>135</v>
      </c>
      <c r="F304" s="40" t="s">
        <v>37</v>
      </c>
      <c r="G304" s="40" t="s">
        <v>82</v>
      </c>
      <c r="H304" s="40" t="s">
        <v>29</v>
      </c>
      <c r="I304" s="38">
        <v>63.45</v>
      </c>
      <c r="J304" s="17">
        <v>500</v>
      </c>
      <c r="K304" s="79">
        <f t="shared" si="18"/>
        <v>0</v>
      </c>
      <c r="L304" s="81">
        <f t="shared" si="19"/>
        <v>0</v>
      </c>
      <c r="M304" s="82"/>
      <c r="N304" s="83">
        <f t="shared" si="20"/>
        <v>125</v>
      </c>
      <c r="O304" s="80"/>
      <c r="P304" s="80"/>
      <c r="Q304" s="80"/>
      <c r="R304" s="84">
        <f t="shared" si="21"/>
        <v>500</v>
      </c>
      <c r="S304" s="19" t="str">
        <f t="shared" si="22"/>
        <v>OK</v>
      </c>
      <c r="T304" s="48"/>
      <c r="U304" s="48"/>
      <c r="V304" s="48"/>
      <c r="W304" s="48"/>
      <c r="X304" s="48"/>
      <c r="Y304" s="50"/>
      <c r="Z304" s="50"/>
      <c r="AA304" s="50"/>
      <c r="AB304" s="50"/>
      <c r="AC304" s="50"/>
      <c r="AD304" s="50"/>
      <c r="AE304" s="50"/>
      <c r="AF304" s="51"/>
      <c r="AG304" s="51"/>
      <c r="AH304" s="51"/>
      <c r="AI304" s="51"/>
    </row>
    <row r="305" spans="1:35" ht="40" customHeight="1" x14ac:dyDescent="0.35">
      <c r="A305" s="109"/>
      <c r="B305" s="112"/>
      <c r="C305" s="33">
        <v>302</v>
      </c>
      <c r="D305" s="115"/>
      <c r="E305" s="39" t="s">
        <v>136</v>
      </c>
      <c r="F305" s="40" t="s">
        <v>37</v>
      </c>
      <c r="G305" s="40" t="s">
        <v>83</v>
      </c>
      <c r="H305" s="40" t="s">
        <v>29</v>
      </c>
      <c r="I305" s="38">
        <v>33.200000000000003</v>
      </c>
      <c r="J305" s="17">
        <v>500</v>
      </c>
      <c r="K305" s="79">
        <f t="shared" si="18"/>
        <v>0</v>
      </c>
      <c r="L305" s="81">
        <f t="shared" si="19"/>
        <v>0</v>
      </c>
      <c r="M305" s="82"/>
      <c r="N305" s="83">
        <f t="shared" si="20"/>
        <v>125</v>
      </c>
      <c r="O305" s="80"/>
      <c r="P305" s="80"/>
      <c r="Q305" s="80"/>
      <c r="R305" s="84">
        <f t="shared" si="21"/>
        <v>500</v>
      </c>
      <c r="S305" s="19" t="str">
        <f t="shared" si="22"/>
        <v>OK</v>
      </c>
      <c r="T305" s="48"/>
      <c r="U305" s="48"/>
      <c r="V305" s="48"/>
      <c r="W305" s="48"/>
      <c r="X305" s="48"/>
      <c r="Y305" s="50"/>
      <c r="Z305" s="50"/>
      <c r="AA305" s="50"/>
      <c r="AB305" s="50"/>
      <c r="AC305" s="50"/>
      <c r="AD305" s="50"/>
      <c r="AE305" s="50"/>
      <c r="AF305" s="51"/>
      <c r="AG305" s="51"/>
      <c r="AH305" s="51"/>
      <c r="AI305" s="51"/>
    </row>
    <row r="306" spans="1:35" ht="40" customHeight="1" x14ac:dyDescent="0.35">
      <c r="A306" s="109"/>
      <c r="B306" s="112"/>
      <c r="C306" s="33">
        <v>303</v>
      </c>
      <c r="D306" s="115"/>
      <c r="E306" s="39" t="s">
        <v>84</v>
      </c>
      <c r="F306" s="40" t="s">
        <v>125</v>
      </c>
      <c r="G306" s="40" t="s">
        <v>85</v>
      </c>
      <c r="H306" s="40" t="s">
        <v>29</v>
      </c>
      <c r="I306" s="38">
        <v>1374.33</v>
      </c>
      <c r="J306" s="17">
        <v>10</v>
      </c>
      <c r="K306" s="79">
        <f t="shared" si="18"/>
        <v>0</v>
      </c>
      <c r="L306" s="81">
        <f t="shared" si="19"/>
        <v>0</v>
      </c>
      <c r="M306" s="82"/>
      <c r="N306" s="83">
        <f t="shared" si="20"/>
        <v>2</v>
      </c>
      <c r="O306" s="80"/>
      <c r="P306" s="80"/>
      <c r="Q306" s="80"/>
      <c r="R306" s="84">
        <f t="shared" si="21"/>
        <v>10</v>
      </c>
      <c r="S306" s="19" t="str">
        <f t="shared" si="22"/>
        <v>OK</v>
      </c>
      <c r="T306" s="48"/>
      <c r="U306" s="48"/>
      <c r="V306" s="48"/>
      <c r="W306" s="48"/>
      <c r="X306" s="48"/>
      <c r="Y306" s="50"/>
      <c r="Z306" s="50"/>
      <c r="AA306" s="50"/>
      <c r="AB306" s="50"/>
      <c r="AC306" s="50"/>
      <c r="AD306" s="50"/>
      <c r="AE306" s="50"/>
      <c r="AF306" s="51"/>
      <c r="AG306" s="51"/>
      <c r="AH306" s="51"/>
      <c r="AI306" s="51"/>
    </row>
    <row r="307" spans="1:35" ht="40" customHeight="1" x14ac:dyDescent="0.35">
      <c r="A307" s="109"/>
      <c r="B307" s="112"/>
      <c r="C307" s="33">
        <v>304</v>
      </c>
      <c r="D307" s="115"/>
      <c r="E307" s="39" t="s">
        <v>86</v>
      </c>
      <c r="F307" s="40" t="s">
        <v>125</v>
      </c>
      <c r="G307" s="40" t="s">
        <v>87</v>
      </c>
      <c r="H307" s="40" t="s">
        <v>29</v>
      </c>
      <c r="I307" s="38">
        <v>561.63</v>
      </c>
      <c r="J307" s="17">
        <v>10</v>
      </c>
      <c r="K307" s="79">
        <f t="shared" si="18"/>
        <v>0</v>
      </c>
      <c r="L307" s="81">
        <f t="shared" si="19"/>
        <v>0</v>
      </c>
      <c r="M307" s="82"/>
      <c r="N307" s="83">
        <f t="shared" si="20"/>
        <v>2</v>
      </c>
      <c r="O307" s="80"/>
      <c r="P307" s="80"/>
      <c r="Q307" s="80"/>
      <c r="R307" s="84">
        <f t="shared" si="21"/>
        <v>10</v>
      </c>
      <c r="S307" s="19" t="str">
        <f t="shared" si="22"/>
        <v>OK</v>
      </c>
      <c r="T307" s="48"/>
      <c r="U307" s="48"/>
      <c r="V307" s="48"/>
      <c r="W307" s="48"/>
      <c r="X307" s="48"/>
      <c r="Y307" s="50"/>
      <c r="Z307" s="50"/>
      <c r="AA307" s="50"/>
      <c r="AB307" s="50"/>
      <c r="AC307" s="50"/>
      <c r="AD307" s="50"/>
      <c r="AE307" s="50"/>
      <c r="AF307" s="51"/>
      <c r="AG307" s="51"/>
      <c r="AH307" s="51"/>
      <c r="AI307" s="51"/>
    </row>
    <row r="308" spans="1:35" ht="40" customHeight="1" x14ac:dyDescent="0.35">
      <c r="A308" s="109"/>
      <c r="B308" s="112"/>
      <c r="C308" s="33">
        <v>305</v>
      </c>
      <c r="D308" s="115"/>
      <c r="E308" s="39" t="s">
        <v>88</v>
      </c>
      <c r="F308" s="40" t="s">
        <v>125</v>
      </c>
      <c r="G308" s="40" t="s">
        <v>28</v>
      </c>
      <c r="H308" s="40" t="s">
        <v>29</v>
      </c>
      <c r="I308" s="38">
        <v>1115.6199999999999</v>
      </c>
      <c r="J308" s="17">
        <v>2</v>
      </c>
      <c r="K308" s="79">
        <f t="shared" si="18"/>
        <v>0</v>
      </c>
      <c r="L308" s="81">
        <f t="shared" si="19"/>
        <v>0</v>
      </c>
      <c r="M308" s="82"/>
      <c r="N308" s="83">
        <f t="shared" si="20"/>
        <v>0</v>
      </c>
      <c r="O308" s="80"/>
      <c r="P308" s="80"/>
      <c r="Q308" s="80"/>
      <c r="R308" s="84">
        <f t="shared" si="21"/>
        <v>2</v>
      </c>
      <c r="S308" s="19" t="str">
        <f t="shared" si="22"/>
        <v>OK</v>
      </c>
      <c r="T308" s="48"/>
      <c r="U308" s="48"/>
      <c r="V308" s="48"/>
      <c r="W308" s="48"/>
      <c r="X308" s="48"/>
      <c r="Y308" s="50"/>
      <c r="Z308" s="50"/>
      <c r="AA308" s="50"/>
      <c r="AB308" s="50"/>
      <c r="AC308" s="50"/>
      <c r="AD308" s="50"/>
      <c r="AE308" s="50"/>
      <c r="AF308" s="51"/>
      <c r="AG308" s="51"/>
      <c r="AH308" s="51"/>
      <c r="AI308" s="51"/>
    </row>
    <row r="309" spans="1:35" ht="40" customHeight="1" x14ac:dyDescent="0.35">
      <c r="A309" s="109"/>
      <c r="B309" s="112"/>
      <c r="C309" s="33">
        <v>306</v>
      </c>
      <c r="D309" s="115"/>
      <c r="E309" s="39" t="s">
        <v>89</v>
      </c>
      <c r="F309" s="40" t="s">
        <v>37</v>
      </c>
      <c r="G309" s="40" t="s">
        <v>28</v>
      </c>
      <c r="H309" s="40" t="s">
        <v>29</v>
      </c>
      <c r="I309" s="38">
        <v>232.82</v>
      </c>
      <c r="J309" s="17">
        <v>200</v>
      </c>
      <c r="K309" s="79">
        <f t="shared" si="18"/>
        <v>0</v>
      </c>
      <c r="L309" s="81">
        <f t="shared" si="19"/>
        <v>0</v>
      </c>
      <c r="M309" s="82"/>
      <c r="N309" s="83">
        <f t="shared" si="20"/>
        <v>50</v>
      </c>
      <c r="O309" s="80"/>
      <c r="P309" s="80"/>
      <c r="Q309" s="80"/>
      <c r="R309" s="84">
        <f t="shared" si="21"/>
        <v>200</v>
      </c>
      <c r="S309" s="19" t="str">
        <f t="shared" si="22"/>
        <v>OK</v>
      </c>
      <c r="T309" s="48"/>
      <c r="U309" s="48"/>
      <c r="V309" s="48"/>
      <c r="W309" s="48"/>
      <c r="X309" s="48"/>
      <c r="Y309" s="50"/>
      <c r="Z309" s="50"/>
      <c r="AA309" s="50"/>
      <c r="AB309" s="50"/>
      <c r="AC309" s="50"/>
      <c r="AD309" s="50"/>
      <c r="AE309" s="50"/>
      <c r="AF309" s="51"/>
      <c r="AG309" s="51"/>
      <c r="AH309" s="51"/>
      <c r="AI309" s="51"/>
    </row>
    <row r="310" spans="1:35" ht="40" customHeight="1" x14ac:dyDescent="0.35">
      <c r="A310" s="109"/>
      <c r="B310" s="112"/>
      <c r="C310" s="33">
        <v>307</v>
      </c>
      <c r="D310" s="115"/>
      <c r="E310" s="39" t="s">
        <v>90</v>
      </c>
      <c r="F310" s="40" t="s">
        <v>37</v>
      </c>
      <c r="G310" s="40" t="s">
        <v>28</v>
      </c>
      <c r="H310" s="40" t="s">
        <v>29</v>
      </c>
      <c r="I310" s="38">
        <v>130.96</v>
      </c>
      <c r="J310" s="17">
        <v>600</v>
      </c>
      <c r="K310" s="79">
        <f t="shared" si="18"/>
        <v>0</v>
      </c>
      <c r="L310" s="81">
        <f t="shared" si="19"/>
        <v>0</v>
      </c>
      <c r="M310" s="82"/>
      <c r="N310" s="83">
        <f t="shared" si="20"/>
        <v>150</v>
      </c>
      <c r="O310" s="80"/>
      <c r="P310" s="80"/>
      <c r="Q310" s="80"/>
      <c r="R310" s="84">
        <f t="shared" si="21"/>
        <v>600</v>
      </c>
      <c r="S310" s="19" t="str">
        <f t="shared" si="22"/>
        <v>OK</v>
      </c>
      <c r="T310" s="48"/>
      <c r="U310" s="48"/>
      <c r="V310" s="48"/>
      <c r="W310" s="48"/>
      <c r="X310" s="48"/>
      <c r="Y310" s="50"/>
      <c r="Z310" s="50"/>
      <c r="AA310" s="50"/>
      <c r="AB310" s="50"/>
      <c r="AC310" s="50"/>
      <c r="AD310" s="50"/>
      <c r="AE310" s="50"/>
      <c r="AF310" s="51"/>
      <c r="AG310" s="51"/>
      <c r="AH310" s="51"/>
      <c r="AI310" s="51"/>
    </row>
    <row r="311" spans="1:35" ht="40" customHeight="1" x14ac:dyDescent="0.35">
      <c r="A311" s="109"/>
      <c r="B311" s="112"/>
      <c r="C311" s="33">
        <v>308</v>
      </c>
      <c r="D311" s="115"/>
      <c r="E311" s="39" t="s">
        <v>91</v>
      </c>
      <c r="F311" s="40" t="s">
        <v>37</v>
      </c>
      <c r="G311" s="40" t="s">
        <v>28</v>
      </c>
      <c r="H311" s="40" t="s">
        <v>29</v>
      </c>
      <c r="I311" s="38">
        <v>23.48</v>
      </c>
      <c r="J311" s="17">
        <v>600</v>
      </c>
      <c r="K311" s="79">
        <f t="shared" si="18"/>
        <v>0</v>
      </c>
      <c r="L311" s="81">
        <f t="shared" si="19"/>
        <v>0</v>
      </c>
      <c r="M311" s="82"/>
      <c r="N311" s="83">
        <f t="shared" si="20"/>
        <v>150</v>
      </c>
      <c r="O311" s="80"/>
      <c r="P311" s="80"/>
      <c r="Q311" s="80"/>
      <c r="R311" s="84">
        <f t="shared" si="21"/>
        <v>600</v>
      </c>
      <c r="S311" s="19" t="str">
        <f t="shared" si="22"/>
        <v>OK</v>
      </c>
      <c r="T311" s="48"/>
      <c r="U311" s="48"/>
      <c r="V311" s="48"/>
      <c r="W311" s="48"/>
      <c r="X311" s="48"/>
      <c r="Y311" s="50"/>
      <c r="Z311" s="50"/>
      <c r="AA311" s="50"/>
      <c r="AB311" s="50"/>
      <c r="AC311" s="50"/>
      <c r="AD311" s="50"/>
      <c r="AE311" s="50"/>
      <c r="AF311" s="51"/>
      <c r="AG311" s="51"/>
      <c r="AH311" s="51"/>
      <c r="AI311" s="51"/>
    </row>
    <row r="312" spans="1:35" ht="40" customHeight="1" x14ac:dyDescent="0.35">
      <c r="A312" s="110"/>
      <c r="B312" s="113"/>
      <c r="C312" s="33">
        <v>309</v>
      </c>
      <c r="D312" s="116"/>
      <c r="E312" s="39" t="s">
        <v>94</v>
      </c>
      <c r="F312" s="40" t="s">
        <v>125</v>
      </c>
      <c r="G312" s="40" t="s">
        <v>28</v>
      </c>
      <c r="H312" s="40" t="s">
        <v>29</v>
      </c>
      <c r="I312" s="38">
        <v>237.67</v>
      </c>
      <c r="J312" s="17">
        <v>10</v>
      </c>
      <c r="K312" s="79">
        <f t="shared" si="18"/>
        <v>0</v>
      </c>
      <c r="L312" s="81">
        <f t="shared" si="19"/>
        <v>0</v>
      </c>
      <c r="M312" s="82"/>
      <c r="N312" s="83">
        <f t="shared" si="20"/>
        <v>2</v>
      </c>
      <c r="O312" s="80"/>
      <c r="P312" s="80"/>
      <c r="Q312" s="80"/>
      <c r="R312" s="84">
        <f t="shared" si="21"/>
        <v>10</v>
      </c>
      <c r="S312" s="19" t="str">
        <f t="shared" si="22"/>
        <v>OK</v>
      </c>
      <c r="T312" s="48"/>
      <c r="U312" s="48"/>
      <c r="V312" s="48"/>
      <c r="W312" s="48"/>
      <c r="X312" s="48"/>
      <c r="Y312" s="50"/>
      <c r="Z312" s="50"/>
      <c r="AA312" s="50"/>
      <c r="AB312" s="50"/>
      <c r="AC312" s="50"/>
      <c r="AD312" s="50"/>
      <c r="AE312" s="50"/>
      <c r="AF312" s="51"/>
      <c r="AG312" s="51"/>
      <c r="AH312" s="51"/>
      <c r="AI312" s="51"/>
    </row>
    <row r="313" spans="1:35" ht="40" customHeight="1" x14ac:dyDescent="0.35">
      <c r="A313" s="108" t="s">
        <v>147</v>
      </c>
      <c r="B313" s="111">
        <v>9</v>
      </c>
      <c r="C313" s="33">
        <v>310</v>
      </c>
      <c r="D313" s="114" t="s">
        <v>123</v>
      </c>
      <c r="E313" s="39" t="s">
        <v>27</v>
      </c>
      <c r="F313" s="40" t="s">
        <v>125</v>
      </c>
      <c r="G313" s="40" t="s">
        <v>28</v>
      </c>
      <c r="H313" s="40" t="s">
        <v>29</v>
      </c>
      <c r="I313" s="38">
        <v>238.58</v>
      </c>
      <c r="J313" s="17">
        <v>0</v>
      </c>
      <c r="K313" s="79">
        <f t="shared" si="18"/>
        <v>0</v>
      </c>
      <c r="L313" s="81">
        <f t="shared" si="19"/>
        <v>0</v>
      </c>
      <c r="M313" s="82"/>
      <c r="N313" s="83">
        <f t="shared" si="20"/>
        <v>0</v>
      </c>
      <c r="O313" s="80"/>
      <c r="P313" s="80"/>
      <c r="Q313" s="80"/>
      <c r="R313" s="84">
        <f t="shared" si="21"/>
        <v>0</v>
      </c>
      <c r="S313" s="19" t="str">
        <f t="shared" si="22"/>
        <v>OK</v>
      </c>
      <c r="T313" s="48"/>
      <c r="U313" s="48"/>
      <c r="V313" s="48"/>
      <c r="W313" s="48"/>
      <c r="X313" s="48"/>
      <c r="Y313" s="50"/>
      <c r="Z313" s="50"/>
      <c r="AA313" s="50"/>
      <c r="AB313" s="50"/>
      <c r="AC313" s="50"/>
      <c r="AD313" s="50"/>
      <c r="AE313" s="50"/>
      <c r="AF313" s="51"/>
      <c r="AG313" s="51"/>
      <c r="AH313" s="51"/>
      <c r="AI313" s="51"/>
    </row>
    <row r="314" spans="1:35" ht="40" customHeight="1" x14ac:dyDescent="0.35">
      <c r="A314" s="109"/>
      <c r="B314" s="112"/>
      <c r="C314" s="33">
        <v>311</v>
      </c>
      <c r="D314" s="115"/>
      <c r="E314" s="39" t="s">
        <v>30</v>
      </c>
      <c r="F314" s="40" t="s">
        <v>31</v>
      </c>
      <c r="G314" s="40" t="s">
        <v>28</v>
      </c>
      <c r="H314" s="40" t="s">
        <v>29</v>
      </c>
      <c r="I314" s="38">
        <v>19.079999999999998</v>
      </c>
      <c r="J314" s="17">
        <v>0</v>
      </c>
      <c r="K314" s="79">
        <f t="shared" si="18"/>
        <v>0</v>
      </c>
      <c r="L314" s="81">
        <f t="shared" si="19"/>
        <v>0</v>
      </c>
      <c r="M314" s="82"/>
      <c r="N314" s="83">
        <f t="shared" si="20"/>
        <v>0</v>
      </c>
      <c r="O314" s="80"/>
      <c r="P314" s="80"/>
      <c r="Q314" s="80"/>
      <c r="R314" s="84">
        <f t="shared" si="21"/>
        <v>0</v>
      </c>
      <c r="S314" s="19" t="str">
        <f t="shared" si="22"/>
        <v>OK</v>
      </c>
      <c r="T314" s="48"/>
      <c r="U314" s="48"/>
      <c r="V314" s="48"/>
      <c r="W314" s="48"/>
      <c r="X314" s="48"/>
      <c r="Y314" s="50"/>
      <c r="Z314" s="50"/>
      <c r="AA314" s="50"/>
      <c r="AB314" s="50"/>
      <c r="AC314" s="50"/>
      <c r="AD314" s="50"/>
      <c r="AE314" s="50"/>
      <c r="AF314" s="51"/>
      <c r="AG314" s="51"/>
      <c r="AH314" s="51"/>
      <c r="AI314" s="51"/>
    </row>
    <row r="315" spans="1:35" ht="40" customHeight="1" x14ac:dyDescent="0.35">
      <c r="A315" s="109"/>
      <c r="B315" s="112"/>
      <c r="C315" s="33">
        <v>312</v>
      </c>
      <c r="D315" s="115"/>
      <c r="E315" s="39" t="s">
        <v>32</v>
      </c>
      <c r="F315" s="40" t="s">
        <v>125</v>
      </c>
      <c r="G315" s="40" t="s">
        <v>28</v>
      </c>
      <c r="H315" s="40" t="s">
        <v>29</v>
      </c>
      <c r="I315" s="38">
        <v>30.53</v>
      </c>
      <c r="J315" s="17">
        <v>0</v>
      </c>
      <c r="K315" s="79">
        <f t="shared" si="18"/>
        <v>0</v>
      </c>
      <c r="L315" s="81">
        <f t="shared" si="19"/>
        <v>0</v>
      </c>
      <c r="M315" s="82"/>
      <c r="N315" s="83">
        <f t="shared" si="20"/>
        <v>0</v>
      </c>
      <c r="O315" s="80"/>
      <c r="P315" s="80"/>
      <c r="Q315" s="80"/>
      <c r="R315" s="84">
        <f t="shared" si="21"/>
        <v>0</v>
      </c>
      <c r="S315" s="19" t="str">
        <f t="shared" si="22"/>
        <v>OK</v>
      </c>
      <c r="T315" s="48"/>
      <c r="U315" s="48"/>
      <c r="V315" s="48"/>
      <c r="W315" s="48"/>
      <c r="X315" s="48"/>
      <c r="Y315" s="50"/>
      <c r="Z315" s="50"/>
      <c r="AA315" s="50"/>
      <c r="AB315" s="50"/>
      <c r="AC315" s="50"/>
      <c r="AD315" s="50"/>
      <c r="AE315" s="50"/>
      <c r="AF315" s="51"/>
      <c r="AG315" s="51"/>
      <c r="AH315" s="51"/>
      <c r="AI315" s="51"/>
    </row>
    <row r="316" spans="1:35" ht="40" customHeight="1" x14ac:dyDescent="0.35">
      <c r="A316" s="109"/>
      <c r="B316" s="112"/>
      <c r="C316" s="33">
        <v>313</v>
      </c>
      <c r="D316" s="115"/>
      <c r="E316" s="39" t="s">
        <v>33</v>
      </c>
      <c r="F316" s="40" t="s">
        <v>125</v>
      </c>
      <c r="G316" s="40" t="s">
        <v>34</v>
      </c>
      <c r="H316" s="40" t="s">
        <v>29</v>
      </c>
      <c r="I316" s="38">
        <v>49.62</v>
      </c>
      <c r="J316" s="17">
        <v>0</v>
      </c>
      <c r="K316" s="79">
        <f t="shared" si="18"/>
        <v>0</v>
      </c>
      <c r="L316" s="81">
        <f t="shared" si="19"/>
        <v>0</v>
      </c>
      <c r="M316" s="82"/>
      <c r="N316" s="83">
        <f t="shared" si="20"/>
        <v>0</v>
      </c>
      <c r="O316" s="80"/>
      <c r="P316" s="80"/>
      <c r="Q316" s="80"/>
      <c r="R316" s="84">
        <f t="shared" si="21"/>
        <v>0</v>
      </c>
      <c r="S316" s="19" t="str">
        <f t="shared" si="22"/>
        <v>OK</v>
      </c>
      <c r="T316" s="48"/>
      <c r="U316" s="48"/>
      <c r="V316" s="48"/>
      <c r="W316" s="48"/>
      <c r="X316" s="48"/>
      <c r="Y316" s="50"/>
      <c r="Z316" s="50"/>
      <c r="AA316" s="50"/>
      <c r="AB316" s="50"/>
      <c r="AC316" s="50"/>
      <c r="AD316" s="50"/>
      <c r="AE316" s="50"/>
      <c r="AF316" s="51"/>
      <c r="AG316" s="51"/>
      <c r="AH316" s="51"/>
      <c r="AI316" s="51"/>
    </row>
    <row r="317" spans="1:35" ht="40" customHeight="1" x14ac:dyDescent="0.35">
      <c r="A317" s="109"/>
      <c r="B317" s="112"/>
      <c r="C317" s="33">
        <v>314</v>
      </c>
      <c r="D317" s="115"/>
      <c r="E317" s="39" t="s">
        <v>35</v>
      </c>
      <c r="F317" s="40" t="s">
        <v>125</v>
      </c>
      <c r="G317" s="40" t="s">
        <v>36</v>
      </c>
      <c r="H317" s="40" t="s">
        <v>29</v>
      </c>
      <c r="I317" s="38">
        <v>71.569999999999993</v>
      </c>
      <c r="J317" s="17">
        <v>0</v>
      </c>
      <c r="K317" s="79">
        <f t="shared" si="18"/>
        <v>0</v>
      </c>
      <c r="L317" s="81">
        <f t="shared" si="19"/>
        <v>0</v>
      </c>
      <c r="M317" s="82"/>
      <c r="N317" s="83">
        <f t="shared" si="20"/>
        <v>0</v>
      </c>
      <c r="O317" s="80"/>
      <c r="P317" s="80"/>
      <c r="Q317" s="80"/>
      <c r="R317" s="84">
        <f t="shared" si="21"/>
        <v>0</v>
      </c>
      <c r="S317" s="19" t="str">
        <f t="shared" si="22"/>
        <v>OK</v>
      </c>
      <c r="T317" s="48"/>
      <c r="U317" s="48"/>
      <c r="V317" s="48"/>
      <c r="W317" s="48"/>
      <c r="X317" s="48"/>
      <c r="Y317" s="50"/>
      <c r="Z317" s="50"/>
      <c r="AA317" s="50"/>
      <c r="AB317" s="50"/>
      <c r="AC317" s="50"/>
      <c r="AD317" s="50"/>
      <c r="AE317" s="50"/>
      <c r="AF317" s="51"/>
      <c r="AG317" s="51"/>
      <c r="AH317" s="51"/>
      <c r="AI317" s="51"/>
    </row>
    <row r="318" spans="1:35" ht="40" customHeight="1" x14ac:dyDescent="0.35">
      <c r="A318" s="109"/>
      <c r="B318" s="112"/>
      <c r="C318" s="33">
        <v>315</v>
      </c>
      <c r="D318" s="115"/>
      <c r="E318" s="39" t="s">
        <v>127</v>
      </c>
      <c r="F318" s="40" t="s">
        <v>125</v>
      </c>
      <c r="G318" s="40" t="s">
        <v>28</v>
      </c>
      <c r="H318" s="40" t="s">
        <v>29</v>
      </c>
      <c r="I318" s="38">
        <v>6.28</v>
      </c>
      <c r="J318" s="17">
        <v>0</v>
      </c>
      <c r="K318" s="79">
        <f t="shared" si="18"/>
        <v>0</v>
      </c>
      <c r="L318" s="81">
        <f t="shared" si="19"/>
        <v>0</v>
      </c>
      <c r="M318" s="82"/>
      <c r="N318" s="83">
        <f t="shared" si="20"/>
        <v>0</v>
      </c>
      <c r="O318" s="80"/>
      <c r="P318" s="80"/>
      <c r="Q318" s="80"/>
      <c r="R318" s="84">
        <f t="shared" si="21"/>
        <v>0</v>
      </c>
      <c r="S318" s="19" t="str">
        <f t="shared" si="22"/>
        <v>OK</v>
      </c>
      <c r="T318" s="48"/>
      <c r="U318" s="48"/>
      <c r="V318" s="48"/>
      <c r="W318" s="48"/>
      <c r="X318" s="48"/>
      <c r="Y318" s="50"/>
      <c r="Z318" s="50"/>
      <c r="AA318" s="50"/>
      <c r="AB318" s="50"/>
      <c r="AC318" s="50"/>
      <c r="AD318" s="50"/>
      <c r="AE318" s="50"/>
      <c r="AF318" s="51"/>
      <c r="AG318" s="51"/>
      <c r="AH318" s="51"/>
      <c r="AI318" s="51"/>
    </row>
    <row r="319" spans="1:35" ht="40" customHeight="1" x14ac:dyDescent="0.35">
      <c r="A319" s="109"/>
      <c r="B319" s="112"/>
      <c r="C319" s="33">
        <v>316</v>
      </c>
      <c r="D319" s="115"/>
      <c r="E319" s="39" t="s">
        <v>128</v>
      </c>
      <c r="F319" s="40" t="s">
        <v>37</v>
      </c>
      <c r="G319" s="40" t="s">
        <v>38</v>
      </c>
      <c r="H319" s="40" t="s">
        <v>29</v>
      </c>
      <c r="I319" s="38">
        <v>12.72</v>
      </c>
      <c r="J319" s="17">
        <v>0</v>
      </c>
      <c r="K319" s="79">
        <f t="shared" si="18"/>
        <v>0</v>
      </c>
      <c r="L319" s="81">
        <f t="shared" si="19"/>
        <v>0</v>
      </c>
      <c r="M319" s="82"/>
      <c r="N319" s="83">
        <f t="shared" si="20"/>
        <v>0</v>
      </c>
      <c r="O319" s="80"/>
      <c r="P319" s="80"/>
      <c r="Q319" s="80"/>
      <c r="R319" s="84">
        <f t="shared" si="21"/>
        <v>0</v>
      </c>
      <c r="S319" s="19" t="str">
        <f t="shared" si="22"/>
        <v>OK</v>
      </c>
      <c r="T319" s="48"/>
      <c r="U319" s="48"/>
      <c r="V319" s="48"/>
      <c r="W319" s="48"/>
      <c r="X319" s="48"/>
      <c r="Y319" s="50"/>
      <c r="Z319" s="50"/>
      <c r="AA319" s="50"/>
      <c r="AB319" s="50"/>
      <c r="AC319" s="50"/>
      <c r="AD319" s="50"/>
      <c r="AE319" s="50"/>
      <c r="AF319" s="51"/>
      <c r="AG319" s="51"/>
      <c r="AH319" s="51"/>
      <c r="AI319" s="51"/>
    </row>
    <row r="320" spans="1:35" ht="40" customHeight="1" x14ac:dyDescent="0.35">
      <c r="A320" s="109"/>
      <c r="B320" s="112"/>
      <c r="C320" s="33">
        <v>317</v>
      </c>
      <c r="D320" s="115"/>
      <c r="E320" s="39" t="s">
        <v>129</v>
      </c>
      <c r="F320" s="40" t="s">
        <v>37</v>
      </c>
      <c r="G320" s="40" t="s">
        <v>39</v>
      </c>
      <c r="H320" s="40" t="s">
        <v>29</v>
      </c>
      <c r="I320" s="38">
        <v>18.73</v>
      </c>
      <c r="J320" s="17">
        <v>0</v>
      </c>
      <c r="K320" s="79">
        <f t="shared" si="18"/>
        <v>0</v>
      </c>
      <c r="L320" s="81">
        <f t="shared" si="19"/>
        <v>0</v>
      </c>
      <c r="M320" s="82"/>
      <c r="N320" s="83">
        <f t="shared" si="20"/>
        <v>0</v>
      </c>
      <c r="O320" s="80"/>
      <c r="P320" s="80"/>
      <c r="Q320" s="80"/>
      <c r="R320" s="84">
        <f t="shared" si="21"/>
        <v>0</v>
      </c>
      <c r="S320" s="19" t="str">
        <f t="shared" si="22"/>
        <v>OK</v>
      </c>
      <c r="T320" s="48"/>
      <c r="U320" s="48"/>
      <c r="V320" s="48"/>
      <c r="W320" s="48"/>
      <c r="X320" s="48"/>
      <c r="Y320" s="50"/>
      <c r="Z320" s="50"/>
      <c r="AA320" s="50"/>
      <c r="AB320" s="50"/>
      <c r="AC320" s="50"/>
      <c r="AD320" s="50"/>
      <c r="AE320" s="50"/>
      <c r="AF320" s="51"/>
      <c r="AG320" s="51"/>
      <c r="AH320" s="51"/>
      <c r="AI320" s="51"/>
    </row>
    <row r="321" spans="1:35" ht="40" customHeight="1" x14ac:dyDescent="0.35">
      <c r="A321" s="109"/>
      <c r="B321" s="112"/>
      <c r="C321" s="33">
        <v>318</v>
      </c>
      <c r="D321" s="115"/>
      <c r="E321" s="39" t="s">
        <v>130</v>
      </c>
      <c r="F321" s="40" t="s">
        <v>37</v>
      </c>
      <c r="G321" s="40" t="s">
        <v>40</v>
      </c>
      <c r="H321" s="40" t="s">
        <v>29</v>
      </c>
      <c r="I321" s="38">
        <v>20.350000000000001</v>
      </c>
      <c r="J321" s="17">
        <v>0</v>
      </c>
      <c r="K321" s="79">
        <f t="shared" si="18"/>
        <v>0</v>
      </c>
      <c r="L321" s="81">
        <f t="shared" si="19"/>
        <v>0</v>
      </c>
      <c r="M321" s="82"/>
      <c r="N321" s="83">
        <f t="shared" si="20"/>
        <v>0</v>
      </c>
      <c r="O321" s="80"/>
      <c r="P321" s="80"/>
      <c r="Q321" s="80"/>
      <c r="R321" s="84">
        <f t="shared" si="21"/>
        <v>0</v>
      </c>
      <c r="S321" s="19" t="str">
        <f t="shared" si="22"/>
        <v>OK</v>
      </c>
      <c r="T321" s="48"/>
      <c r="U321" s="48"/>
      <c r="V321" s="48"/>
      <c r="W321" s="48"/>
      <c r="X321" s="48"/>
      <c r="Y321" s="50"/>
      <c r="Z321" s="50"/>
      <c r="AA321" s="50"/>
      <c r="AB321" s="50"/>
      <c r="AC321" s="50"/>
      <c r="AD321" s="50"/>
      <c r="AE321" s="50"/>
      <c r="AF321" s="51"/>
      <c r="AG321" s="51"/>
      <c r="AH321" s="51"/>
      <c r="AI321" s="51"/>
    </row>
    <row r="322" spans="1:35" ht="40" customHeight="1" x14ac:dyDescent="0.35">
      <c r="A322" s="109"/>
      <c r="B322" s="112"/>
      <c r="C322" s="33">
        <v>319</v>
      </c>
      <c r="D322" s="115"/>
      <c r="E322" s="39" t="s">
        <v>41</v>
      </c>
      <c r="F322" s="40" t="s">
        <v>10</v>
      </c>
      <c r="G322" s="40" t="s">
        <v>28</v>
      </c>
      <c r="H322" s="40" t="s">
        <v>29</v>
      </c>
      <c r="I322" s="38">
        <v>70.88</v>
      </c>
      <c r="J322" s="17">
        <v>0</v>
      </c>
      <c r="K322" s="79">
        <f t="shared" si="18"/>
        <v>0</v>
      </c>
      <c r="L322" s="81">
        <f t="shared" si="19"/>
        <v>0</v>
      </c>
      <c r="M322" s="82"/>
      <c r="N322" s="83">
        <f t="shared" si="20"/>
        <v>0</v>
      </c>
      <c r="O322" s="80"/>
      <c r="P322" s="80"/>
      <c r="Q322" s="80"/>
      <c r="R322" s="84">
        <f t="shared" si="21"/>
        <v>0</v>
      </c>
      <c r="S322" s="19" t="str">
        <f t="shared" si="22"/>
        <v>OK</v>
      </c>
      <c r="T322" s="48"/>
      <c r="U322" s="48"/>
      <c r="V322" s="48"/>
      <c r="W322" s="48"/>
      <c r="X322" s="48"/>
      <c r="Y322" s="50"/>
      <c r="Z322" s="50"/>
      <c r="AA322" s="50"/>
      <c r="AB322" s="50"/>
      <c r="AC322" s="50"/>
      <c r="AD322" s="50"/>
      <c r="AE322" s="50"/>
      <c r="AF322" s="51"/>
      <c r="AG322" s="51"/>
      <c r="AH322" s="51"/>
      <c r="AI322" s="51"/>
    </row>
    <row r="323" spans="1:35" ht="40" customHeight="1" x14ac:dyDescent="0.35">
      <c r="A323" s="109"/>
      <c r="B323" s="112"/>
      <c r="C323" s="33">
        <v>320</v>
      </c>
      <c r="D323" s="115"/>
      <c r="E323" s="39" t="s">
        <v>42</v>
      </c>
      <c r="F323" s="40" t="s">
        <v>43</v>
      </c>
      <c r="G323" s="40" t="s">
        <v>28</v>
      </c>
      <c r="H323" s="40" t="s">
        <v>29</v>
      </c>
      <c r="I323" s="38">
        <v>25.35</v>
      </c>
      <c r="J323" s="17">
        <v>0</v>
      </c>
      <c r="K323" s="79">
        <f t="shared" si="18"/>
        <v>0</v>
      </c>
      <c r="L323" s="81">
        <f t="shared" si="19"/>
        <v>0</v>
      </c>
      <c r="M323" s="82"/>
      <c r="N323" s="83">
        <f t="shared" si="20"/>
        <v>0</v>
      </c>
      <c r="O323" s="80"/>
      <c r="P323" s="80"/>
      <c r="Q323" s="80"/>
      <c r="R323" s="84">
        <f t="shared" si="21"/>
        <v>0</v>
      </c>
      <c r="S323" s="19" t="str">
        <f t="shared" si="22"/>
        <v>OK</v>
      </c>
      <c r="T323" s="48"/>
      <c r="U323" s="48"/>
      <c r="V323" s="48"/>
      <c r="W323" s="48"/>
      <c r="X323" s="48"/>
      <c r="Y323" s="50"/>
      <c r="Z323" s="50"/>
      <c r="AA323" s="50"/>
      <c r="AB323" s="50"/>
      <c r="AC323" s="50"/>
      <c r="AD323" s="50"/>
      <c r="AE323" s="50"/>
      <c r="AF323" s="51"/>
      <c r="AG323" s="51"/>
      <c r="AH323" s="51"/>
      <c r="AI323" s="51"/>
    </row>
    <row r="324" spans="1:35" ht="40" customHeight="1" x14ac:dyDescent="0.35">
      <c r="A324" s="109"/>
      <c r="B324" s="112"/>
      <c r="C324" s="33">
        <v>321</v>
      </c>
      <c r="D324" s="115"/>
      <c r="E324" s="39" t="s">
        <v>44</v>
      </c>
      <c r="F324" s="40" t="s">
        <v>37</v>
      </c>
      <c r="G324" s="40" t="s">
        <v>45</v>
      </c>
      <c r="H324" s="40" t="s">
        <v>29</v>
      </c>
      <c r="I324" s="38">
        <v>32.64</v>
      </c>
      <c r="J324" s="17">
        <v>0</v>
      </c>
      <c r="K324" s="79">
        <f t="shared" si="18"/>
        <v>0</v>
      </c>
      <c r="L324" s="81">
        <f t="shared" si="19"/>
        <v>0</v>
      </c>
      <c r="M324" s="82"/>
      <c r="N324" s="83">
        <f t="shared" si="20"/>
        <v>0</v>
      </c>
      <c r="O324" s="80"/>
      <c r="P324" s="80"/>
      <c r="Q324" s="80"/>
      <c r="R324" s="84">
        <f t="shared" si="21"/>
        <v>0</v>
      </c>
      <c r="S324" s="19" t="str">
        <f t="shared" si="22"/>
        <v>OK</v>
      </c>
      <c r="T324" s="48"/>
      <c r="U324" s="48"/>
      <c r="V324" s="48"/>
      <c r="W324" s="48"/>
      <c r="X324" s="48"/>
      <c r="Y324" s="50"/>
      <c r="Z324" s="50"/>
      <c r="AA324" s="50"/>
      <c r="AB324" s="50"/>
      <c r="AC324" s="50"/>
      <c r="AD324" s="50"/>
      <c r="AE324" s="50"/>
      <c r="AF324" s="51"/>
      <c r="AG324" s="51"/>
      <c r="AH324" s="51"/>
      <c r="AI324" s="51"/>
    </row>
    <row r="325" spans="1:35" ht="40" customHeight="1" x14ac:dyDescent="0.35">
      <c r="A325" s="109"/>
      <c r="B325" s="112"/>
      <c r="C325" s="33">
        <v>322</v>
      </c>
      <c r="D325" s="115"/>
      <c r="E325" s="39" t="s">
        <v>46</v>
      </c>
      <c r="F325" s="40" t="s">
        <v>37</v>
      </c>
      <c r="G325" s="40" t="s">
        <v>47</v>
      </c>
      <c r="H325" s="40" t="s">
        <v>29</v>
      </c>
      <c r="I325" s="38">
        <v>25.76</v>
      </c>
      <c r="J325" s="17">
        <v>0</v>
      </c>
      <c r="K325" s="79">
        <f t="shared" ref="K325:K354" si="23">IF(SUM(T325:AK325)&gt;J325,J325,SUM(T325:AK325))</f>
        <v>0</v>
      </c>
      <c r="L325" s="81">
        <f t="shared" ref="L325:L354" si="24">(SUM(T325:AK325))</f>
        <v>0</v>
      </c>
      <c r="M325" s="82"/>
      <c r="N325" s="83">
        <f t="shared" ref="N325:N354" si="25">ROUND(IF(J325*0.25-0.5&lt;0,0,J325*0.25-0.5),0)-Q325-O325</f>
        <v>0</v>
      </c>
      <c r="O325" s="80"/>
      <c r="P325" s="80"/>
      <c r="Q325" s="80"/>
      <c r="R325" s="84">
        <f t="shared" ref="R325:R354" si="26">J325-(SUM(T325:AC325))+M325</f>
        <v>0</v>
      </c>
      <c r="S325" s="19" t="str">
        <f t="shared" si="22"/>
        <v>OK</v>
      </c>
      <c r="T325" s="48"/>
      <c r="U325" s="48"/>
      <c r="V325" s="48"/>
      <c r="W325" s="48"/>
      <c r="X325" s="48"/>
      <c r="Y325" s="50"/>
      <c r="Z325" s="50"/>
      <c r="AA325" s="50"/>
      <c r="AB325" s="50"/>
      <c r="AC325" s="50"/>
      <c r="AD325" s="50"/>
      <c r="AE325" s="50"/>
      <c r="AF325" s="51"/>
      <c r="AG325" s="51"/>
      <c r="AH325" s="51"/>
      <c r="AI325" s="51"/>
    </row>
    <row r="326" spans="1:35" ht="40" customHeight="1" x14ac:dyDescent="0.35">
      <c r="A326" s="109"/>
      <c r="B326" s="112"/>
      <c r="C326" s="33">
        <v>323</v>
      </c>
      <c r="D326" s="115"/>
      <c r="E326" s="39" t="s">
        <v>48</v>
      </c>
      <c r="F326" s="40" t="s">
        <v>37</v>
      </c>
      <c r="G326" s="40" t="s">
        <v>49</v>
      </c>
      <c r="H326" s="40" t="s">
        <v>29</v>
      </c>
      <c r="I326" s="38">
        <v>18.329999999999998</v>
      </c>
      <c r="J326" s="17">
        <v>0</v>
      </c>
      <c r="K326" s="79">
        <f t="shared" si="23"/>
        <v>0</v>
      </c>
      <c r="L326" s="81">
        <f t="shared" si="24"/>
        <v>0</v>
      </c>
      <c r="M326" s="82"/>
      <c r="N326" s="83">
        <f t="shared" si="25"/>
        <v>0</v>
      </c>
      <c r="O326" s="80"/>
      <c r="P326" s="80"/>
      <c r="Q326" s="80"/>
      <c r="R326" s="84">
        <f t="shared" si="26"/>
        <v>0</v>
      </c>
      <c r="S326" s="19" t="str">
        <f t="shared" si="22"/>
        <v>OK</v>
      </c>
      <c r="T326" s="48"/>
      <c r="U326" s="48"/>
      <c r="V326" s="48"/>
      <c r="W326" s="48"/>
      <c r="X326" s="48"/>
      <c r="Y326" s="50"/>
      <c r="Z326" s="50"/>
      <c r="AA326" s="50"/>
      <c r="AB326" s="50"/>
      <c r="AC326" s="50"/>
      <c r="AD326" s="50"/>
      <c r="AE326" s="50"/>
      <c r="AF326" s="51"/>
      <c r="AG326" s="51"/>
      <c r="AH326" s="51"/>
      <c r="AI326" s="51"/>
    </row>
    <row r="327" spans="1:35" ht="40" customHeight="1" x14ac:dyDescent="0.35">
      <c r="A327" s="109"/>
      <c r="B327" s="112"/>
      <c r="C327" s="33">
        <v>324</v>
      </c>
      <c r="D327" s="115"/>
      <c r="E327" s="39" t="s">
        <v>50</v>
      </c>
      <c r="F327" s="40" t="s">
        <v>37</v>
      </c>
      <c r="G327" s="40" t="s">
        <v>51</v>
      </c>
      <c r="H327" s="40" t="s">
        <v>29</v>
      </c>
      <c r="I327" s="38">
        <v>229.33</v>
      </c>
      <c r="J327" s="17">
        <v>0</v>
      </c>
      <c r="K327" s="79">
        <f t="shared" si="23"/>
        <v>0</v>
      </c>
      <c r="L327" s="81">
        <f t="shared" si="24"/>
        <v>0</v>
      </c>
      <c r="M327" s="82"/>
      <c r="N327" s="83">
        <f t="shared" si="25"/>
        <v>0</v>
      </c>
      <c r="O327" s="80"/>
      <c r="P327" s="80"/>
      <c r="Q327" s="80"/>
      <c r="R327" s="84">
        <f t="shared" si="26"/>
        <v>0</v>
      </c>
      <c r="S327" s="19" t="str">
        <f t="shared" si="22"/>
        <v>OK</v>
      </c>
      <c r="T327" s="48"/>
      <c r="U327" s="48"/>
      <c r="V327" s="48"/>
      <c r="W327" s="48"/>
      <c r="X327" s="48"/>
      <c r="Y327" s="50"/>
      <c r="Z327" s="50"/>
      <c r="AA327" s="50"/>
      <c r="AB327" s="50"/>
      <c r="AC327" s="50"/>
      <c r="AD327" s="50"/>
      <c r="AE327" s="50"/>
      <c r="AF327" s="51"/>
      <c r="AG327" s="51"/>
      <c r="AH327" s="51"/>
      <c r="AI327" s="51"/>
    </row>
    <row r="328" spans="1:35" ht="40" customHeight="1" x14ac:dyDescent="0.35">
      <c r="A328" s="109"/>
      <c r="B328" s="112"/>
      <c r="C328" s="33">
        <v>325</v>
      </c>
      <c r="D328" s="115"/>
      <c r="E328" s="39" t="s">
        <v>52</v>
      </c>
      <c r="F328" s="40" t="s">
        <v>37</v>
      </c>
      <c r="G328" s="40" t="s">
        <v>53</v>
      </c>
      <c r="H328" s="40" t="s">
        <v>29</v>
      </c>
      <c r="I328" s="38">
        <v>250.37</v>
      </c>
      <c r="J328" s="17">
        <v>0</v>
      </c>
      <c r="K328" s="79">
        <f t="shared" si="23"/>
        <v>0</v>
      </c>
      <c r="L328" s="81">
        <f t="shared" si="24"/>
        <v>0</v>
      </c>
      <c r="M328" s="82"/>
      <c r="N328" s="83">
        <f t="shared" si="25"/>
        <v>0</v>
      </c>
      <c r="O328" s="80"/>
      <c r="P328" s="80"/>
      <c r="Q328" s="80"/>
      <c r="R328" s="84">
        <f t="shared" si="26"/>
        <v>0</v>
      </c>
      <c r="S328" s="19" t="str">
        <f t="shared" si="22"/>
        <v>OK</v>
      </c>
      <c r="T328" s="48"/>
      <c r="U328" s="48"/>
      <c r="V328" s="48"/>
      <c r="W328" s="48"/>
      <c r="X328" s="48"/>
      <c r="Y328" s="50"/>
      <c r="Z328" s="50"/>
      <c r="AA328" s="50"/>
      <c r="AB328" s="50"/>
      <c r="AC328" s="50"/>
      <c r="AD328" s="50"/>
      <c r="AE328" s="50"/>
      <c r="AF328" s="51"/>
      <c r="AG328" s="51"/>
      <c r="AH328" s="51"/>
      <c r="AI328" s="51"/>
    </row>
    <row r="329" spans="1:35" ht="40" customHeight="1" x14ac:dyDescent="0.35">
      <c r="A329" s="109"/>
      <c r="B329" s="112"/>
      <c r="C329" s="33">
        <v>326</v>
      </c>
      <c r="D329" s="115"/>
      <c r="E329" s="39" t="s">
        <v>54</v>
      </c>
      <c r="F329" s="40" t="s">
        <v>37</v>
      </c>
      <c r="G329" s="40" t="s">
        <v>95</v>
      </c>
      <c r="H329" s="40" t="s">
        <v>29</v>
      </c>
      <c r="I329" s="38">
        <v>82.53</v>
      </c>
      <c r="J329" s="17">
        <v>0</v>
      </c>
      <c r="K329" s="79">
        <f t="shared" si="23"/>
        <v>0</v>
      </c>
      <c r="L329" s="81">
        <f t="shared" si="24"/>
        <v>0</v>
      </c>
      <c r="M329" s="82"/>
      <c r="N329" s="83">
        <f t="shared" si="25"/>
        <v>0</v>
      </c>
      <c r="O329" s="80"/>
      <c r="P329" s="80"/>
      <c r="Q329" s="80"/>
      <c r="R329" s="84">
        <f t="shared" si="26"/>
        <v>0</v>
      </c>
      <c r="S329" s="19" t="str">
        <f t="shared" si="22"/>
        <v>OK</v>
      </c>
      <c r="T329" s="48"/>
      <c r="U329" s="48"/>
      <c r="V329" s="48"/>
      <c r="W329" s="48"/>
      <c r="X329" s="48"/>
      <c r="Y329" s="50"/>
      <c r="Z329" s="50"/>
      <c r="AA329" s="50"/>
      <c r="AB329" s="50"/>
      <c r="AC329" s="50"/>
      <c r="AD329" s="50"/>
      <c r="AE329" s="50"/>
      <c r="AF329" s="51"/>
      <c r="AG329" s="51"/>
      <c r="AH329" s="51"/>
      <c r="AI329" s="51"/>
    </row>
    <row r="330" spans="1:35" ht="40" customHeight="1" x14ac:dyDescent="0.35">
      <c r="A330" s="109"/>
      <c r="B330" s="112"/>
      <c r="C330" s="33">
        <v>327</v>
      </c>
      <c r="D330" s="115"/>
      <c r="E330" s="39" t="s">
        <v>56</v>
      </c>
      <c r="F330" s="40" t="s">
        <v>37</v>
      </c>
      <c r="G330" s="40" t="s">
        <v>96</v>
      </c>
      <c r="H330" s="40" t="s">
        <v>29</v>
      </c>
      <c r="I330" s="38">
        <v>31.65</v>
      </c>
      <c r="J330" s="17">
        <v>0</v>
      </c>
      <c r="K330" s="79">
        <f t="shared" si="23"/>
        <v>0</v>
      </c>
      <c r="L330" s="81">
        <f t="shared" si="24"/>
        <v>0</v>
      </c>
      <c r="M330" s="82"/>
      <c r="N330" s="83">
        <f t="shared" si="25"/>
        <v>0</v>
      </c>
      <c r="O330" s="80"/>
      <c r="P330" s="80"/>
      <c r="Q330" s="80"/>
      <c r="R330" s="84">
        <f t="shared" si="26"/>
        <v>0</v>
      </c>
      <c r="S330" s="19" t="str">
        <f t="shared" si="22"/>
        <v>OK</v>
      </c>
      <c r="T330" s="48"/>
      <c r="U330" s="48"/>
      <c r="V330" s="48"/>
      <c r="W330" s="48"/>
      <c r="X330" s="48"/>
      <c r="Y330" s="50"/>
      <c r="Z330" s="50"/>
      <c r="AA330" s="50"/>
      <c r="AB330" s="50"/>
      <c r="AC330" s="50"/>
      <c r="AD330" s="50"/>
      <c r="AE330" s="50"/>
      <c r="AF330" s="51"/>
      <c r="AG330" s="51"/>
      <c r="AH330" s="51"/>
      <c r="AI330" s="51"/>
    </row>
    <row r="331" spans="1:35" ht="40" customHeight="1" x14ac:dyDescent="0.35">
      <c r="A331" s="109"/>
      <c r="B331" s="112"/>
      <c r="C331" s="33">
        <v>328</v>
      </c>
      <c r="D331" s="115"/>
      <c r="E331" s="39" t="s">
        <v>58</v>
      </c>
      <c r="F331" s="40" t="s">
        <v>37</v>
      </c>
      <c r="G331" s="40" t="s">
        <v>59</v>
      </c>
      <c r="H331" s="40" t="s">
        <v>29</v>
      </c>
      <c r="I331" s="38">
        <v>70.91</v>
      </c>
      <c r="J331" s="17">
        <v>0</v>
      </c>
      <c r="K331" s="79">
        <f t="shared" si="23"/>
        <v>0</v>
      </c>
      <c r="L331" s="81">
        <f t="shared" si="24"/>
        <v>0</v>
      </c>
      <c r="M331" s="82"/>
      <c r="N331" s="83">
        <f t="shared" si="25"/>
        <v>0</v>
      </c>
      <c r="O331" s="80"/>
      <c r="P331" s="80"/>
      <c r="Q331" s="80"/>
      <c r="R331" s="84">
        <f t="shared" si="26"/>
        <v>0</v>
      </c>
      <c r="S331" s="19" t="str">
        <f t="shared" si="22"/>
        <v>OK</v>
      </c>
      <c r="T331" s="48"/>
      <c r="U331" s="48"/>
      <c r="V331" s="48"/>
      <c r="W331" s="48"/>
      <c r="X331" s="48"/>
      <c r="Y331" s="50"/>
      <c r="Z331" s="50"/>
      <c r="AA331" s="50"/>
      <c r="AB331" s="50"/>
      <c r="AC331" s="50"/>
      <c r="AD331" s="50"/>
      <c r="AE331" s="50"/>
      <c r="AF331" s="51"/>
      <c r="AG331" s="51"/>
      <c r="AH331" s="51"/>
      <c r="AI331" s="51"/>
    </row>
    <row r="332" spans="1:35" ht="40" customHeight="1" x14ac:dyDescent="0.35">
      <c r="A332" s="109"/>
      <c r="B332" s="112"/>
      <c r="C332" s="33">
        <v>329</v>
      </c>
      <c r="D332" s="115"/>
      <c r="E332" s="39" t="s">
        <v>60</v>
      </c>
      <c r="F332" s="40" t="s">
        <v>37</v>
      </c>
      <c r="G332" s="40" t="s">
        <v>61</v>
      </c>
      <c r="H332" s="40" t="s">
        <v>29</v>
      </c>
      <c r="I332" s="38">
        <v>118.78</v>
      </c>
      <c r="J332" s="17">
        <v>0</v>
      </c>
      <c r="K332" s="79">
        <f t="shared" si="23"/>
        <v>0</v>
      </c>
      <c r="L332" s="81">
        <f t="shared" si="24"/>
        <v>0</v>
      </c>
      <c r="M332" s="82"/>
      <c r="N332" s="83">
        <f t="shared" si="25"/>
        <v>0</v>
      </c>
      <c r="O332" s="80"/>
      <c r="P332" s="80"/>
      <c r="Q332" s="80"/>
      <c r="R332" s="84">
        <f t="shared" si="26"/>
        <v>0</v>
      </c>
      <c r="S332" s="19" t="str">
        <f t="shared" si="22"/>
        <v>OK</v>
      </c>
      <c r="T332" s="48"/>
      <c r="U332" s="48"/>
      <c r="V332" s="48"/>
      <c r="W332" s="48"/>
      <c r="X332" s="48"/>
      <c r="Y332" s="50"/>
      <c r="Z332" s="50"/>
      <c r="AA332" s="50"/>
      <c r="AB332" s="50"/>
      <c r="AC332" s="50"/>
      <c r="AD332" s="50"/>
      <c r="AE332" s="50"/>
      <c r="AF332" s="51"/>
      <c r="AG332" s="51"/>
      <c r="AH332" s="51"/>
      <c r="AI332" s="51"/>
    </row>
    <row r="333" spans="1:35" ht="40" customHeight="1" x14ac:dyDescent="0.35">
      <c r="A333" s="109"/>
      <c r="B333" s="112"/>
      <c r="C333" s="33">
        <v>330</v>
      </c>
      <c r="D333" s="115"/>
      <c r="E333" s="39" t="s">
        <v>64</v>
      </c>
      <c r="F333" s="40" t="s">
        <v>125</v>
      </c>
      <c r="G333" s="40" t="s">
        <v>63</v>
      </c>
      <c r="H333" s="40" t="s">
        <v>29</v>
      </c>
      <c r="I333" s="38">
        <v>667.31</v>
      </c>
      <c r="J333" s="17">
        <v>0</v>
      </c>
      <c r="K333" s="79">
        <f t="shared" si="23"/>
        <v>0</v>
      </c>
      <c r="L333" s="81">
        <f t="shared" si="24"/>
        <v>0</v>
      </c>
      <c r="M333" s="82"/>
      <c r="N333" s="83">
        <f t="shared" si="25"/>
        <v>0</v>
      </c>
      <c r="O333" s="80"/>
      <c r="P333" s="80"/>
      <c r="Q333" s="80"/>
      <c r="R333" s="84">
        <f t="shared" si="26"/>
        <v>0</v>
      </c>
      <c r="S333" s="19" t="str">
        <f t="shared" si="22"/>
        <v>OK</v>
      </c>
      <c r="T333" s="48"/>
      <c r="U333" s="48"/>
      <c r="V333" s="48"/>
      <c r="W333" s="48"/>
      <c r="X333" s="48"/>
      <c r="Y333" s="50"/>
      <c r="Z333" s="50"/>
      <c r="AA333" s="50"/>
      <c r="AB333" s="50"/>
      <c r="AC333" s="50"/>
      <c r="AD333" s="50"/>
      <c r="AE333" s="50"/>
      <c r="AF333" s="51"/>
      <c r="AG333" s="51"/>
      <c r="AH333" s="51"/>
      <c r="AI333" s="51"/>
    </row>
    <row r="334" spans="1:35" ht="40" customHeight="1" x14ac:dyDescent="0.35">
      <c r="A334" s="109"/>
      <c r="B334" s="112"/>
      <c r="C334" s="33">
        <v>331</v>
      </c>
      <c r="D334" s="115"/>
      <c r="E334" s="39" t="s">
        <v>65</v>
      </c>
      <c r="F334" s="40" t="s">
        <v>125</v>
      </c>
      <c r="G334" s="40" t="s">
        <v>66</v>
      </c>
      <c r="H334" s="40" t="s">
        <v>29</v>
      </c>
      <c r="I334" s="38">
        <v>180.17</v>
      </c>
      <c r="J334" s="17">
        <v>0</v>
      </c>
      <c r="K334" s="79">
        <f t="shared" si="23"/>
        <v>0</v>
      </c>
      <c r="L334" s="81">
        <f t="shared" si="24"/>
        <v>0</v>
      </c>
      <c r="M334" s="82"/>
      <c r="N334" s="83">
        <f t="shared" si="25"/>
        <v>0</v>
      </c>
      <c r="O334" s="80"/>
      <c r="P334" s="80"/>
      <c r="Q334" s="80"/>
      <c r="R334" s="84">
        <f t="shared" si="26"/>
        <v>0</v>
      </c>
      <c r="S334" s="19" t="str">
        <f t="shared" si="22"/>
        <v>OK</v>
      </c>
      <c r="T334" s="48"/>
      <c r="U334" s="48"/>
      <c r="V334" s="48"/>
      <c r="W334" s="48"/>
      <c r="X334" s="48"/>
      <c r="Y334" s="50"/>
      <c r="Z334" s="50"/>
      <c r="AA334" s="50"/>
      <c r="AB334" s="50"/>
      <c r="AC334" s="50"/>
      <c r="AD334" s="50"/>
      <c r="AE334" s="50"/>
      <c r="AF334" s="51"/>
      <c r="AG334" s="51"/>
      <c r="AH334" s="51"/>
      <c r="AI334" s="51"/>
    </row>
    <row r="335" spans="1:35" ht="40" customHeight="1" x14ac:dyDescent="0.35">
      <c r="A335" s="109"/>
      <c r="B335" s="112"/>
      <c r="C335" s="33">
        <v>332</v>
      </c>
      <c r="D335" s="115"/>
      <c r="E335" s="39" t="s">
        <v>67</v>
      </c>
      <c r="F335" s="40" t="s">
        <v>125</v>
      </c>
      <c r="G335" s="40" t="s">
        <v>68</v>
      </c>
      <c r="H335" s="40" t="s">
        <v>29</v>
      </c>
      <c r="I335" s="38">
        <v>827.52</v>
      </c>
      <c r="J335" s="17">
        <v>0</v>
      </c>
      <c r="K335" s="79">
        <f t="shared" si="23"/>
        <v>0</v>
      </c>
      <c r="L335" s="81">
        <f t="shared" si="24"/>
        <v>0</v>
      </c>
      <c r="M335" s="82"/>
      <c r="N335" s="83">
        <f t="shared" si="25"/>
        <v>0</v>
      </c>
      <c r="O335" s="80"/>
      <c r="P335" s="80"/>
      <c r="Q335" s="80"/>
      <c r="R335" s="84">
        <f t="shared" si="26"/>
        <v>0</v>
      </c>
      <c r="S335" s="19" t="str">
        <f t="shared" si="22"/>
        <v>OK</v>
      </c>
      <c r="T335" s="48"/>
      <c r="U335" s="48"/>
      <c r="V335" s="48"/>
      <c r="W335" s="48"/>
      <c r="X335" s="48"/>
      <c r="Y335" s="50"/>
      <c r="Z335" s="50"/>
      <c r="AA335" s="50"/>
      <c r="AB335" s="50"/>
      <c r="AC335" s="50"/>
      <c r="AD335" s="50"/>
      <c r="AE335" s="50"/>
      <c r="AF335" s="51"/>
      <c r="AG335" s="51"/>
      <c r="AH335" s="51"/>
      <c r="AI335" s="51"/>
    </row>
    <row r="336" spans="1:35" ht="40" customHeight="1" x14ac:dyDescent="0.35">
      <c r="A336" s="109"/>
      <c r="B336" s="112"/>
      <c r="C336" s="33">
        <v>333</v>
      </c>
      <c r="D336" s="115"/>
      <c r="E336" s="39" t="s">
        <v>69</v>
      </c>
      <c r="F336" s="40" t="s">
        <v>125</v>
      </c>
      <c r="G336" s="40" t="s">
        <v>28</v>
      </c>
      <c r="H336" s="40" t="s">
        <v>29</v>
      </c>
      <c r="I336" s="38">
        <v>413.48</v>
      </c>
      <c r="J336" s="17">
        <v>0</v>
      </c>
      <c r="K336" s="79">
        <f t="shared" si="23"/>
        <v>0</v>
      </c>
      <c r="L336" s="81">
        <f t="shared" si="24"/>
        <v>0</v>
      </c>
      <c r="M336" s="82"/>
      <c r="N336" s="83">
        <f t="shared" si="25"/>
        <v>0</v>
      </c>
      <c r="O336" s="80"/>
      <c r="P336" s="80"/>
      <c r="Q336" s="80"/>
      <c r="R336" s="84">
        <f t="shared" si="26"/>
        <v>0</v>
      </c>
      <c r="S336" s="19" t="str">
        <f t="shared" si="22"/>
        <v>OK</v>
      </c>
      <c r="T336" s="48"/>
      <c r="U336" s="48"/>
      <c r="V336" s="48"/>
      <c r="W336" s="48"/>
      <c r="X336" s="48"/>
      <c r="Y336" s="50"/>
      <c r="Z336" s="50"/>
      <c r="AA336" s="50"/>
      <c r="AB336" s="50"/>
      <c r="AC336" s="50"/>
      <c r="AD336" s="50"/>
      <c r="AE336" s="50"/>
      <c r="AF336" s="51"/>
      <c r="AG336" s="51"/>
      <c r="AH336" s="51"/>
      <c r="AI336" s="51"/>
    </row>
    <row r="337" spans="1:35" ht="40" customHeight="1" x14ac:dyDescent="0.35">
      <c r="A337" s="109"/>
      <c r="B337" s="112"/>
      <c r="C337" s="33">
        <v>334</v>
      </c>
      <c r="D337" s="115"/>
      <c r="E337" s="39" t="s">
        <v>70</v>
      </c>
      <c r="F337" s="40" t="s">
        <v>125</v>
      </c>
      <c r="G337" s="40" t="s">
        <v>71</v>
      </c>
      <c r="H337" s="40" t="s">
        <v>29</v>
      </c>
      <c r="I337" s="38">
        <v>157.21</v>
      </c>
      <c r="J337" s="17">
        <v>0</v>
      </c>
      <c r="K337" s="79">
        <f t="shared" si="23"/>
        <v>0</v>
      </c>
      <c r="L337" s="81">
        <f t="shared" si="24"/>
        <v>0</v>
      </c>
      <c r="M337" s="82"/>
      <c r="N337" s="83">
        <f t="shared" si="25"/>
        <v>0</v>
      </c>
      <c r="O337" s="80"/>
      <c r="P337" s="80"/>
      <c r="Q337" s="80"/>
      <c r="R337" s="84">
        <f t="shared" si="26"/>
        <v>0</v>
      </c>
      <c r="S337" s="19" t="str">
        <f t="shared" si="22"/>
        <v>OK</v>
      </c>
      <c r="T337" s="48"/>
      <c r="U337" s="48"/>
      <c r="V337" s="48"/>
      <c r="W337" s="48"/>
      <c r="X337" s="48"/>
      <c r="Y337" s="50"/>
      <c r="Z337" s="50"/>
      <c r="AA337" s="50"/>
      <c r="AB337" s="50"/>
      <c r="AC337" s="50"/>
      <c r="AD337" s="50"/>
      <c r="AE337" s="50"/>
      <c r="AF337" s="51"/>
      <c r="AG337" s="51"/>
      <c r="AH337" s="51"/>
      <c r="AI337" s="51"/>
    </row>
    <row r="338" spans="1:35" ht="40" customHeight="1" x14ac:dyDescent="0.35">
      <c r="A338" s="109"/>
      <c r="B338" s="112"/>
      <c r="C338" s="33">
        <v>335</v>
      </c>
      <c r="D338" s="115"/>
      <c r="E338" s="39" t="s">
        <v>72</v>
      </c>
      <c r="F338" s="40" t="s">
        <v>125</v>
      </c>
      <c r="G338" s="40" t="s">
        <v>73</v>
      </c>
      <c r="H338" s="40" t="s">
        <v>29</v>
      </c>
      <c r="I338" s="38">
        <v>916.17</v>
      </c>
      <c r="J338" s="17">
        <v>0</v>
      </c>
      <c r="K338" s="79">
        <f t="shared" si="23"/>
        <v>0</v>
      </c>
      <c r="L338" s="81">
        <f t="shared" si="24"/>
        <v>0</v>
      </c>
      <c r="M338" s="82"/>
      <c r="N338" s="83">
        <f t="shared" si="25"/>
        <v>0</v>
      </c>
      <c r="O338" s="80"/>
      <c r="P338" s="80"/>
      <c r="Q338" s="80"/>
      <c r="R338" s="84">
        <f t="shared" si="26"/>
        <v>0</v>
      </c>
      <c r="S338" s="19" t="str">
        <f t="shared" si="22"/>
        <v>OK</v>
      </c>
      <c r="T338" s="48"/>
      <c r="U338" s="48"/>
      <c r="V338" s="48"/>
      <c r="W338" s="48"/>
      <c r="X338" s="48"/>
      <c r="Y338" s="50"/>
      <c r="Z338" s="50"/>
      <c r="AA338" s="50"/>
      <c r="AB338" s="50"/>
      <c r="AC338" s="50"/>
      <c r="AD338" s="50"/>
      <c r="AE338" s="50"/>
      <c r="AF338" s="51"/>
      <c r="AG338" s="51"/>
      <c r="AH338" s="51"/>
      <c r="AI338" s="51"/>
    </row>
    <row r="339" spans="1:35" ht="40" customHeight="1" x14ac:dyDescent="0.35">
      <c r="A339" s="109"/>
      <c r="B339" s="112"/>
      <c r="C339" s="33">
        <v>336</v>
      </c>
      <c r="D339" s="115"/>
      <c r="E339" s="39" t="s">
        <v>74</v>
      </c>
      <c r="F339" s="40" t="s">
        <v>125</v>
      </c>
      <c r="G339" s="40" t="s">
        <v>75</v>
      </c>
      <c r="H339" s="40" t="s">
        <v>29</v>
      </c>
      <c r="I339" s="38">
        <v>1278.82</v>
      </c>
      <c r="J339" s="17">
        <v>0</v>
      </c>
      <c r="K339" s="79">
        <f t="shared" si="23"/>
        <v>0</v>
      </c>
      <c r="L339" s="81">
        <f t="shared" si="24"/>
        <v>0</v>
      </c>
      <c r="M339" s="82"/>
      <c r="N339" s="83">
        <f t="shared" si="25"/>
        <v>0</v>
      </c>
      <c r="O339" s="80"/>
      <c r="P339" s="80"/>
      <c r="Q339" s="80"/>
      <c r="R339" s="84">
        <f t="shared" si="26"/>
        <v>0</v>
      </c>
      <c r="S339" s="19" t="str">
        <f t="shared" si="22"/>
        <v>OK</v>
      </c>
      <c r="T339" s="48"/>
      <c r="U339" s="48"/>
      <c r="V339" s="48"/>
      <c r="W339" s="48"/>
      <c r="X339" s="48"/>
      <c r="Y339" s="50"/>
      <c r="Z339" s="50"/>
      <c r="AA339" s="50"/>
      <c r="AB339" s="50"/>
      <c r="AC339" s="50"/>
      <c r="AD339" s="50"/>
      <c r="AE339" s="50"/>
      <c r="AF339" s="51"/>
      <c r="AG339" s="51"/>
      <c r="AH339" s="51"/>
      <c r="AI339" s="51"/>
    </row>
    <row r="340" spans="1:35" ht="40" customHeight="1" x14ac:dyDescent="0.35">
      <c r="A340" s="109"/>
      <c r="B340" s="112"/>
      <c r="C340" s="33">
        <v>337</v>
      </c>
      <c r="D340" s="115"/>
      <c r="E340" s="39" t="s">
        <v>76</v>
      </c>
      <c r="F340" s="40" t="s">
        <v>125</v>
      </c>
      <c r="G340" s="40" t="s">
        <v>28</v>
      </c>
      <c r="H340" s="40" t="s">
        <v>29</v>
      </c>
      <c r="I340" s="38">
        <v>684.04</v>
      </c>
      <c r="J340" s="17">
        <v>0</v>
      </c>
      <c r="K340" s="79">
        <f t="shared" si="23"/>
        <v>0</v>
      </c>
      <c r="L340" s="81">
        <f t="shared" si="24"/>
        <v>0</v>
      </c>
      <c r="M340" s="82"/>
      <c r="N340" s="83">
        <f t="shared" si="25"/>
        <v>0</v>
      </c>
      <c r="O340" s="80"/>
      <c r="P340" s="80"/>
      <c r="Q340" s="80"/>
      <c r="R340" s="84">
        <f t="shared" si="26"/>
        <v>0</v>
      </c>
      <c r="S340" s="19" t="str">
        <f t="shared" si="22"/>
        <v>OK</v>
      </c>
      <c r="T340" s="48"/>
      <c r="U340" s="48"/>
      <c r="V340" s="48"/>
      <c r="W340" s="48"/>
      <c r="X340" s="48"/>
      <c r="Y340" s="50"/>
      <c r="Z340" s="50"/>
      <c r="AA340" s="50"/>
      <c r="AB340" s="50"/>
      <c r="AC340" s="50"/>
      <c r="AD340" s="50"/>
      <c r="AE340" s="50"/>
      <c r="AF340" s="51"/>
      <c r="AG340" s="51"/>
      <c r="AH340" s="51"/>
      <c r="AI340" s="51"/>
    </row>
    <row r="341" spans="1:35" ht="40" customHeight="1" x14ac:dyDescent="0.35">
      <c r="A341" s="109"/>
      <c r="B341" s="112"/>
      <c r="C341" s="33">
        <v>338</v>
      </c>
      <c r="D341" s="115"/>
      <c r="E341" s="39" t="s">
        <v>77</v>
      </c>
      <c r="F341" s="40" t="s">
        <v>125</v>
      </c>
      <c r="G341" s="40" t="s">
        <v>28</v>
      </c>
      <c r="H341" s="40" t="s">
        <v>29</v>
      </c>
      <c r="I341" s="38">
        <v>1291.77</v>
      </c>
      <c r="J341" s="17">
        <v>0</v>
      </c>
      <c r="K341" s="79">
        <f t="shared" si="23"/>
        <v>0</v>
      </c>
      <c r="L341" s="81">
        <f t="shared" si="24"/>
        <v>0</v>
      </c>
      <c r="M341" s="82"/>
      <c r="N341" s="83">
        <f t="shared" si="25"/>
        <v>0</v>
      </c>
      <c r="O341" s="80"/>
      <c r="P341" s="80"/>
      <c r="Q341" s="80"/>
      <c r="R341" s="84">
        <f t="shared" si="26"/>
        <v>0</v>
      </c>
      <c r="S341" s="19" t="str">
        <f t="shared" si="22"/>
        <v>OK</v>
      </c>
      <c r="T341" s="48"/>
      <c r="U341" s="48"/>
      <c r="V341" s="48"/>
      <c r="W341" s="48"/>
      <c r="X341" s="48"/>
      <c r="Y341" s="50"/>
      <c r="Z341" s="50"/>
      <c r="AA341" s="50"/>
      <c r="AB341" s="50"/>
      <c r="AC341" s="50"/>
      <c r="AD341" s="50"/>
      <c r="AE341" s="50"/>
      <c r="AF341" s="51"/>
      <c r="AG341" s="51"/>
      <c r="AH341" s="51"/>
      <c r="AI341" s="51"/>
    </row>
    <row r="342" spans="1:35" ht="40" customHeight="1" x14ac:dyDescent="0.35">
      <c r="A342" s="109"/>
      <c r="B342" s="112"/>
      <c r="C342" s="33">
        <v>339</v>
      </c>
      <c r="D342" s="115"/>
      <c r="E342" s="39" t="s">
        <v>78</v>
      </c>
      <c r="F342" s="40" t="s">
        <v>125</v>
      </c>
      <c r="G342" s="40" t="s">
        <v>28</v>
      </c>
      <c r="H342" s="40" t="s">
        <v>29</v>
      </c>
      <c r="I342" s="38">
        <v>85.89</v>
      </c>
      <c r="J342" s="17">
        <v>0</v>
      </c>
      <c r="K342" s="79">
        <f t="shared" si="23"/>
        <v>0</v>
      </c>
      <c r="L342" s="81">
        <f t="shared" si="24"/>
        <v>0</v>
      </c>
      <c r="M342" s="82"/>
      <c r="N342" s="83">
        <f t="shared" si="25"/>
        <v>0</v>
      </c>
      <c r="O342" s="80"/>
      <c r="P342" s="80"/>
      <c r="Q342" s="80"/>
      <c r="R342" s="84">
        <f t="shared" si="26"/>
        <v>0</v>
      </c>
      <c r="S342" s="19" t="str">
        <f t="shared" si="22"/>
        <v>OK</v>
      </c>
      <c r="T342" s="48"/>
      <c r="U342" s="48"/>
      <c r="V342" s="48"/>
      <c r="W342" s="48"/>
      <c r="X342" s="48"/>
      <c r="Y342" s="50"/>
      <c r="Z342" s="50"/>
      <c r="AA342" s="50"/>
      <c r="AB342" s="50"/>
      <c r="AC342" s="50"/>
      <c r="AD342" s="50"/>
      <c r="AE342" s="50"/>
      <c r="AF342" s="51"/>
      <c r="AG342" s="51"/>
      <c r="AH342" s="51"/>
      <c r="AI342" s="51"/>
    </row>
    <row r="343" spans="1:35" ht="40" customHeight="1" x14ac:dyDescent="0.35">
      <c r="A343" s="109"/>
      <c r="B343" s="112"/>
      <c r="C343" s="33">
        <v>340</v>
      </c>
      <c r="D343" s="115"/>
      <c r="E343" s="39" t="s">
        <v>131</v>
      </c>
      <c r="F343" s="40" t="s">
        <v>125</v>
      </c>
      <c r="G343" s="40" t="s">
        <v>28</v>
      </c>
      <c r="H343" s="40" t="s">
        <v>29</v>
      </c>
      <c r="I343" s="38">
        <v>81.319999999999993</v>
      </c>
      <c r="J343" s="17">
        <v>0</v>
      </c>
      <c r="K343" s="79">
        <f t="shared" si="23"/>
        <v>0</v>
      </c>
      <c r="L343" s="81">
        <f t="shared" si="24"/>
        <v>0</v>
      </c>
      <c r="M343" s="82"/>
      <c r="N343" s="83">
        <f t="shared" si="25"/>
        <v>0</v>
      </c>
      <c r="O343" s="80"/>
      <c r="P343" s="80"/>
      <c r="Q343" s="80"/>
      <c r="R343" s="84">
        <f t="shared" si="26"/>
        <v>0</v>
      </c>
      <c r="S343" s="19" t="str">
        <f t="shared" si="22"/>
        <v>OK</v>
      </c>
      <c r="T343" s="48"/>
      <c r="U343" s="48"/>
      <c r="V343" s="48"/>
      <c r="W343" s="48"/>
      <c r="X343" s="48"/>
      <c r="Y343" s="50"/>
      <c r="Z343" s="50"/>
      <c r="AA343" s="50"/>
      <c r="AB343" s="50"/>
      <c r="AC343" s="50"/>
      <c r="AD343" s="50"/>
      <c r="AE343" s="50"/>
      <c r="AF343" s="51"/>
      <c r="AG343" s="51"/>
      <c r="AH343" s="51"/>
      <c r="AI343" s="51"/>
    </row>
    <row r="344" spans="1:35" ht="40" customHeight="1" x14ac:dyDescent="0.35">
      <c r="A344" s="109"/>
      <c r="B344" s="112"/>
      <c r="C344" s="33">
        <v>341</v>
      </c>
      <c r="D344" s="115"/>
      <c r="E344" s="39" t="s">
        <v>133</v>
      </c>
      <c r="F344" s="40" t="s">
        <v>37</v>
      </c>
      <c r="G344" s="40" t="s">
        <v>80</v>
      </c>
      <c r="H344" s="40" t="s">
        <v>29</v>
      </c>
      <c r="I344" s="38">
        <v>23.66</v>
      </c>
      <c r="J344" s="17">
        <v>0</v>
      </c>
      <c r="K344" s="79">
        <f t="shared" si="23"/>
        <v>0</v>
      </c>
      <c r="L344" s="81">
        <f t="shared" si="24"/>
        <v>0</v>
      </c>
      <c r="M344" s="82"/>
      <c r="N344" s="83">
        <f t="shared" si="25"/>
        <v>0</v>
      </c>
      <c r="O344" s="80"/>
      <c r="P344" s="80"/>
      <c r="Q344" s="80"/>
      <c r="R344" s="84">
        <f t="shared" si="26"/>
        <v>0</v>
      </c>
      <c r="S344" s="19" t="str">
        <f t="shared" si="22"/>
        <v>OK</v>
      </c>
      <c r="T344" s="48"/>
      <c r="U344" s="48"/>
      <c r="V344" s="48"/>
      <c r="W344" s="48"/>
      <c r="X344" s="48"/>
      <c r="Y344" s="50"/>
      <c r="Z344" s="50"/>
      <c r="AA344" s="50"/>
      <c r="AB344" s="50"/>
      <c r="AC344" s="50"/>
      <c r="AD344" s="50"/>
      <c r="AE344" s="50"/>
      <c r="AF344" s="51"/>
      <c r="AG344" s="51"/>
      <c r="AH344" s="51"/>
      <c r="AI344" s="51"/>
    </row>
    <row r="345" spans="1:35" ht="40" customHeight="1" x14ac:dyDescent="0.35">
      <c r="A345" s="109"/>
      <c r="B345" s="112"/>
      <c r="C345" s="33">
        <v>342</v>
      </c>
      <c r="D345" s="115"/>
      <c r="E345" s="39" t="s">
        <v>134</v>
      </c>
      <c r="F345" s="40" t="s">
        <v>37</v>
      </c>
      <c r="G345" s="40" t="s">
        <v>81</v>
      </c>
      <c r="H345" s="40" t="s">
        <v>29</v>
      </c>
      <c r="I345" s="38">
        <v>24.79</v>
      </c>
      <c r="J345" s="17">
        <v>0</v>
      </c>
      <c r="K345" s="79">
        <f t="shared" si="23"/>
        <v>0</v>
      </c>
      <c r="L345" s="81">
        <f t="shared" si="24"/>
        <v>0</v>
      </c>
      <c r="M345" s="82"/>
      <c r="N345" s="83">
        <f t="shared" si="25"/>
        <v>0</v>
      </c>
      <c r="O345" s="80"/>
      <c r="P345" s="80"/>
      <c r="Q345" s="80"/>
      <c r="R345" s="84">
        <f t="shared" si="26"/>
        <v>0</v>
      </c>
      <c r="S345" s="19" t="str">
        <f t="shared" si="22"/>
        <v>OK</v>
      </c>
      <c r="T345" s="48"/>
      <c r="U345" s="48"/>
      <c r="V345" s="48"/>
      <c r="W345" s="48"/>
      <c r="X345" s="48"/>
      <c r="Y345" s="50"/>
      <c r="Z345" s="50"/>
      <c r="AA345" s="50"/>
      <c r="AB345" s="50"/>
      <c r="AC345" s="50"/>
      <c r="AD345" s="50"/>
      <c r="AE345" s="50"/>
      <c r="AF345" s="51"/>
      <c r="AG345" s="51"/>
      <c r="AH345" s="51"/>
      <c r="AI345" s="51"/>
    </row>
    <row r="346" spans="1:35" ht="40" customHeight="1" x14ac:dyDescent="0.35">
      <c r="A346" s="109"/>
      <c r="B346" s="112"/>
      <c r="C346" s="33">
        <v>343</v>
      </c>
      <c r="D346" s="115"/>
      <c r="E346" s="39" t="s">
        <v>135</v>
      </c>
      <c r="F346" s="40" t="s">
        <v>37</v>
      </c>
      <c r="G346" s="40" t="s">
        <v>82</v>
      </c>
      <c r="H346" s="40" t="s">
        <v>29</v>
      </c>
      <c r="I346" s="38">
        <v>62.42</v>
      </c>
      <c r="J346" s="17">
        <v>0</v>
      </c>
      <c r="K346" s="79">
        <f t="shared" si="23"/>
        <v>0</v>
      </c>
      <c r="L346" s="81">
        <f t="shared" si="24"/>
        <v>0</v>
      </c>
      <c r="M346" s="82"/>
      <c r="N346" s="83">
        <f t="shared" si="25"/>
        <v>0</v>
      </c>
      <c r="O346" s="80"/>
      <c r="P346" s="80"/>
      <c r="Q346" s="80"/>
      <c r="R346" s="84">
        <f t="shared" si="26"/>
        <v>0</v>
      </c>
      <c r="S346" s="19" t="str">
        <f t="shared" si="22"/>
        <v>OK</v>
      </c>
      <c r="T346" s="48"/>
      <c r="U346" s="48"/>
      <c r="V346" s="48"/>
      <c r="W346" s="48"/>
      <c r="X346" s="48"/>
      <c r="Y346" s="50"/>
      <c r="Z346" s="50"/>
      <c r="AA346" s="50"/>
      <c r="AB346" s="50"/>
      <c r="AC346" s="50"/>
      <c r="AD346" s="50"/>
      <c r="AE346" s="50"/>
      <c r="AF346" s="51"/>
      <c r="AG346" s="51"/>
      <c r="AH346" s="51"/>
      <c r="AI346" s="51"/>
    </row>
    <row r="347" spans="1:35" ht="40" customHeight="1" x14ac:dyDescent="0.35">
      <c r="A347" s="109"/>
      <c r="B347" s="112"/>
      <c r="C347" s="33">
        <v>344</v>
      </c>
      <c r="D347" s="115"/>
      <c r="E347" s="39" t="s">
        <v>136</v>
      </c>
      <c r="F347" s="40" t="s">
        <v>37</v>
      </c>
      <c r="G347" s="40" t="s">
        <v>83</v>
      </c>
      <c r="H347" s="40" t="s">
        <v>29</v>
      </c>
      <c r="I347" s="38">
        <v>32.659999999999997</v>
      </c>
      <c r="J347" s="17">
        <v>0</v>
      </c>
      <c r="K347" s="79">
        <f t="shared" si="23"/>
        <v>0</v>
      </c>
      <c r="L347" s="81">
        <f t="shared" si="24"/>
        <v>0</v>
      </c>
      <c r="M347" s="82"/>
      <c r="N347" s="83">
        <f t="shared" si="25"/>
        <v>0</v>
      </c>
      <c r="O347" s="80"/>
      <c r="P347" s="80"/>
      <c r="Q347" s="80"/>
      <c r="R347" s="84">
        <f t="shared" si="26"/>
        <v>0</v>
      </c>
      <c r="S347" s="19" t="str">
        <f t="shared" si="22"/>
        <v>OK</v>
      </c>
      <c r="T347" s="48"/>
      <c r="U347" s="48"/>
      <c r="V347" s="48"/>
      <c r="W347" s="48"/>
      <c r="X347" s="48"/>
      <c r="Y347" s="50"/>
      <c r="Z347" s="50"/>
      <c r="AA347" s="50"/>
      <c r="AB347" s="50"/>
      <c r="AC347" s="50"/>
      <c r="AD347" s="50"/>
      <c r="AE347" s="50"/>
      <c r="AF347" s="51"/>
      <c r="AG347" s="51"/>
      <c r="AH347" s="51"/>
      <c r="AI347" s="51"/>
    </row>
    <row r="348" spans="1:35" ht="40" customHeight="1" x14ac:dyDescent="0.35">
      <c r="A348" s="109"/>
      <c r="B348" s="112"/>
      <c r="C348" s="33">
        <v>345</v>
      </c>
      <c r="D348" s="115"/>
      <c r="E348" s="39" t="s">
        <v>86</v>
      </c>
      <c r="F348" s="40" t="s">
        <v>125</v>
      </c>
      <c r="G348" s="40" t="s">
        <v>87</v>
      </c>
      <c r="H348" s="40" t="s">
        <v>29</v>
      </c>
      <c r="I348" s="38">
        <v>552.51</v>
      </c>
      <c r="J348" s="17">
        <v>0</v>
      </c>
      <c r="K348" s="79">
        <f t="shared" si="23"/>
        <v>0</v>
      </c>
      <c r="L348" s="81">
        <f t="shared" si="24"/>
        <v>0</v>
      </c>
      <c r="M348" s="82"/>
      <c r="N348" s="83">
        <f t="shared" si="25"/>
        <v>0</v>
      </c>
      <c r="O348" s="80"/>
      <c r="P348" s="80"/>
      <c r="Q348" s="80"/>
      <c r="R348" s="84">
        <f t="shared" si="26"/>
        <v>0</v>
      </c>
      <c r="S348" s="19" t="str">
        <f t="shared" si="22"/>
        <v>OK</v>
      </c>
      <c r="T348" s="48"/>
      <c r="U348" s="48"/>
      <c r="V348" s="48"/>
      <c r="W348" s="48"/>
      <c r="X348" s="48"/>
      <c r="Y348" s="50"/>
      <c r="Z348" s="50"/>
      <c r="AA348" s="50"/>
      <c r="AB348" s="50"/>
      <c r="AC348" s="50"/>
      <c r="AD348" s="50"/>
      <c r="AE348" s="50"/>
      <c r="AF348" s="51"/>
      <c r="AG348" s="51"/>
      <c r="AH348" s="51"/>
      <c r="AI348" s="51"/>
    </row>
    <row r="349" spans="1:35" ht="40" customHeight="1" x14ac:dyDescent="0.35">
      <c r="A349" s="109"/>
      <c r="B349" s="112"/>
      <c r="C349" s="33">
        <v>346</v>
      </c>
      <c r="D349" s="115"/>
      <c r="E349" s="39" t="s">
        <v>88</v>
      </c>
      <c r="F349" s="40" t="s">
        <v>125</v>
      </c>
      <c r="G349" s="40" t="s">
        <v>28</v>
      </c>
      <c r="H349" s="40" t="s">
        <v>29</v>
      </c>
      <c r="I349" s="38">
        <v>1097.5</v>
      </c>
      <c r="J349" s="17">
        <v>0</v>
      </c>
      <c r="K349" s="79">
        <f t="shared" si="23"/>
        <v>0</v>
      </c>
      <c r="L349" s="81">
        <f t="shared" si="24"/>
        <v>0</v>
      </c>
      <c r="M349" s="82"/>
      <c r="N349" s="83">
        <f t="shared" si="25"/>
        <v>0</v>
      </c>
      <c r="O349" s="80"/>
      <c r="P349" s="80"/>
      <c r="Q349" s="80"/>
      <c r="R349" s="84">
        <f t="shared" si="26"/>
        <v>0</v>
      </c>
      <c r="S349" s="19" t="str">
        <f t="shared" si="22"/>
        <v>OK</v>
      </c>
      <c r="T349" s="48"/>
      <c r="U349" s="48"/>
      <c r="V349" s="48"/>
      <c r="W349" s="48"/>
      <c r="X349" s="48"/>
      <c r="Y349" s="50"/>
      <c r="Z349" s="50"/>
      <c r="AA349" s="50"/>
      <c r="AB349" s="50"/>
      <c r="AC349" s="50"/>
      <c r="AD349" s="50"/>
      <c r="AE349" s="50"/>
      <c r="AF349" s="51"/>
      <c r="AG349" s="51"/>
      <c r="AH349" s="51"/>
      <c r="AI349" s="51"/>
    </row>
    <row r="350" spans="1:35" ht="40" customHeight="1" x14ac:dyDescent="0.35">
      <c r="A350" s="109"/>
      <c r="B350" s="112"/>
      <c r="C350" s="33">
        <v>347</v>
      </c>
      <c r="D350" s="115"/>
      <c r="E350" s="39" t="s">
        <v>89</v>
      </c>
      <c r="F350" s="40" t="s">
        <v>37</v>
      </c>
      <c r="G350" s="40" t="s">
        <v>28</v>
      </c>
      <c r="H350" s="40" t="s">
        <v>29</v>
      </c>
      <c r="I350" s="38">
        <v>229.04</v>
      </c>
      <c r="J350" s="17">
        <v>0</v>
      </c>
      <c r="K350" s="79">
        <f t="shared" si="23"/>
        <v>0</v>
      </c>
      <c r="L350" s="81">
        <f t="shared" si="24"/>
        <v>0</v>
      </c>
      <c r="M350" s="82"/>
      <c r="N350" s="83">
        <f t="shared" si="25"/>
        <v>0</v>
      </c>
      <c r="O350" s="80"/>
      <c r="P350" s="80"/>
      <c r="Q350" s="80"/>
      <c r="R350" s="84">
        <f t="shared" si="26"/>
        <v>0</v>
      </c>
      <c r="S350" s="19" t="str">
        <f t="shared" si="22"/>
        <v>OK</v>
      </c>
      <c r="T350" s="48"/>
      <c r="U350" s="48"/>
      <c r="V350" s="48"/>
      <c r="W350" s="48"/>
      <c r="X350" s="48"/>
      <c r="Y350" s="50"/>
      <c r="Z350" s="50"/>
      <c r="AA350" s="50"/>
      <c r="AB350" s="50"/>
      <c r="AC350" s="50"/>
      <c r="AD350" s="50"/>
      <c r="AE350" s="50"/>
      <c r="AF350" s="51"/>
      <c r="AG350" s="51"/>
      <c r="AH350" s="51"/>
      <c r="AI350" s="51"/>
    </row>
    <row r="351" spans="1:35" ht="40" customHeight="1" x14ac:dyDescent="0.35">
      <c r="A351" s="109"/>
      <c r="B351" s="112"/>
      <c r="C351" s="33">
        <v>348</v>
      </c>
      <c r="D351" s="115"/>
      <c r="E351" s="39" t="s">
        <v>90</v>
      </c>
      <c r="F351" s="40" t="s">
        <v>37</v>
      </c>
      <c r="G351" s="40" t="s">
        <v>28</v>
      </c>
      <c r="H351" s="40" t="s">
        <v>29</v>
      </c>
      <c r="I351" s="38">
        <v>128.83000000000001</v>
      </c>
      <c r="J351" s="17">
        <v>0</v>
      </c>
      <c r="K351" s="79">
        <f t="shared" si="23"/>
        <v>0</v>
      </c>
      <c r="L351" s="81">
        <f t="shared" si="24"/>
        <v>0</v>
      </c>
      <c r="M351" s="82"/>
      <c r="N351" s="83">
        <f t="shared" si="25"/>
        <v>0</v>
      </c>
      <c r="O351" s="80"/>
      <c r="P351" s="80"/>
      <c r="Q351" s="80"/>
      <c r="R351" s="84">
        <f t="shared" si="26"/>
        <v>0</v>
      </c>
      <c r="S351" s="19" t="str">
        <f t="shared" si="22"/>
        <v>OK</v>
      </c>
      <c r="T351" s="48"/>
      <c r="U351" s="48"/>
      <c r="V351" s="48"/>
      <c r="W351" s="48"/>
      <c r="X351" s="48"/>
      <c r="Y351" s="50"/>
      <c r="Z351" s="50"/>
      <c r="AA351" s="50"/>
      <c r="AB351" s="50"/>
      <c r="AC351" s="50"/>
      <c r="AD351" s="50"/>
      <c r="AE351" s="50"/>
      <c r="AF351" s="51"/>
      <c r="AG351" s="51"/>
      <c r="AH351" s="51"/>
      <c r="AI351" s="51"/>
    </row>
    <row r="352" spans="1:35" ht="40" customHeight="1" x14ac:dyDescent="0.35">
      <c r="A352" s="109"/>
      <c r="B352" s="112"/>
      <c r="C352" s="33">
        <v>349</v>
      </c>
      <c r="D352" s="115"/>
      <c r="E352" s="39" t="s">
        <v>91</v>
      </c>
      <c r="F352" s="40" t="s">
        <v>37</v>
      </c>
      <c r="G352" s="40" t="s">
        <v>92</v>
      </c>
      <c r="H352" s="40" t="s">
        <v>29</v>
      </c>
      <c r="I352" s="38">
        <v>23.1</v>
      </c>
      <c r="J352" s="17">
        <v>0</v>
      </c>
      <c r="K352" s="79">
        <f t="shared" si="23"/>
        <v>0</v>
      </c>
      <c r="L352" s="81">
        <f t="shared" si="24"/>
        <v>0</v>
      </c>
      <c r="M352" s="82"/>
      <c r="N352" s="83">
        <f t="shared" si="25"/>
        <v>0</v>
      </c>
      <c r="O352" s="80"/>
      <c r="P352" s="80"/>
      <c r="Q352" s="80"/>
      <c r="R352" s="84">
        <f t="shared" si="26"/>
        <v>0</v>
      </c>
      <c r="S352" s="19" t="str">
        <f t="shared" si="22"/>
        <v>OK</v>
      </c>
      <c r="T352" s="48"/>
      <c r="U352" s="48"/>
      <c r="V352" s="48"/>
      <c r="W352" s="48"/>
      <c r="X352" s="48"/>
      <c r="Y352" s="50"/>
      <c r="Z352" s="50"/>
      <c r="AA352" s="50"/>
      <c r="AB352" s="50"/>
      <c r="AC352" s="50"/>
      <c r="AD352" s="50"/>
      <c r="AE352" s="50"/>
      <c r="AF352" s="51"/>
      <c r="AG352" s="51"/>
      <c r="AH352" s="51"/>
      <c r="AI352" s="51"/>
    </row>
    <row r="353" spans="1:35" ht="40" customHeight="1" x14ac:dyDescent="0.35">
      <c r="A353" s="109"/>
      <c r="B353" s="112"/>
      <c r="C353" s="33">
        <v>350</v>
      </c>
      <c r="D353" s="115"/>
      <c r="E353" s="39" t="s">
        <v>93</v>
      </c>
      <c r="F353" s="40" t="s">
        <v>125</v>
      </c>
      <c r="G353" s="40" t="s">
        <v>28</v>
      </c>
      <c r="H353" s="40" t="s">
        <v>29</v>
      </c>
      <c r="I353" s="38">
        <v>213.77</v>
      </c>
      <c r="J353" s="17">
        <v>0</v>
      </c>
      <c r="K353" s="79">
        <f t="shared" si="23"/>
        <v>0</v>
      </c>
      <c r="L353" s="81">
        <f t="shared" si="24"/>
        <v>0</v>
      </c>
      <c r="M353" s="82"/>
      <c r="N353" s="83">
        <f t="shared" si="25"/>
        <v>0</v>
      </c>
      <c r="O353" s="80"/>
      <c r="P353" s="80"/>
      <c r="Q353" s="80"/>
      <c r="R353" s="84">
        <f t="shared" si="26"/>
        <v>0</v>
      </c>
      <c r="S353" s="19" t="str">
        <f t="shared" si="22"/>
        <v>OK</v>
      </c>
      <c r="T353" s="48"/>
      <c r="U353" s="48"/>
      <c r="V353" s="48"/>
      <c r="W353" s="48"/>
      <c r="X353" s="48"/>
      <c r="Y353" s="50"/>
      <c r="Z353" s="50"/>
      <c r="AA353" s="50"/>
      <c r="AB353" s="50"/>
      <c r="AC353" s="50"/>
      <c r="AD353" s="50"/>
      <c r="AE353" s="50"/>
      <c r="AF353" s="51"/>
      <c r="AG353" s="51"/>
      <c r="AH353" s="51"/>
      <c r="AI353" s="51"/>
    </row>
    <row r="354" spans="1:35" ht="40" customHeight="1" x14ac:dyDescent="0.35">
      <c r="A354" s="110"/>
      <c r="B354" s="113"/>
      <c r="C354" s="41">
        <v>351</v>
      </c>
      <c r="D354" s="116"/>
      <c r="E354" s="39" t="s">
        <v>94</v>
      </c>
      <c r="F354" s="40" t="s">
        <v>125</v>
      </c>
      <c r="G354" s="40" t="s">
        <v>28</v>
      </c>
      <c r="H354" s="40" t="s">
        <v>29</v>
      </c>
      <c r="I354" s="38">
        <v>233.81</v>
      </c>
      <c r="J354" s="17">
        <v>0</v>
      </c>
      <c r="K354" s="79">
        <f t="shared" si="23"/>
        <v>0</v>
      </c>
      <c r="L354" s="81">
        <f t="shared" si="24"/>
        <v>0</v>
      </c>
      <c r="M354" s="82"/>
      <c r="N354" s="83">
        <f t="shared" si="25"/>
        <v>0</v>
      </c>
      <c r="O354" s="80"/>
      <c r="P354" s="80"/>
      <c r="Q354" s="80"/>
      <c r="R354" s="84">
        <f t="shared" si="26"/>
        <v>0</v>
      </c>
      <c r="S354" s="19" t="str">
        <f t="shared" si="22"/>
        <v>OK</v>
      </c>
      <c r="T354" s="48"/>
      <c r="U354" s="48"/>
      <c r="V354" s="48"/>
      <c r="W354" s="48"/>
      <c r="X354" s="48"/>
      <c r="Y354" s="50"/>
      <c r="Z354" s="50"/>
      <c r="AA354" s="50"/>
      <c r="AB354" s="50"/>
      <c r="AC354" s="50"/>
      <c r="AD354" s="50"/>
      <c r="AE354" s="50"/>
      <c r="AF354" s="51"/>
      <c r="AG354" s="51"/>
      <c r="AH354" s="51"/>
      <c r="AI354" s="51"/>
    </row>
    <row r="355" spans="1:35" ht="24" customHeight="1" x14ac:dyDescent="0.6">
      <c r="J355" s="85">
        <f t="shared" ref="J355:L355" si="27">SUMPRODUCT($I$4:$I$354,J4:J354)</f>
        <v>618953.69999999995</v>
      </c>
      <c r="K355" s="85">
        <f t="shared" si="27"/>
        <v>0</v>
      </c>
      <c r="L355" s="85">
        <f t="shared" si="27"/>
        <v>0</v>
      </c>
      <c r="M355" s="45"/>
      <c r="N355" s="45"/>
      <c r="O355" s="45"/>
      <c r="P355" s="45"/>
      <c r="Q355" s="45"/>
      <c r="T355" s="31">
        <f t="shared" ref="T355:AI355" si="28">SUMPRODUCT($I$4:$I$354,T4:T354)</f>
        <v>0</v>
      </c>
      <c r="U355" s="31">
        <f t="shared" si="28"/>
        <v>0</v>
      </c>
      <c r="V355" s="31">
        <f t="shared" si="28"/>
        <v>0</v>
      </c>
      <c r="W355" s="31">
        <f t="shared" si="28"/>
        <v>0</v>
      </c>
      <c r="X355" s="31">
        <f t="shared" si="28"/>
        <v>0</v>
      </c>
      <c r="Y355" s="31">
        <f t="shared" si="28"/>
        <v>0</v>
      </c>
      <c r="Z355" s="31">
        <f t="shared" si="28"/>
        <v>0</v>
      </c>
      <c r="AA355" s="31">
        <f t="shared" si="28"/>
        <v>0</v>
      </c>
      <c r="AB355" s="31">
        <f t="shared" si="28"/>
        <v>0</v>
      </c>
      <c r="AC355" s="31">
        <f t="shared" si="28"/>
        <v>0</v>
      </c>
      <c r="AD355" s="31">
        <f t="shared" si="28"/>
        <v>0</v>
      </c>
      <c r="AE355" s="31">
        <f t="shared" si="28"/>
        <v>0</v>
      </c>
      <c r="AF355" s="31">
        <f t="shared" si="28"/>
        <v>0</v>
      </c>
      <c r="AG355" s="31">
        <f t="shared" si="28"/>
        <v>0</v>
      </c>
      <c r="AH355" s="31">
        <f t="shared" si="28"/>
        <v>0</v>
      </c>
      <c r="AI355" s="31">
        <f t="shared" si="28"/>
        <v>0</v>
      </c>
    </row>
    <row r="360" spans="1:35" ht="40" customHeight="1" x14ac:dyDescent="0.6">
      <c r="A360" s="58"/>
      <c r="D360" s="61"/>
    </row>
    <row r="361" spans="1:35" ht="40" customHeight="1" x14ac:dyDescent="0.6">
      <c r="A361" s="58"/>
      <c r="D361" s="61"/>
    </row>
    <row r="362" spans="1:35" ht="40" customHeight="1" x14ac:dyDescent="0.6">
      <c r="A362" s="58"/>
      <c r="D362" s="61"/>
    </row>
    <row r="363" spans="1:35" ht="40" customHeight="1" x14ac:dyDescent="0.6">
      <c r="A363" s="58"/>
      <c r="D363" s="61"/>
    </row>
    <row r="364" spans="1:35" ht="40" customHeight="1" x14ac:dyDescent="0.6">
      <c r="A364" s="58"/>
      <c r="D364" s="61"/>
    </row>
    <row r="365" spans="1:35" ht="40" customHeight="1" x14ac:dyDescent="0.6">
      <c r="A365" s="58"/>
      <c r="D365" s="61"/>
    </row>
    <row r="366" spans="1:35" ht="40" customHeight="1" x14ac:dyDescent="0.6">
      <c r="A366" s="58"/>
      <c r="D366" s="61"/>
    </row>
    <row r="367" spans="1:35" ht="40" customHeight="1" x14ac:dyDescent="0.6">
      <c r="A367" s="58"/>
      <c r="D367" s="61"/>
    </row>
    <row r="368" spans="1:35" ht="40" customHeight="1" x14ac:dyDescent="0.6">
      <c r="A368" s="58"/>
      <c r="D368" s="61"/>
    </row>
    <row r="369" spans="1:9" ht="40" customHeight="1" x14ac:dyDescent="0.6">
      <c r="A369" s="58"/>
      <c r="D369" s="61"/>
    </row>
    <row r="370" spans="1:9" ht="40" customHeight="1" x14ac:dyDescent="0.6">
      <c r="A370" s="58"/>
      <c r="D370" s="61"/>
    </row>
    <row r="371" spans="1:9" ht="40" customHeight="1" x14ac:dyDescent="0.6">
      <c r="A371" s="58"/>
      <c r="D371" s="61"/>
    </row>
    <row r="372" spans="1:9" ht="40" customHeight="1" x14ac:dyDescent="0.6">
      <c r="A372" s="58"/>
      <c r="D372" s="61"/>
    </row>
    <row r="373" spans="1:9" ht="40" customHeight="1" x14ac:dyDescent="0.6">
      <c r="A373" s="58"/>
      <c r="D373" s="61"/>
    </row>
    <row r="374" spans="1:9" ht="40" customHeight="1" x14ac:dyDescent="0.6">
      <c r="A374" s="58"/>
      <c r="D374" s="61"/>
    </row>
    <row r="375" spans="1:9" ht="40" customHeight="1" x14ac:dyDescent="0.6">
      <c r="A375" s="58"/>
      <c r="D375" s="61"/>
    </row>
    <row r="376" spans="1:9" ht="40" customHeight="1" x14ac:dyDescent="0.6">
      <c r="A376" s="58"/>
      <c r="D376" s="61"/>
    </row>
    <row r="377" spans="1:9" ht="40" customHeight="1" x14ac:dyDescent="0.6">
      <c r="A377" s="58"/>
      <c r="D377" s="61"/>
    </row>
    <row r="379" spans="1:9" ht="40" customHeight="1" x14ac:dyDescent="0.6">
      <c r="A379" s="58"/>
      <c r="C379" s="3"/>
      <c r="D379" s="61"/>
      <c r="E379" s="53"/>
      <c r="F379" s="3"/>
      <c r="G379" s="3"/>
      <c r="H379" s="3"/>
      <c r="I379" s="54"/>
    </row>
    <row r="380" spans="1:9" ht="40" customHeight="1" x14ac:dyDescent="0.6">
      <c r="A380" s="58"/>
      <c r="C380" s="3"/>
      <c r="D380" s="61"/>
      <c r="E380" s="53"/>
      <c r="F380" s="3"/>
      <c r="G380" s="3"/>
      <c r="H380" s="3"/>
      <c r="I380" s="54"/>
    </row>
  </sheetData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T4:AE354">
    <cfRule type="cellIs" dxfId="20" priority="5" stopIfTrue="1" operator="greaterThan">
      <formula>0</formula>
    </cfRule>
    <cfRule type="cellIs" dxfId="19" priority="6" stopIfTrue="1" operator="greaterThan">
      <formula>0</formula>
    </cfRule>
    <cfRule type="cellIs" dxfId="18" priority="7" stopIfTrue="1" operator="greaterThan">
      <formula>0</formula>
    </cfRule>
  </conditionalFormatting>
  <conditionalFormatting sqref="T4:AI354">
    <cfRule type="cellIs" dxfId="17" priority="1" operator="greaterThan">
      <formula>10</formula>
    </cfRule>
    <cfRule type="cellIs" dxfId="16" priority="4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02397-186E-4123-B2B6-F3AF3115CA2F}">
  <dimension ref="A1:AI380"/>
  <sheetViews>
    <sheetView topLeftCell="A136" zoomScale="60" zoomScaleNormal="60" workbookViewId="0">
      <selection activeCell="J148" sqref="J148"/>
    </sheetView>
  </sheetViews>
  <sheetFormatPr defaultColWidth="9.7265625" defaultRowHeight="40" customHeight="1" x14ac:dyDescent="0.6"/>
  <cols>
    <col min="1" max="1" width="10.7265625" style="56" customWidth="1"/>
    <col min="2" max="2" width="7.1796875" style="57" customWidth="1"/>
    <col min="3" max="3" width="9.54296875" style="1" customWidth="1"/>
    <col min="4" max="4" width="14.26953125" style="60" customWidth="1"/>
    <col min="5" max="5" width="22.7265625" style="32" customWidth="1"/>
    <col min="6" max="6" width="10" style="1" customWidth="1"/>
    <col min="7" max="7" width="13.6328125" style="1" customWidth="1"/>
    <col min="8" max="8" width="16.7265625" style="1" customWidth="1"/>
    <col min="9" max="9" width="13.7265625" style="22" bestFit="1" customWidth="1"/>
    <col min="10" max="17" width="13.81640625" style="4" customWidth="1"/>
    <col min="18" max="18" width="13.26953125" style="21" customWidth="1"/>
    <col min="19" max="19" width="12.54296875" style="5" customWidth="1"/>
    <col min="20" max="20" width="13.54296875" style="6" customWidth="1"/>
    <col min="21" max="22" width="13.7265625" style="6" customWidth="1"/>
    <col min="23" max="23" width="14.26953125" style="6" customWidth="1"/>
    <col min="24" max="24" width="13.453125" style="6" customWidth="1"/>
    <col min="25" max="31" width="13.7265625" style="6" customWidth="1"/>
    <col min="32" max="35" width="13.7265625" style="2" customWidth="1"/>
    <col min="36" max="16384" width="9.7265625" style="2"/>
  </cols>
  <sheetData>
    <row r="1" spans="1:35" ht="35.25" customHeight="1" x14ac:dyDescent="0.35">
      <c r="A1" s="126" t="s">
        <v>23</v>
      </c>
      <c r="B1" s="126"/>
      <c r="C1" s="126"/>
      <c r="D1" s="127"/>
      <c r="E1" s="117" t="s">
        <v>126</v>
      </c>
      <c r="F1" s="118"/>
      <c r="G1" s="118"/>
      <c r="H1" s="118"/>
      <c r="I1" s="119"/>
      <c r="J1" s="117" t="s">
        <v>24</v>
      </c>
      <c r="K1" s="118"/>
      <c r="L1" s="118"/>
      <c r="M1" s="118"/>
      <c r="N1" s="118"/>
      <c r="O1" s="118"/>
      <c r="P1" s="118"/>
      <c r="Q1" s="118"/>
      <c r="R1" s="118"/>
      <c r="S1" s="119"/>
      <c r="T1" s="128" t="s">
        <v>202</v>
      </c>
      <c r="U1" s="128" t="s">
        <v>17</v>
      </c>
      <c r="V1" s="128" t="s">
        <v>17</v>
      </c>
      <c r="W1" s="128" t="s">
        <v>17</v>
      </c>
      <c r="X1" s="128" t="s">
        <v>17</v>
      </c>
      <c r="Y1" s="128" t="s">
        <v>17</v>
      </c>
      <c r="Z1" s="128" t="s">
        <v>17</v>
      </c>
      <c r="AA1" s="128" t="s">
        <v>17</v>
      </c>
      <c r="AB1" s="128" t="s">
        <v>17</v>
      </c>
      <c r="AC1" s="128" t="s">
        <v>17</v>
      </c>
      <c r="AD1" s="128" t="s">
        <v>17</v>
      </c>
      <c r="AE1" s="128" t="s">
        <v>17</v>
      </c>
      <c r="AF1" s="128" t="s">
        <v>17</v>
      </c>
      <c r="AG1" s="128" t="s">
        <v>17</v>
      </c>
      <c r="AH1" s="128" t="s">
        <v>17</v>
      </c>
      <c r="AI1" s="128" t="s">
        <v>17</v>
      </c>
    </row>
    <row r="2" spans="1:35" ht="25.15" customHeight="1" x14ac:dyDescent="0.35">
      <c r="A2" s="121" t="s">
        <v>160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2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</row>
    <row r="3" spans="1:35" s="3" customFormat="1" ht="40" customHeight="1" x14ac:dyDescent="0.25">
      <c r="A3" s="52" t="s">
        <v>138</v>
      </c>
      <c r="B3" s="55" t="s">
        <v>21</v>
      </c>
      <c r="C3" s="55" t="s">
        <v>19</v>
      </c>
      <c r="D3" s="59" t="s">
        <v>12</v>
      </c>
      <c r="E3" s="52" t="s">
        <v>26</v>
      </c>
      <c r="F3" s="55" t="s">
        <v>3</v>
      </c>
      <c r="G3" s="52" t="s">
        <v>16</v>
      </c>
      <c r="H3" s="55" t="s">
        <v>13</v>
      </c>
      <c r="I3" s="25" t="s">
        <v>20</v>
      </c>
      <c r="J3" s="55" t="s">
        <v>18</v>
      </c>
      <c r="K3" s="77" t="s">
        <v>171</v>
      </c>
      <c r="L3" s="77" t="s">
        <v>172</v>
      </c>
      <c r="M3" s="77" t="s">
        <v>173</v>
      </c>
      <c r="N3" s="77" t="s">
        <v>174</v>
      </c>
      <c r="O3" s="77" t="s">
        <v>175</v>
      </c>
      <c r="P3" s="77" t="s">
        <v>176</v>
      </c>
      <c r="Q3" s="77" t="s">
        <v>177</v>
      </c>
      <c r="R3" s="78" t="s">
        <v>0</v>
      </c>
      <c r="S3" s="26" t="s">
        <v>2</v>
      </c>
      <c r="T3" s="63">
        <v>45555</v>
      </c>
      <c r="U3" s="30" t="s">
        <v>1</v>
      </c>
      <c r="V3" s="30" t="s">
        <v>1</v>
      </c>
      <c r="W3" s="30" t="s">
        <v>1</v>
      </c>
      <c r="X3" s="30" t="s">
        <v>1</v>
      </c>
      <c r="Y3" s="30" t="s">
        <v>1</v>
      </c>
      <c r="Z3" s="30" t="s">
        <v>1</v>
      </c>
      <c r="AA3" s="30" t="s">
        <v>1</v>
      </c>
      <c r="AB3" s="30" t="s">
        <v>1</v>
      </c>
      <c r="AC3" s="30" t="s">
        <v>1</v>
      </c>
      <c r="AD3" s="30" t="s">
        <v>1</v>
      </c>
      <c r="AE3" s="30" t="s">
        <v>1</v>
      </c>
      <c r="AF3" s="30" t="s">
        <v>1</v>
      </c>
      <c r="AG3" s="30" t="s">
        <v>1</v>
      </c>
      <c r="AH3" s="30" t="s">
        <v>1</v>
      </c>
      <c r="AI3" s="30" t="s">
        <v>1</v>
      </c>
    </row>
    <row r="4" spans="1:35" ht="40" customHeight="1" x14ac:dyDescent="0.35">
      <c r="A4" s="108" t="s">
        <v>139</v>
      </c>
      <c r="B4" s="111">
        <v>1</v>
      </c>
      <c r="C4" s="33">
        <v>1</v>
      </c>
      <c r="D4" s="123" t="s">
        <v>123</v>
      </c>
      <c r="E4" s="34" t="s">
        <v>27</v>
      </c>
      <c r="F4" s="35" t="s">
        <v>125</v>
      </c>
      <c r="G4" s="35" t="s">
        <v>28</v>
      </c>
      <c r="H4" s="33" t="s">
        <v>29</v>
      </c>
      <c r="I4" s="36">
        <v>161.22</v>
      </c>
      <c r="J4" s="17">
        <v>0</v>
      </c>
      <c r="K4" s="79">
        <f>IF(SUM(T4:AK4)&gt;J4,J4,SUM(T4:AK4))</f>
        <v>0</v>
      </c>
      <c r="L4" s="81">
        <f>(SUM(T4:AK4))</f>
        <v>0</v>
      </c>
      <c r="M4" s="82"/>
      <c r="N4" s="83">
        <f>ROUND(IF(J4*0.25-0.5&lt;0,0,J4*0.25-0.5),0)-Q4-O4</f>
        <v>0</v>
      </c>
      <c r="O4" s="82"/>
      <c r="P4" s="82"/>
      <c r="Q4" s="82"/>
      <c r="R4" s="84">
        <f>J4-(SUM(T4:AC4))+M4</f>
        <v>0</v>
      </c>
      <c r="S4" s="19" t="str">
        <f>IF(R4&lt;0,"ATENÇÃO","OK")</f>
        <v>OK</v>
      </c>
      <c r="T4" s="103"/>
      <c r="U4" s="49"/>
      <c r="V4" s="48"/>
      <c r="W4" s="48"/>
      <c r="X4" s="48"/>
      <c r="Y4" s="50"/>
      <c r="Z4" s="50"/>
      <c r="AA4" s="50"/>
      <c r="AB4" s="50"/>
      <c r="AC4" s="50"/>
      <c r="AD4" s="50"/>
      <c r="AE4" s="50"/>
      <c r="AF4" s="51"/>
      <c r="AG4" s="51"/>
      <c r="AH4" s="51"/>
      <c r="AI4" s="51"/>
    </row>
    <row r="5" spans="1:35" ht="40" customHeight="1" x14ac:dyDescent="0.35">
      <c r="A5" s="109"/>
      <c r="B5" s="112"/>
      <c r="C5" s="33">
        <v>2</v>
      </c>
      <c r="D5" s="124"/>
      <c r="E5" s="34" t="s">
        <v>30</v>
      </c>
      <c r="F5" s="37" t="s">
        <v>31</v>
      </c>
      <c r="G5" s="37" t="s">
        <v>28</v>
      </c>
      <c r="H5" s="33" t="s">
        <v>29</v>
      </c>
      <c r="I5" s="38">
        <v>12.89</v>
      </c>
      <c r="J5" s="17">
        <v>0</v>
      </c>
      <c r="K5" s="79">
        <f t="shared" ref="K5:K68" si="0">IF(SUM(T5:AK5)&gt;J5,J5,SUM(T5:AK5))</f>
        <v>0</v>
      </c>
      <c r="L5" s="81">
        <f t="shared" ref="L5:L68" si="1">(SUM(T5:AK5))</f>
        <v>0</v>
      </c>
      <c r="M5" s="82"/>
      <c r="N5" s="83">
        <f t="shared" ref="N5:N68" si="2">ROUND(IF(J5*0.25-0.5&lt;0,0,J5*0.25-0.5),0)-Q5-O5</f>
        <v>0</v>
      </c>
      <c r="O5" s="80"/>
      <c r="P5" s="80"/>
      <c r="Q5" s="80"/>
      <c r="R5" s="84">
        <f t="shared" ref="R5:R68" si="3">J5-(SUM(T5:AC5))+M5</f>
        <v>0</v>
      </c>
      <c r="S5" s="19" t="str">
        <f t="shared" ref="S5:S68" si="4">IF(R5&lt;0,"ATENÇÃO","OK")</f>
        <v>OK</v>
      </c>
      <c r="T5" s="103"/>
      <c r="U5" s="49"/>
      <c r="V5" s="48"/>
      <c r="W5" s="48"/>
      <c r="X5" s="48"/>
      <c r="Y5" s="50"/>
      <c r="Z5" s="50"/>
      <c r="AA5" s="50"/>
      <c r="AB5" s="50"/>
      <c r="AC5" s="50"/>
      <c r="AD5" s="50"/>
      <c r="AE5" s="50"/>
      <c r="AF5" s="51"/>
      <c r="AG5" s="51"/>
      <c r="AH5" s="51"/>
      <c r="AI5" s="51"/>
    </row>
    <row r="6" spans="1:35" ht="40" customHeight="1" x14ac:dyDescent="0.35">
      <c r="A6" s="109"/>
      <c r="B6" s="112"/>
      <c r="C6" s="33">
        <v>3</v>
      </c>
      <c r="D6" s="124"/>
      <c r="E6" s="34" t="s">
        <v>32</v>
      </c>
      <c r="F6" s="37" t="s">
        <v>125</v>
      </c>
      <c r="G6" s="37" t="s">
        <v>28</v>
      </c>
      <c r="H6" s="33" t="s">
        <v>29</v>
      </c>
      <c r="I6" s="38">
        <v>20.63</v>
      </c>
      <c r="J6" s="17">
        <v>0</v>
      </c>
      <c r="K6" s="79">
        <f t="shared" si="0"/>
        <v>0</v>
      </c>
      <c r="L6" s="81">
        <f t="shared" si="1"/>
        <v>0</v>
      </c>
      <c r="M6" s="82"/>
      <c r="N6" s="83">
        <f t="shared" si="2"/>
        <v>0</v>
      </c>
      <c r="O6" s="80"/>
      <c r="P6" s="80"/>
      <c r="Q6" s="80"/>
      <c r="R6" s="84">
        <f t="shared" si="3"/>
        <v>0</v>
      </c>
      <c r="S6" s="19" t="str">
        <f t="shared" si="4"/>
        <v>OK</v>
      </c>
      <c r="T6" s="103"/>
      <c r="U6" s="49"/>
      <c r="V6" s="48"/>
      <c r="W6" s="48"/>
      <c r="X6" s="48"/>
      <c r="Y6" s="50"/>
      <c r="Z6" s="50"/>
      <c r="AA6" s="50"/>
      <c r="AB6" s="50"/>
      <c r="AC6" s="50"/>
      <c r="AD6" s="50"/>
      <c r="AE6" s="50"/>
      <c r="AF6" s="51"/>
      <c r="AG6" s="51"/>
      <c r="AH6" s="51"/>
      <c r="AI6" s="51"/>
    </row>
    <row r="7" spans="1:35" ht="40" customHeight="1" x14ac:dyDescent="0.35">
      <c r="A7" s="109"/>
      <c r="B7" s="112"/>
      <c r="C7" s="33">
        <v>4</v>
      </c>
      <c r="D7" s="124"/>
      <c r="E7" s="34" t="s">
        <v>33</v>
      </c>
      <c r="F7" s="37" t="s">
        <v>125</v>
      </c>
      <c r="G7" s="37" t="s">
        <v>34</v>
      </c>
      <c r="H7" s="33" t="s">
        <v>29</v>
      </c>
      <c r="I7" s="38">
        <v>33.53</v>
      </c>
      <c r="J7" s="17">
        <v>0</v>
      </c>
      <c r="K7" s="79">
        <f t="shared" si="0"/>
        <v>0</v>
      </c>
      <c r="L7" s="81">
        <f t="shared" si="1"/>
        <v>0</v>
      </c>
      <c r="M7" s="82"/>
      <c r="N7" s="83">
        <f t="shared" si="2"/>
        <v>0</v>
      </c>
      <c r="O7" s="80"/>
      <c r="P7" s="80"/>
      <c r="Q7" s="80"/>
      <c r="R7" s="84">
        <f t="shared" si="3"/>
        <v>0</v>
      </c>
      <c r="S7" s="19" t="str">
        <f t="shared" si="4"/>
        <v>OK</v>
      </c>
      <c r="T7" s="103"/>
      <c r="U7" s="49"/>
      <c r="V7" s="48"/>
      <c r="W7" s="48"/>
      <c r="X7" s="48"/>
      <c r="Y7" s="50"/>
      <c r="Z7" s="50"/>
      <c r="AA7" s="50"/>
      <c r="AB7" s="50"/>
      <c r="AC7" s="50"/>
      <c r="AD7" s="50"/>
      <c r="AE7" s="50"/>
      <c r="AF7" s="51"/>
      <c r="AG7" s="51"/>
      <c r="AH7" s="51"/>
      <c r="AI7" s="51"/>
    </row>
    <row r="8" spans="1:35" ht="40" customHeight="1" x14ac:dyDescent="0.35">
      <c r="A8" s="109"/>
      <c r="B8" s="112"/>
      <c r="C8" s="33">
        <v>5</v>
      </c>
      <c r="D8" s="124"/>
      <c r="E8" s="34" t="s">
        <v>35</v>
      </c>
      <c r="F8" s="37" t="s">
        <v>125</v>
      </c>
      <c r="G8" s="37" t="s">
        <v>36</v>
      </c>
      <c r="H8" s="33" t="s">
        <v>29</v>
      </c>
      <c r="I8" s="38">
        <v>48.36</v>
      </c>
      <c r="J8" s="17">
        <v>0</v>
      </c>
      <c r="K8" s="79">
        <f t="shared" si="0"/>
        <v>0</v>
      </c>
      <c r="L8" s="81">
        <f t="shared" si="1"/>
        <v>0</v>
      </c>
      <c r="M8" s="82"/>
      <c r="N8" s="83">
        <f t="shared" si="2"/>
        <v>0</v>
      </c>
      <c r="O8" s="80"/>
      <c r="P8" s="80"/>
      <c r="Q8" s="80"/>
      <c r="R8" s="84">
        <f t="shared" si="3"/>
        <v>0</v>
      </c>
      <c r="S8" s="19" t="str">
        <f t="shared" si="4"/>
        <v>OK</v>
      </c>
      <c r="T8" s="103"/>
      <c r="U8" s="49"/>
      <c r="V8" s="48"/>
      <c r="W8" s="48"/>
      <c r="X8" s="48"/>
      <c r="Y8" s="50"/>
      <c r="Z8" s="50"/>
      <c r="AA8" s="50"/>
      <c r="AB8" s="50"/>
      <c r="AC8" s="50"/>
      <c r="AD8" s="50"/>
      <c r="AE8" s="50"/>
      <c r="AF8" s="51"/>
      <c r="AG8" s="51"/>
      <c r="AH8" s="51"/>
      <c r="AI8" s="51"/>
    </row>
    <row r="9" spans="1:35" ht="40" customHeight="1" x14ac:dyDescent="0.35">
      <c r="A9" s="109"/>
      <c r="B9" s="112"/>
      <c r="C9" s="33">
        <v>6</v>
      </c>
      <c r="D9" s="124"/>
      <c r="E9" s="34" t="s">
        <v>127</v>
      </c>
      <c r="F9" s="35" t="s">
        <v>125</v>
      </c>
      <c r="G9" s="37" t="s">
        <v>28</v>
      </c>
      <c r="H9" s="33" t="s">
        <v>29</v>
      </c>
      <c r="I9" s="36">
        <v>4.24</v>
      </c>
      <c r="J9" s="17">
        <v>0</v>
      </c>
      <c r="K9" s="79">
        <f t="shared" si="0"/>
        <v>0</v>
      </c>
      <c r="L9" s="81">
        <f t="shared" si="1"/>
        <v>0</v>
      </c>
      <c r="M9" s="82"/>
      <c r="N9" s="83">
        <f t="shared" si="2"/>
        <v>0</v>
      </c>
      <c r="O9" s="80"/>
      <c r="P9" s="80"/>
      <c r="Q9" s="80"/>
      <c r="R9" s="84">
        <f t="shared" si="3"/>
        <v>0</v>
      </c>
      <c r="S9" s="19" t="str">
        <f t="shared" si="4"/>
        <v>OK</v>
      </c>
      <c r="T9" s="103"/>
      <c r="U9" s="49"/>
      <c r="V9" s="48"/>
      <c r="W9" s="48"/>
      <c r="X9" s="48"/>
      <c r="Y9" s="50"/>
      <c r="Z9" s="50"/>
      <c r="AA9" s="50"/>
      <c r="AB9" s="50"/>
      <c r="AC9" s="50"/>
      <c r="AD9" s="50"/>
      <c r="AE9" s="50"/>
      <c r="AF9" s="51"/>
      <c r="AG9" s="51"/>
      <c r="AH9" s="51"/>
      <c r="AI9" s="51"/>
    </row>
    <row r="10" spans="1:35" ht="40" customHeight="1" x14ac:dyDescent="0.35">
      <c r="A10" s="109"/>
      <c r="B10" s="112"/>
      <c r="C10" s="33">
        <v>7</v>
      </c>
      <c r="D10" s="124"/>
      <c r="E10" s="39" t="s">
        <v>128</v>
      </c>
      <c r="F10" s="40" t="s">
        <v>37</v>
      </c>
      <c r="G10" s="40" t="s">
        <v>38</v>
      </c>
      <c r="H10" s="33" t="s">
        <v>29</v>
      </c>
      <c r="I10" s="38">
        <v>8.59</v>
      </c>
      <c r="J10" s="17">
        <v>0</v>
      </c>
      <c r="K10" s="79">
        <f t="shared" si="0"/>
        <v>0</v>
      </c>
      <c r="L10" s="81">
        <f t="shared" si="1"/>
        <v>0</v>
      </c>
      <c r="M10" s="82"/>
      <c r="N10" s="83">
        <f t="shared" si="2"/>
        <v>0</v>
      </c>
      <c r="O10" s="80"/>
      <c r="P10" s="80"/>
      <c r="Q10" s="80"/>
      <c r="R10" s="84">
        <f t="shared" si="3"/>
        <v>0</v>
      </c>
      <c r="S10" s="19" t="str">
        <f t="shared" si="4"/>
        <v>OK</v>
      </c>
      <c r="T10" s="103"/>
      <c r="U10" s="49"/>
      <c r="V10" s="48"/>
      <c r="W10" s="48"/>
      <c r="X10" s="48"/>
      <c r="Y10" s="50"/>
      <c r="Z10" s="50"/>
      <c r="AA10" s="50"/>
      <c r="AB10" s="50"/>
      <c r="AC10" s="50"/>
      <c r="AD10" s="50"/>
      <c r="AE10" s="50"/>
      <c r="AF10" s="51"/>
      <c r="AG10" s="51"/>
      <c r="AH10" s="51"/>
      <c r="AI10" s="51"/>
    </row>
    <row r="11" spans="1:35" ht="40" customHeight="1" x14ac:dyDescent="0.35">
      <c r="A11" s="109"/>
      <c r="B11" s="112"/>
      <c r="C11" s="33">
        <v>8</v>
      </c>
      <c r="D11" s="124"/>
      <c r="E11" s="39" t="s">
        <v>129</v>
      </c>
      <c r="F11" s="40" t="s">
        <v>37</v>
      </c>
      <c r="G11" s="40" t="s">
        <v>39</v>
      </c>
      <c r="H11" s="33" t="s">
        <v>29</v>
      </c>
      <c r="I11" s="38">
        <v>12.65</v>
      </c>
      <c r="J11" s="17">
        <v>0</v>
      </c>
      <c r="K11" s="79">
        <f t="shared" si="0"/>
        <v>0</v>
      </c>
      <c r="L11" s="81">
        <f t="shared" si="1"/>
        <v>0</v>
      </c>
      <c r="M11" s="82"/>
      <c r="N11" s="83">
        <f t="shared" si="2"/>
        <v>0</v>
      </c>
      <c r="O11" s="80"/>
      <c r="P11" s="80"/>
      <c r="Q11" s="80"/>
      <c r="R11" s="84">
        <f t="shared" si="3"/>
        <v>0</v>
      </c>
      <c r="S11" s="19" t="str">
        <f t="shared" si="4"/>
        <v>OK</v>
      </c>
      <c r="T11" s="103"/>
      <c r="U11" s="49"/>
      <c r="V11" s="48"/>
      <c r="W11" s="48"/>
      <c r="X11" s="48"/>
      <c r="Y11" s="50"/>
      <c r="Z11" s="50"/>
      <c r="AA11" s="50"/>
      <c r="AB11" s="50"/>
      <c r="AC11" s="50"/>
      <c r="AD11" s="50"/>
      <c r="AE11" s="50"/>
      <c r="AF11" s="51"/>
      <c r="AG11" s="51"/>
      <c r="AH11" s="51"/>
      <c r="AI11" s="51"/>
    </row>
    <row r="12" spans="1:35" ht="40" customHeight="1" x14ac:dyDescent="0.35">
      <c r="A12" s="109"/>
      <c r="B12" s="112"/>
      <c r="C12" s="33">
        <v>9</v>
      </c>
      <c r="D12" s="124"/>
      <c r="E12" s="39" t="s">
        <v>130</v>
      </c>
      <c r="F12" s="41" t="s">
        <v>37</v>
      </c>
      <c r="G12" s="40" t="s">
        <v>40</v>
      </c>
      <c r="H12" s="40" t="s">
        <v>29</v>
      </c>
      <c r="I12" s="38">
        <v>13.75</v>
      </c>
      <c r="J12" s="17">
        <v>0</v>
      </c>
      <c r="K12" s="79">
        <f t="shared" si="0"/>
        <v>0</v>
      </c>
      <c r="L12" s="81">
        <f t="shared" si="1"/>
        <v>0</v>
      </c>
      <c r="M12" s="82"/>
      <c r="N12" s="83">
        <f t="shared" si="2"/>
        <v>0</v>
      </c>
      <c r="O12" s="80"/>
      <c r="P12" s="80"/>
      <c r="Q12" s="80"/>
      <c r="R12" s="84">
        <f t="shared" si="3"/>
        <v>0</v>
      </c>
      <c r="S12" s="19" t="str">
        <f t="shared" si="4"/>
        <v>OK</v>
      </c>
      <c r="T12" s="103"/>
      <c r="U12" s="49"/>
      <c r="V12" s="48"/>
      <c r="W12" s="48"/>
      <c r="X12" s="48"/>
      <c r="Y12" s="50"/>
      <c r="Z12" s="50"/>
      <c r="AA12" s="50"/>
      <c r="AB12" s="50"/>
      <c r="AC12" s="50"/>
      <c r="AD12" s="50"/>
      <c r="AE12" s="50"/>
      <c r="AF12" s="51"/>
      <c r="AG12" s="51"/>
      <c r="AH12" s="51"/>
      <c r="AI12" s="51"/>
    </row>
    <row r="13" spans="1:35" ht="40" customHeight="1" x14ac:dyDescent="0.35">
      <c r="A13" s="109"/>
      <c r="B13" s="112"/>
      <c r="C13" s="33">
        <v>10</v>
      </c>
      <c r="D13" s="124"/>
      <c r="E13" s="39" t="s">
        <v>41</v>
      </c>
      <c r="F13" s="41" t="s">
        <v>10</v>
      </c>
      <c r="G13" s="40" t="s">
        <v>28</v>
      </c>
      <c r="H13" s="40" t="s">
        <v>29</v>
      </c>
      <c r="I13" s="38">
        <v>47.9</v>
      </c>
      <c r="J13" s="17">
        <v>0</v>
      </c>
      <c r="K13" s="79">
        <f t="shared" si="0"/>
        <v>0</v>
      </c>
      <c r="L13" s="81">
        <f t="shared" si="1"/>
        <v>0</v>
      </c>
      <c r="M13" s="82"/>
      <c r="N13" s="83">
        <f t="shared" si="2"/>
        <v>0</v>
      </c>
      <c r="O13" s="80"/>
      <c r="P13" s="80"/>
      <c r="Q13" s="80"/>
      <c r="R13" s="84">
        <f t="shared" si="3"/>
        <v>0</v>
      </c>
      <c r="S13" s="19" t="str">
        <f t="shared" si="4"/>
        <v>OK</v>
      </c>
      <c r="T13" s="103"/>
      <c r="U13" s="48"/>
      <c r="V13" s="48"/>
      <c r="W13" s="48"/>
      <c r="X13" s="48"/>
      <c r="Y13" s="50"/>
      <c r="Z13" s="50"/>
      <c r="AA13" s="50"/>
      <c r="AB13" s="50"/>
      <c r="AC13" s="50"/>
      <c r="AD13" s="50"/>
      <c r="AE13" s="50"/>
      <c r="AF13" s="51"/>
      <c r="AG13" s="51"/>
      <c r="AH13" s="51"/>
      <c r="AI13" s="51"/>
    </row>
    <row r="14" spans="1:35" ht="40" customHeight="1" x14ac:dyDescent="0.35">
      <c r="A14" s="109"/>
      <c r="B14" s="112"/>
      <c r="C14" s="33">
        <v>11</v>
      </c>
      <c r="D14" s="124"/>
      <c r="E14" s="39" t="s">
        <v>42</v>
      </c>
      <c r="F14" s="40" t="s">
        <v>43</v>
      </c>
      <c r="G14" s="40" t="s">
        <v>28</v>
      </c>
      <c r="H14" s="40" t="s">
        <v>29</v>
      </c>
      <c r="I14" s="38">
        <v>17.13</v>
      </c>
      <c r="J14" s="17">
        <v>0</v>
      </c>
      <c r="K14" s="79">
        <f t="shared" si="0"/>
        <v>0</v>
      </c>
      <c r="L14" s="81">
        <f t="shared" si="1"/>
        <v>0</v>
      </c>
      <c r="M14" s="82"/>
      <c r="N14" s="83">
        <f t="shared" si="2"/>
        <v>0</v>
      </c>
      <c r="O14" s="80"/>
      <c r="P14" s="80"/>
      <c r="Q14" s="80"/>
      <c r="R14" s="84">
        <f t="shared" si="3"/>
        <v>0</v>
      </c>
      <c r="S14" s="19" t="str">
        <f t="shared" si="4"/>
        <v>OK</v>
      </c>
      <c r="T14" s="103"/>
      <c r="U14" s="48"/>
      <c r="V14" s="48"/>
      <c r="W14" s="48"/>
      <c r="X14" s="48"/>
      <c r="Y14" s="50"/>
      <c r="Z14" s="50"/>
      <c r="AA14" s="50"/>
      <c r="AB14" s="50"/>
      <c r="AC14" s="50"/>
      <c r="AD14" s="50"/>
      <c r="AE14" s="50"/>
      <c r="AF14" s="51"/>
      <c r="AG14" s="51"/>
      <c r="AH14" s="51"/>
      <c r="AI14" s="51"/>
    </row>
    <row r="15" spans="1:35" ht="40" customHeight="1" x14ac:dyDescent="0.35">
      <c r="A15" s="109"/>
      <c r="B15" s="112"/>
      <c r="C15" s="33">
        <v>12</v>
      </c>
      <c r="D15" s="124"/>
      <c r="E15" s="39" t="s">
        <v>44</v>
      </c>
      <c r="F15" s="40" t="s">
        <v>37</v>
      </c>
      <c r="G15" s="40" t="s">
        <v>45</v>
      </c>
      <c r="H15" s="40" t="s">
        <v>29</v>
      </c>
      <c r="I15" s="38">
        <v>22.06</v>
      </c>
      <c r="J15" s="17">
        <v>0</v>
      </c>
      <c r="K15" s="79">
        <f t="shared" si="0"/>
        <v>0</v>
      </c>
      <c r="L15" s="81">
        <f t="shared" si="1"/>
        <v>0</v>
      </c>
      <c r="M15" s="82"/>
      <c r="N15" s="83">
        <f t="shared" si="2"/>
        <v>0</v>
      </c>
      <c r="O15" s="80"/>
      <c r="P15" s="80"/>
      <c r="Q15" s="80"/>
      <c r="R15" s="84">
        <f t="shared" si="3"/>
        <v>0</v>
      </c>
      <c r="S15" s="19" t="str">
        <f t="shared" si="4"/>
        <v>OK</v>
      </c>
      <c r="T15" s="103"/>
      <c r="U15" s="48"/>
      <c r="V15" s="48"/>
      <c r="W15" s="48"/>
      <c r="X15" s="48"/>
      <c r="Y15" s="50"/>
      <c r="Z15" s="50"/>
      <c r="AA15" s="50"/>
      <c r="AB15" s="50"/>
      <c r="AC15" s="50"/>
      <c r="AD15" s="50"/>
      <c r="AE15" s="50"/>
      <c r="AF15" s="51"/>
      <c r="AG15" s="51"/>
      <c r="AH15" s="51"/>
      <c r="AI15" s="51"/>
    </row>
    <row r="16" spans="1:35" ht="40" customHeight="1" x14ac:dyDescent="0.35">
      <c r="A16" s="109"/>
      <c r="B16" s="112"/>
      <c r="C16" s="33">
        <v>13</v>
      </c>
      <c r="D16" s="124"/>
      <c r="E16" s="42" t="s">
        <v>46</v>
      </c>
      <c r="F16" s="43" t="s">
        <v>37</v>
      </c>
      <c r="G16" s="43" t="s">
        <v>47</v>
      </c>
      <c r="H16" s="43" t="s">
        <v>29</v>
      </c>
      <c r="I16" s="44">
        <v>17.41</v>
      </c>
      <c r="J16" s="17">
        <v>0</v>
      </c>
      <c r="K16" s="79">
        <f t="shared" si="0"/>
        <v>0</v>
      </c>
      <c r="L16" s="81">
        <f t="shared" si="1"/>
        <v>0</v>
      </c>
      <c r="M16" s="82"/>
      <c r="N16" s="83">
        <f t="shared" si="2"/>
        <v>0</v>
      </c>
      <c r="O16" s="80"/>
      <c r="P16" s="80"/>
      <c r="Q16" s="80"/>
      <c r="R16" s="84">
        <f t="shared" si="3"/>
        <v>0</v>
      </c>
      <c r="S16" s="19" t="str">
        <f t="shared" si="4"/>
        <v>OK</v>
      </c>
      <c r="T16" s="103"/>
      <c r="U16" s="48"/>
      <c r="V16" s="48"/>
      <c r="W16" s="48"/>
      <c r="X16" s="48"/>
      <c r="Y16" s="50"/>
      <c r="Z16" s="50"/>
      <c r="AA16" s="50"/>
      <c r="AB16" s="50"/>
      <c r="AC16" s="50"/>
      <c r="AD16" s="50"/>
      <c r="AE16" s="50"/>
      <c r="AF16" s="51"/>
      <c r="AG16" s="51"/>
      <c r="AH16" s="51"/>
      <c r="AI16" s="51"/>
    </row>
    <row r="17" spans="1:35" ht="40" customHeight="1" x14ac:dyDescent="0.35">
      <c r="A17" s="109"/>
      <c r="B17" s="112"/>
      <c r="C17" s="33">
        <v>14</v>
      </c>
      <c r="D17" s="124"/>
      <c r="E17" s="39" t="s">
        <v>48</v>
      </c>
      <c r="F17" s="40" t="s">
        <v>37</v>
      </c>
      <c r="G17" s="40" t="s">
        <v>49</v>
      </c>
      <c r="H17" s="40" t="s">
        <v>29</v>
      </c>
      <c r="I17" s="38">
        <v>12.38</v>
      </c>
      <c r="J17" s="17">
        <v>0</v>
      </c>
      <c r="K17" s="79">
        <f t="shared" si="0"/>
        <v>0</v>
      </c>
      <c r="L17" s="81">
        <f t="shared" si="1"/>
        <v>0</v>
      </c>
      <c r="M17" s="82"/>
      <c r="N17" s="83">
        <f t="shared" si="2"/>
        <v>0</v>
      </c>
      <c r="O17" s="80"/>
      <c r="P17" s="80"/>
      <c r="Q17" s="80"/>
      <c r="R17" s="84">
        <f t="shared" si="3"/>
        <v>0</v>
      </c>
      <c r="S17" s="19" t="str">
        <f t="shared" si="4"/>
        <v>OK</v>
      </c>
      <c r="T17" s="103"/>
      <c r="U17" s="48"/>
      <c r="V17" s="48"/>
      <c r="W17" s="48"/>
      <c r="X17" s="48"/>
      <c r="Y17" s="50"/>
      <c r="Z17" s="50"/>
      <c r="AA17" s="50"/>
      <c r="AB17" s="50"/>
      <c r="AC17" s="50"/>
      <c r="AD17" s="50"/>
      <c r="AE17" s="50"/>
      <c r="AF17" s="51"/>
      <c r="AG17" s="51"/>
      <c r="AH17" s="51"/>
      <c r="AI17" s="51"/>
    </row>
    <row r="18" spans="1:35" ht="40" customHeight="1" x14ac:dyDescent="0.35">
      <c r="A18" s="109"/>
      <c r="B18" s="112"/>
      <c r="C18" s="33">
        <v>15</v>
      </c>
      <c r="D18" s="124"/>
      <c r="E18" s="39" t="s">
        <v>50</v>
      </c>
      <c r="F18" s="40" t="s">
        <v>37</v>
      </c>
      <c r="G18" s="40" t="s">
        <v>51</v>
      </c>
      <c r="H18" s="40" t="s">
        <v>29</v>
      </c>
      <c r="I18" s="38">
        <v>154.96</v>
      </c>
      <c r="J18" s="17">
        <v>0</v>
      </c>
      <c r="K18" s="79">
        <f t="shared" si="0"/>
        <v>0</v>
      </c>
      <c r="L18" s="81">
        <f t="shared" si="1"/>
        <v>0</v>
      </c>
      <c r="M18" s="82"/>
      <c r="N18" s="83">
        <f t="shared" si="2"/>
        <v>0</v>
      </c>
      <c r="O18" s="80"/>
      <c r="P18" s="80"/>
      <c r="Q18" s="80"/>
      <c r="R18" s="84">
        <f t="shared" si="3"/>
        <v>0</v>
      </c>
      <c r="S18" s="19" t="str">
        <f t="shared" si="4"/>
        <v>OK</v>
      </c>
      <c r="T18" s="103"/>
      <c r="U18" s="48"/>
      <c r="V18" s="48"/>
      <c r="W18" s="48"/>
      <c r="X18" s="48"/>
      <c r="Y18" s="50"/>
      <c r="Z18" s="50"/>
      <c r="AA18" s="50"/>
      <c r="AB18" s="50"/>
      <c r="AC18" s="50"/>
      <c r="AD18" s="50"/>
      <c r="AE18" s="50"/>
      <c r="AF18" s="51"/>
      <c r="AG18" s="51"/>
      <c r="AH18" s="51"/>
      <c r="AI18" s="51"/>
    </row>
    <row r="19" spans="1:35" ht="40" customHeight="1" x14ac:dyDescent="0.35">
      <c r="A19" s="109"/>
      <c r="B19" s="112"/>
      <c r="C19" s="33">
        <v>16</v>
      </c>
      <c r="D19" s="124"/>
      <c r="E19" s="39" t="s">
        <v>52</v>
      </c>
      <c r="F19" s="40" t="s">
        <v>37</v>
      </c>
      <c r="G19" s="40" t="s">
        <v>53</v>
      </c>
      <c r="H19" s="40" t="s">
        <v>29</v>
      </c>
      <c r="I19" s="38">
        <v>169.18</v>
      </c>
      <c r="J19" s="17">
        <v>0</v>
      </c>
      <c r="K19" s="79">
        <f t="shared" si="0"/>
        <v>0</v>
      </c>
      <c r="L19" s="81">
        <f t="shared" si="1"/>
        <v>0</v>
      </c>
      <c r="M19" s="82"/>
      <c r="N19" s="83">
        <f t="shared" si="2"/>
        <v>0</v>
      </c>
      <c r="O19" s="80"/>
      <c r="P19" s="80"/>
      <c r="Q19" s="80"/>
      <c r="R19" s="84">
        <f t="shared" si="3"/>
        <v>0</v>
      </c>
      <c r="S19" s="19" t="str">
        <f t="shared" si="4"/>
        <v>OK</v>
      </c>
      <c r="T19" s="103"/>
      <c r="U19" s="48"/>
      <c r="V19" s="48"/>
      <c r="W19" s="48"/>
      <c r="X19" s="48"/>
      <c r="Y19" s="50"/>
      <c r="Z19" s="50"/>
      <c r="AA19" s="50"/>
      <c r="AB19" s="50"/>
      <c r="AC19" s="50"/>
      <c r="AD19" s="50"/>
      <c r="AE19" s="50"/>
      <c r="AF19" s="51"/>
      <c r="AG19" s="51"/>
      <c r="AH19" s="51"/>
      <c r="AI19" s="51"/>
    </row>
    <row r="20" spans="1:35" ht="40" customHeight="1" x14ac:dyDescent="0.35">
      <c r="A20" s="109"/>
      <c r="B20" s="112"/>
      <c r="C20" s="33">
        <v>17</v>
      </c>
      <c r="D20" s="124"/>
      <c r="E20" s="39" t="s">
        <v>54</v>
      </c>
      <c r="F20" s="40" t="s">
        <v>37</v>
      </c>
      <c r="G20" s="40" t="s">
        <v>55</v>
      </c>
      <c r="H20" s="40" t="s">
        <v>29</v>
      </c>
      <c r="I20" s="38">
        <v>55.76</v>
      </c>
      <c r="J20" s="17">
        <v>0</v>
      </c>
      <c r="K20" s="79">
        <f t="shared" si="0"/>
        <v>0</v>
      </c>
      <c r="L20" s="81">
        <f t="shared" si="1"/>
        <v>0</v>
      </c>
      <c r="M20" s="82"/>
      <c r="N20" s="83">
        <f t="shared" si="2"/>
        <v>0</v>
      </c>
      <c r="O20" s="80"/>
      <c r="P20" s="80"/>
      <c r="Q20" s="80"/>
      <c r="R20" s="84">
        <f t="shared" si="3"/>
        <v>0</v>
      </c>
      <c r="S20" s="19" t="str">
        <f t="shared" si="4"/>
        <v>OK</v>
      </c>
      <c r="T20" s="103"/>
      <c r="U20" s="48"/>
      <c r="V20" s="48"/>
      <c r="W20" s="48"/>
      <c r="X20" s="48"/>
      <c r="Y20" s="50"/>
      <c r="Z20" s="50"/>
      <c r="AA20" s="50"/>
      <c r="AB20" s="50"/>
      <c r="AC20" s="50"/>
      <c r="AD20" s="50"/>
      <c r="AE20" s="50"/>
      <c r="AF20" s="51"/>
      <c r="AG20" s="51"/>
      <c r="AH20" s="51"/>
      <c r="AI20" s="51"/>
    </row>
    <row r="21" spans="1:35" ht="40" customHeight="1" x14ac:dyDescent="0.35">
      <c r="A21" s="109"/>
      <c r="B21" s="112"/>
      <c r="C21" s="33">
        <v>18</v>
      </c>
      <c r="D21" s="124"/>
      <c r="E21" s="39" t="s">
        <v>56</v>
      </c>
      <c r="F21" s="40" t="s">
        <v>37</v>
      </c>
      <c r="G21" s="40" t="s">
        <v>57</v>
      </c>
      <c r="H21" s="40" t="s">
        <v>29</v>
      </c>
      <c r="I21" s="38">
        <v>21.39</v>
      </c>
      <c r="J21" s="17">
        <v>0</v>
      </c>
      <c r="K21" s="79">
        <f t="shared" si="0"/>
        <v>0</v>
      </c>
      <c r="L21" s="81">
        <f t="shared" si="1"/>
        <v>0</v>
      </c>
      <c r="M21" s="82"/>
      <c r="N21" s="83">
        <f t="shared" si="2"/>
        <v>0</v>
      </c>
      <c r="O21" s="80"/>
      <c r="P21" s="80"/>
      <c r="Q21" s="80"/>
      <c r="R21" s="84">
        <f t="shared" si="3"/>
        <v>0</v>
      </c>
      <c r="S21" s="19" t="str">
        <f t="shared" si="4"/>
        <v>OK</v>
      </c>
      <c r="T21" s="103"/>
      <c r="U21" s="48"/>
      <c r="V21" s="48"/>
      <c r="W21" s="48"/>
      <c r="X21" s="48"/>
      <c r="Y21" s="50"/>
      <c r="Z21" s="50"/>
      <c r="AA21" s="50"/>
      <c r="AB21" s="50"/>
      <c r="AC21" s="50"/>
      <c r="AD21" s="50"/>
      <c r="AE21" s="50"/>
      <c r="AF21" s="51"/>
      <c r="AG21" s="51"/>
      <c r="AH21" s="51"/>
      <c r="AI21" s="51"/>
    </row>
    <row r="22" spans="1:35" ht="40" customHeight="1" x14ac:dyDescent="0.35">
      <c r="A22" s="109"/>
      <c r="B22" s="112"/>
      <c r="C22" s="33">
        <v>19</v>
      </c>
      <c r="D22" s="124"/>
      <c r="E22" s="39" t="s">
        <v>58</v>
      </c>
      <c r="F22" s="40" t="s">
        <v>37</v>
      </c>
      <c r="G22" s="40" t="s">
        <v>59</v>
      </c>
      <c r="H22" s="40" t="s">
        <v>29</v>
      </c>
      <c r="I22" s="38">
        <v>47.92</v>
      </c>
      <c r="J22" s="17">
        <v>0</v>
      </c>
      <c r="K22" s="79">
        <f t="shared" si="0"/>
        <v>0</v>
      </c>
      <c r="L22" s="81">
        <f t="shared" si="1"/>
        <v>0</v>
      </c>
      <c r="M22" s="82"/>
      <c r="N22" s="83">
        <f t="shared" si="2"/>
        <v>0</v>
      </c>
      <c r="O22" s="80"/>
      <c r="P22" s="80"/>
      <c r="Q22" s="80"/>
      <c r="R22" s="84">
        <f t="shared" si="3"/>
        <v>0</v>
      </c>
      <c r="S22" s="19" t="str">
        <f t="shared" si="4"/>
        <v>OK</v>
      </c>
      <c r="T22" s="103"/>
      <c r="U22" s="48"/>
      <c r="V22" s="48"/>
      <c r="W22" s="48"/>
      <c r="X22" s="48"/>
      <c r="Y22" s="50"/>
      <c r="Z22" s="50"/>
      <c r="AA22" s="50"/>
      <c r="AB22" s="50"/>
      <c r="AC22" s="50"/>
      <c r="AD22" s="50"/>
      <c r="AE22" s="50"/>
      <c r="AF22" s="51"/>
      <c r="AG22" s="51"/>
      <c r="AH22" s="51"/>
      <c r="AI22" s="51"/>
    </row>
    <row r="23" spans="1:35" ht="40" customHeight="1" x14ac:dyDescent="0.35">
      <c r="A23" s="109"/>
      <c r="B23" s="112"/>
      <c r="C23" s="33">
        <v>20</v>
      </c>
      <c r="D23" s="124"/>
      <c r="E23" s="39" t="s">
        <v>60</v>
      </c>
      <c r="F23" s="40" t="s">
        <v>37</v>
      </c>
      <c r="G23" s="40" t="s">
        <v>61</v>
      </c>
      <c r="H23" s="40" t="s">
        <v>29</v>
      </c>
      <c r="I23" s="38">
        <v>80.260000000000005</v>
      </c>
      <c r="J23" s="17">
        <v>0</v>
      </c>
      <c r="K23" s="79">
        <f t="shared" si="0"/>
        <v>0</v>
      </c>
      <c r="L23" s="81">
        <f t="shared" si="1"/>
        <v>0</v>
      </c>
      <c r="M23" s="82"/>
      <c r="N23" s="83">
        <f t="shared" si="2"/>
        <v>0</v>
      </c>
      <c r="O23" s="80"/>
      <c r="P23" s="80"/>
      <c r="Q23" s="80"/>
      <c r="R23" s="84">
        <f t="shared" si="3"/>
        <v>0</v>
      </c>
      <c r="S23" s="19" t="str">
        <f t="shared" si="4"/>
        <v>OK</v>
      </c>
      <c r="T23" s="103"/>
      <c r="U23" s="48"/>
      <c r="V23" s="48"/>
      <c r="W23" s="48"/>
      <c r="X23" s="48"/>
      <c r="Y23" s="50"/>
      <c r="Z23" s="50"/>
      <c r="AA23" s="50"/>
      <c r="AB23" s="50"/>
      <c r="AC23" s="50"/>
      <c r="AD23" s="50"/>
      <c r="AE23" s="50"/>
      <c r="AF23" s="51"/>
      <c r="AG23" s="51"/>
      <c r="AH23" s="51"/>
      <c r="AI23" s="51"/>
    </row>
    <row r="24" spans="1:35" ht="40" customHeight="1" x14ac:dyDescent="0.35">
      <c r="A24" s="109"/>
      <c r="B24" s="112"/>
      <c r="C24" s="33">
        <v>21</v>
      </c>
      <c r="D24" s="124"/>
      <c r="E24" s="39" t="s">
        <v>62</v>
      </c>
      <c r="F24" s="40" t="s">
        <v>125</v>
      </c>
      <c r="G24" s="40" t="s">
        <v>63</v>
      </c>
      <c r="H24" s="40" t="s">
        <v>29</v>
      </c>
      <c r="I24" s="38">
        <v>857.58</v>
      </c>
      <c r="J24" s="17">
        <v>0</v>
      </c>
      <c r="K24" s="79">
        <f t="shared" si="0"/>
        <v>0</v>
      </c>
      <c r="L24" s="81">
        <f t="shared" si="1"/>
        <v>0</v>
      </c>
      <c r="M24" s="82"/>
      <c r="N24" s="83">
        <f t="shared" si="2"/>
        <v>0</v>
      </c>
      <c r="O24" s="80"/>
      <c r="P24" s="80"/>
      <c r="Q24" s="80"/>
      <c r="R24" s="84">
        <f t="shared" si="3"/>
        <v>0</v>
      </c>
      <c r="S24" s="19" t="str">
        <f t="shared" si="4"/>
        <v>OK</v>
      </c>
      <c r="T24" s="103"/>
      <c r="U24" s="48"/>
      <c r="V24" s="48"/>
      <c r="W24" s="48"/>
      <c r="X24" s="48"/>
      <c r="Y24" s="50"/>
      <c r="Z24" s="50"/>
      <c r="AA24" s="50"/>
      <c r="AB24" s="50"/>
      <c r="AC24" s="50"/>
      <c r="AD24" s="50"/>
      <c r="AE24" s="50"/>
      <c r="AF24" s="51"/>
      <c r="AG24" s="51"/>
      <c r="AH24" s="51"/>
      <c r="AI24" s="51"/>
    </row>
    <row r="25" spans="1:35" ht="40" customHeight="1" x14ac:dyDescent="0.35">
      <c r="A25" s="109"/>
      <c r="B25" s="112"/>
      <c r="C25" s="33">
        <v>22</v>
      </c>
      <c r="D25" s="124"/>
      <c r="E25" s="39" t="s">
        <v>64</v>
      </c>
      <c r="F25" s="40" t="s">
        <v>125</v>
      </c>
      <c r="G25" s="40" t="s">
        <v>63</v>
      </c>
      <c r="H25" s="40" t="s">
        <v>29</v>
      </c>
      <c r="I25" s="38">
        <v>450.92</v>
      </c>
      <c r="J25" s="17">
        <v>0</v>
      </c>
      <c r="K25" s="79">
        <f t="shared" si="0"/>
        <v>0</v>
      </c>
      <c r="L25" s="81">
        <f t="shared" si="1"/>
        <v>0</v>
      </c>
      <c r="M25" s="82"/>
      <c r="N25" s="83">
        <f t="shared" si="2"/>
        <v>0</v>
      </c>
      <c r="O25" s="80"/>
      <c r="P25" s="80"/>
      <c r="Q25" s="80"/>
      <c r="R25" s="84">
        <f t="shared" si="3"/>
        <v>0</v>
      </c>
      <c r="S25" s="19" t="str">
        <f t="shared" si="4"/>
        <v>OK</v>
      </c>
      <c r="T25" s="103"/>
      <c r="U25" s="48"/>
      <c r="V25" s="48"/>
      <c r="W25" s="48"/>
      <c r="X25" s="48"/>
      <c r="Y25" s="50"/>
      <c r="Z25" s="50"/>
      <c r="AA25" s="50"/>
      <c r="AB25" s="50"/>
      <c r="AC25" s="50"/>
      <c r="AD25" s="50"/>
      <c r="AE25" s="50"/>
      <c r="AF25" s="51"/>
      <c r="AG25" s="51"/>
      <c r="AH25" s="51"/>
      <c r="AI25" s="51"/>
    </row>
    <row r="26" spans="1:35" ht="40" customHeight="1" x14ac:dyDescent="0.35">
      <c r="A26" s="109"/>
      <c r="B26" s="112"/>
      <c r="C26" s="33">
        <v>23</v>
      </c>
      <c r="D26" s="124"/>
      <c r="E26" s="39" t="s">
        <v>65</v>
      </c>
      <c r="F26" s="40" t="s">
        <v>125</v>
      </c>
      <c r="G26" s="40" t="s">
        <v>66</v>
      </c>
      <c r="H26" s="40" t="s">
        <v>29</v>
      </c>
      <c r="I26" s="38">
        <v>121.74</v>
      </c>
      <c r="J26" s="17">
        <v>0</v>
      </c>
      <c r="K26" s="79">
        <f t="shared" si="0"/>
        <v>0</v>
      </c>
      <c r="L26" s="81">
        <f t="shared" si="1"/>
        <v>0</v>
      </c>
      <c r="M26" s="82"/>
      <c r="N26" s="83">
        <f t="shared" si="2"/>
        <v>0</v>
      </c>
      <c r="O26" s="80"/>
      <c r="P26" s="80"/>
      <c r="Q26" s="80"/>
      <c r="R26" s="84">
        <f t="shared" si="3"/>
        <v>0</v>
      </c>
      <c r="S26" s="19" t="str">
        <f t="shared" si="4"/>
        <v>OK</v>
      </c>
      <c r="T26" s="103"/>
      <c r="U26" s="48"/>
      <c r="V26" s="48"/>
      <c r="W26" s="48"/>
      <c r="X26" s="48"/>
      <c r="Y26" s="50"/>
      <c r="Z26" s="50"/>
      <c r="AA26" s="50"/>
      <c r="AB26" s="50"/>
      <c r="AC26" s="50"/>
      <c r="AD26" s="50"/>
      <c r="AE26" s="50"/>
      <c r="AF26" s="51"/>
      <c r="AG26" s="51"/>
      <c r="AH26" s="51"/>
      <c r="AI26" s="51"/>
    </row>
    <row r="27" spans="1:35" ht="40" customHeight="1" x14ac:dyDescent="0.35">
      <c r="A27" s="109"/>
      <c r="B27" s="112"/>
      <c r="C27" s="33">
        <v>24</v>
      </c>
      <c r="D27" s="124"/>
      <c r="E27" s="39" t="s">
        <v>67</v>
      </c>
      <c r="F27" s="40" t="s">
        <v>125</v>
      </c>
      <c r="G27" s="40" t="s">
        <v>68</v>
      </c>
      <c r="H27" s="40" t="s">
        <v>29</v>
      </c>
      <c r="I27" s="38">
        <v>559.17999999999995</v>
      </c>
      <c r="J27" s="17">
        <v>0</v>
      </c>
      <c r="K27" s="79">
        <f t="shared" si="0"/>
        <v>0</v>
      </c>
      <c r="L27" s="81">
        <f t="shared" si="1"/>
        <v>0</v>
      </c>
      <c r="M27" s="82"/>
      <c r="N27" s="83">
        <f t="shared" si="2"/>
        <v>0</v>
      </c>
      <c r="O27" s="80"/>
      <c r="P27" s="80"/>
      <c r="Q27" s="80"/>
      <c r="R27" s="84">
        <f t="shared" si="3"/>
        <v>0</v>
      </c>
      <c r="S27" s="19" t="str">
        <f t="shared" si="4"/>
        <v>OK</v>
      </c>
      <c r="T27" s="103"/>
      <c r="U27" s="48"/>
      <c r="V27" s="48"/>
      <c r="W27" s="48"/>
      <c r="X27" s="48"/>
      <c r="Y27" s="50"/>
      <c r="Z27" s="50"/>
      <c r="AA27" s="50"/>
      <c r="AB27" s="50"/>
      <c r="AC27" s="50"/>
      <c r="AD27" s="50"/>
      <c r="AE27" s="50"/>
      <c r="AF27" s="51"/>
      <c r="AG27" s="51"/>
      <c r="AH27" s="51"/>
      <c r="AI27" s="51"/>
    </row>
    <row r="28" spans="1:35" ht="40" customHeight="1" x14ac:dyDescent="0.35">
      <c r="A28" s="109"/>
      <c r="B28" s="112"/>
      <c r="C28" s="33">
        <v>25</v>
      </c>
      <c r="D28" s="124"/>
      <c r="E28" s="39" t="s">
        <v>69</v>
      </c>
      <c r="F28" s="40" t="s">
        <v>125</v>
      </c>
      <c r="G28" s="40" t="s">
        <v>28</v>
      </c>
      <c r="H28" s="40" t="s">
        <v>29</v>
      </c>
      <c r="I28" s="38">
        <v>279.39999999999998</v>
      </c>
      <c r="J28" s="17">
        <v>0</v>
      </c>
      <c r="K28" s="79">
        <f t="shared" si="0"/>
        <v>0</v>
      </c>
      <c r="L28" s="81">
        <f t="shared" si="1"/>
        <v>0</v>
      </c>
      <c r="M28" s="82"/>
      <c r="N28" s="83">
        <f t="shared" si="2"/>
        <v>0</v>
      </c>
      <c r="O28" s="80"/>
      <c r="P28" s="80"/>
      <c r="Q28" s="80"/>
      <c r="R28" s="84">
        <f t="shared" si="3"/>
        <v>0</v>
      </c>
      <c r="S28" s="19" t="str">
        <f t="shared" si="4"/>
        <v>OK</v>
      </c>
      <c r="T28" s="103"/>
      <c r="U28" s="48"/>
      <c r="V28" s="48"/>
      <c r="W28" s="48"/>
      <c r="X28" s="48"/>
      <c r="Y28" s="50"/>
      <c r="Z28" s="50"/>
      <c r="AA28" s="50"/>
      <c r="AB28" s="50"/>
      <c r="AC28" s="50"/>
      <c r="AD28" s="50"/>
      <c r="AE28" s="50"/>
      <c r="AF28" s="51"/>
      <c r="AG28" s="51"/>
      <c r="AH28" s="51"/>
      <c r="AI28" s="51"/>
    </row>
    <row r="29" spans="1:35" ht="40" customHeight="1" x14ac:dyDescent="0.35">
      <c r="A29" s="109"/>
      <c r="B29" s="112"/>
      <c r="C29" s="33">
        <v>26</v>
      </c>
      <c r="D29" s="124"/>
      <c r="E29" s="39" t="s">
        <v>70</v>
      </c>
      <c r="F29" s="40" t="s">
        <v>125</v>
      </c>
      <c r="G29" s="40" t="s">
        <v>71</v>
      </c>
      <c r="H29" s="40" t="s">
        <v>29</v>
      </c>
      <c r="I29" s="38">
        <v>106.23</v>
      </c>
      <c r="J29" s="17">
        <v>0</v>
      </c>
      <c r="K29" s="79">
        <f t="shared" si="0"/>
        <v>0</v>
      </c>
      <c r="L29" s="81">
        <f t="shared" si="1"/>
        <v>0</v>
      </c>
      <c r="M29" s="82"/>
      <c r="N29" s="83">
        <f t="shared" si="2"/>
        <v>0</v>
      </c>
      <c r="O29" s="80"/>
      <c r="P29" s="80"/>
      <c r="Q29" s="80"/>
      <c r="R29" s="84">
        <f t="shared" si="3"/>
        <v>0</v>
      </c>
      <c r="S29" s="19" t="str">
        <f t="shared" si="4"/>
        <v>OK</v>
      </c>
      <c r="T29" s="103"/>
      <c r="U29" s="48"/>
      <c r="V29" s="48"/>
      <c r="W29" s="48"/>
      <c r="X29" s="48"/>
      <c r="Y29" s="50"/>
      <c r="Z29" s="50"/>
      <c r="AA29" s="50"/>
      <c r="AB29" s="50"/>
      <c r="AC29" s="50"/>
      <c r="AD29" s="50"/>
      <c r="AE29" s="50"/>
      <c r="AF29" s="51"/>
      <c r="AG29" s="51"/>
      <c r="AH29" s="51"/>
      <c r="AI29" s="51"/>
    </row>
    <row r="30" spans="1:35" ht="40" customHeight="1" x14ac:dyDescent="0.35">
      <c r="A30" s="109"/>
      <c r="B30" s="112"/>
      <c r="C30" s="33">
        <v>27</v>
      </c>
      <c r="D30" s="124"/>
      <c r="E30" s="39" t="s">
        <v>72</v>
      </c>
      <c r="F30" s="40" t="s">
        <v>125</v>
      </c>
      <c r="G30" s="40" t="s">
        <v>73</v>
      </c>
      <c r="H30" s="40" t="s">
        <v>29</v>
      </c>
      <c r="I30" s="38">
        <v>619.09</v>
      </c>
      <c r="J30" s="17">
        <v>0</v>
      </c>
      <c r="K30" s="79">
        <f t="shared" si="0"/>
        <v>0</v>
      </c>
      <c r="L30" s="81">
        <f t="shared" si="1"/>
        <v>0</v>
      </c>
      <c r="M30" s="82"/>
      <c r="N30" s="83">
        <f t="shared" si="2"/>
        <v>0</v>
      </c>
      <c r="O30" s="80"/>
      <c r="P30" s="80"/>
      <c r="Q30" s="80"/>
      <c r="R30" s="84">
        <f t="shared" si="3"/>
        <v>0</v>
      </c>
      <c r="S30" s="19" t="str">
        <f t="shared" si="4"/>
        <v>OK</v>
      </c>
      <c r="T30" s="103"/>
      <c r="U30" s="48"/>
      <c r="V30" s="48"/>
      <c r="W30" s="48"/>
      <c r="X30" s="48"/>
      <c r="Y30" s="50"/>
      <c r="Z30" s="50"/>
      <c r="AA30" s="50"/>
      <c r="AB30" s="50"/>
      <c r="AC30" s="50"/>
      <c r="AD30" s="50"/>
      <c r="AE30" s="50"/>
      <c r="AF30" s="51"/>
      <c r="AG30" s="51"/>
      <c r="AH30" s="51"/>
      <c r="AI30" s="51"/>
    </row>
    <row r="31" spans="1:35" ht="40" customHeight="1" x14ac:dyDescent="0.35">
      <c r="A31" s="109"/>
      <c r="B31" s="112"/>
      <c r="C31" s="33">
        <v>28</v>
      </c>
      <c r="D31" s="124"/>
      <c r="E31" s="39" t="s">
        <v>74</v>
      </c>
      <c r="F31" s="40" t="s">
        <v>125</v>
      </c>
      <c r="G31" s="40" t="s">
        <v>75</v>
      </c>
      <c r="H31" s="40" t="s">
        <v>29</v>
      </c>
      <c r="I31" s="38">
        <v>864.15</v>
      </c>
      <c r="J31" s="17">
        <v>0</v>
      </c>
      <c r="K31" s="79">
        <f t="shared" si="0"/>
        <v>0</v>
      </c>
      <c r="L31" s="81">
        <f t="shared" si="1"/>
        <v>0</v>
      </c>
      <c r="M31" s="82"/>
      <c r="N31" s="83">
        <f t="shared" si="2"/>
        <v>0</v>
      </c>
      <c r="O31" s="80"/>
      <c r="P31" s="80"/>
      <c r="Q31" s="80"/>
      <c r="R31" s="84">
        <f t="shared" si="3"/>
        <v>0</v>
      </c>
      <c r="S31" s="19" t="str">
        <f t="shared" si="4"/>
        <v>OK</v>
      </c>
      <c r="T31" s="103"/>
      <c r="U31" s="48"/>
      <c r="V31" s="48"/>
      <c r="W31" s="48"/>
      <c r="X31" s="48"/>
      <c r="Y31" s="50"/>
      <c r="Z31" s="50"/>
      <c r="AA31" s="50"/>
      <c r="AB31" s="50"/>
      <c r="AC31" s="50"/>
      <c r="AD31" s="50"/>
      <c r="AE31" s="50"/>
      <c r="AF31" s="51"/>
      <c r="AG31" s="51"/>
      <c r="AH31" s="51"/>
      <c r="AI31" s="51"/>
    </row>
    <row r="32" spans="1:35" ht="40" customHeight="1" x14ac:dyDescent="0.35">
      <c r="A32" s="109"/>
      <c r="B32" s="112"/>
      <c r="C32" s="33">
        <v>29</v>
      </c>
      <c r="D32" s="124"/>
      <c r="E32" s="39" t="s">
        <v>76</v>
      </c>
      <c r="F32" s="40" t="s">
        <v>125</v>
      </c>
      <c r="G32" s="40" t="s">
        <v>28</v>
      </c>
      <c r="H32" s="40" t="s">
        <v>29</v>
      </c>
      <c r="I32" s="38">
        <v>462.23</v>
      </c>
      <c r="J32" s="17">
        <v>0</v>
      </c>
      <c r="K32" s="79">
        <f t="shared" si="0"/>
        <v>0</v>
      </c>
      <c r="L32" s="81">
        <f t="shared" si="1"/>
        <v>0</v>
      </c>
      <c r="M32" s="82"/>
      <c r="N32" s="83">
        <f t="shared" si="2"/>
        <v>0</v>
      </c>
      <c r="O32" s="80"/>
      <c r="P32" s="80"/>
      <c r="Q32" s="80"/>
      <c r="R32" s="84">
        <f t="shared" si="3"/>
        <v>0</v>
      </c>
      <c r="S32" s="19" t="str">
        <f t="shared" si="4"/>
        <v>OK</v>
      </c>
      <c r="T32" s="103"/>
      <c r="U32" s="48"/>
      <c r="V32" s="48"/>
      <c r="W32" s="48"/>
      <c r="X32" s="48"/>
      <c r="Y32" s="50"/>
      <c r="Z32" s="50"/>
      <c r="AA32" s="50"/>
      <c r="AB32" s="50"/>
      <c r="AC32" s="50"/>
      <c r="AD32" s="50"/>
      <c r="AE32" s="50"/>
      <c r="AF32" s="51"/>
      <c r="AG32" s="51"/>
      <c r="AH32" s="51"/>
      <c r="AI32" s="51"/>
    </row>
    <row r="33" spans="1:35" ht="40" customHeight="1" x14ac:dyDescent="0.35">
      <c r="A33" s="109"/>
      <c r="B33" s="112"/>
      <c r="C33" s="33">
        <v>30</v>
      </c>
      <c r="D33" s="124"/>
      <c r="E33" s="39" t="s">
        <v>77</v>
      </c>
      <c r="F33" s="40" t="s">
        <v>125</v>
      </c>
      <c r="G33" s="40" t="s">
        <v>28</v>
      </c>
      <c r="H33" s="40" t="s">
        <v>29</v>
      </c>
      <c r="I33" s="38">
        <v>872.9</v>
      </c>
      <c r="J33" s="17">
        <v>0</v>
      </c>
      <c r="K33" s="79">
        <f t="shared" si="0"/>
        <v>0</v>
      </c>
      <c r="L33" s="81">
        <f t="shared" si="1"/>
        <v>0</v>
      </c>
      <c r="M33" s="82"/>
      <c r="N33" s="83">
        <f t="shared" si="2"/>
        <v>0</v>
      </c>
      <c r="O33" s="80"/>
      <c r="P33" s="80"/>
      <c r="Q33" s="80"/>
      <c r="R33" s="84">
        <f t="shared" si="3"/>
        <v>0</v>
      </c>
      <c r="S33" s="19" t="str">
        <f t="shared" si="4"/>
        <v>OK</v>
      </c>
      <c r="T33" s="103"/>
      <c r="U33" s="48"/>
      <c r="V33" s="48"/>
      <c r="W33" s="48"/>
      <c r="X33" s="48"/>
      <c r="Y33" s="50"/>
      <c r="Z33" s="50"/>
      <c r="AA33" s="50"/>
      <c r="AB33" s="50"/>
      <c r="AC33" s="50"/>
      <c r="AD33" s="50"/>
      <c r="AE33" s="50"/>
      <c r="AF33" s="51"/>
      <c r="AG33" s="51"/>
      <c r="AH33" s="51"/>
      <c r="AI33" s="51"/>
    </row>
    <row r="34" spans="1:35" ht="40" customHeight="1" x14ac:dyDescent="0.35">
      <c r="A34" s="109"/>
      <c r="B34" s="112"/>
      <c r="C34" s="33">
        <v>31</v>
      </c>
      <c r="D34" s="124"/>
      <c r="E34" s="39" t="s">
        <v>78</v>
      </c>
      <c r="F34" s="40" t="s">
        <v>125</v>
      </c>
      <c r="G34" s="40" t="s">
        <v>28</v>
      </c>
      <c r="H34" s="40" t="s">
        <v>29</v>
      </c>
      <c r="I34" s="38">
        <v>58.04</v>
      </c>
      <c r="J34" s="17">
        <v>0</v>
      </c>
      <c r="K34" s="79">
        <f t="shared" si="0"/>
        <v>0</v>
      </c>
      <c r="L34" s="81">
        <f t="shared" si="1"/>
        <v>0</v>
      </c>
      <c r="M34" s="82"/>
      <c r="N34" s="83">
        <f t="shared" si="2"/>
        <v>0</v>
      </c>
      <c r="O34" s="80"/>
      <c r="P34" s="80"/>
      <c r="Q34" s="80"/>
      <c r="R34" s="84">
        <f t="shared" si="3"/>
        <v>0</v>
      </c>
      <c r="S34" s="19" t="str">
        <f t="shared" si="4"/>
        <v>OK</v>
      </c>
      <c r="T34" s="103"/>
      <c r="U34" s="48"/>
      <c r="V34" s="48"/>
      <c r="W34" s="48"/>
      <c r="X34" s="48"/>
      <c r="Y34" s="50"/>
      <c r="Z34" s="50"/>
      <c r="AA34" s="50"/>
      <c r="AB34" s="50"/>
      <c r="AC34" s="50"/>
      <c r="AD34" s="50"/>
      <c r="AE34" s="50"/>
      <c r="AF34" s="51"/>
      <c r="AG34" s="51"/>
      <c r="AH34" s="51"/>
      <c r="AI34" s="51"/>
    </row>
    <row r="35" spans="1:35" ht="40" customHeight="1" x14ac:dyDescent="0.35">
      <c r="A35" s="109"/>
      <c r="B35" s="112"/>
      <c r="C35" s="33">
        <v>32</v>
      </c>
      <c r="D35" s="124"/>
      <c r="E35" s="39" t="s">
        <v>131</v>
      </c>
      <c r="F35" s="40" t="s">
        <v>125</v>
      </c>
      <c r="G35" s="40" t="s">
        <v>28</v>
      </c>
      <c r="H35" s="40" t="s">
        <v>29</v>
      </c>
      <c r="I35" s="38">
        <v>54.95</v>
      </c>
      <c r="J35" s="17">
        <v>0</v>
      </c>
      <c r="K35" s="79">
        <f t="shared" si="0"/>
        <v>0</v>
      </c>
      <c r="L35" s="81">
        <f t="shared" si="1"/>
        <v>0</v>
      </c>
      <c r="M35" s="82"/>
      <c r="N35" s="83">
        <f t="shared" si="2"/>
        <v>0</v>
      </c>
      <c r="O35" s="80"/>
      <c r="P35" s="80"/>
      <c r="Q35" s="80"/>
      <c r="R35" s="84">
        <f t="shared" si="3"/>
        <v>0</v>
      </c>
      <c r="S35" s="19" t="str">
        <f t="shared" si="4"/>
        <v>OK</v>
      </c>
      <c r="T35" s="103"/>
      <c r="U35" s="48"/>
      <c r="V35" s="48"/>
      <c r="W35" s="48"/>
      <c r="X35" s="48"/>
      <c r="Y35" s="50"/>
      <c r="Z35" s="50"/>
      <c r="AA35" s="50"/>
      <c r="AB35" s="50"/>
      <c r="AC35" s="50"/>
      <c r="AD35" s="50"/>
      <c r="AE35" s="50"/>
      <c r="AF35" s="51"/>
      <c r="AG35" s="51"/>
      <c r="AH35" s="51"/>
      <c r="AI35" s="51"/>
    </row>
    <row r="36" spans="1:35" ht="40" customHeight="1" x14ac:dyDescent="0.35">
      <c r="A36" s="109"/>
      <c r="B36" s="112"/>
      <c r="C36" s="33">
        <v>33</v>
      </c>
      <c r="D36" s="124"/>
      <c r="E36" s="39" t="s">
        <v>132</v>
      </c>
      <c r="F36" s="40" t="s">
        <v>37</v>
      </c>
      <c r="G36" s="40" t="s">
        <v>79</v>
      </c>
      <c r="H36" s="40" t="s">
        <v>29</v>
      </c>
      <c r="I36" s="38">
        <v>10.43</v>
      </c>
      <c r="J36" s="17">
        <v>0</v>
      </c>
      <c r="K36" s="79">
        <f t="shared" si="0"/>
        <v>0</v>
      </c>
      <c r="L36" s="81">
        <f t="shared" si="1"/>
        <v>0</v>
      </c>
      <c r="M36" s="82"/>
      <c r="N36" s="83">
        <f t="shared" si="2"/>
        <v>0</v>
      </c>
      <c r="O36" s="80"/>
      <c r="P36" s="80"/>
      <c r="Q36" s="80"/>
      <c r="R36" s="84">
        <f t="shared" si="3"/>
        <v>0</v>
      </c>
      <c r="S36" s="19" t="str">
        <f t="shared" si="4"/>
        <v>OK</v>
      </c>
      <c r="T36" s="103"/>
      <c r="U36" s="48"/>
      <c r="V36" s="48"/>
      <c r="W36" s="48"/>
      <c r="X36" s="48"/>
      <c r="Y36" s="50"/>
      <c r="Z36" s="50"/>
      <c r="AA36" s="50"/>
      <c r="AB36" s="50"/>
      <c r="AC36" s="50"/>
      <c r="AD36" s="50"/>
      <c r="AE36" s="50"/>
      <c r="AF36" s="51"/>
      <c r="AG36" s="51"/>
      <c r="AH36" s="51"/>
      <c r="AI36" s="51"/>
    </row>
    <row r="37" spans="1:35" ht="40" customHeight="1" x14ac:dyDescent="0.35">
      <c r="A37" s="109"/>
      <c r="B37" s="112"/>
      <c r="C37" s="33">
        <v>34</v>
      </c>
      <c r="D37" s="124"/>
      <c r="E37" s="39" t="s">
        <v>133</v>
      </c>
      <c r="F37" s="40" t="s">
        <v>37</v>
      </c>
      <c r="G37" s="40" t="s">
        <v>80</v>
      </c>
      <c r="H37" s="40" t="s">
        <v>29</v>
      </c>
      <c r="I37" s="38">
        <v>15.99</v>
      </c>
      <c r="J37" s="17">
        <v>0</v>
      </c>
      <c r="K37" s="79">
        <f t="shared" si="0"/>
        <v>0</v>
      </c>
      <c r="L37" s="81">
        <f t="shared" si="1"/>
        <v>0</v>
      </c>
      <c r="M37" s="82"/>
      <c r="N37" s="83">
        <f t="shared" si="2"/>
        <v>0</v>
      </c>
      <c r="O37" s="80"/>
      <c r="P37" s="80"/>
      <c r="Q37" s="80"/>
      <c r="R37" s="84">
        <f t="shared" si="3"/>
        <v>0</v>
      </c>
      <c r="S37" s="19" t="str">
        <f t="shared" si="4"/>
        <v>OK</v>
      </c>
      <c r="T37" s="103"/>
      <c r="U37" s="48"/>
      <c r="V37" s="48"/>
      <c r="W37" s="48"/>
      <c r="X37" s="48"/>
      <c r="Y37" s="50"/>
      <c r="Z37" s="50"/>
      <c r="AA37" s="50"/>
      <c r="AB37" s="50"/>
      <c r="AC37" s="50"/>
      <c r="AD37" s="50"/>
      <c r="AE37" s="50"/>
      <c r="AF37" s="51"/>
      <c r="AG37" s="51"/>
      <c r="AH37" s="51"/>
      <c r="AI37" s="51"/>
    </row>
    <row r="38" spans="1:35" ht="40" customHeight="1" x14ac:dyDescent="0.35">
      <c r="A38" s="109"/>
      <c r="B38" s="112"/>
      <c r="C38" s="33">
        <v>35</v>
      </c>
      <c r="D38" s="124"/>
      <c r="E38" s="39" t="s">
        <v>134</v>
      </c>
      <c r="F38" s="40" t="s">
        <v>37</v>
      </c>
      <c r="G38" s="40" t="s">
        <v>81</v>
      </c>
      <c r="H38" s="40" t="s">
        <v>29</v>
      </c>
      <c r="I38" s="38">
        <v>16.75</v>
      </c>
      <c r="J38" s="17">
        <v>0</v>
      </c>
      <c r="K38" s="79">
        <f t="shared" si="0"/>
        <v>0</v>
      </c>
      <c r="L38" s="81">
        <f t="shared" si="1"/>
        <v>0</v>
      </c>
      <c r="M38" s="82"/>
      <c r="N38" s="83">
        <f t="shared" si="2"/>
        <v>0</v>
      </c>
      <c r="O38" s="80"/>
      <c r="P38" s="80"/>
      <c r="Q38" s="80"/>
      <c r="R38" s="84">
        <f t="shared" si="3"/>
        <v>0</v>
      </c>
      <c r="S38" s="19" t="str">
        <f t="shared" si="4"/>
        <v>OK</v>
      </c>
      <c r="T38" s="103"/>
      <c r="U38" s="48"/>
      <c r="V38" s="48"/>
      <c r="W38" s="48"/>
      <c r="X38" s="48"/>
      <c r="Y38" s="50"/>
      <c r="Z38" s="50"/>
      <c r="AA38" s="50"/>
      <c r="AB38" s="50"/>
      <c r="AC38" s="50"/>
      <c r="AD38" s="50"/>
      <c r="AE38" s="50"/>
      <c r="AF38" s="51"/>
      <c r="AG38" s="51"/>
      <c r="AH38" s="51"/>
      <c r="AI38" s="51"/>
    </row>
    <row r="39" spans="1:35" ht="40" customHeight="1" x14ac:dyDescent="0.35">
      <c r="A39" s="109"/>
      <c r="B39" s="112"/>
      <c r="C39" s="33">
        <v>36</v>
      </c>
      <c r="D39" s="124"/>
      <c r="E39" s="39" t="s">
        <v>135</v>
      </c>
      <c r="F39" s="40" t="s">
        <v>37</v>
      </c>
      <c r="G39" s="40" t="s">
        <v>82</v>
      </c>
      <c r="H39" s="40" t="s">
        <v>29</v>
      </c>
      <c r="I39" s="38">
        <v>42.18</v>
      </c>
      <c r="J39" s="17">
        <v>0</v>
      </c>
      <c r="K39" s="79">
        <f t="shared" si="0"/>
        <v>0</v>
      </c>
      <c r="L39" s="81">
        <f t="shared" si="1"/>
        <v>0</v>
      </c>
      <c r="M39" s="82"/>
      <c r="N39" s="83">
        <f t="shared" si="2"/>
        <v>0</v>
      </c>
      <c r="O39" s="80"/>
      <c r="P39" s="80"/>
      <c r="Q39" s="80"/>
      <c r="R39" s="84">
        <f t="shared" si="3"/>
        <v>0</v>
      </c>
      <c r="S39" s="19" t="str">
        <f t="shared" si="4"/>
        <v>OK</v>
      </c>
      <c r="T39" s="103"/>
      <c r="U39" s="48"/>
      <c r="V39" s="48"/>
      <c r="W39" s="48"/>
      <c r="X39" s="48"/>
      <c r="Y39" s="50"/>
      <c r="Z39" s="50"/>
      <c r="AA39" s="50"/>
      <c r="AB39" s="50"/>
      <c r="AC39" s="50"/>
      <c r="AD39" s="50"/>
      <c r="AE39" s="50"/>
      <c r="AF39" s="51"/>
      <c r="AG39" s="51"/>
      <c r="AH39" s="51"/>
      <c r="AI39" s="51"/>
    </row>
    <row r="40" spans="1:35" ht="40" customHeight="1" x14ac:dyDescent="0.35">
      <c r="A40" s="109"/>
      <c r="B40" s="112"/>
      <c r="C40" s="33">
        <v>37</v>
      </c>
      <c r="D40" s="124"/>
      <c r="E40" s="39" t="s">
        <v>136</v>
      </c>
      <c r="F40" s="40" t="s">
        <v>37</v>
      </c>
      <c r="G40" s="40" t="s">
        <v>83</v>
      </c>
      <c r="H40" s="40" t="s">
        <v>29</v>
      </c>
      <c r="I40" s="38">
        <v>22.07</v>
      </c>
      <c r="J40" s="17">
        <v>0</v>
      </c>
      <c r="K40" s="79">
        <f t="shared" si="0"/>
        <v>0</v>
      </c>
      <c r="L40" s="81">
        <f t="shared" si="1"/>
        <v>0</v>
      </c>
      <c r="M40" s="82"/>
      <c r="N40" s="83">
        <f t="shared" si="2"/>
        <v>0</v>
      </c>
      <c r="O40" s="80"/>
      <c r="P40" s="80"/>
      <c r="Q40" s="80"/>
      <c r="R40" s="84">
        <f t="shared" si="3"/>
        <v>0</v>
      </c>
      <c r="S40" s="19" t="str">
        <f t="shared" si="4"/>
        <v>OK</v>
      </c>
      <c r="T40" s="103"/>
      <c r="U40" s="48"/>
      <c r="V40" s="48"/>
      <c r="W40" s="48"/>
      <c r="X40" s="48"/>
      <c r="Y40" s="50"/>
      <c r="Z40" s="50"/>
      <c r="AA40" s="50"/>
      <c r="AB40" s="50"/>
      <c r="AC40" s="50"/>
      <c r="AD40" s="50"/>
      <c r="AE40" s="50"/>
      <c r="AF40" s="51"/>
      <c r="AG40" s="51"/>
      <c r="AH40" s="51"/>
      <c r="AI40" s="51"/>
    </row>
    <row r="41" spans="1:35" ht="40" customHeight="1" x14ac:dyDescent="0.35">
      <c r="A41" s="109"/>
      <c r="B41" s="112"/>
      <c r="C41" s="33">
        <v>38</v>
      </c>
      <c r="D41" s="124"/>
      <c r="E41" s="39" t="s">
        <v>84</v>
      </c>
      <c r="F41" s="40" t="s">
        <v>125</v>
      </c>
      <c r="G41" s="40" t="s">
        <v>85</v>
      </c>
      <c r="H41" s="40" t="s">
        <v>29</v>
      </c>
      <c r="I41" s="38">
        <v>913.6</v>
      </c>
      <c r="J41" s="17">
        <v>0</v>
      </c>
      <c r="K41" s="79">
        <f t="shared" si="0"/>
        <v>0</v>
      </c>
      <c r="L41" s="81">
        <f t="shared" si="1"/>
        <v>0</v>
      </c>
      <c r="M41" s="82"/>
      <c r="N41" s="83">
        <f t="shared" si="2"/>
        <v>0</v>
      </c>
      <c r="O41" s="80"/>
      <c r="P41" s="80"/>
      <c r="Q41" s="80"/>
      <c r="R41" s="84">
        <f t="shared" si="3"/>
        <v>0</v>
      </c>
      <c r="S41" s="19" t="str">
        <f t="shared" si="4"/>
        <v>OK</v>
      </c>
      <c r="T41" s="103"/>
      <c r="U41" s="48"/>
      <c r="V41" s="48"/>
      <c r="W41" s="48"/>
      <c r="X41" s="48"/>
      <c r="Y41" s="50"/>
      <c r="Z41" s="50"/>
      <c r="AA41" s="50"/>
      <c r="AB41" s="50"/>
      <c r="AC41" s="50"/>
      <c r="AD41" s="50"/>
      <c r="AE41" s="50"/>
      <c r="AF41" s="51"/>
      <c r="AG41" s="51"/>
      <c r="AH41" s="51"/>
      <c r="AI41" s="51"/>
    </row>
    <row r="42" spans="1:35" ht="40" customHeight="1" x14ac:dyDescent="0.35">
      <c r="A42" s="109"/>
      <c r="B42" s="112"/>
      <c r="C42" s="33">
        <v>39</v>
      </c>
      <c r="D42" s="124"/>
      <c r="E42" s="39" t="s">
        <v>86</v>
      </c>
      <c r="F42" s="40" t="s">
        <v>125</v>
      </c>
      <c r="G42" s="40" t="s">
        <v>87</v>
      </c>
      <c r="H42" s="40" t="s">
        <v>29</v>
      </c>
      <c r="I42" s="38">
        <v>373.35</v>
      </c>
      <c r="J42" s="17">
        <v>0</v>
      </c>
      <c r="K42" s="79">
        <f t="shared" si="0"/>
        <v>0</v>
      </c>
      <c r="L42" s="81">
        <f t="shared" si="1"/>
        <v>0</v>
      </c>
      <c r="M42" s="82"/>
      <c r="N42" s="83">
        <f t="shared" si="2"/>
        <v>0</v>
      </c>
      <c r="O42" s="80"/>
      <c r="P42" s="80"/>
      <c r="Q42" s="80"/>
      <c r="R42" s="84">
        <f t="shared" si="3"/>
        <v>0</v>
      </c>
      <c r="S42" s="19" t="str">
        <f t="shared" si="4"/>
        <v>OK</v>
      </c>
      <c r="T42" s="103"/>
      <c r="U42" s="48"/>
      <c r="V42" s="48"/>
      <c r="W42" s="48"/>
      <c r="X42" s="48"/>
      <c r="Y42" s="50"/>
      <c r="Z42" s="50"/>
      <c r="AA42" s="50"/>
      <c r="AB42" s="50"/>
      <c r="AC42" s="50"/>
      <c r="AD42" s="50"/>
      <c r="AE42" s="50"/>
      <c r="AF42" s="51"/>
      <c r="AG42" s="51"/>
      <c r="AH42" s="51"/>
      <c r="AI42" s="51"/>
    </row>
    <row r="43" spans="1:35" ht="40" customHeight="1" x14ac:dyDescent="0.35">
      <c r="A43" s="109"/>
      <c r="B43" s="112"/>
      <c r="C43" s="33">
        <v>40</v>
      </c>
      <c r="D43" s="124"/>
      <c r="E43" s="39" t="s">
        <v>88</v>
      </c>
      <c r="F43" s="40" t="s">
        <v>125</v>
      </c>
      <c r="G43" s="40" t="s">
        <v>28</v>
      </c>
      <c r="H43" s="40" t="s">
        <v>29</v>
      </c>
      <c r="I43" s="38">
        <v>741.62</v>
      </c>
      <c r="J43" s="17">
        <v>0</v>
      </c>
      <c r="K43" s="79">
        <f t="shared" si="0"/>
        <v>0</v>
      </c>
      <c r="L43" s="81">
        <f t="shared" si="1"/>
        <v>0</v>
      </c>
      <c r="M43" s="82"/>
      <c r="N43" s="83">
        <f t="shared" si="2"/>
        <v>0</v>
      </c>
      <c r="O43" s="80"/>
      <c r="P43" s="80"/>
      <c r="Q43" s="80"/>
      <c r="R43" s="84">
        <f t="shared" si="3"/>
        <v>0</v>
      </c>
      <c r="S43" s="19" t="str">
        <f t="shared" si="4"/>
        <v>OK</v>
      </c>
      <c r="T43" s="103"/>
      <c r="U43" s="48"/>
      <c r="V43" s="48"/>
      <c r="W43" s="48"/>
      <c r="X43" s="48"/>
      <c r="Y43" s="50"/>
      <c r="Z43" s="50"/>
      <c r="AA43" s="50"/>
      <c r="AB43" s="50"/>
      <c r="AC43" s="50"/>
      <c r="AD43" s="50"/>
      <c r="AE43" s="50"/>
      <c r="AF43" s="51"/>
      <c r="AG43" s="51"/>
      <c r="AH43" s="51"/>
      <c r="AI43" s="51"/>
    </row>
    <row r="44" spans="1:35" ht="40" customHeight="1" x14ac:dyDescent="0.35">
      <c r="A44" s="109"/>
      <c r="B44" s="112"/>
      <c r="C44" s="33">
        <v>41</v>
      </c>
      <c r="D44" s="124"/>
      <c r="E44" s="39" t="s">
        <v>89</v>
      </c>
      <c r="F44" s="40" t="s">
        <v>37</v>
      </c>
      <c r="G44" s="40" t="s">
        <v>28</v>
      </c>
      <c r="H44" s="40" t="s">
        <v>29</v>
      </c>
      <c r="I44" s="38">
        <v>154.77000000000001</v>
      </c>
      <c r="J44" s="17">
        <v>0</v>
      </c>
      <c r="K44" s="79">
        <f t="shared" si="0"/>
        <v>0</v>
      </c>
      <c r="L44" s="81">
        <f t="shared" si="1"/>
        <v>0</v>
      </c>
      <c r="M44" s="82"/>
      <c r="N44" s="83">
        <f t="shared" si="2"/>
        <v>0</v>
      </c>
      <c r="O44" s="80"/>
      <c r="P44" s="80"/>
      <c r="Q44" s="80"/>
      <c r="R44" s="84">
        <f t="shared" si="3"/>
        <v>0</v>
      </c>
      <c r="S44" s="19" t="str">
        <f t="shared" si="4"/>
        <v>OK</v>
      </c>
      <c r="T44" s="103"/>
      <c r="U44" s="48"/>
      <c r="V44" s="48"/>
      <c r="W44" s="48"/>
      <c r="X44" s="48"/>
      <c r="Y44" s="50"/>
      <c r="Z44" s="50"/>
      <c r="AA44" s="50"/>
      <c r="AB44" s="50"/>
      <c r="AC44" s="50"/>
      <c r="AD44" s="50"/>
      <c r="AE44" s="50"/>
      <c r="AF44" s="51"/>
      <c r="AG44" s="51"/>
      <c r="AH44" s="51"/>
      <c r="AI44" s="51"/>
    </row>
    <row r="45" spans="1:35" ht="40" customHeight="1" x14ac:dyDescent="0.35">
      <c r="A45" s="109"/>
      <c r="B45" s="112"/>
      <c r="C45" s="33">
        <v>42</v>
      </c>
      <c r="D45" s="124"/>
      <c r="E45" s="39" t="s">
        <v>90</v>
      </c>
      <c r="F45" s="40" t="s">
        <v>37</v>
      </c>
      <c r="G45" s="40" t="s">
        <v>28</v>
      </c>
      <c r="H45" s="40" t="s">
        <v>29</v>
      </c>
      <c r="I45" s="38">
        <v>87.06</v>
      </c>
      <c r="J45" s="17">
        <v>0</v>
      </c>
      <c r="K45" s="79">
        <f t="shared" si="0"/>
        <v>0</v>
      </c>
      <c r="L45" s="81">
        <f t="shared" si="1"/>
        <v>0</v>
      </c>
      <c r="M45" s="82"/>
      <c r="N45" s="83">
        <f t="shared" si="2"/>
        <v>0</v>
      </c>
      <c r="O45" s="80"/>
      <c r="P45" s="80"/>
      <c r="Q45" s="80"/>
      <c r="R45" s="84">
        <f t="shared" si="3"/>
        <v>0</v>
      </c>
      <c r="S45" s="19" t="str">
        <f t="shared" si="4"/>
        <v>OK</v>
      </c>
      <c r="T45" s="103"/>
      <c r="U45" s="48"/>
      <c r="V45" s="48"/>
      <c r="W45" s="48"/>
      <c r="X45" s="48"/>
      <c r="Y45" s="50"/>
      <c r="Z45" s="50"/>
      <c r="AA45" s="50"/>
      <c r="AB45" s="50"/>
      <c r="AC45" s="50"/>
      <c r="AD45" s="50"/>
      <c r="AE45" s="50"/>
      <c r="AF45" s="51"/>
      <c r="AG45" s="51"/>
      <c r="AH45" s="51"/>
      <c r="AI45" s="51"/>
    </row>
    <row r="46" spans="1:35" ht="40" customHeight="1" x14ac:dyDescent="0.35">
      <c r="A46" s="109"/>
      <c r="B46" s="112"/>
      <c r="C46" s="33">
        <v>43</v>
      </c>
      <c r="D46" s="124"/>
      <c r="E46" s="39" t="s">
        <v>91</v>
      </c>
      <c r="F46" s="40" t="s">
        <v>37</v>
      </c>
      <c r="G46" s="40" t="s">
        <v>92</v>
      </c>
      <c r="H46" s="40" t="s">
        <v>29</v>
      </c>
      <c r="I46" s="38">
        <v>15.61</v>
      </c>
      <c r="J46" s="17">
        <v>0</v>
      </c>
      <c r="K46" s="79">
        <f t="shared" si="0"/>
        <v>0</v>
      </c>
      <c r="L46" s="81">
        <f t="shared" si="1"/>
        <v>0</v>
      </c>
      <c r="M46" s="82"/>
      <c r="N46" s="83">
        <f t="shared" si="2"/>
        <v>0</v>
      </c>
      <c r="O46" s="80"/>
      <c r="P46" s="80"/>
      <c r="Q46" s="80"/>
      <c r="R46" s="84">
        <f t="shared" si="3"/>
        <v>0</v>
      </c>
      <c r="S46" s="19" t="str">
        <f t="shared" si="4"/>
        <v>OK</v>
      </c>
      <c r="T46" s="103"/>
      <c r="U46" s="48"/>
      <c r="V46" s="48"/>
      <c r="W46" s="48"/>
      <c r="X46" s="48"/>
      <c r="Y46" s="50"/>
      <c r="Z46" s="50"/>
      <c r="AA46" s="50"/>
      <c r="AB46" s="50"/>
      <c r="AC46" s="50"/>
      <c r="AD46" s="50"/>
      <c r="AE46" s="50"/>
      <c r="AF46" s="51"/>
      <c r="AG46" s="51"/>
      <c r="AH46" s="51"/>
      <c r="AI46" s="51"/>
    </row>
    <row r="47" spans="1:35" ht="40" customHeight="1" x14ac:dyDescent="0.35">
      <c r="A47" s="109"/>
      <c r="B47" s="112"/>
      <c r="C47" s="33">
        <v>44</v>
      </c>
      <c r="D47" s="124"/>
      <c r="E47" s="39" t="s">
        <v>93</v>
      </c>
      <c r="F47" s="40" t="s">
        <v>125</v>
      </c>
      <c r="G47" s="40" t="s">
        <v>28</v>
      </c>
      <c r="H47" s="40" t="s">
        <v>29</v>
      </c>
      <c r="I47" s="38">
        <v>144.44999999999999</v>
      </c>
      <c r="J47" s="17">
        <v>0</v>
      </c>
      <c r="K47" s="79">
        <f t="shared" si="0"/>
        <v>0</v>
      </c>
      <c r="L47" s="81">
        <f t="shared" si="1"/>
        <v>0</v>
      </c>
      <c r="M47" s="82"/>
      <c r="N47" s="83">
        <f t="shared" si="2"/>
        <v>0</v>
      </c>
      <c r="O47" s="80"/>
      <c r="P47" s="80"/>
      <c r="Q47" s="80"/>
      <c r="R47" s="84">
        <f t="shared" si="3"/>
        <v>0</v>
      </c>
      <c r="S47" s="19" t="str">
        <f t="shared" si="4"/>
        <v>OK</v>
      </c>
      <c r="T47" s="103"/>
      <c r="U47" s="48"/>
      <c r="V47" s="48"/>
      <c r="W47" s="48"/>
      <c r="X47" s="48"/>
      <c r="Y47" s="50"/>
      <c r="Z47" s="50"/>
      <c r="AA47" s="50"/>
      <c r="AB47" s="50"/>
      <c r="AC47" s="50"/>
      <c r="AD47" s="50"/>
      <c r="AE47" s="50"/>
      <c r="AF47" s="51"/>
      <c r="AG47" s="51"/>
      <c r="AH47" s="51"/>
      <c r="AI47" s="51"/>
    </row>
    <row r="48" spans="1:35" ht="40" customHeight="1" x14ac:dyDescent="0.35">
      <c r="A48" s="110"/>
      <c r="B48" s="113"/>
      <c r="C48" s="33">
        <v>45</v>
      </c>
      <c r="D48" s="125"/>
      <c r="E48" s="39" t="s">
        <v>94</v>
      </c>
      <c r="F48" s="40" t="s">
        <v>125</v>
      </c>
      <c r="G48" s="40" t="s">
        <v>28</v>
      </c>
      <c r="H48" s="40" t="s">
        <v>29</v>
      </c>
      <c r="I48" s="38">
        <v>157.99</v>
      </c>
      <c r="J48" s="17">
        <v>0</v>
      </c>
      <c r="K48" s="79">
        <f t="shared" si="0"/>
        <v>0</v>
      </c>
      <c r="L48" s="81">
        <f t="shared" si="1"/>
        <v>0</v>
      </c>
      <c r="M48" s="82"/>
      <c r="N48" s="83">
        <f t="shared" si="2"/>
        <v>0</v>
      </c>
      <c r="O48" s="80"/>
      <c r="P48" s="80"/>
      <c r="Q48" s="80"/>
      <c r="R48" s="84">
        <f t="shared" si="3"/>
        <v>0</v>
      </c>
      <c r="S48" s="19" t="str">
        <f t="shared" si="4"/>
        <v>OK</v>
      </c>
      <c r="T48" s="103"/>
      <c r="U48" s="48"/>
      <c r="V48" s="48"/>
      <c r="W48" s="48"/>
      <c r="X48" s="48"/>
      <c r="Y48" s="50"/>
      <c r="Z48" s="50"/>
      <c r="AA48" s="50"/>
      <c r="AB48" s="50"/>
      <c r="AC48" s="50"/>
      <c r="AD48" s="50"/>
      <c r="AE48" s="50"/>
      <c r="AF48" s="51"/>
      <c r="AG48" s="51"/>
      <c r="AH48" s="51"/>
      <c r="AI48" s="51"/>
    </row>
    <row r="49" spans="1:35" ht="40" customHeight="1" x14ac:dyDescent="0.35">
      <c r="A49" s="108" t="s">
        <v>140</v>
      </c>
      <c r="B49" s="111">
        <v>2</v>
      </c>
      <c r="C49" s="33">
        <v>46</v>
      </c>
      <c r="D49" s="114" t="s">
        <v>123</v>
      </c>
      <c r="E49" s="39" t="s">
        <v>27</v>
      </c>
      <c r="F49" s="40" t="s">
        <v>125</v>
      </c>
      <c r="G49" s="40" t="s">
        <v>28</v>
      </c>
      <c r="H49" s="40" t="s">
        <v>29</v>
      </c>
      <c r="I49" s="38">
        <v>185.26</v>
      </c>
      <c r="J49" s="17">
        <v>0</v>
      </c>
      <c r="K49" s="79">
        <f t="shared" si="0"/>
        <v>0</v>
      </c>
      <c r="L49" s="81">
        <f t="shared" si="1"/>
        <v>0</v>
      </c>
      <c r="M49" s="82"/>
      <c r="N49" s="83">
        <f t="shared" si="2"/>
        <v>0</v>
      </c>
      <c r="O49" s="80"/>
      <c r="P49" s="80"/>
      <c r="Q49" s="80"/>
      <c r="R49" s="84">
        <f t="shared" si="3"/>
        <v>0</v>
      </c>
      <c r="S49" s="19" t="str">
        <f t="shared" si="4"/>
        <v>OK</v>
      </c>
      <c r="T49" s="103"/>
      <c r="U49" s="48"/>
      <c r="V49" s="48"/>
      <c r="W49" s="48"/>
      <c r="X49" s="48"/>
      <c r="Y49" s="50"/>
      <c r="Z49" s="50"/>
      <c r="AA49" s="50"/>
      <c r="AB49" s="50"/>
      <c r="AC49" s="50"/>
      <c r="AD49" s="50"/>
      <c r="AE49" s="50"/>
      <c r="AF49" s="51"/>
      <c r="AG49" s="51"/>
      <c r="AH49" s="51"/>
      <c r="AI49" s="51"/>
    </row>
    <row r="50" spans="1:35" ht="40" customHeight="1" x14ac:dyDescent="0.35">
      <c r="A50" s="109"/>
      <c r="B50" s="112"/>
      <c r="C50" s="33">
        <v>47</v>
      </c>
      <c r="D50" s="115"/>
      <c r="E50" s="39" t="s">
        <v>30</v>
      </c>
      <c r="F50" s="40" t="s">
        <v>31</v>
      </c>
      <c r="G50" s="40" t="s">
        <v>28</v>
      </c>
      <c r="H50" s="40" t="s">
        <v>29</v>
      </c>
      <c r="I50" s="38">
        <v>14.82</v>
      </c>
      <c r="J50" s="17">
        <v>0</v>
      </c>
      <c r="K50" s="79">
        <f t="shared" si="0"/>
        <v>0</v>
      </c>
      <c r="L50" s="81">
        <f t="shared" si="1"/>
        <v>0</v>
      </c>
      <c r="M50" s="82"/>
      <c r="N50" s="83">
        <f t="shared" si="2"/>
        <v>0</v>
      </c>
      <c r="O50" s="80"/>
      <c r="P50" s="80"/>
      <c r="Q50" s="80"/>
      <c r="R50" s="84">
        <f t="shared" si="3"/>
        <v>0</v>
      </c>
      <c r="S50" s="19" t="str">
        <f t="shared" si="4"/>
        <v>OK</v>
      </c>
      <c r="T50" s="103"/>
      <c r="U50" s="48"/>
      <c r="V50" s="48"/>
      <c r="W50" s="48"/>
      <c r="X50" s="48"/>
      <c r="Y50" s="50"/>
      <c r="Z50" s="50"/>
      <c r="AA50" s="50"/>
      <c r="AB50" s="50"/>
      <c r="AC50" s="50"/>
      <c r="AD50" s="50"/>
      <c r="AE50" s="50"/>
      <c r="AF50" s="51"/>
      <c r="AG50" s="51"/>
      <c r="AH50" s="51"/>
      <c r="AI50" s="51"/>
    </row>
    <row r="51" spans="1:35" ht="40" customHeight="1" x14ac:dyDescent="0.35">
      <c r="A51" s="109"/>
      <c r="B51" s="112"/>
      <c r="C51" s="33">
        <v>48</v>
      </c>
      <c r="D51" s="115"/>
      <c r="E51" s="39" t="s">
        <v>35</v>
      </c>
      <c r="F51" s="40" t="s">
        <v>125</v>
      </c>
      <c r="G51" s="40" t="s">
        <v>36</v>
      </c>
      <c r="H51" s="40" t="s">
        <v>29</v>
      </c>
      <c r="I51" s="38">
        <v>55.57</v>
      </c>
      <c r="J51" s="17">
        <v>0</v>
      </c>
      <c r="K51" s="79">
        <f t="shared" si="0"/>
        <v>0</v>
      </c>
      <c r="L51" s="81">
        <f t="shared" si="1"/>
        <v>0</v>
      </c>
      <c r="M51" s="82"/>
      <c r="N51" s="83">
        <f t="shared" si="2"/>
        <v>0</v>
      </c>
      <c r="O51" s="80"/>
      <c r="P51" s="80"/>
      <c r="Q51" s="80"/>
      <c r="R51" s="84">
        <f t="shared" si="3"/>
        <v>0</v>
      </c>
      <c r="S51" s="19" t="str">
        <f t="shared" si="4"/>
        <v>OK</v>
      </c>
      <c r="T51" s="103"/>
      <c r="U51" s="48"/>
      <c r="V51" s="48"/>
      <c r="W51" s="48"/>
      <c r="X51" s="48"/>
      <c r="Y51" s="50"/>
      <c r="Z51" s="50"/>
      <c r="AA51" s="50"/>
      <c r="AB51" s="50"/>
      <c r="AC51" s="50"/>
      <c r="AD51" s="50"/>
      <c r="AE51" s="50"/>
      <c r="AF51" s="51"/>
      <c r="AG51" s="51"/>
      <c r="AH51" s="51"/>
      <c r="AI51" s="51"/>
    </row>
    <row r="52" spans="1:35" ht="40" customHeight="1" x14ac:dyDescent="0.35">
      <c r="A52" s="109"/>
      <c r="B52" s="112"/>
      <c r="C52" s="33">
        <v>49</v>
      </c>
      <c r="D52" s="115"/>
      <c r="E52" s="39" t="s">
        <v>127</v>
      </c>
      <c r="F52" s="40" t="s">
        <v>125</v>
      </c>
      <c r="G52" s="40" t="s">
        <v>28</v>
      </c>
      <c r="H52" s="40" t="s">
        <v>29</v>
      </c>
      <c r="I52" s="38">
        <v>4.88</v>
      </c>
      <c r="J52" s="17">
        <v>0</v>
      </c>
      <c r="K52" s="79">
        <f t="shared" si="0"/>
        <v>0</v>
      </c>
      <c r="L52" s="81">
        <f t="shared" si="1"/>
        <v>0</v>
      </c>
      <c r="M52" s="82"/>
      <c r="N52" s="83">
        <f t="shared" si="2"/>
        <v>0</v>
      </c>
      <c r="O52" s="80"/>
      <c r="P52" s="80"/>
      <c r="Q52" s="80"/>
      <c r="R52" s="84">
        <f t="shared" si="3"/>
        <v>0</v>
      </c>
      <c r="S52" s="19" t="str">
        <f t="shared" si="4"/>
        <v>OK</v>
      </c>
      <c r="T52" s="103"/>
      <c r="U52" s="48"/>
      <c r="V52" s="48"/>
      <c r="W52" s="48"/>
      <c r="X52" s="48"/>
      <c r="Y52" s="50"/>
      <c r="Z52" s="50"/>
      <c r="AA52" s="50"/>
      <c r="AB52" s="50"/>
      <c r="AC52" s="50"/>
      <c r="AD52" s="50"/>
      <c r="AE52" s="50"/>
      <c r="AF52" s="51"/>
      <c r="AG52" s="51"/>
      <c r="AH52" s="51"/>
      <c r="AI52" s="51"/>
    </row>
    <row r="53" spans="1:35" ht="40" customHeight="1" x14ac:dyDescent="0.35">
      <c r="A53" s="109"/>
      <c r="B53" s="112"/>
      <c r="C53" s="33">
        <v>50</v>
      </c>
      <c r="D53" s="115"/>
      <c r="E53" s="39" t="s">
        <v>129</v>
      </c>
      <c r="F53" s="40" t="s">
        <v>37</v>
      </c>
      <c r="G53" s="40" t="s">
        <v>39</v>
      </c>
      <c r="H53" s="40" t="s">
        <v>29</v>
      </c>
      <c r="I53" s="38">
        <v>14.54</v>
      </c>
      <c r="J53" s="17">
        <v>0</v>
      </c>
      <c r="K53" s="79">
        <f t="shared" si="0"/>
        <v>0</v>
      </c>
      <c r="L53" s="81">
        <f t="shared" si="1"/>
        <v>0</v>
      </c>
      <c r="M53" s="82"/>
      <c r="N53" s="83">
        <f t="shared" si="2"/>
        <v>0</v>
      </c>
      <c r="O53" s="80"/>
      <c r="P53" s="80"/>
      <c r="Q53" s="80"/>
      <c r="R53" s="84">
        <f t="shared" si="3"/>
        <v>0</v>
      </c>
      <c r="S53" s="19" t="str">
        <f t="shared" si="4"/>
        <v>OK</v>
      </c>
      <c r="T53" s="103"/>
      <c r="U53" s="48"/>
      <c r="V53" s="48"/>
      <c r="W53" s="48"/>
      <c r="X53" s="48"/>
      <c r="Y53" s="50"/>
      <c r="Z53" s="50"/>
      <c r="AA53" s="50"/>
      <c r="AB53" s="50"/>
      <c r="AC53" s="50"/>
      <c r="AD53" s="50"/>
      <c r="AE53" s="50"/>
      <c r="AF53" s="51"/>
      <c r="AG53" s="51"/>
      <c r="AH53" s="51"/>
      <c r="AI53" s="51"/>
    </row>
    <row r="54" spans="1:35" ht="40" customHeight="1" x14ac:dyDescent="0.35">
      <c r="A54" s="109"/>
      <c r="B54" s="112"/>
      <c r="C54" s="33">
        <v>51</v>
      </c>
      <c r="D54" s="115"/>
      <c r="E54" s="39" t="s">
        <v>130</v>
      </c>
      <c r="F54" s="40" t="s">
        <v>37</v>
      </c>
      <c r="G54" s="40" t="s">
        <v>40</v>
      </c>
      <c r="H54" s="40" t="s">
        <v>29</v>
      </c>
      <c r="I54" s="38">
        <v>15.8</v>
      </c>
      <c r="J54" s="17">
        <v>0</v>
      </c>
      <c r="K54" s="79">
        <f t="shared" si="0"/>
        <v>0</v>
      </c>
      <c r="L54" s="81">
        <f t="shared" si="1"/>
        <v>0</v>
      </c>
      <c r="M54" s="82"/>
      <c r="N54" s="83">
        <f t="shared" si="2"/>
        <v>0</v>
      </c>
      <c r="O54" s="80"/>
      <c r="P54" s="80"/>
      <c r="Q54" s="80"/>
      <c r="R54" s="84">
        <f t="shared" si="3"/>
        <v>0</v>
      </c>
      <c r="S54" s="19" t="str">
        <f t="shared" si="4"/>
        <v>OK</v>
      </c>
      <c r="T54" s="103"/>
      <c r="U54" s="48"/>
      <c r="V54" s="48"/>
      <c r="W54" s="48"/>
      <c r="X54" s="48"/>
      <c r="Y54" s="50"/>
      <c r="Z54" s="50"/>
      <c r="AA54" s="50"/>
      <c r="AB54" s="50"/>
      <c r="AC54" s="50"/>
      <c r="AD54" s="50"/>
      <c r="AE54" s="50"/>
      <c r="AF54" s="51"/>
      <c r="AG54" s="51"/>
      <c r="AH54" s="51"/>
      <c r="AI54" s="51"/>
    </row>
    <row r="55" spans="1:35" ht="40" customHeight="1" x14ac:dyDescent="0.35">
      <c r="A55" s="109"/>
      <c r="B55" s="112"/>
      <c r="C55" s="33">
        <v>52</v>
      </c>
      <c r="D55" s="115"/>
      <c r="E55" s="39" t="s">
        <v>44</v>
      </c>
      <c r="F55" s="40" t="s">
        <v>37</v>
      </c>
      <c r="G55" s="40" t="s">
        <v>45</v>
      </c>
      <c r="H55" s="40" t="s">
        <v>29</v>
      </c>
      <c r="I55" s="38">
        <v>25.35</v>
      </c>
      <c r="J55" s="17">
        <v>0</v>
      </c>
      <c r="K55" s="79">
        <f t="shared" si="0"/>
        <v>0</v>
      </c>
      <c r="L55" s="81">
        <f t="shared" si="1"/>
        <v>0</v>
      </c>
      <c r="M55" s="82"/>
      <c r="N55" s="83">
        <f t="shared" si="2"/>
        <v>0</v>
      </c>
      <c r="O55" s="80"/>
      <c r="P55" s="80"/>
      <c r="Q55" s="80"/>
      <c r="R55" s="84">
        <f t="shared" si="3"/>
        <v>0</v>
      </c>
      <c r="S55" s="19" t="str">
        <f t="shared" si="4"/>
        <v>OK</v>
      </c>
      <c r="T55" s="103"/>
      <c r="U55" s="48"/>
      <c r="V55" s="48"/>
      <c r="W55" s="48"/>
      <c r="X55" s="48"/>
      <c r="Y55" s="50"/>
      <c r="Z55" s="50"/>
      <c r="AA55" s="50"/>
      <c r="AB55" s="50"/>
      <c r="AC55" s="50"/>
      <c r="AD55" s="50"/>
      <c r="AE55" s="50"/>
      <c r="AF55" s="51"/>
      <c r="AG55" s="51"/>
      <c r="AH55" s="51"/>
      <c r="AI55" s="51"/>
    </row>
    <row r="56" spans="1:35" ht="40" customHeight="1" x14ac:dyDescent="0.35">
      <c r="A56" s="109"/>
      <c r="B56" s="112"/>
      <c r="C56" s="33">
        <v>53</v>
      </c>
      <c r="D56" s="115"/>
      <c r="E56" s="39" t="s">
        <v>46</v>
      </c>
      <c r="F56" s="40" t="s">
        <v>37</v>
      </c>
      <c r="G56" s="40" t="s">
        <v>47</v>
      </c>
      <c r="H56" s="40" t="s">
        <v>29</v>
      </c>
      <c r="I56" s="38">
        <v>20</v>
      </c>
      <c r="J56" s="17">
        <v>0</v>
      </c>
      <c r="K56" s="79">
        <f t="shared" si="0"/>
        <v>0</v>
      </c>
      <c r="L56" s="81">
        <f t="shared" si="1"/>
        <v>0</v>
      </c>
      <c r="M56" s="82"/>
      <c r="N56" s="83">
        <f t="shared" si="2"/>
        <v>0</v>
      </c>
      <c r="O56" s="80"/>
      <c r="P56" s="80"/>
      <c r="Q56" s="80"/>
      <c r="R56" s="84">
        <f t="shared" si="3"/>
        <v>0</v>
      </c>
      <c r="S56" s="19" t="str">
        <f t="shared" si="4"/>
        <v>OK</v>
      </c>
      <c r="T56" s="103"/>
      <c r="U56" s="48"/>
      <c r="V56" s="48"/>
      <c r="W56" s="48"/>
      <c r="X56" s="48"/>
      <c r="Y56" s="50"/>
      <c r="Z56" s="50"/>
      <c r="AA56" s="50"/>
      <c r="AB56" s="50"/>
      <c r="AC56" s="50"/>
      <c r="AD56" s="50"/>
      <c r="AE56" s="50"/>
      <c r="AF56" s="51"/>
      <c r="AG56" s="51"/>
      <c r="AH56" s="51"/>
      <c r="AI56" s="51"/>
    </row>
    <row r="57" spans="1:35" ht="40" customHeight="1" x14ac:dyDescent="0.35">
      <c r="A57" s="109"/>
      <c r="B57" s="112"/>
      <c r="C57" s="33">
        <v>54</v>
      </c>
      <c r="D57" s="115"/>
      <c r="E57" s="39" t="s">
        <v>48</v>
      </c>
      <c r="F57" s="40" t="s">
        <v>37</v>
      </c>
      <c r="G57" s="40" t="s">
        <v>49</v>
      </c>
      <c r="H57" s="40" t="s">
        <v>29</v>
      </c>
      <c r="I57" s="38">
        <v>14.23</v>
      </c>
      <c r="J57" s="17">
        <v>0</v>
      </c>
      <c r="K57" s="79">
        <f t="shared" si="0"/>
        <v>0</v>
      </c>
      <c r="L57" s="81">
        <f t="shared" si="1"/>
        <v>0</v>
      </c>
      <c r="M57" s="82"/>
      <c r="N57" s="83">
        <f t="shared" si="2"/>
        <v>0</v>
      </c>
      <c r="O57" s="80"/>
      <c r="P57" s="80"/>
      <c r="Q57" s="80"/>
      <c r="R57" s="84">
        <f t="shared" si="3"/>
        <v>0</v>
      </c>
      <c r="S57" s="19" t="str">
        <f t="shared" si="4"/>
        <v>OK</v>
      </c>
      <c r="T57" s="103"/>
      <c r="U57" s="48"/>
      <c r="V57" s="48"/>
      <c r="W57" s="48"/>
      <c r="X57" s="48"/>
      <c r="Y57" s="50"/>
      <c r="Z57" s="50"/>
      <c r="AA57" s="50"/>
      <c r="AB57" s="50"/>
      <c r="AC57" s="50"/>
      <c r="AD57" s="50"/>
      <c r="AE57" s="50"/>
      <c r="AF57" s="51"/>
      <c r="AG57" s="51"/>
      <c r="AH57" s="51"/>
      <c r="AI57" s="51"/>
    </row>
    <row r="58" spans="1:35" ht="40" customHeight="1" x14ac:dyDescent="0.35">
      <c r="A58" s="109"/>
      <c r="B58" s="112"/>
      <c r="C58" s="33">
        <v>55</v>
      </c>
      <c r="D58" s="115"/>
      <c r="E58" s="39" t="s">
        <v>54</v>
      </c>
      <c r="F58" s="40" t="s">
        <v>37</v>
      </c>
      <c r="G58" s="40" t="s">
        <v>95</v>
      </c>
      <c r="H58" s="40" t="s">
        <v>29</v>
      </c>
      <c r="I58" s="38">
        <v>64.08</v>
      </c>
      <c r="J58" s="17">
        <v>0</v>
      </c>
      <c r="K58" s="79">
        <f t="shared" si="0"/>
        <v>0</v>
      </c>
      <c r="L58" s="81">
        <f t="shared" si="1"/>
        <v>0</v>
      </c>
      <c r="M58" s="82"/>
      <c r="N58" s="83">
        <f t="shared" si="2"/>
        <v>0</v>
      </c>
      <c r="O58" s="80"/>
      <c r="P58" s="80"/>
      <c r="Q58" s="80"/>
      <c r="R58" s="84">
        <f t="shared" si="3"/>
        <v>0</v>
      </c>
      <c r="S58" s="19" t="str">
        <f t="shared" si="4"/>
        <v>OK</v>
      </c>
      <c r="T58" s="103"/>
      <c r="U58" s="48"/>
      <c r="V58" s="48"/>
      <c r="W58" s="48"/>
      <c r="X58" s="48"/>
      <c r="Y58" s="50"/>
      <c r="Z58" s="50"/>
      <c r="AA58" s="50"/>
      <c r="AB58" s="50"/>
      <c r="AC58" s="50"/>
      <c r="AD58" s="50"/>
      <c r="AE58" s="50"/>
      <c r="AF58" s="51"/>
      <c r="AG58" s="51"/>
      <c r="AH58" s="51"/>
      <c r="AI58" s="51"/>
    </row>
    <row r="59" spans="1:35" ht="40" customHeight="1" x14ac:dyDescent="0.35">
      <c r="A59" s="109"/>
      <c r="B59" s="112"/>
      <c r="C59" s="33">
        <v>56</v>
      </c>
      <c r="D59" s="115"/>
      <c r="E59" s="39" t="s">
        <v>56</v>
      </c>
      <c r="F59" s="40" t="s">
        <v>37</v>
      </c>
      <c r="G59" s="40" t="s">
        <v>96</v>
      </c>
      <c r="H59" s="40" t="s">
        <v>29</v>
      </c>
      <c r="I59" s="38">
        <v>24.58</v>
      </c>
      <c r="J59" s="17">
        <v>0</v>
      </c>
      <c r="K59" s="79">
        <f t="shared" si="0"/>
        <v>0</v>
      </c>
      <c r="L59" s="81">
        <f t="shared" si="1"/>
        <v>0</v>
      </c>
      <c r="M59" s="82"/>
      <c r="N59" s="83">
        <f t="shared" si="2"/>
        <v>0</v>
      </c>
      <c r="O59" s="80"/>
      <c r="P59" s="80"/>
      <c r="Q59" s="80"/>
      <c r="R59" s="84">
        <f t="shared" si="3"/>
        <v>0</v>
      </c>
      <c r="S59" s="19" t="str">
        <f t="shared" si="4"/>
        <v>OK</v>
      </c>
      <c r="T59" s="103"/>
      <c r="U59" s="48"/>
      <c r="V59" s="48"/>
      <c r="W59" s="48"/>
      <c r="X59" s="48"/>
      <c r="Y59" s="50"/>
      <c r="Z59" s="50"/>
      <c r="AA59" s="50"/>
      <c r="AB59" s="50"/>
      <c r="AC59" s="50"/>
      <c r="AD59" s="50"/>
      <c r="AE59" s="50"/>
      <c r="AF59" s="51"/>
      <c r="AG59" s="51"/>
      <c r="AH59" s="51"/>
      <c r="AI59" s="51"/>
    </row>
    <row r="60" spans="1:35" ht="40" customHeight="1" x14ac:dyDescent="0.35">
      <c r="A60" s="109"/>
      <c r="B60" s="112"/>
      <c r="C60" s="33">
        <v>57</v>
      </c>
      <c r="D60" s="115"/>
      <c r="E60" s="39" t="s">
        <v>58</v>
      </c>
      <c r="F60" s="40" t="s">
        <v>37</v>
      </c>
      <c r="G60" s="40" t="s">
        <v>59</v>
      </c>
      <c r="H60" s="40" t="s">
        <v>29</v>
      </c>
      <c r="I60" s="38">
        <v>55.06</v>
      </c>
      <c r="J60" s="17">
        <v>0</v>
      </c>
      <c r="K60" s="79">
        <f t="shared" si="0"/>
        <v>0</v>
      </c>
      <c r="L60" s="81">
        <f t="shared" si="1"/>
        <v>0</v>
      </c>
      <c r="M60" s="82"/>
      <c r="N60" s="83">
        <f t="shared" si="2"/>
        <v>0</v>
      </c>
      <c r="O60" s="80"/>
      <c r="P60" s="80"/>
      <c r="Q60" s="80"/>
      <c r="R60" s="84">
        <f t="shared" si="3"/>
        <v>0</v>
      </c>
      <c r="S60" s="19" t="str">
        <f t="shared" si="4"/>
        <v>OK</v>
      </c>
      <c r="T60" s="103"/>
      <c r="U60" s="48"/>
      <c r="V60" s="48"/>
      <c r="W60" s="48"/>
      <c r="X60" s="48"/>
      <c r="Y60" s="50"/>
      <c r="Z60" s="50"/>
      <c r="AA60" s="50"/>
      <c r="AB60" s="50"/>
      <c r="AC60" s="50"/>
      <c r="AD60" s="50"/>
      <c r="AE60" s="50"/>
      <c r="AF60" s="51"/>
      <c r="AG60" s="51"/>
      <c r="AH60" s="51"/>
      <c r="AI60" s="51"/>
    </row>
    <row r="61" spans="1:35" ht="40" customHeight="1" x14ac:dyDescent="0.35">
      <c r="A61" s="109"/>
      <c r="B61" s="112"/>
      <c r="C61" s="33">
        <v>58</v>
      </c>
      <c r="D61" s="115"/>
      <c r="E61" s="39" t="s">
        <v>62</v>
      </c>
      <c r="F61" s="40" t="s">
        <v>125</v>
      </c>
      <c r="G61" s="40" t="s">
        <v>63</v>
      </c>
      <c r="H61" s="40" t="s">
        <v>29</v>
      </c>
      <c r="I61" s="38">
        <v>985.48</v>
      </c>
      <c r="J61" s="17">
        <v>0</v>
      </c>
      <c r="K61" s="79">
        <f t="shared" si="0"/>
        <v>0</v>
      </c>
      <c r="L61" s="81">
        <f t="shared" si="1"/>
        <v>0</v>
      </c>
      <c r="M61" s="82"/>
      <c r="N61" s="83">
        <f t="shared" si="2"/>
        <v>0</v>
      </c>
      <c r="O61" s="80"/>
      <c r="P61" s="80"/>
      <c r="Q61" s="80"/>
      <c r="R61" s="84">
        <f t="shared" si="3"/>
        <v>0</v>
      </c>
      <c r="S61" s="19" t="str">
        <f t="shared" si="4"/>
        <v>OK</v>
      </c>
      <c r="T61" s="103"/>
      <c r="U61" s="48"/>
      <c r="V61" s="48"/>
      <c r="W61" s="48"/>
      <c r="X61" s="48"/>
      <c r="Y61" s="50"/>
      <c r="Z61" s="50"/>
      <c r="AA61" s="50"/>
      <c r="AB61" s="50"/>
      <c r="AC61" s="50"/>
      <c r="AD61" s="50"/>
      <c r="AE61" s="50"/>
      <c r="AF61" s="51"/>
      <c r="AG61" s="51"/>
      <c r="AH61" s="51"/>
      <c r="AI61" s="51"/>
    </row>
    <row r="62" spans="1:35" ht="40" customHeight="1" x14ac:dyDescent="0.35">
      <c r="A62" s="109"/>
      <c r="B62" s="112"/>
      <c r="C62" s="33">
        <v>59</v>
      </c>
      <c r="D62" s="115"/>
      <c r="E62" s="39" t="s">
        <v>64</v>
      </c>
      <c r="F62" s="40" t="s">
        <v>125</v>
      </c>
      <c r="G62" s="40" t="s">
        <v>63</v>
      </c>
      <c r="H62" s="40" t="s">
        <v>29</v>
      </c>
      <c r="I62" s="38">
        <v>518.16999999999996</v>
      </c>
      <c r="J62" s="17">
        <v>0</v>
      </c>
      <c r="K62" s="79">
        <f t="shared" si="0"/>
        <v>0</v>
      </c>
      <c r="L62" s="81">
        <f t="shared" si="1"/>
        <v>0</v>
      </c>
      <c r="M62" s="82"/>
      <c r="N62" s="83">
        <f t="shared" si="2"/>
        <v>0</v>
      </c>
      <c r="O62" s="80"/>
      <c r="P62" s="80"/>
      <c r="Q62" s="80"/>
      <c r="R62" s="84">
        <f t="shared" si="3"/>
        <v>0</v>
      </c>
      <c r="S62" s="19" t="str">
        <f t="shared" si="4"/>
        <v>OK</v>
      </c>
      <c r="T62" s="103"/>
      <c r="U62" s="48"/>
      <c r="V62" s="48"/>
      <c r="W62" s="48"/>
      <c r="X62" s="48"/>
      <c r="Y62" s="50"/>
      <c r="Z62" s="50"/>
      <c r="AA62" s="50"/>
      <c r="AB62" s="50"/>
      <c r="AC62" s="50"/>
      <c r="AD62" s="50"/>
      <c r="AE62" s="50"/>
      <c r="AF62" s="51"/>
      <c r="AG62" s="51"/>
      <c r="AH62" s="51"/>
      <c r="AI62" s="51"/>
    </row>
    <row r="63" spans="1:35" ht="40" customHeight="1" x14ac:dyDescent="0.35">
      <c r="A63" s="109"/>
      <c r="B63" s="112"/>
      <c r="C63" s="33">
        <v>60</v>
      </c>
      <c r="D63" s="115"/>
      <c r="E63" s="39" t="s">
        <v>65</v>
      </c>
      <c r="F63" s="40" t="s">
        <v>125</v>
      </c>
      <c r="G63" s="40" t="s">
        <v>66</v>
      </c>
      <c r="H63" s="40" t="s">
        <v>29</v>
      </c>
      <c r="I63" s="38">
        <v>139.9</v>
      </c>
      <c r="J63" s="17">
        <v>0</v>
      </c>
      <c r="K63" s="79">
        <f t="shared" si="0"/>
        <v>0</v>
      </c>
      <c r="L63" s="81">
        <f t="shared" si="1"/>
        <v>0</v>
      </c>
      <c r="M63" s="82"/>
      <c r="N63" s="83">
        <f t="shared" si="2"/>
        <v>0</v>
      </c>
      <c r="O63" s="80"/>
      <c r="P63" s="80"/>
      <c r="Q63" s="80"/>
      <c r="R63" s="84">
        <f t="shared" si="3"/>
        <v>0</v>
      </c>
      <c r="S63" s="19" t="str">
        <f t="shared" si="4"/>
        <v>OK</v>
      </c>
      <c r="T63" s="103"/>
      <c r="U63" s="48"/>
      <c r="V63" s="48"/>
      <c r="W63" s="48"/>
      <c r="X63" s="48"/>
      <c r="Y63" s="50"/>
      <c r="Z63" s="50"/>
      <c r="AA63" s="50"/>
      <c r="AB63" s="50"/>
      <c r="AC63" s="50"/>
      <c r="AD63" s="50"/>
      <c r="AE63" s="50"/>
      <c r="AF63" s="51"/>
      <c r="AG63" s="51"/>
      <c r="AH63" s="51"/>
      <c r="AI63" s="51"/>
    </row>
    <row r="64" spans="1:35" ht="40" customHeight="1" x14ac:dyDescent="0.35">
      <c r="A64" s="109"/>
      <c r="B64" s="112"/>
      <c r="C64" s="33">
        <v>61</v>
      </c>
      <c r="D64" s="115"/>
      <c r="E64" s="39" t="s">
        <v>67</v>
      </c>
      <c r="F64" s="40" t="s">
        <v>125</v>
      </c>
      <c r="G64" s="40" t="s">
        <v>68</v>
      </c>
      <c r="H64" s="40" t="s">
        <v>29</v>
      </c>
      <c r="I64" s="38">
        <v>642.58000000000004</v>
      </c>
      <c r="J64" s="17">
        <v>0</v>
      </c>
      <c r="K64" s="79">
        <f t="shared" si="0"/>
        <v>0</v>
      </c>
      <c r="L64" s="81">
        <f t="shared" si="1"/>
        <v>0</v>
      </c>
      <c r="M64" s="82"/>
      <c r="N64" s="83">
        <f t="shared" si="2"/>
        <v>0</v>
      </c>
      <c r="O64" s="80"/>
      <c r="P64" s="80"/>
      <c r="Q64" s="80"/>
      <c r="R64" s="84">
        <f t="shared" si="3"/>
        <v>0</v>
      </c>
      <c r="S64" s="19" t="str">
        <f t="shared" si="4"/>
        <v>OK</v>
      </c>
      <c r="T64" s="103"/>
      <c r="U64" s="48"/>
      <c r="V64" s="48"/>
      <c r="W64" s="48"/>
      <c r="X64" s="48"/>
      <c r="Y64" s="50"/>
      <c r="Z64" s="50"/>
      <c r="AA64" s="50"/>
      <c r="AB64" s="50"/>
      <c r="AC64" s="50"/>
      <c r="AD64" s="50"/>
      <c r="AE64" s="50"/>
      <c r="AF64" s="51"/>
      <c r="AG64" s="51"/>
      <c r="AH64" s="51"/>
      <c r="AI64" s="51"/>
    </row>
    <row r="65" spans="1:35" ht="40" customHeight="1" x14ac:dyDescent="0.35">
      <c r="A65" s="109"/>
      <c r="B65" s="112"/>
      <c r="C65" s="33">
        <v>62</v>
      </c>
      <c r="D65" s="115"/>
      <c r="E65" s="39" t="s">
        <v>74</v>
      </c>
      <c r="F65" s="40" t="s">
        <v>125</v>
      </c>
      <c r="G65" s="40" t="s">
        <v>39</v>
      </c>
      <c r="H65" s="40" t="s">
        <v>29</v>
      </c>
      <c r="I65" s="38">
        <v>993.02</v>
      </c>
      <c r="J65" s="17">
        <v>0</v>
      </c>
      <c r="K65" s="79">
        <f t="shared" si="0"/>
        <v>0</v>
      </c>
      <c r="L65" s="81">
        <f t="shared" si="1"/>
        <v>0</v>
      </c>
      <c r="M65" s="82"/>
      <c r="N65" s="83">
        <f t="shared" si="2"/>
        <v>0</v>
      </c>
      <c r="O65" s="80"/>
      <c r="P65" s="80"/>
      <c r="Q65" s="80"/>
      <c r="R65" s="84">
        <f t="shared" si="3"/>
        <v>0</v>
      </c>
      <c r="S65" s="19" t="str">
        <f t="shared" si="4"/>
        <v>OK</v>
      </c>
      <c r="T65" s="103"/>
      <c r="U65" s="48"/>
      <c r="V65" s="48"/>
      <c r="W65" s="48"/>
      <c r="X65" s="48"/>
      <c r="Y65" s="50"/>
      <c r="Z65" s="50"/>
      <c r="AA65" s="50"/>
      <c r="AB65" s="50"/>
      <c r="AC65" s="50"/>
      <c r="AD65" s="50"/>
      <c r="AE65" s="50"/>
      <c r="AF65" s="51"/>
      <c r="AG65" s="51"/>
      <c r="AH65" s="51"/>
      <c r="AI65" s="51"/>
    </row>
    <row r="66" spans="1:35" ht="40" customHeight="1" x14ac:dyDescent="0.35">
      <c r="A66" s="109"/>
      <c r="B66" s="112"/>
      <c r="C66" s="33">
        <v>63</v>
      </c>
      <c r="D66" s="115"/>
      <c r="E66" s="39" t="s">
        <v>78</v>
      </c>
      <c r="F66" s="40" t="s">
        <v>125</v>
      </c>
      <c r="G66" s="40" t="s">
        <v>28</v>
      </c>
      <c r="H66" s="40" t="s">
        <v>29</v>
      </c>
      <c r="I66" s="38">
        <v>66.69</v>
      </c>
      <c r="J66" s="17">
        <v>0</v>
      </c>
      <c r="K66" s="79">
        <f t="shared" si="0"/>
        <v>0</v>
      </c>
      <c r="L66" s="81">
        <f t="shared" si="1"/>
        <v>0</v>
      </c>
      <c r="M66" s="82"/>
      <c r="N66" s="83">
        <f t="shared" si="2"/>
        <v>0</v>
      </c>
      <c r="O66" s="80"/>
      <c r="P66" s="80"/>
      <c r="Q66" s="80"/>
      <c r="R66" s="84">
        <f t="shared" si="3"/>
        <v>0</v>
      </c>
      <c r="S66" s="19" t="str">
        <f t="shared" si="4"/>
        <v>OK</v>
      </c>
      <c r="T66" s="103"/>
      <c r="U66" s="48"/>
      <c r="V66" s="48"/>
      <c r="W66" s="48"/>
      <c r="X66" s="48"/>
      <c r="Y66" s="50"/>
      <c r="Z66" s="50"/>
      <c r="AA66" s="50"/>
      <c r="AB66" s="50"/>
      <c r="AC66" s="50"/>
      <c r="AD66" s="50"/>
      <c r="AE66" s="50"/>
      <c r="AF66" s="51"/>
      <c r="AG66" s="51"/>
      <c r="AH66" s="51"/>
      <c r="AI66" s="51"/>
    </row>
    <row r="67" spans="1:35" ht="40" customHeight="1" x14ac:dyDescent="0.35">
      <c r="A67" s="109"/>
      <c r="B67" s="112"/>
      <c r="C67" s="33">
        <v>64</v>
      </c>
      <c r="D67" s="115"/>
      <c r="E67" s="39" t="s">
        <v>131</v>
      </c>
      <c r="F67" s="40" t="s">
        <v>125</v>
      </c>
      <c r="G67" s="40" t="s">
        <v>28</v>
      </c>
      <c r="H67" s="40" t="s">
        <v>29</v>
      </c>
      <c r="I67" s="38">
        <v>63.14</v>
      </c>
      <c r="J67" s="17">
        <v>0</v>
      </c>
      <c r="K67" s="79">
        <f t="shared" si="0"/>
        <v>0</v>
      </c>
      <c r="L67" s="81">
        <f t="shared" si="1"/>
        <v>0</v>
      </c>
      <c r="M67" s="82"/>
      <c r="N67" s="83">
        <f t="shared" si="2"/>
        <v>0</v>
      </c>
      <c r="O67" s="80"/>
      <c r="P67" s="80"/>
      <c r="Q67" s="80"/>
      <c r="R67" s="84">
        <f t="shared" si="3"/>
        <v>0</v>
      </c>
      <c r="S67" s="19" t="str">
        <f t="shared" si="4"/>
        <v>OK</v>
      </c>
      <c r="T67" s="103"/>
      <c r="U67" s="48"/>
      <c r="V67" s="48"/>
      <c r="W67" s="48"/>
      <c r="X67" s="48"/>
      <c r="Y67" s="50"/>
      <c r="Z67" s="50"/>
      <c r="AA67" s="50"/>
      <c r="AB67" s="50"/>
      <c r="AC67" s="50"/>
      <c r="AD67" s="50"/>
      <c r="AE67" s="50"/>
      <c r="AF67" s="51"/>
      <c r="AG67" s="51"/>
      <c r="AH67" s="51"/>
      <c r="AI67" s="51"/>
    </row>
    <row r="68" spans="1:35" ht="40" customHeight="1" x14ac:dyDescent="0.35">
      <c r="A68" s="109"/>
      <c r="B68" s="112"/>
      <c r="C68" s="33">
        <v>65</v>
      </c>
      <c r="D68" s="115"/>
      <c r="E68" s="39" t="s">
        <v>132</v>
      </c>
      <c r="F68" s="40" t="s">
        <v>37</v>
      </c>
      <c r="G68" s="40" t="s">
        <v>79</v>
      </c>
      <c r="H68" s="40" t="s">
        <v>29</v>
      </c>
      <c r="I68" s="38">
        <v>11.99</v>
      </c>
      <c r="J68" s="17">
        <v>0</v>
      </c>
      <c r="K68" s="79">
        <f t="shared" si="0"/>
        <v>0</v>
      </c>
      <c r="L68" s="81">
        <f t="shared" si="1"/>
        <v>0</v>
      </c>
      <c r="M68" s="82"/>
      <c r="N68" s="83">
        <f t="shared" si="2"/>
        <v>0</v>
      </c>
      <c r="O68" s="80"/>
      <c r="P68" s="80"/>
      <c r="Q68" s="80"/>
      <c r="R68" s="84">
        <f t="shared" si="3"/>
        <v>0</v>
      </c>
      <c r="S68" s="19" t="str">
        <f t="shared" si="4"/>
        <v>OK</v>
      </c>
      <c r="T68" s="103"/>
      <c r="U68" s="48"/>
      <c r="V68" s="48"/>
      <c r="W68" s="48"/>
      <c r="X68" s="48"/>
      <c r="Y68" s="50"/>
      <c r="Z68" s="50"/>
      <c r="AA68" s="50"/>
      <c r="AB68" s="50"/>
      <c r="AC68" s="50"/>
      <c r="AD68" s="50"/>
      <c r="AE68" s="50"/>
      <c r="AF68" s="51"/>
      <c r="AG68" s="51"/>
      <c r="AH68" s="51"/>
      <c r="AI68" s="51"/>
    </row>
    <row r="69" spans="1:35" ht="40" customHeight="1" x14ac:dyDescent="0.35">
      <c r="A69" s="109"/>
      <c r="B69" s="112"/>
      <c r="C69" s="33">
        <v>66</v>
      </c>
      <c r="D69" s="115"/>
      <c r="E69" s="39" t="s">
        <v>133</v>
      </c>
      <c r="F69" s="40" t="s">
        <v>37</v>
      </c>
      <c r="G69" s="40" t="s">
        <v>80</v>
      </c>
      <c r="H69" s="40" t="s">
        <v>29</v>
      </c>
      <c r="I69" s="38">
        <v>18.37</v>
      </c>
      <c r="J69" s="17">
        <v>0</v>
      </c>
      <c r="K69" s="79">
        <f t="shared" ref="K69:K132" si="5">IF(SUM(T69:AK69)&gt;J69,J69,SUM(T69:AK69))</f>
        <v>0</v>
      </c>
      <c r="L69" s="81">
        <f t="shared" ref="L69:L132" si="6">(SUM(T69:AK69))</f>
        <v>0</v>
      </c>
      <c r="M69" s="82"/>
      <c r="N69" s="83">
        <f t="shared" ref="N69:N132" si="7">ROUND(IF(J69*0.25-0.5&lt;0,0,J69*0.25-0.5),0)-Q69-O69</f>
        <v>0</v>
      </c>
      <c r="O69" s="80"/>
      <c r="P69" s="80"/>
      <c r="Q69" s="80"/>
      <c r="R69" s="84">
        <f t="shared" ref="R69:R132" si="8">J69-(SUM(T69:AC69))+M69</f>
        <v>0</v>
      </c>
      <c r="S69" s="19" t="str">
        <f t="shared" ref="S69:S294" si="9">IF(R69&lt;0,"ATENÇÃO","OK")</f>
        <v>OK</v>
      </c>
      <c r="T69" s="103"/>
      <c r="U69" s="48"/>
      <c r="V69" s="48"/>
      <c r="W69" s="48"/>
      <c r="X69" s="48"/>
      <c r="Y69" s="50"/>
      <c r="Z69" s="50"/>
      <c r="AA69" s="50"/>
      <c r="AB69" s="50"/>
      <c r="AC69" s="50"/>
      <c r="AD69" s="50"/>
      <c r="AE69" s="50"/>
      <c r="AF69" s="51"/>
      <c r="AG69" s="51"/>
      <c r="AH69" s="51"/>
      <c r="AI69" s="51"/>
    </row>
    <row r="70" spans="1:35" ht="40" customHeight="1" x14ac:dyDescent="0.35">
      <c r="A70" s="109"/>
      <c r="B70" s="112"/>
      <c r="C70" s="33">
        <v>67</v>
      </c>
      <c r="D70" s="115"/>
      <c r="E70" s="39" t="s">
        <v>134</v>
      </c>
      <c r="F70" s="40" t="s">
        <v>37</v>
      </c>
      <c r="G70" s="40" t="s">
        <v>81</v>
      </c>
      <c r="H70" s="40" t="s">
        <v>29</v>
      </c>
      <c r="I70" s="38">
        <v>19.25</v>
      </c>
      <c r="J70" s="17">
        <v>0</v>
      </c>
      <c r="K70" s="79">
        <f t="shared" si="5"/>
        <v>0</v>
      </c>
      <c r="L70" s="81">
        <f t="shared" si="6"/>
        <v>0</v>
      </c>
      <c r="M70" s="82"/>
      <c r="N70" s="83">
        <f t="shared" si="7"/>
        <v>0</v>
      </c>
      <c r="O70" s="80"/>
      <c r="P70" s="80"/>
      <c r="Q70" s="80"/>
      <c r="R70" s="84">
        <f t="shared" si="8"/>
        <v>0</v>
      </c>
      <c r="S70" s="19" t="str">
        <f t="shared" si="9"/>
        <v>OK</v>
      </c>
      <c r="T70" s="103"/>
      <c r="U70" s="48"/>
      <c r="V70" s="48"/>
      <c r="W70" s="48"/>
      <c r="X70" s="48"/>
      <c r="Y70" s="50"/>
      <c r="Z70" s="50"/>
      <c r="AA70" s="50"/>
      <c r="AB70" s="50"/>
      <c r="AC70" s="50"/>
      <c r="AD70" s="50"/>
      <c r="AE70" s="50"/>
      <c r="AF70" s="51"/>
      <c r="AG70" s="51"/>
      <c r="AH70" s="51"/>
      <c r="AI70" s="51"/>
    </row>
    <row r="71" spans="1:35" ht="40" customHeight="1" x14ac:dyDescent="0.35">
      <c r="A71" s="109"/>
      <c r="B71" s="112"/>
      <c r="C71" s="33">
        <v>68</v>
      </c>
      <c r="D71" s="115"/>
      <c r="E71" s="39" t="s">
        <v>135</v>
      </c>
      <c r="F71" s="40" t="s">
        <v>37</v>
      </c>
      <c r="G71" s="40" t="s">
        <v>82</v>
      </c>
      <c r="H71" s="40" t="s">
        <v>29</v>
      </c>
      <c r="I71" s="38">
        <v>48.47</v>
      </c>
      <c r="J71" s="17">
        <v>0</v>
      </c>
      <c r="K71" s="79">
        <f t="shared" si="5"/>
        <v>0</v>
      </c>
      <c r="L71" s="81">
        <f t="shared" si="6"/>
        <v>0</v>
      </c>
      <c r="M71" s="82"/>
      <c r="N71" s="83">
        <f t="shared" si="7"/>
        <v>0</v>
      </c>
      <c r="O71" s="80"/>
      <c r="P71" s="80"/>
      <c r="Q71" s="80"/>
      <c r="R71" s="84">
        <f t="shared" si="8"/>
        <v>0</v>
      </c>
      <c r="S71" s="19" t="str">
        <f t="shared" si="9"/>
        <v>OK</v>
      </c>
      <c r="T71" s="103"/>
      <c r="U71" s="48"/>
      <c r="V71" s="48"/>
      <c r="W71" s="48"/>
      <c r="X71" s="48"/>
      <c r="Y71" s="50"/>
      <c r="Z71" s="50"/>
      <c r="AA71" s="50"/>
      <c r="AB71" s="50"/>
      <c r="AC71" s="50"/>
      <c r="AD71" s="50"/>
      <c r="AE71" s="50"/>
      <c r="AF71" s="51"/>
      <c r="AG71" s="51"/>
      <c r="AH71" s="51"/>
      <c r="AI71" s="51"/>
    </row>
    <row r="72" spans="1:35" ht="40" customHeight="1" x14ac:dyDescent="0.35">
      <c r="A72" s="109"/>
      <c r="B72" s="112"/>
      <c r="C72" s="33">
        <v>69</v>
      </c>
      <c r="D72" s="115"/>
      <c r="E72" s="39" t="s">
        <v>136</v>
      </c>
      <c r="F72" s="40" t="s">
        <v>37</v>
      </c>
      <c r="G72" s="40" t="s">
        <v>83</v>
      </c>
      <c r="H72" s="40" t="s">
        <v>29</v>
      </c>
      <c r="I72" s="38">
        <v>25.36</v>
      </c>
      <c r="J72" s="17">
        <v>0</v>
      </c>
      <c r="K72" s="79">
        <f t="shared" si="5"/>
        <v>0</v>
      </c>
      <c r="L72" s="81">
        <f t="shared" si="6"/>
        <v>0</v>
      </c>
      <c r="M72" s="82"/>
      <c r="N72" s="83">
        <f t="shared" si="7"/>
        <v>0</v>
      </c>
      <c r="O72" s="80"/>
      <c r="P72" s="80"/>
      <c r="Q72" s="80"/>
      <c r="R72" s="84">
        <f t="shared" si="8"/>
        <v>0</v>
      </c>
      <c r="S72" s="19" t="str">
        <f t="shared" si="9"/>
        <v>OK</v>
      </c>
      <c r="T72" s="103"/>
      <c r="U72" s="48"/>
      <c r="V72" s="48"/>
      <c r="W72" s="48"/>
      <c r="X72" s="48"/>
      <c r="Y72" s="50"/>
      <c r="Z72" s="50"/>
      <c r="AA72" s="50"/>
      <c r="AB72" s="50"/>
      <c r="AC72" s="50"/>
      <c r="AD72" s="50"/>
      <c r="AE72" s="50"/>
      <c r="AF72" s="51"/>
      <c r="AG72" s="51"/>
      <c r="AH72" s="51"/>
      <c r="AI72" s="51"/>
    </row>
    <row r="73" spans="1:35" ht="40" customHeight="1" x14ac:dyDescent="0.35">
      <c r="A73" s="109"/>
      <c r="B73" s="112"/>
      <c r="C73" s="33">
        <v>70</v>
      </c>
      <c r="D73" s="115"/>
      <c r="E73" s="39" t="s">
        <v>84</v>
      </c>
      <c r="F73" s="40" t="s">
        <v>125</v>
      </c>
      <c r="G73" s="40" t="s">
        <v>85</v>
      </c>
      <c r="H73" s="40" t="s">
        <v>29</v>
      </c>
      <c r="I73" s="38">
        <v>1049.8499999999999</v>
      </c>
      <c r="J73" s="17">
        <v>0</v>
      </c>
      <c r="K73" s="79">
        <f t="shared" si="5"/>
        <v>0</v>
      </c>
      <c r="L73" s="81">
        <f t="shared" si="6"/>
        <v>0</v>
      </c>
      <c r="M73" s="82"/>
      <c r="N73" s="83">
        <f t="shared" si="7"/>
        <v>0</v>
      </c>
      <c r="O73" s="80"/>
      <c r="P73" s="80"/>
      <c r="Q73" s="80"/>
      <c r="R73" s="84">
        <f t="shared" si="8"/>
        <v>0</v>
      </c>
      <c r="S73" s="19" t="str">
        <f t="shared" si="9"/>
        <v>OK</v>
      </c>
      <c r="T73" s="103"/>
      <c r="U73" s="48"/>
      <c r="V73" s="48"/>
      <c r="W73" s="48"/>
      <c r="X73" s="48"/>
      <c r="Y73" s="50"/>
      <c r="Z73" s="50"/>
      <c r="AA73" s="50"/>
      <c r="AB73" s="50"/>
      <c r="AC73" s="50"/>
      <c r="AD73" s="50"/>
      <c r="AE73" s="50"/>
      <c r="AF73" s="51"/>
      <c r="AG73" s="51"/>
      <c r="AH73" s="51"/>
      <c r="AI73" s="51"/>
    </row>
    <row r="74" spans="1:35" ht="40" customHeight="1" x14ac:dyDescent="0.35">
      <c r="A74" s="109"/>
      <c r="B74" s="112"/>
      <c r="C74" s="33">
        <v>71</v>
      </c>
      <c r="D74" s="115"/>
      <c r="E74" s="39" t="s">
        <v>86</v>
      </c>
      <c r="F74" s="40" t="s">
        <v>125</v>
      </c>
      <c r="G74" s="40" t="s">
        <v>87</v>
      </c>
      <c r="H74" s="40" t="s">
        <v>29</v>
      </c>
      <c r="I74" s="38">
        <v>429.03</v>
      </c>
      <c r="J74" s="17">
        <v>0</v>
      </c>
      <c r="K74" s="79">
        <f t="shared" si="5"/>
        <v>0</v>
      </c>
      <c r="L74" s="81">
        <f t="shared" si="6"/>
        <v>0</v>
      </c>
      <c r="M74" s="82"/>
      <c r="N74" s="83">
        <f t="shared" si="7"/>
        <v>0</v>
      </c>
      <c r="O74" s="80"/>
      <c r="P74" s="80"/>
      <c r="Q74" s="80"/>
      <c r="R74" s="84">
        <f t="shared" si="8"/>
        <v>0</v>
      </c>
      <c r="S74" s="19" t="str">
        <f t="shared" si="9"/>
        <v>OK</v>
      </c>
      <c r="T74" s="103"/>
      <c r="U74" s="48"/>
      <c r="V74" s="48"/>
      <c r="W74" s="48"/>
      <c r="X74" s="48"/>
      <c r="Y74" s="50"/>
      <c r="Z74" s="50"/>
      <c r="AA74" s="50"/>
      <c r="AB74" s="50"/>
      <c r="AC74" s="50"/>
      <c r="AD74" s="50"/>
      <c r="AE74" s="50"/>
      <c r="AF74" s="51"/>
      <c r="AG74" s="51"/>
      <c r="AH74" s="51"/>
      <c r="AI74" s="51"/>
    </row>
    <row r="75" spans="1:35" ht="40" customHeight="1" x14ac:dyDescent="0.35">
      <c r="A75" s="109"/>
      <c r="B75" s="112"/>
      <c r="C75" s="33">
        <v>72</v>
      </c>
      <c r="D75" s="115"/>
      <c r="E75" s="39" t="s">
        <v>89</v>
      </c>
      <c r="F75" s="40" t="s">
        <v>37</v>
      </c>
      <c r="G75" s="40" t="s">
        <v>28</v>
      </c>
      <c r="H75" s="40" t="s">
        <v>29</v>
      </c>
      <c r="I75" s="38">
        <v>177.85</v>
      </c>
      <c r="J75" s="17">
        <v>0</v>
      </c>
      <c r="K75" s="79">
        <f t="shared" si="5"/>
        <v>0</v>
      </c>
      <c r="L75" s="81">
        <f t="shared" si="6"/>
        <v>0</v>
      </c>
      <c r="M75" s="82"/>
      <c r="N75" s="83">
        <f t="shared" si="7"/>
        <v>0</v>
      </c>
      <c r="O75" s="80"/>
      <c r="P75" s="80"/>
      <c r="Q75" s="80"/>
      <c r="R75" s="84">
        <f t="shared" si="8"/>
        <v>0</v>
      </c>
      <c r="S75" s="19" t="str">
        <f t="shared" si="9"/>
        <v>OK</v>
      </c>
      <c r="T75" s="103"/>
      <c r="U75" s="48"/>
      <c r="V75" s="48"/>
      <c r="W75" s="48"/>
      <c r="X75" s="48"/>
      <c r="Y75" s="50"/>
      <c r="Z75" s="50"/>
      <c r="AA75" s="50"/>
      <c r="AB75" s="50"/>
      <c r="AC75" s="50"/>
      <c r="AD75" s="50"/>
      <c r="AE75" s="50"/>
      <c r="AF75" s="51"/>
      <c r="AG75" s="51"/>
      <c r="AH75" s="51"/>
      <c r="AI75" s="51"/>
    </row>
    <row r="76" spans="1:35" ht="40" customHeight="1" x14ac:dyDescent="0.35">
      <c r="A76" s="109"/>
      <c r="B76" s="112"/>
      <c r="C76" s="33">
        <v>73</v>
      </c>
      <c r="D76" s="115"/>
      <c r="E76" s="39" t="s">
        <v>90</v>
      </c>
      <c r="F76" s="40" t="s">
        <v>37</v>
      </c>
      <c r="G76" s="40" t="s">
        <v>28</v>
      </c>
      <c r="H76" s="40" t="s">
        <v>29</v>
      </c>
      <c r="I76" s="38">
        <v>100.04</v>
      </c>
      <c r="J76" s="17">
        <v>0</v>
      </c>
      <c r="K76" s="79">
        <f t="shared" si="5"/>
        <v>0</v>
      </c>
      <c r="L76" s="81">
        <f t="shared" si="6"/>
        <v>0</v>
      </c>
      <c r="M76" s="82"/>
      <c r="N76" s="83">
        <f t="shared" si="7"/>
        <v>0</v>
      </c>
      <c r="O76" s="80"/>
      <c r="P76" s="80"/>
      <c r="Q76" s="80"/>
      <c r="R76" s="84">
        <f t="shared" si="8"/>
        <v>0</v>
      </c>
      <c r="S76" s="19" t="str">
        <f t="shared" si="9"/>
        <v>OK</v>
      </c>
      <c r="T76" s="103"/>
      <c r="U76" s="48"/>
      <c r="V76" s="48"/>
      <c r="W76" s="48"/>
      <c r="X76" s="48"/>
      <c r="Y76" s="50"/>
      <c r="Z76" s="50"/>
      <c r="AA76" s="50"/>
      <c r="AB76" s="50"/>
      <c r="AC76" s="50"/>
      <c r="AD76" s="50"/>
      <c r="AE76" s="50"/>
      <c r="AF76" s="51"/>
      <c r="AG76" s="51"/>
      <c r="AH76" s="51"/>
      <c r="AI76" s="51"/>
    </row>
    <row r="77" spans="1:35" ht="40" customHeight="1" x14ac:dyDescent="0.35">
      <c r="A77" s="109"/>
      <c r="B77" s="112"/>
      <c r="C77" s="33">
        <v>74</v>
      </c>
      <c r="D77" s="115"/>
      <c r="E77" s="39" t="s">
        <v>91</v>
      </c>
      <c r="F77" s="40" t="s">
        <v>37</v>
      </c>
      <c r="G77" s="40" t="s">
        <v>92</v>
      </c>
      <c r="H77" s="40" t="s">
        <v>29</v>
      </c>
      <c r="I77" s="38">
        <v>17.940000000000001</v>
      </c>
      <c r="J77" s="17">
        <v>0</v>
      </c>
      <c r="K77" s="79">
        <f t="shared" si="5"/>
        <v>0</v>
      </c>
      <c r="L77" s="81">
        <f t="shared" si="6"/>
        <v>0</v>
      </c>
      <c r="M77" s="82"/>
      <c r="N77" s="83">
        <f t="shared" si="7"/>
        <v>0</v>
      </c>
      <c r="O77" s="80"/>
      <c r="P77" s="80"/>
      <c r="Q77" s="80"/>
      <c r="R77" s="84">
        <f t="shared" si="8"/>
        <v>0</v>
      </c>
      <c r="S77" s="19" t="str">
        <f t="shared" si="9"/>
        <v>OK</v>
      </c>
      <c r="T77" s="103"/>
      <c r="U77" s="48"/>
      <c r="V77" s="48"/>
      <c r="W77" s="48"/>
      <c r="X77" s="48"/>
      <c r="Y77" s="50"/>
      <c r="Z77" s="50"/>
      <c r="AA77" s="50"/>
      <c r="AB77" s="50"/>
      <c r="AC77" s="50"/>
      <c r="AD77" s="50"/>
      <c r="AE77" s="50"/>
      <c r="AF77" s="51"/>
      <c r="AG77" s="51"/>
      <c r="AH77" s="51"/>
      <c r="AI77" s="51"/>
    </row>
    <row r="78" spans="1:35" ht="40" customHeight="1" x14ac:dyDescent="0.35">
      <c r="A78" s="109"/>
      <c r="B78" s="112"/>
      <c r="C78" s="33">
        <v>75</v>
      </c>
      <c r="D78" s="115"/>
      <c r="E78" s="39" t="s">
        <v>93</v>
      </c>
      <c r="F78" s="40" t="s">
        <v>125</v>
      </c>
      <c r="G78" s="40" t="s">
        <v>28</v>
      </c>
      <c r="H78" s="40" t="s">
        <v>29</v>
      </c>
      <c r="I78" s="38">
        <v>165.99</v>
      </c>
      <c r="J78" s="17">
        <v>0</v>
      </c>
      <c r="K78" s="79">
        <f t="shared" si="5"/>
        <v>0</v>
      </c>
      <c r="L78" s="81">
        <f t="shared" si="6"/>
        <v>0</v>
      </c>
      <c r="M78" s="82"/>
      <c r="N78" s="83">
        <f t="shared" si="7"/>
        <v>0</v>
      </c>
      <c r="O78" s="80"/>
      <c r="P78" s="80"/>
      <c r="Q78" s="80"/>
      <c r="R78" s="84">
        <f t="shared" si="8"/>
        <v>0</v>
      </c>
      <c r="S78" s="19" t="str">
        <f t="shared" si="9"/>
        <v>OK</v>
      </c>
      <c r="T78" s="103"/>
      <c r="U78" s="48"/>
      <c r="V78" s="48"/>
      <c r="W78" s="48"/>
      <c r="X78" s="48"/>
      <c r="Y78" s="50"/>
      <c r="Z78" s="50"/>
      <c r="AA78" s="50"/>
      <c r="AB78" s="50"/>
      <c r="AC78" s="50"/>
      <c r="AD78" s="50"/>
      <c r="AE78" s="50"/>
      <c r="AF78" s="51"/>
      <c r="AG78" s="51"/>
      <c r="AH78" s="51"/>
      <c r="AI78" s="51"/>
    </row>
    <row r="79" spans="1:35" ht="40" customHeight="1" x14ac:dyDescent="0.35">
      <c r="A79" s="109"/>
      <c r="B79" s="113"/>
      <c r="C79" s="33">
        <v>76</v>
      </c>
      <c r="D79" s="116"/>
      <c r="E79" s="39" t="s">
        <v>94</v>
      </c>
      <c r="F79" s="40" t="s">
        <v>125</v>
      </c>
      <c r="G79" s="40" t="s">
        <v>28</v>
      </c>
      <c r="H79" s="40" t="s">
        <v>29</v>
      </c>
      <c r="I79" s="38">
        <v>181.56</v>
      </c>
      <c r="J79" s="17">
        <v>0</v>
      </c>
      <c r="K79" s="79">
        <f t="shared" si="5"/>
        <v>0</v>
      </c>
      <c r="L79" s="81">
        <f t="shared" si="6"/>
        <v>0</v>
      </c>
      <c r="M79" s="82"/>
      <c r="N79" s="83">
        <f t="shared" si="7"/>
        <v>0</v>
      </c>
      <c r="O79" s="80"/>
      <c r="P79" s="80"/>
      <c r="Q79" s="80"/>
      <c r="R79" s="84">
        <f t="shared" si="8"/>
        <v>0</v>
      </c>
      <c r="S79" s="19" t="str">
        <f t="shared" si="9"/>
        <v>OK</v>
      </c>
      <c r="T79" s="103"/>
      <c r="U79" s="48"/>
      <c r="V79" s="48"/>
      <c r="W79" s="48"/>
      <c r="X79" s="48"/>
      <c r="Y79" s="50"/>
      <c r="Z79" s="50"/>
      <c r="AA79" s="50"/>
      <c r="AB79" s="50"/>
      <c r="AC79" s="50"/>
      <c r="AD79" s="50"/>
      <c r="AE79" s="50"/>
      <c r="AF79" s="51"/>
      <c r="AG79" s="51"/>
      <c r="AH79" s="51"/>
      <c r="AI79" s="51"/>
    </row>
    <row r="80" spans="1:35" ht="40" customHeight="1" x14ac:dyDescent="0.35">
      <c r="A80" s="108" t="s">
        <v>141</v>
      </c>
      <c r="B80" s="111">
        <v>3</v>
      </c>
      <c r="C80" s="33">
        <v>77</v>
      </c>
      <c r="D80" s="114" t="s">
        <v>123</v>
      </c>
      <c r="E80" s="39" t="s">
        <v>27</v>
      </c>
      <c r="F80" s="40" t="s">
        <v>125</v>
      </c>
      <c r="G80" s="40" t="s">
        <v>28</v>
      </c>
      <c r="H80" s="40" t="s">
        <v>29</v>
      </c>
      <c r="I80" s="38">
        <v>214.44</v>
      </c>
      <c r="J80" s="17">
        <v>0</v>
      </c>
      <c r="K80" s="79">
        <f t="shared" si="5"/>
        <v>0</v>
      </c>
      <c r="L80" s="81">
        <f t="shared" si="6"/>
        <v>0</v>
      </c>
      <c r="M80" s="82"/>
      <c r="N80" s="83">
        <f t="shared" si="7"/>
        <v>0</v>
      </c>
      <c r="O80" s="80"/>
      <c r="P80" s="80"/>
      <c r="Q80" s="80"/>
      <c r="R80" s="84">
        <f t="shared" si="8"/>
        <v>0</v>
      </c>
      <c r="S80" s="19" t="str">
        <f t="shared" si="9"/>
        <v>OK</v>
      </c>
      <c r="T80" s="103"/>
      <c r="U80" s="48"/>
      <c r="V80" s="48"/>
      <c r="W80" s="48"/>
      <c r="X80" s="48"/>
      <c r="Y80" s="50"/>
      <c r="Z80" s="50"/>
      <c r="AA80" s="50"/>
      <c r="AB80" s="50"/>
      <c r="AC80" s="50"/>
      <c r="AD80" s="50"/>
      <c r="AE80" s="50"/>
      <c r="AF80" s="51"/>
      <c r="AG80" s="51"/>
      <c r="AH80" s="51"/>
      <c r="AI80" s="51"/>
    </row>
    <row r="81" spans="1:35" ht="40" customHeight="1" x14ac:dyDescent="0.35">
      <c r="A81" s="109"/>
      <c r="B81" s="112"/>
      <c r="C81" s="33">
        <v>78</v>
      </c>
      <c r="D81" s="115"/>
      <c r="E81" s="39" t="s">
        <v>32</v>
      </c>
      <c r="F81" s="40" t="s">
        <v>125</v>
      </c>
      <c r="G81" s="40" t="s">
        <v>28</v>
      </c>
      <c r="H81" s="40" t="s">
        <v>29</v>
      </c>
      <c r="I81" s="38">
        <v>27.44</v>
      </c>
      <c r="J81" s="17">
        <v>0</v>
      </c>
      <c r="K81" s="79">
        <f t="shared" si="5"/>
        <v>0</v>
      </c>
      <c r="L81" s="81">
        <f t="shared" si="6"/>
        <v>0</v>
      </c>
      <c r="M81" s="82"/>
      <c r="N81" s="83">
        <f t="shared" si="7"/>
        <v>0</v>
      </c>
      <c r="O81" s="80"/>
      <c r="P81" s="80"/>
      <c r="Q81" s="80"/>
      <c r="R81" s="84">
        <f t="shared" si="8"/>
        <v>0</v>
      </c>
      <c r="S81" s="19" t="str">
        <f t="shared" si="9"/>
        <v>OK</v>
      </c>
      <c r="T81" s="103"/>
      <c r="U81" s="48"/>
      <c r="V81" s="48"/>
      <c r="W81" s="48"/>
      <c r="X81" s="48"/>
      <c r="Y81" s="50"/>
      <c r="Z81" s="50"/>
      <c r="AA81" s="50"/>
      <c r="AB81" s="50"/>
      <c r="AC81" s="50"/>
      <c r="AD81" s="50"/>
      <c r="AE81" s="50"/>
      <c r="AF81" s="51"/>
      <c r="AG81" s="51"/>
      <c r="AH81" s="51"/>
      <c r="AI81" s="51"/>
    </row>
    <row r="82" spans="1:35" ht="40" customHeight="1" x14ac:dyDescent="0.35">
      <c r="A82" s="109"/>
      <c r="B82" s="112"/>
      <c r="C82" s="33">
        <v>79</v>
      </c>
      <c r="D82" s="115"/>
      <c r="E82" s="39" t="s">
        <v>33</v>
      </c>
      <c r="F82" s="40" t="s">
        <v>125</v>
      </c>
      <c r="G82" s="40" t="s">
        <v>34</v>
      </c>
      <c r="H82" s="40" t="s">
        <v>29</v>
      </c>
      <c r="I82" s="38">
        <v>44.6</v>
      </c>
      <c r="J82" s="17">
        <v>0</v>
      </c>
      <c r="K82" s="79">
        <f t="shared" si="5"/>
        <v>0</v>
      </c>
      <c r="L82" s="81">
        <f t="shared" si="6"/>
        <v>0</v>
      </c>
      <c r="M82" s="82"/>
      <c r="N82" s="83">
        <f t="shared" si="7"/>
        <v>0</v>
      </c>
      <c r="O82" s="80"/>
      <c r="P82" s="80"/>
      <c r="Q82" s="80"/>
      <c r="R82" s="84">
        <f t="shared" si="8"/>
        <v>0</v>
      </c>
      <c r="S82" s="19" t="str">
        <f t="shared" si="9"/>
        <v>OK</v>
      </c>
      <c r="T82" s="103"/>
      <c r="U82" s="48"/>
      <c r="V82" s="48"/>
      <c r="W82" s="48"/>
      <c r="X82" s="48"/>
      <c r="Y82" s="50"/>
      <c r="Z82" s="50"/>
      <c r="AA82" s="50"/>
      <c r="AB82" s="50"/>
      <c r="AC82" s="50"/>
      <c r="AD82" s="50"/>
      <c r="AE82" s="50"/>
      <c r="AF82" s="51"/>
      <c r="AG82" s="51"/>
      <c r="AH82" s="51"/>
      <c r="AI82" s="51"/>
    </row>
    <row r="83" spans="1:35" ht="40" customHeight="1" x14ac:dyDescent="0.35">
      <c r="A83" s="109"/>
      <c r="B83" s="112"/>
      <c r="C83" s="33">
        <v>80</v>
      </c>
      <c r="D83" s="115"/>
      <c r="E83" s="39" t="s">
        <v>35</v>
      </c>
      <c r="F83" s="40" t="s">
        <v>125</v>
      </c>
      <c r="G83" s="40" t="s">
        <v>36</v>
      </c>
      <c r="H83" s="40" t="s">
        <v>29</v>
      </c>
      <c r="I83" s="38">
        <v>64.33</v>
      </c>
      <c r="J83" s="17">
        <v>0</v>
      </c>
      <c r="K83" s="79">
        <f t="shared" si="5"/>
        <v>0</v>
      </c>
      <c r="L83" s="81">
        <f t="shared" si="6"/>
        <v>0</v>
      </c>
      <c r="M83" s="82"/>
      <c r="N83" s="83">
        <f t="shared" si="7"/>
        <v>0</v>
      </c>
      <c r="O83" s="80"/>
      <c r="P83" s="80"/>
      <c r="Q83" s="80"/>
      <c r="R83" s="84">
        <f t="shared" si="8"/>
        <v>0</v>
      </c>
      <c r="S83" s="19" t="str">
        <f t="shared" si="9"/>
        <v>OK</v>
      </c>
      <c r="T83" s="103"/>
      <c r="U83" s="48"/>
      <c r="V83" s="48"/>
      <c r="W83" s="48"/>
      <c r="X83" s="48"/>
      <c r="Y83" s="50"/>
      <c r="Z83" s="50"/>
      <c r="AA83" s="50"/>
      <c r="AB83" s="50"/>
      <c r="AC83" s="50"/>
      <c r="AD83" s="50"/>
      <c r="AE83" s="50"/>
      <c r="AF83" s="51"/>
      <c r="AG83" s="51"/>
      <c r="AH83" s="51"/>
      <c r="AI83" s="51"/>
    </row>
    <row r="84" spans="1:35" ht="40" customHeight="1" x14ac:dyDescent="0.35">
      <c r="A84" s="109"/>
      <c r="B84" s="112"/>
      <c r="C84" s="33">
        <v>81</v>
      </c>
      <c r="D84" s="115"/>
      <c r="E84" s="39" t="s">
        <v>127</v>
      </c>
      <c r="F84" s="40" t="s">
        <v>125</v>
      </c>
      <c r="G84" s="40" t="s">
        <v>28</v>
      </c>
      <c r="H84" s="40" t="s">
        <v>29</v>
      </c>
      <c r="I84" s="38">
        <v>5.65</v>
      </c>
      <c r="J84" s="17">
        <v>0</v>
      </c>
      <c r="K84" s="79">
        <f t="shared" si="5"/>
        <v>0</v>
      </c>
      <c r="L84" s="81">
        <f t="shared" si="6"/>
        <v>0</v>
      </c>
      <c r="M84" s="82"/>
      <c r="N84" s="83">
        <f t="shared" si="7"/>
        <v>0</v>
      </c>
      <c r="O84" s="80"/>
      <c r="P84" s="80"/>
      <c r="Q84" s="80"/>
      <c r="R84" s="84">
        <f t="shared" si="8"/>
        <v>0</v>
      </c>
      <c r="S84" s="19" t="str">
        <f t="shared" si="9"/>
        <v>OK</v>
      </c>
      <c r="T84" s="103"/>
      <c r="U84" s="48"/>
      <c r="V84" s="48"/>
      <c r="W84" s="48"/>
      <c r="X84" s="48"/>
      <c r="Y84" s="50"/>
      <c r="Z84" s="50"/>
      <c r="AA84" s="50"/>
      <c r="AB84" s="50"/>
      <c r="AC84" s="50"/>
      <c r="AD84" s="50"/>
      <c r="AE84" s="50"/>
      <c r="AF84" s="51"/>
      <c r="AG84" s="51"/>
      <c r="AH84" s="51"/>
      <c r="AI84" s="51"/>
    </row>
    <row r="85" spans="1:35" ht="40" customHeight="1" x14ac:dyDescent="0.35">
      <c r="A85" s="109"/>
      <c r="B85" s="112"/>
      <c r="C85" s="33">
        <v>82</v>
      </c>
      <c r="D85" s="115"/>
      <c r="E85" s="39" t="s">
        <v>128</v>
      </c>
      <c r="F85" s="40" t="s">
        <v>37</v>
      </c>
      <c r="G85" s="40" t="s">
        <v>38</v>
      </c>
      <c r="H85" s="40" t="s">
        <v>29</v>
      </c>
      <c r="I85" s="38">
        <v>11.43</v>
      </c>
      <c r="J85" s="17">
        <v>0</v>
      </c>
      <c r="K85" s="79">
        <f t="shared" si="5"/>
        <v>0</v>
      </c>
      <c r="L85" s="81">
        <f t="shared" si="6"/>
        <v>0</v>
      </c>
      <c r="M85" s="82"/>
      <c r="N85" s="83">
        <f t="shared" si="7"/>
        <v>0</v>
      </c>
      <c r="O85" s="80"/>
      <c r="P85" s="80"/>
      <c r="Q85" s="80"/>
      <c r="R85" s="84">
        <f t="shared" si="8"/>
        <v>0</v>
      </c>
      <c r="S85" s="19" t="str">
        <f t="shared" si="9"/>
        <v>OK</v>
      </c>
      <c r="T85" s="103"/>
      <c r="U85" s="48"/>
      <c r="V85" s="48"/>
      <c r="W85" s="48"/>
      <c r="X85" s="48"/>
      <c r="Y85" s="50"/>
      <c r="Z85" s="50"/>
      <c r="AA85" s="50"/>
      <c r="AB85" s="50"/>
      <c r="AC85" s="50"/>
      <c r="AD85" s="50"/>
      <c r="AE85" s="50"/>
      <c r="AF85" s="51"/>
      <c r="AG85" s="51"/>
      <c r="AH85" s="51"/>
      <c r="AI85" s="51"/>
    </row>
    <row r="86" spans="1:35" ht="40" customHeight="1" x14ac:dyDescent="0.35">
      <c r="A86" s="109"/>
      <c r="B86" s="112"/>
      <c r="C86" s="33">
        <v>83</v>
      </c>
      <c r="D86" s="115"/>
      <c r="E86" s="39" t="s">
        <v>129</v>
      </c>
      <c r="F86" s="40" t="s">
        <v>37</v>
      </c>
      <c r="G86" s="40" t="s">
        <v>39</v>
      </c>
      <c r="H86" s="40" t="s">
        <v>29</v>
      </c>
      <c r="I86" s="38">
        <v>16.829999999999998</v>
      </c>
      <c r="J86" s="17">
        <v>0</v>
      </c>
      <c r="K86" s="79">
        <f t="shared" si="5"/>
        <v>0</v>
      </c>
      <c r="L86" s="81">
        <f t="shared" si="6"/>
        <v>0</v>
      </c>
      <c r="M86" s="82"/>
      <c r="N86" s="83">
        <f t="shared" si="7"/>
        <v>0</v>
      </c>
      <c r="O86" s="80"/>
      <c r="P86" s="80"/>
      <c r="Q86" s="80"/>
      <c r="R86" s="84">
        <f t="shared" si="8"/>
        <v>0</v>
      </c>
      <c r="S86" s="19" t="str">
        <f t="shared" si="9"/>
        <v>OK</v>
      </c>
      <c r="T86" s="103"/>
      <c r="U86" s="48"/>
      <c r="V86" s="48"/>
      <c r="W86" s="48"/>
      <c r="X86" s="48"/>
      <c r="Y86" s="50"/>
      <c r="Z86" s="50"/>
      <c r="AA86" s="50"/>
      <c r="AB86" s="50"/>
      <c r="AC86" s="50"/>
      <c r="AD86" s="50"/>
      <c r="AE86" s="50"/>
      <c r="AF86" s="51"/>
      <c r="AG86" s="51"/>
      <c r="AH86" s="51"/>
      <c r="AI86" s="51"/>
    </row>
    <row r="87" spans="1:35" ht="40" customHeight="1" x14ac:dyDescent="0.35">
      <c r="A87" s="109"/>
      <c r="B87" s="112"/>
      <c r="C87" s="33">
        <v>84</v>
      </c>
      <c r="D87" s="115"/>
      <c r="E87" s="39" t="s">
        <v>41</v>
      </c>
      <c r="F87" s="40" t="s">
        <v>10</v>
      </c>
      <c r="G87" s="40" t="s">
        <v>28</v>
      </c>
      <c r="H87" s="40" t="s">
        <v>29</v>
      </c>
      <c r="I87" s="38">
        <v>63.71</v>
      </c>
      <c r="J87" s="17">
        <v>0</v>
      </c>
      <c r="K87" s="79">
        <f t="shared" si="5"/>
        <v>0</v>
      </c>
      <c r="L87" s="81">
        <f t="shared" si="6"/>
        <v>0</v>
      </c>
      <c r="M87" s="82"/>
      <c r="N87" s="83">
        <f t="shared" si="7"/>
        <v>0</v>
      </c>
      <c r="O87" s="80"/>
      <c r="P87" s="80"/>
      <c r="Q87" s="80"/>
      <c r="R87" s="84">
        <f t="shared" si="8"/>
        <v>0</v>
      </c>
      <c r="S87" s="19" t="str">
        <f t="shared" si="9"/>
        <v>OK</v>
      </c>
      <c r="T87" s="103"/>
      <c r="U87" s="48"/>
      <c r="V87" s="48"/>
      <c r="W87" s="48"/>
      <c r="X87" s="48"/>
      <c r="Y87" s="50"/>
      <c r="Z87" s="50"/>
      <c r="AA87" s="50"/>
      <c r="AB87" s="50"/>
      <c r="AC87" s="50"/>
      <c r="AD87" s="50"/>
      <c r="AE87" s="50"/>
      <c r="AF87" s="51"/>
      <c r="AG87" s="51"/>
      <c r="AH87" s="51"/>
      <c r="AI87" s="51"/>
    </row>
    <row r="88" spans="1:35" ht="40" customHeight="1" x14ac:dyDescent="0.35">
      <c r="A88" s="109"/>
      <c r="B88" s="112"/>
      <c r="C88" s="33">
        <v>85</v>
      </c>
      <c r="D88" s="115"/>
      <c r="E88" s="39" t="s">
        <v>44</v>
      </c>
      <c r="F88" s="40" t="s">
        <v>37</v>
      </c>
      <c r="G88" s="40" t="s">
        <v>97</v>
      </c>
      <c r="H88" s="40" t="s">
        <v>29</v>
      </c>
      <c r="I88" s="38">
        <v>29.34</v>
      </c>
      <c r="J88" s="17">
        <v>0</v>
      </c>
      <c r="K88" s="79">
        <f t="shared" si="5"/>
        <v>0</v>
      </c>
      <c r="L88" s="81">
        <f t="shared" si="6"/>
        <v>0</v>
      </c>
      <c r="M88" s="82"/>
      <c r="N88" s="83">
        <f t="shared" si="7"/>
        <v>0</v>
      </c>
      <c r="O88" s="80"/>
      <c r="P88" s="80"/>
      <c r="Q88" s="80"/>
      <c r="R88" s="84">
        <f t="shared" si="8"/>
        <v>0</v>
      </c>
      <c r="S88" s="19" t="str">
        <f t="shared" si="9"/>
        <v>OK</v>
      </c>
      <c r="T88" s="103"/>
      <c r="U88" s="48"/>
      <c r="V88" s="48"/>
      <c r="W88" s="48"/>
      <c r="X88" s="48"/>
      <c r="Y88" s="50"/>
      <c r="Z88" s="50"/>
      <c r="AA88" s="50"/>
      <c r="AB88" s="50"/>
      <c r="AC88" s="50"/>
      <c r="AD88" s="50"/>
      <c r="AE88" s="50"/>
      <c r="AF88" s="51"/>
      <c r="AG88" s="51"/>
      <c r="AH88" s="51"/>
      <c r="AI88" s="51"/>
    </row>
    <row r="89" spans="1:35" ht="40" customHeight="1" x14ac:dyDescent="0.35">
      <c r="A89" s="109"/>
      <c r="B89" s="112"/>
      <c r="C89" s="33">
        <v>86</v>
      </c>
      <c r="D89" s="115"/>
      <c r="E89" s="39" t="s">
        <v>46</v>
      </c>
      <c r="F89" s="40" t="s">
        <v>37</v>
      </c>
      <c r="G89" s="40" t="s">
        <v>47</v>
      </c>
      <c r="H89" s="40" t="s">
        <v>29</v>
      </c>
      <c r="I89" s="38">
        <v>23.16</v>
      </c>
      <c r="J89" s="17">
        <v>0</v>
      </c>
      <c r="K89" s="79">
        <f t="shared" si="5"/>
        <v>0</v>
      </c>
      <c r="L89" s="81">
        <f t="shared" si="6"/>
        <v>0</v>
      </c>
      <c r="M89" s="82"/>
      <c r="N89" s="83">
        <f t="shared" si="7"/>
        <v>0</v>
      </c>
      <c r="O89" s="80"/>
      <c r="P89" s="80"/>
      <c r="Q89" s="80"/>
      <c r="R89" s="84">
        <f t="shared" si="8"/>
        <v>0</v>
      </c>
      <c r="S89" s="19" t="str">
        <f t="shared" si="9"/>
        <v>OK</v>
      </c>
      <c r="T89" s="103"/>
      <c r="U89" s="48"/>
      <c r="V89" s="48"/>
      <c r="W89" s="48"/>
      <c r="X89" s="48"/>
      <c r="Y89" s="50"/>
      <c r="Z89" s="50"/>
      <c r="AA89" s="50"/>
      <c r="AB89" s="50"/>
      <c r="AC89" s="50"/>
      <c r="AD89" s="50"/>
      <c r="AE89" s="50"/>
      <c r="AF89" s="51"/>
      <c r="AG89" s="51"/>
      <c r="AH89" s="51"/>
      <c r="AI89" s="51"/>
    </row>
    <row r="90" spans="1:35" ht="40" customHeight="1" x14ac:dyDescent="0.35">
      <c r="A90" s="109"/>
      <c r="B90" s="112"/>
      <c r="C90" s="33">
        <v>87</v>
      </c>
      <c r="D90" s="115"/>
      <c r="E90" s="39" t="s">
        <v>48</v>
      </c>
      <c r="F90" s="40" t="s">
        <v>37</v>
      </c>
      <c r="G90" s="40" t="s">
        <v>49</v>
      </c>
      <c r="H90" s="40" t="s">
        <v>29</v>
      </c>
      <c r="I90" s="38">
        <v>16.47</v>
      </c>
      <c r="J90" s="17">
        <v>0</v>
      </c>
      <c r="K90" s="79">
        <f t="shared" si="5"/>
        <v>0</v>
      </c>
      <c r="L90" s="81">
        <f t="shared" si="6"/>
        <v>0</v>
      </c>
      <c r="M90" s="82"/>
      <c r="N90" s="83">
        <f t="shared" si="7"/>
        <v>0</v>
      </c>
      <c r="O90" s="80"/>
      <c r="P90" s="80"/>
      <c r="Q90" s="80"/>
      <c r="R90" s="84">
        <f t="shared" si="8"/>
        <v>0</v>
      </c>
      <c r="S90" s="19" t="str">
        <f t="shared" si="9"/>
        <v>OK</v>
      </c>
      <c r="T90" s="103"/>
      <c r="U90" s="48"/>
      <c r="V90" s="48"/>
      <c r="W90" s="48"/>
      <c r="X90" s="48"/>
      <c r="Y90" s="50"/>
      <c r="Z90" s="50"/>
      <c r="AA90" s="50"/>
      <c r="AB90" s="50"/>
      <c r="AC90" s="50"/>
      <c r="AD90" s="50"/>
      <c r="AE90" s="50"/>
      <c r="AF90" s="51"/>
      <c r="AG90" s="51"/>
      <c r="AH90" s="51"/>
      <c r="AI90" s="51"/>
    </row>
    <row r="91" spans="1:35" ht="40" customHeight="1" x14ac:dyDescent="0.35">
      <c r="A91" s="109"/>
      <c r="B91" s="112"/>
      <c r="C91" s="33">
        <v>88</v>
      </c>
      <c r="D91" s="115"/>
      <c r="E91" s="39" t="s">
        <v>50</v>
      </c>
      <c r="F91" s="40" t="s">
        <v>37</v>
      </c>
      <c r="G91" s="40" t="s">
        <v>51</v>
      </c>
      <c r="H91" s="40" t="s">
        <v>29</v>
      </c>
      <c r="I91" s="38">
        <v>206.12</v>
      </c>
      <c r="J91" s="17">
        <v>0</v>
      </c>
      <c r="K91" s="79">
        <f t="shared" si="5"/>
        <v>0</v>
      </c>
      <c r="L91" s="81">
        <f t="shared" si="6"/>
        <v>0</v>
      </c>
      <c r="M91" s="82"/>
      <c r="N91" s="83">
        <f t="shared" si="7"/>
        <v>0</v>
      </c>
      <c r="O91" s="80"/>
      <c r="P91" s="80"/>
      <c r="Q91" s="80"/>
      <c r="R91" s="84">
        <f t="shared" si="8"/>
        <v>0</v>
      </c>
      <c r="S91" s="19" t="str">
        <f t="shared" si="9"/>
        <v>OK</v>
      </c>
      <c r="T91" s="103"/>
      <c r="U91" s="48"/>
      <c r="V91" s="48"/>
      <c r="W91" s="48"/>
      <c r="X91" s="48"/>
      <c r="Y91" s="50"/>
      <c r="Z91" s="50"/>
      <c r="AA91" s="50"/>
      <c r="AB91" s="50"/>
      <c r="AC91" s="50"/>
      <c r="AD91" s="50"/>
      <c r="AE91" s="50"/>
      <c r="AF91" s="51"/>
      <c r="AG91" s="51"/>
      <c r="AH91" s="51"/>
      <c r="AI91" s="51"/>
    </row>
    <row r="92" spans="1:35" ht="40" customHeight="1" x14ac:dyDescent="0.35">
      <c r="A92" s="109"/>
      <c r="B92" s="112"/>
      <c r="C92" s="33">
        <v>89</v>
      </c>
      <c r="D92" s="115"/>
      <c r="E92" s="39" t="s">
        <v>52</v>
      </c>
      <c r="F92" s="40" t="s">
        <v>37</v>
      </c>
      <c r="G92" s="40" t="s">
        <v>53</v>
      </c>
      <c r="H92" s="40" t="s">
        <v>29</v>
      </c>
      <c r="I92" s="38">
        <v>225.04</v>
      </c>
      <c r="J92" s="17">
        <v>0</v>
      </c>
      <c r="K92" s="79">
        <f t="shared" si="5"/>
        <v>0</v>
      </c>
      <c r="L92" s="81">
        <f t="shared" si="6"/>
        <v>0</v>
      </c>
      <c r="M92" s="82"/>
      <c r="N92" s="83">
        <f t="shared" si="7"/>
        <v>0</v>
      </c>
      <c r="O92" s="80"/>
      <c r="P92" s="80"/>
      <c r="Q92" s="80"/>
      <c r="R92" s="84">
        <f t="shared" si="8"/>
        <v>0</v>
      </c>
      <c r="S92" s="19" t="str">
        <f t="shared" si="9"/>
        <v>OK</v>
      </c>
      <c r="T92" s="103"/>
      <c r="U92" s="48"/>
      <c r="V92" s="48"/>
      <c r="W92" s="48"/>
      <c r="X92" s="48"/>
      <c r="Y92" s="50"/>
      <c r="Z92" s="50"/>
      <c r="AA92" s="50"/>
      <c r="AB92" s="50"/>
      <c r="AC92" s="50"/>
      <c r="AD92" s="50"/>
      <c r="AE92" s="50"/>
      <c r="AF92" s="51"/>
      <c r="AG92" s="51"/>
      <c r="AH92" s="51"/>
      <c r="AI92" s="51"/>
    </row>
    <row r="93" spans="1:35" ht="40" customHeight="1" x14ac:dyDescent="0.35">
      <c r="A93" s="109"/>
      <c r="B93" s="112"/>
      <c r="C93" s="33">
        <v>90</v>
      </c>
      <c r="D93" s="115"/>
      <c r="E93" s="39" t="s">
        <v>54</v>
      </c>
      <c r="F93" s="40" t="s">
        <v>37</v>
      </c>
      <c r="G93" s="40" t="s">
        <v>95</v>
      </c>
      <c r="H93" s="40" t="s">
        <v>29</v>
      </c>
      <c r="I93" s="38">
        <v>74.180000000000007</v>
      </c>
      <c r="J93" s="17">
        <v>0</v>
      </c>
      <c r="K93" s="79">
        <f t="shared" si="5"/>
        <v>0</v>
      </c>
      <c r="L93" s="81">
        <f t="shared" si="6"/>
        <v>0</v>
      </c>
      <c r="M93" s="82"/>
      <c r="N93" s="83">
        <f t="shared" si="7"/>
        <v>0</v>
      </c>
      <c r="O93" s="80"/>
      <c r="P93" s="80"/>
      <c r="Q93" s="80"/>
      <c r="R93" s="84">
        <f t="shared" si="8"/>
        <v>0</v>
      </c>
      <c r="S93" s="19" t="str">
        <f t="shared" si="9"/>
        <v>OK</v>
      </c>
      <c r="T93" s="103"/>
      <c r="U93" s="48"/>
      <c r="V93" s="48"/>
      <c r="W93" s="48"/>
      <c r="X93" s="48"/>
      <c r="Y93" s="50"/>
      <c r="Z93" s="50"/>
      <c r="AA93" s="50"/>
      <c r="AB93" s="50"/>
      <c r="AC93" s="50"/>
      <c r="AD93" s="50"/>
      <c r="AE93" s="50"/>
      <c r="AF93" s="51"/>
      <c r="AG93" s="51"/>
      <c r="AH93" s="51"/>
      <c r="AI93" s="51"/>
    </row>
    <row r="94" spans="1:35" ht="40" customHeight="1" x14ac:dyDescent="0.35">
      <c r="A94" s="109"/>
      <c r="B94" s="112"/>
      <c r="C94" s="33">
        <v>91</v>
      </c>
      <c r="D94" s="115"/>
      <c r="E94" s="39" t="s">
        <v>56</v>
      </c>
      <c r="F94" s="40" t="s">
        <v>37</v>
      </c>
      <c r="G94" s="40" t="s">
        <v>96</v>
      </c>
      <c r="H94" s="40" t="s">
        <v>29</v>
      </c>
      <c r="I94" s="38">
        <v>28.45</v>
      </c>
      <c r="J94" s="17">
        <v>0</v>
      </c>
      <c r="K94" s="79">
        <f t="shared" si="5"/>
        <v>0</v>
      </c>
      <c r="L94" s="81">
        <f t="shared" si="6"/>
        <v>0</v>
      </c>
      <c r="M94" s="82"/>
      <c r="N94" s="83">
        <f t="shared" si="7"/>
        <v>0</v>
      </c>
      <c r="O94" s="80"/>
      <c r="P94" s="80"/>
      <c r="Q94" s="80"/>
      <c r="R94" s="84">
        <f t="shared" si="8"/>
        <v>0</v>
      </c>
      <c r="S94" s="19" t="str">
        <f t="shared" si="9"/>
        <v>OK</v>
      </c>
      <c r="T94" s="103"/>
      <c r="U94" s="48"/>
      <c r="V94" s="48"/>
      <c r="W94" s="48"/>
      <c r="X94" s="48"/>
      <c r="Y94" s="50"/>
      <c r="Z94" s="50"/>
      <c r="AA94" s="50"/>
      <c r="AB94" s="50"/>
      <c r="AC94" s="50"/>
      <c r="AD94" s="50"/>
      <c r="AE94" s="50"/>
      <c r="AF94" s="51"/>
      <c r="AG94" s="51"/>
      <c r="AH94" s="51"/>
      <c r="AI94" s="51"/>
    </row>
    <row r="95" spans="1:35" ht="40" customHeight="1" x14ac:dyDescent="0.35">
      <c r="A95" s="109"/>
      <c r="B95" s="112"/>
      <c r="C95" s="33">
        <v>92</v>
      </c>
      <c r="D95" s="115"/>
      <c r="E95" s="39" t="s">
        <v>58</v>
      </c>
      <c r="F95" s="40" t="s">
        <v>37</v>
      </c>
      <c r="G95" s="40" t="s">
        <v>59</v>
      </c>
      <c r="H95" s="40" t="s">
        <v>29</v>
      </c>
      <c r="I95" s="38">
        <v>63.74</v>
      </c>
      <c r="J95" s="17">
        <v>0</v>
      </c>
      <c r="K95" s="79">
        <f t="shared" si="5"/>
        <v>0</v>
      </c>
      <c r="L95" s="81">
        <f t="shared" si="6"/>
        <v>0</v>
      </c>
      <c r="M95" s="82"/>
      <c r="N95" s="83">
        <f t="shared" si="7"/>
        <v>0</v>
      </c>
      <c r="O95" s="80"/>
      <c r="P95" s="80"/>
      <c r="Q95" s="80"/>
      <c r="R95" s="84">
        <f t="shared" si="8"/>
        <v>0</v>
      </c>
      <c r="S95" s="19" t="str">
        <f t="shared" si="9"/>
        <v>OK</v>
      </c>
      <c r="T95" s="103"/>
      <c r="U95" s="48"/>
      <c r="V95" s="48"/>
      <c r="W95" s="48"/>
      <c r="X95" s="48"/>
      <c r="Y95" s="50"/>
      <c r="Z95" s="50"/>
      <c r="AA95" s="50"/>
      <c r="AB95" s="50"/>
      <c r="AC95" s="50"/>
      <c r="AD95" s="50"/>
      <c r="AE95" s="50"/>
      <c r="AF95" s="51"/>
      <c r="AG95" s="51"/>
      <c r="AH95" s="51"/>
      <c r="AI95" s="51"/>
    </row>
    <row r="96" spans="1:35" ht="40" customHeight="1" x14ac:dyDescent="0.35">
      <c r="A96" s="109"/>
      <c r="B96" s="112"/>
      <c r="C96" s="33">
        <v>93</v>
      </c>
      <c r="D96" s="115"/>
      <c r="E96" s="39" t="s">
        <v>60</v>
      </c>
      <c r="F96" s="40" t="s">
        <v>37</v>
      </c>
      <c r="G96" s="40" t="s">
        <v>61</v>
      </c>
      <c r="H96" s="40" t="s">
        <v>29</v>
      </c>
      <c r="I96" s="38">
        <v>106.76</v>
      </c>
      <c r="J96" s="17">
        <v>0</v>
      </c>
      <c r="K96" s="79">
        <f t="shared" si="5"/>
        <v>0</v>
      </c>
      <c r="L96" s="81">
        <f t="shared" si="6"/>
        <v>0</v>
      </c>
      <c r="M96" s="82"/>
      <c r="N96" s="83">
        <f t="shared" si="7"/>
        <v>0</v>
      </c>
      <c r="O96" s="80"/>
      <c r="P96" s="80"/>
      <c r="Q96" s="80"/>
      <c r="R96" s="84">
        <f t="shared" si="8"/>
        <v>0</v>
      </c>
      <c r="S96" s="19" t="str">
        <f t="shared" si="9"/>
        <v>OK</v>
      </c>
      <c r="T96" s="103"/>
      <c r="U96" s="48"/>
      <c r="V96" s="48"/>
      <c r="W96" s="48"/>
      <c r="X96" s="48"/>
      <c r="Y96" s="50"/>
      <c r="Z96" s="50"/>
      <c r="AA96" s="50"/>
      <c r="AB96" s="50"/>
      <c r="AC96" s="50"/>
      <c r="AD96" s="50"/>
      <c r="AE96" s="50"/>
      <c r="AF96" s="51"/>
      <c r="AG96" s="51"/>
      <c r="AH96" s="51"/>
      <c r="AI96" s="51"/>
    </row>
    <row r="97" spans="1:35" ht="40" customHeight="1" x14ac:dyDescent="0.35">
      <c r="A97" s="109"/>
      <c r="B97" s="112"/>
      <c r="C97" s="33">
        <v>94</v>
      </c>
      <c r="D97" s="115"/>
      <c r="E97" s="39" t="s">
        <v>62</v>
      </c>
      <c r="F97" s="40" t="s">
        <v>125</v>
      </c>
      <c r="G97" s="40" t="s">
        <v>63</v>
      </c>
      <c r="H97" s="40" t="s">
        <v>29</v>
      </c>
      <c r="I97" s="38">
        <v>1140.71</v>
      </c>
      <c r="J97" s="17">
        <v>0</v>
      </c>
      <c r="K97" s="79">
        <f t="shared" si="5"/>
        <v>0</v>
      </c>
      <c r="L97" s="81">
        <f t="shared" si="6"/>
        <v>0</v>
      </c>
      <c r="M97" s="82"/>
      <c r="N97" s="83">
        <f t="shared" si="7"/>
        <v>0</v>
      </c>
      <c r="O97" s="80"/>
      <c r="P97" s="80"/>
      <c r="Q97" s="80"/>
      <c r="R97" s="84">
        <f t="shared" si="8"/>
        <v>0</v>
      </c>
      <c r="S97" s="19" t="str">
        <f t="shared" si="9"/>
        <v>OK</v>
      </c>
      <c r="T97" s="103"/>
      <c r="U97" s="48"/>
      <c r="V97" s="48"/>
      <c r="W97" s="48"/>
      <c r="X97" s="48"/>
      <c r="Y97" s="50"/>
      <c r="Z97" s="50"/>
      <c r="AA97" s="50"/>
      <c r="AB97" s="50"/>
      <c r="AC97" s="50"/>
      <c r="AD97" s="50"/>
      <c r="AE97" s="50"/>
      <c r="AF97" s="51"/>
      <c r="AG97" s="51"/>
      <c r="AH97" s="51"/>
      <c r="AI97" s="51"/>
    </row>
    <row r="98" spans="1:35" ht="40" customHeight="1" x14ac:dyDescent="0.35">
      <c r="A98" s="109"/>
      <c r="B98" s="112"/>
      <c r="C98" s="33">
        <v>95</v>
      </c>
      <c r="D98" s="115"/>
      <c r="E98" s="39" t="s">
        <v>64</v>
      </c>
      <c r="F98" s="40" t="s">
        <v>125</v>
      </c>
      <c r="G98" s="40" t="s">
        <v>63</v>
      </c>
      <c r="H98" s="40" t="s">
        <v>29</v>
      </c>
      <c r="I98" s="38">
        <v>599.79</v>
      </c>
      <c r="J98" s="17">
        <v>0</v>
      </c>
      <c r="K98" s="79">
        <f t="shared" si="5"/>
        <v>0</v>
      </c>
      <c r="L98" s="81">
        <f t="shared" si="6"/>
        <v>0</v>
      </c>
      <c r="M98" s="82"/>
      <c r="N98" s="83">
        <f t="shared" si="7"/>
        <v>0</v>
      </c>
      <c r="O98" s="80"/>
      <c r="P98" s="80"/>
      <c r="Q98" s="80"/>
      <c r="R98" s="84">
        <f t="shared" si="8"/>
        <v>0</v>
      </c>
      <c r="S98" s="19" t="str">
        <f t="shared" si="9"/>
        <v>OK</v>
      </c>
      <c r="T98" s="103"/>
      <c r="U98" s="48"/>
      <c r="V98" s="48"/>
      <c r="W98" s="48"/>
      <c r="X98" s="48"/>
      <c r="Y98" s="50"/>
      <c r="Z98" s="50"/>
      <c r="AA98" s="50"/>
      <c r="AB98" s="50"/>
      <c r="AC98" s="50"/>
      <c r="AD98" s="50"/>
      <c r="AE98" s="50"/>
      <c r="AF98" s="51"/>
      <c r="AG98" s="51"/>
      <c r="AH98" s="51"/>
      <c r="AI98" s="51"/>
    </row>
    <row r="99" spans="1:35" ht="40" customHeight="1" x14ac:dyDescent="0.35">
      <c r="A99" s="109"/>
      <c r="B99" s="112"/>
      <c r="C99" s="33">
        <v>96</v>
      </c>
      <c r="D99" s="115"/>
      <c r="E99" s="39" t="s">
        <v>65</v>
      </c>
      <c r="F99" s="40" t="s">
        <v>125</v>
      </c>
      <c r="G99" s="40" t="s">
        <v>66</v>
      </c>
      <c r="H99" s="40" t="s">
        <v>29</v>
      </c>
      <c r="I99" s="38">
        <v>161.94</v>
      </c>
      <c r="J99" s="17">
        <v>0</v>
      </c>
      <c r="K99" s="79">
        <f t="shared" si="5"/>
        <v>0</v>
      </c>
      <c r="L99" s="81">
        <f t="shared" si="6"/>
        <v>0</v>
      </c>
      <c r="M99" s="82"/>
      <c r="N99" s="83">
        <f t="shared" si="7"/>
        <v>0</v>
      </c>
      <c r="O99" s="80"/>
      <c r="P99" s="80"/>
      <c r="Q99" s="80"/>
      <c r="R99" s="84">
        <f t="shared" si="8"/>
        <v>0</v>
      </c>
      <c r="S99" s="19" t="str">
        <f t="shared" si="9"/>
        <v>OK</v>
      </c>
      <c r="T99" s="103"/>
      <c r="U99" s="48"/>
      <c r="V99" s="48"/>
      <c r="W99" s="48"/>
      <c r="X99" s="48"/>
      <c r="Y99" s="50"/>
      <c r="Z99" s="50"/>
      <c r="AA99" s="50"/>
      <c r="AB99" s="50"/>
      <c r="AC99" s="50"/>
      <c r="AD99" s="50"/>
      <c r="AE99" s="50"/>
      <c r="AF99" s="51"/>
      <c r="AG99" s="51"/>
      <c r="AH99" s="51"/>
      <c r="AI99" s="51"/>
    </row>
    <row r="100" spans="1:35" ht="40" customHeight="1" x14ac:dyDescent="0.35">
      <c r="A100" s="109"/>
      <c r="B100" s="112"/>
      <c r="C100" s="33">
        <v>97</v>
      </c>
      <c r="D100" s="115"/>
      <c r="E100" s="39" t="s">
        <v>67</v>
      </c>
      <c r="F100" s="40" t="s">
        <v>125</v>
      </c>
      <c r="G100" s="40" t="s">
        <v>68</v>
      </c>
      <c r="H100" s="40" t="s">
        <v>29</v>
      </c>
      <c r="I100" s="38">
        <v>743.8</v>
      </c>
      <c r="J100" s="17">
        <v>0</v>
      </c>
      <c r="K100" s="79">
        <f t="shared" si="5"/>
        <v>0</v>
      </c>
      <c r="L100" s="81">
        <f t="shared" si="6"/>
        <v>0</v>
      </c>
      <c r="M100" s="82"/>
      <c r="N100" s="83">
        <f t="shared" si="7"/>
        <v>0</v>
      </c>
      <c r="O100" s="80"/>
      <c r="P100" s="80"/>
      <c r="Q100" s="80"/>
      <c r="R100" s="84">
        <f t="shared" si="8"/>
        <v>0</v>
      </c>
      <c r="S100" s="19" t="str">
        <f t="shared" si="9"/>
        <v>OK</v>
      </c>
      <c r="T100" s="103"/>
      <c r="U100" s="48"/>
      <c r="V100" s="48"/>
      <c r="W100" s="48"/>
      <c r="X100" s="48"/>
      <c r="Y100" s="50"/>
      <c r="Z100" s="50"/>
      <c r="AA100" s="50"/>
      <c r="AB100" s="50"/>
      <c r="AC100" s="50"/>
      <c r="AD100" s="50"/>
      <c r="AE100" s="50"/>
      <c r="AF100" s="51"/>
      <c r="AG100" s="51"/>
      <c r="AH100" s="51"/>
      <c r="AI100" s="51"/>
    </row>
    <row r="101" spans="1:35" ht="40" customHeight="1" x14ac:dyDescent="0.35">
      <c r="A101" s="109"/>
      <c r="B101" s="112"/>
      <c r="C101" s="33">
        <v>98</v>
      </c>
      <c r="D101" s="115"/>
      <c r="E101" s="39" t="s">
        <v>69</v>
      </c>
      <c r="F101" s="40" t="s">
        <v>125</v>
      </c>
      <c r="G101" s="40" t="s">
        <v>28</v>
      </c>
      <c r="H101" s="40" t="s">
        <v>29</v>
      </c>
      <c r="I101" s="38">
        <v>371.64</v>
      </c>
      <c r="J101" s="17">
        <v>0</v>
      </c>
      <c r="K101" s="79">
        <f t="shared" si="5"/>
        <v>0</v>
      </c>
      <c r="L101" s="81">
        <f t="shared" si="6"/>
        <v>0</v>
      </c>
      <c r="M101" s="82"/>
      <c r="N101" s="83">
        <f t="shared" si="7"/>
        <v>0</v>
      </c>
      <c r="O101" s="80"/>
      <c r="P101" s="80"/>
      <c r="Q101" s="80"/>
      <c r="R101" s="84">
        <f t="shared" si="8"/>
        <v>0</v>
      </c>
      <c r="S101" s="19" t="str">
        <f t="shared" si="9"/>
        <v>OK</v>
      </c>
      <c r="T101" s="103"/>
      <c r="U101" s="48"/>
      <c r="V101" s="48"/>
      <c r="W101" s="48"/>
      <c r="X101" s="48"/>
      <c r="Y101" s="50"/>
      <c r="Z101" s="50"/>
      <c r="AA101" s="50"/>
      <c r="AB101" s="50"/>
      <c r="AC101" s="50"/>
      <c r="AD101" s="50"/>
      <c r="AE101" s="50"/>
      <c r="AF101" s="51"/>
      <c r="AG101" s="51"/>
      <c r="AH101" s="51"/>
      <c r="AI101" s="51"/>
    </row>
    <row r="102" spans="1:35" ht="40" customHeight="1" x14ac:dyDescent="0.35">
      <c r="A102" s="109"/>
      <c r="B102" s="112"/>
      <c r="C102" s="33">
        <v>99</v>
      </c>
      <c r="D102" s="115"/>
      <c r="E102" s="39" t="s">
        <v>70</v>
      </c>
      <c r="F102" s="40" t="s">
        <v>125</v>
      </c>
      <c r="G102" s="40" t="s">
        <v>71</v>
      </c>
      <c r="H102" s="40" t="s">
        <v>29</v>
      </c>
      <c r="I102" s="38">
        <v>141.31</v>
      </c>
      <c r="J102" s="17">
        <v>0</v>
      </c>
      <c r="K102" s="79">
        <f t="shared" si="5"/>
        <v>0</v>
      </c>
      <c r="L102" s="81">
        <f t="shared" si="6"/>
        <v>0</v>
      </c>
      <c r="M102" s="82"/>
      <c r="N102" s="83">
        <f t="shared" si="7"/>
        <v>0</v>
      </c>
      <c r="O102" s="80"/>
      <c r="P102" s="80"/>
      <c r="Q102" s="80"/>
      <c r="R102" s="84">
        <f t="shared" si="8"/>
        <v>0</v>
      </c>
      <c r="S102" s="19" t="str">
        <f t="shared" si="9"/>
        <v>OK</v>
      </c>
      <c r="T102" s="103"/>
      <c r="U102" s="48"/>
      <c r="V102" s="48"/>
      <c r="W102" s="48"/>
      <c r="X102" s="48"/>
      <c r="Y102" s="50"/>
      <c r="Z102" s="50"/>
      <c r="AA102" s="50"/>
      <c r="AB102" s="50"/>
      <c r="AC102" s="50"/>
      <c r="AD102" s="50"/>
      <c r="AE102" s="50"/>
      <c r="AF102" s="51"/>
      <c r="AG102" s="51"/>
      <c r="AH102" s="51"/>
      <c r="AI102" s="51"/>
    </row>
    <row r="103" spans="1:35" ht="40" customHeight="1" x14ac:dyDescent="0.35">
      <c r="A103" s="109"/>
      <c r="B103" s="112"/>
      <c r="C103" s="33">
        <v>100</v>
      </c>
      <c r="D103" s="115"/>
      <c r="E103" s="39" t="s">
        <v>72</v>
      </c>
      <c r="F103" s="40" t="s">
        <v>125</v>
      </c>
      <c r="G103" s="40" t="s">
        <v>73</v>
      </c>
      <c r="H103" s="40" t="s">
        <v>29</v>
      </c>
      <c r="I103" s="38">
        <v>823.48</v>
      </c>
      <c r="J103" s="17">
        <v>0</v>
      </c>
      <c r="K103" s="79">
        <f t="shared" si="5"/>
        <v>0</v>
      </c>
      <c r="L103" s="81">
        <f t="shared" si="6"/>
        <v>0</v>
      </c>
      <c r="M103" s="82"/>
      <c r="N103" s="83">
        <f t="shared" si="7"/>
        <v>0</v>
      </c>
      <c r="O103" s="80"/>
      <c r="P103" s="80"/>
      <c r="Q103" s="80"/>
      <c r="R103" s="84">
        <f t="shared" si="8"/>
        <v>0</v>
      </c>
      <c r="S103" s="19" t="str">
        <f t="shared" si="9"/>
        <v>OK</v>
      </c>
      <c r="T103" s="103"/>
      <c r="U103" s="48"/>
      <c r="V103" s="48"/>
      <c r="W103" s="48"/>
      <c r="X103" s="48"/>
      <c r="Y103" s="50"/>
      <c r="Z103" s="50"/>
      <c r="AA103" s="50"/>
      <c r="AB103" s="50"/>
      <c r="AC103" s="50"/>
      <c r="AD103" s="50"/>
      <c r="AE103" s="50"/>
      <c r="AF103" s="51"/>
      <c r="AG103" s="51"/>
      <c r="AH103" s="51"/>
      <c r="AI103" s="51"/>
    </row>
    <row r="104" spans="1:35" ht="40" customHeight="1" x14ac:dyDescent="0.35">
      <c r="A104" s="109"/>
      <c r="B104" s="112"/>
      <c r="C104" s="33">
        <v>101</v>
      </c>
      <c r="D104" s="115"/>
      <c r="E104" s="39" t="s">
        <v>74</v>
      </c>
      <c r="F104" s="40" t="s">
        <v>125</v>
      </c>
      <c r="G104" s="40" t="s">
        <v>75</v>
      </c>
      <c r="H104" s="40" t="s">
        <v>29</v>
      </c>
      <c r="I104" s="38">
        <v>1149.44</v>
      </c>
      <c r="J104" s="17">
        <v>0</v>
      </c>
      <c r="K104" s="79">
        <f t="shared" si="5"/>
        <v>0</v>
      </c>
      <c r="L104" s="81">
        <f t="shared" si="6"/>
        <v>0</v>
      </c>
      <c r="M104" s="82"/>
      <c r="N104" s="83">
        <f t="shared" si="7"/>
        <v>0</v>
      </c>
      <c r="O104" s="80"/>
      <c r="P104" s="80"/>
      <c r="Q104" s="80"/>
      <c r="R104" s="84">
        <f t="shared" si="8"/>
        <v>0</v>
      </c>
      <c r="S104" s="19" t="str">
        <f t="shared" si="9"/>
        <v>OK</v>
      </c>
      <c r="T104" s="103"/>
      <c r="U104" s="48"/>
      <c r="V104" s="48"/>
      <c r="W104" s="48"/>
      <c r="X104" s="48"/>
      <c r="Y104" s="50"/>
      <c r="Z104" s="50"/>
      <c r="AA104" s="50"/>
      <c r="AB104" s="50"/>
      <c r="AC104" s="50"/>
      <c r="AD104" s="50"/>
      <c r="AE104" s="50"/>
      <c r="AF104" s="51"/>
      <c r="AG104" s="51"/>
      <c r="AH104" s="51"/>
      <c r="AI104" s="51"/>
    </row>
    <row r="105" spans="1:35" ht="40" customHeight="1" x14ac:dyDescent="0.35">
      <c r="A105" s="109"/>
      <c r="B105" s="112"/>
      <c r="C105" s="33">
        <v>102</v>
      </c>
      <c r="D105" s="115"/>
      <c r="E105" s="39" t="s">
        <v>76</v>
      </c>
      <c r="F105" s="40" t="s">
        <v>125</v>
      </c>
      <c r="G105" s="40" t="s">
        <v>28</v>
      </c>
      <c r="H105" s="40" t="s">
        <v>29</v>
      </c>
      <c r="I105" s="38">
        <v>614.84</v>
      </c>
      <c r="J105" s="17">
        <v>0</v>
      </c>
      <c r="K105" s="79">
        <f t="shared" si="5"/>
        <v>0</v>
      </c>
      <c r="L105" s="81">
        <f t="shared" si="6"/>
        <v>0</v>
      </c>
      <c r="M105" s="82"/>
      <c r="N105" s="83">
        <f t="shared" si="7"/>
        <v>0</v>
      </c>
      <c r="O105" s="80"/>
      <c r="P105" s="80"/>
      <c r="Q105" s="80"/>
      <c r="R105" s="84">
        <f t="shared" si="8"/>
        <v>0</v>
      </c>
      <c r="S105" s="19" t="str">
        <f t="shared" si="9"/>
        <v>OK</v>
      </c>
      <c r="T105" s="103"/>
      <c r="U105" s="48"/>
      <c r="V105" s="48"/>
      <c r="W105" s="48"/>
      <c r="X105" s="48"/>
      <c r="Y105" s="50"/>
      <c r="Z105" s="50"/>
      <c r="AA105" s="50"/>
      <c r="AB105" s="50"/>
      <c r="AC105" s="50"/>
      <c r="AD105" s="50"/>
      <c r="AE105" s="50"/>
      <c r="AF105" s="51"/>
      <c r="AG105" s="51"/>
      <c r="AH105" s="51"/>
      <c r="AI105" s="51"/>
    </row>
    <row r="106" spans="1:35" ht="40" customHeight="1" x14ac:dyDescent="0.35">
      <c r="A106" s="109"/>
      <c r="B106" s="112"/>
      <c r="C106" s="33">
        <v>103</v>
      </c>
      <c r="D106" s="115"/>
      <c r="E106" s="39" t="s">
        <v>77</v>
      </c>
      <c r="F106" s="40" t="s">
        <v>125</v>
      </c>
      <c r="G106" s="40" t="s">
        <v>28</v>
      </c>
      <c r="H106" s="40" t="s">
        <v>29</v>
      </c>
      <c r="I106" s="38">
        <v>1161.08</v>
      </c>
      <c r="J106" s="17">
        <v>0</v>
      </c>
      <c r="K106" s="79">
        <f t="shared" si="5"/>
        <v>0</v>
      </c>
      <c r="L106" s="81">
        <f t="shared" si="6"/>
        <v>0</v>
      </c>
      <c r="M106" s="82"/>
      <c r="N106" s="83">
        <f t="shared" si="7"/>
        <v>0</v>
      </c>
      <c r="O106" s="80"/>
      <c r="P106" s="80"/>
      <c r="Q106" s="80"/>
      <c r="R106" s="84">
        <f t="shared" si="8"/>
        <v>0</v>
      </c>
      <c r="S106" s="19" t="str">
        <f t="shared" si="9"/>
        <v>OK</v>
      </c>
      <c r="T106" s="103"/>
      <c r="U106" s="48"/>
      <c r="V106" s="48"/>
      <c r="W106" s="48"/>
      <c r="X106" s="48"/>
      <c r="Y106" s="50"/>
      <c r="Z106" s="50"/>
      <c r="AA106" s="50"/>
      <c r="AB106" s="50"/>
      <c r="AC106" s="50"/>
      <c r="AD106" s="50"/>
      <c r="AE106" s="50"/>
      <c r="AF106" s="51"/>
      <c r="AG106" s="51"/>
      <c r="AH106" s="51"/>
      <c r="AI106" s="51"/>
    </row>
    <row r="107" spans="1:35" ht="40" customHeight="1" x14ac:dyDescent="0.35">
      <c r="A107" s="109"/>
      <c r="B107" s="112"/>
      <c r="C107" s="33">
        <v>104</v>
      </c>
      <c r="D107" s="115"/>
      <c r="E107" s="39" t="s">
        <v>78</v>
      </c>
      <c r="F107" s="40" t="s">
        <v>125</v>
      </c>
      <c r="G107" s="40" t="s">
        <v>28</v>
      </c>
      <c r="H107" s="40" t="s">
        <v>29</v>
      </c>
      <c r="I107" s="38">
        <v>77.2</v>
      </c>
      <c r="J107" s="17">
        <v>0</v>
      </c>
      <c r="K107" s="79">
        <f t="shared" si="5"/>
        <v>0</v>
      </c>
      <c r="L107" s="81">
        <f t="shared" si="6"/>
        <v>0</v>
      </c>
      <c r="M107" s="82"/>
      <c r="N107" s="83">
        <f t="shared" si="7"/>
        <v>0</v>
      </c>
      <c r="O107" s="80"/>
      <c r="P107" s="80"/>
      <c r="Q107" s="80"/>
      <c r="R107" s="84">
        <f t="shared" si="8"/>
        <v>0</v>
      </c>
      <c r="S107" s="19" t="str">
        <f t="shared" si="9"/>
        <v>OK</v>
      </c>
      <c r="T107" s="103"/>
      <c r="U107" s="48"/>
      <c r="V107" s="48"/>
      <c r="W107" s="48"/>
      <c r="X107" s="48"/>
      <c r="Y107" s="50"/>
      <c r="Z107" s="50"/>
      <c r="AA107" s="50"/>
      <c r="AB107" s="50"/>
      <c r="AC107" s="50"/>
      <c r="AD107" s="50"/>
      <c r="AE107" s="50"/>
      <c r="AF107" s="51"/>
      <c r="AG107" s="51"/>
      <c r="AH107" s="51"/>
      <c r="AI107" s="51"/>
    </row>
    <row r="108" spans="1:35" ht="40" customHeight="1" x14ac:dyDescent="0.35">
      <c r="A108" s="109"/>
      <c r="B108" s="112"/>
      <c r="C108" s="33">
        <v>105</v>
      </c>
      <c r="D108" s="115"/>
      <c r="E108" s="39" t="s">
        <v>131</v>
      </c>
      <c r="F108" s="40" t="s">
        <v>125</v>
      </c>
      <c r="G108" s="40" t="s">
        <v>28</v>
      </c>
      <c r="H108" s="40" t="s">
        <v>29</v>
      </c>
      <c r="I108" s="38">
        <v>73.09</v>
      </c>
      <c r="J108" s="17">
        <v>0</v>
      </c>
      <c r="K108" s="79">
        <f t="shared" si="5"/>
        <v>0</v>
      </c>
      <c r="L108" s="81">
        <f t="shared" si="6"/>
        <v>0</v>
      </c>
      <c r="M108" s="82"/>
      <c r="N108" s="83">
        <f t="shared" si="7"/>
        <v>0</v>
      </c>
      <c r="O108" s="80"/>
      <c r="P108" s="80"/>
      <c r="Q108" s="80"/>
      <c r="R108" s="84">
        <f t="shared" si="8"/>
        <v>0</v>
      </c>
      <c r="S108" s="19" t="str">
        <f t="shared" si="9"/>
        <v>OK</v>
      </c>
      <c r="T108" s="103"/>
      <c r="U108" s="48"/>
      <c r="V108" s="48"/>
      <c r="W108" s="48"/>
      <c r="X108" s="48"/>
      <c r="Y108" s="50"/>
      <c r="Z108" s="50"/>
      <c r="AA108" s="50"/>
      <c r="AB108" s="50"/>
      <c r="AC108" s="50"/>
      <c r="AD108" s="50"/>
      <c r="AE108" s="50"/>
      <c r="AF108" s="51"/>
      <c r="AG108" s="51"/>
      <c r="AH108" s="51"/>
      <c r="AI108" s="51"/>
    </row>
    <row r="109" spans="1:35" ht="40" customHeight="1" x14ac:dyDescent="0.35">
      <c r="A109" s="109"/>
      <c r="B109" s="112"/>
      <c r="C109" s="33">
        <v>106</v>
      </c>
      <c r="D109" s="115"/>
      <c r="E109" s="39" t="s">
        <v>135</v>
      </c>
      <c r="F109" s="40" t="s">
        <v>37</v>
      </c>
      <c r="G109" s="40" t="s">
        <v>98</v>
      </c>
      <c r="H109" s="40" t="s">
        <v>29</v>
      </c>
      <c r="I109" s="38">
        <v>56.1</v>
      </c>
      <c r="J109" s="17">
        <v>0</v>
      </c>
      <c r="K109" s="79">
        <f t="shared" si="5"/>
        <v>0</v>
      </c>
      <c r="L109" s="81">
        <f t="shared" si="6"/>
        <v>0</v>
      </c>
      <c r="M109" s="82"/>
      <c r="N109" s="83">
        <f t="shared" si="7"/>
        <v>0</v>
      </c>
      <c r="O109" s="80"/>
      <c r="P109" s="80"/>
      <c r="Q109" s="80"/>
      <c r="R109" s="84">
        <f t="shared" si="8"/>
        <v>0</v>
      </c>
      <c r="S109" s="19" t="str">
        <f t="shared" si="9"/>
        <v>OK</v>
      </c>
      <c r="T109" s="103"/>
      <c r="U109" s="48"/>
      <c r="V109" s="48"/>
      <c r="W109" s="48"/>
      <c r="X109" s="48"/>
      <c r="Y109" s="50"/>
      <c r="Z109" s="50"/>
      <c r="AA109" s="50"/>
      <c r="AB109" s="50"/>
      <c r="AC109" s="50"/>
      <c r="AD109" s="50"/>
      <c r="AE109" s="50"/>
      <c r="AF109" s="51"/>
      <c r="AG109" s="51"/>
      <c r="AH109" s="51"/>
      <c r="AI109" s="51"/>
    </row>
    <row r="110" spans="1:35" ht="40" customHeight="1" x14ac:dyDescent="0.35">
      <c r="A110" s="109"/>
      <c r="B110" s="112"/>
      <c r="C110" s="33">
        <v>107</v>
      </c>
      <c r="D110" s="115"/>
      <c r="E110" s="39" t="s">
        <v>84</v>
      </c>
      <c r="F110" s="40" t="s">
        <v>125</v>
      </c>
      <c r="G110" s="40" t="s">
        <v>85</v>
      </c>
      <c r="H110" s="40" t="s">
        <v>29</v>
      </c>
      <c r="I110" s="38">
        <v>1215.22</v>
      </c>
      <c r="J110" s="17">
        <v>0</v>
      </c>
      <c r="K110" s="79">
        <f t="shared" si="5"/>
        <v>0</v>
      </c>
      <c r="L110" s="81">
        <f t="shared" si="6"/>
        <v>0</v>
      </c>
      <c r="M110" s="82"/>
      <c r="N110" s="83">
        <f t="shared" si="7"/>
        <v>0</v>
      </c>
      <c r="O110" s="80"/>
      <c r="P110" s="80"/>
      <c r="Q110" s="80"/>
      <c r="R110" s="84">
        <f t="shared" si="8"/>
        <v>0</v>
      </c>
      <c r="S110" s="19" t="str">
        <f t="shared" si="9"/>
        <v>OK</v>
      </c>
      <c r="T110" s="103"/>
      <c r="U110" s="48"/>
      <c r="V110" s="48"/>
      <c r="W110" s="48"/>
      <c r="X110" s="48"/>
      <c r="Y110" s="50"/>
      <c r="Z110" s="50"/>
      <c r="AA110" s="50"/>
      <c r="AB110" s="50"/>
      <c r="AC110" s="50"/>
      <c r="AD110" s="50"/>
      <c r="AE110" s="50"/>
      <c r="AF110" s="51"/>
      <c r="AG110" s="51"/>
      <c r="AH110" s="51"/>
      <c r="AI110" s="51"/>
    </row>
    <row r="111" spans="1:35" ht="40" customHeight="1" x14ac:dyDescent="0.35">
      <c r="A111" s="109"/>
      <c r="B111" s="112"/>
      <c r="C111" s="33">
        <v>108</v>
      </c>
      <c r="D111" s="115"/>
      <c r="E111" s="39" t="s">
        <v>86</v>
      </c>
      <c r="F111" s="40" t="s">
        <v>125</v>
      </c>
      <c r="G111" s="40" t="s">
        <v>87</v>
      </c>
      <c r="H111" s="40" t="s">
        <v>29</v>
      </c>
      <c r="I111" s="38">
        <v>496.61</v>
      </c>
      <c r="J111" s="17">
        <v>0</v>
      </c>
      <c r="K111" s="79">
        <f t="shared" si="5"/>
        <v>0</v>
      </c>
      <c r="L111" s="81">
        <f t="shared" si="6"/>
        <v>0</v>
      </c>
      <c r="M111" s="82"/>
      <c r="N111" s="83">
        <f t="shared" si="7"/>
        <v>0</v>
      </c>
      <c r="O111" s="80"/>
      <c r="P111" s="80"/>
      <c r="Q111" s="80"/>
      <c r="R111" s="84">
        <f t="shared" si="8"/>
        <v>0</v>
      </c>
      <c r="S111" s="19" t="str">
        <f t="shared" si="9"/>
        <v>OK</v>
      </c>
      <c r="T111" s="103"/>
      <c r="U111" s="48"/>
      <c r="V111" s="48"/>
      <c r="W111" s="48"/>
      <c r="X111" s="48"/>
      <c r="Y111" s="50"/>
      <c r="Z111" s="50"/>
      <c r="AA111" s="50"/>
      <c r="AB111" s="50"/>
      <c r="AC111" s="50"/>
      <c r="AD111" s="50"/>
      <c r="AE111" s="50"/>
      <c r="AF111" s="51"/>
      <c r="AG111" s="51"/>
      <c r="AH111" s="51"/>
      <c r="AI111" s="51"/>
    </row>
    <row r="112" spans="1:35" ht="40" customHeight="1" x14ac:dyDescent="0.35">
      <c r="A112" s="109"/>
      <c r="B112" s="112"/>
      <c r="C112" s="33">
        <v>109</v>
      </c>
      <c r="D112" s="115"/>
      <c r="E112" s="39" t="s">
        <v>89</v>
      </c>
      <c r="F112" s="40" t="s">
        <v>37</v>
      </c>
      <c r="G112" s="40" t="s">
        <v>28</v>
      </c>
      <c r="H112" s="40" t="s">
        <v>29</v>
      </c>
      <c r="I112" s="38">
        <v>205.87</v>
      </c>
      <c r="J112" s="17">
        <v>0</v>
      </c>
      <c r="K112" s="79">
        <f t="shared" si="5"/>
        <v>0</v>
      </c>
      <c r="L112" s="81">
        <f t="shared" si="6"/>
        <v>0</v>
      </c>
      <c r="M112" s="82"/>
      <c r="N112" s="83">
        <f t="shared" si="7"/>
        <v>0</v>
      </c>
      <c r="O112" s="80"/>
      <c r="P112" s="80"/>
      <c r="Q112" s="80"/>
      <c r="R112" s="84">
        <f t="shared" si="8"/>
        <v>0</v>
      </c>
      <c r="S112" s="19" t="str">
        <f t="shared" si="9"/>
        <v>OK</v>
      </c>
      <c r="T112" s="103"/>
      <c r="U112" s="48"/>
      <c r="V112" s="48"/>
      <c r="W112" s="48"/>
      <c r="X112" s="48"/>
      <c r="Y112" s="50"/>
      <c r="Z112" s="50"/>
      <c r="AA112" s="50"/>
      <c r="AB112" s="50"/>
      <c r="AC112" s="50"/>
      <c r="AD112" s="50"/>
      <c r="AE112" s="50"/>
      <c r="AF112" s="51"/>
      <c r="AG112" s="51"/>
      <c r="AH112" s="51"/>
      <c r="AI112" s="51"/>
    </row>
    <row r="113" spans="1:35" ht="40" customHeight="1" x14ac:dyDescent="0.35">
      <c r="A113" s="109"/>
      <c r="B113" s="112"/>
      <c r="C113" s="33">
        <v>110</v>
      </c>
      <c r="D113" s="115"/>
      <c r="E113" s="39" t="s">
        <v>90</v>
      </c>
      <c r="F113" s="40" t="s">
        <v>37</v>
      </c>
      <c r="G113" s="40" t="s">
        <v>28</v>
      </c>
      <c r="H113" s="40" t="s">
        <v>29</v>
      </c>
      <c r="I113" s="38">
        <v>115.8</v>
      </c>
      <c r="J113" s="17">
        <v>0</v>
      </c>
      <c r="K113" s="79">
        <f t="shared" si="5"/>
        <v>0</v>
      </c>
      <c r="L113" s="81">
        <f t="shared" si="6"/>
        <v>0</v>
      </c>
      <c r="M113" s="82"/>
      <c r="N113" s="83">
        <f t="shared" si="7"/>
        <v>0</v>
      </c>
      <c r="O113" s="80"/>
      <c r="P113" s="80"/>
      <c r="Q113" s="80"/>
      <c r="R113" s="84">
        <f t="shared" si="8"/>
        <v>0</v>
      </c>
      <c r="S113" s="19" t="str">
        <f t="shared" si="9"/>
        <v>OK</v>
      </c>
      <c r="T113" s="103"/>
      <c r="U113" s="48"/>
      <c r="V113" s="48"/>
      <c r="W113" s="48"/>
      <c r="X113" s="48"/>
      <c r="Y113" s="50"/>
      <c r="Z113" s="50"/>
      <c r="AA113" s="50"/>
      <c r="AB113" s="50"/>
      <c r="AC113" s="50"/>
      <c r="AD113" s="50"/>
      <c r="AE113" s="50"/>
      <c r="AF113" s="51"/>
      <c r="AG113" s="51"/>
      <c r="AH113" s="51"/>
      <c r="AI113" s="51"/>
    </row>
    <row r="114" spans="1:35" ht="40" customHeight="1" x14ac:dyDescent="0.35">
      <c r="A114" s="109"/>
      <c r="B114" s="112"/>
      <c r="C114" s="33">
        <v>111</v>
      </c>
      <c r="D114" s="115"/>
      <c r="E114" s="39" t="s">
        <v>91</v>
      </c>
      <c r="F114" s="40" t="s">
        <v>37</v>
      </c>
      <c r="G114" s="40" t="s">
        <v>92</v>
      </c>
      <c r="H114" s="40" t="s">
        <v>29</v>
      </c>
      <c r="I114" s="38">
        <v>20.76</v>
      </c>
      <c r="J114" s="17">
        <v>0</v>
      </c>
      <c r="K114" s="79">
        <f t="shared" si="5"/>
        <v>0</v>
      </c>
      <c r="L114" s="81">
        <f t="shared" si="6"/>
        <v>0</v>
      </c>
      <c r="M114" s="82"/>
      <c r="N114" s="83">
        <f t="shared" si="7"/>
        <v>0</v>
      </c>
      <c r="O114" s="80"/>
      <c r="P114" s="80"/>
      <c r="Q114" s="80"/>
      <c r="R114" s="84">
        <f t="shared" si="8"/>
        <v>0</v>
      </c>
      <c r="S114" s="19" t="str">
        <f t="shared" si="9"/>
        <v>OK</v>
      </c>
      <c r="T114" s="103"/>
      <c r="U114" s="48"/>
      <c r="V114" s="48"/>
      <c r="W114" s="48"/>
      <c r="X114" s="48"/>
      <c r="Y114" s="50"/>
      <c r="Z114" s="50"/>
      <c r="AA114" s="50"/>
      <c r="AB114" s="50"/>
      <c r="AC114" s="50"/>
      <c r="AD114" s="50"/>
      <c r="AE114" s="50"/>
      <c r="AF114" s="51"/>
      <c r="AG114" s="51"/>
      <c r="AH114" s="51"/>
      <c r="AI114" s="51"/>
    </row>
    <row r="115" spans="1:35" ht="40" customHeight="1" x14ac:dyDescent="0.35">
      <c r="A115" s="109"/>
      <c r="B115" s="112"/>
      <c r="C115" s="33">
        <v>112</v>
      </c>
      <c r="D115" s="115"/>
      <c r="E115" s="39" t="s">
        <v>93</v>
      </c>
      <c r="F115" s="40" t="s">
        <v>125</v>
      </c>
      <c r="G115" s="40" t="s">
        <v>28</v>
      </c>
      <c r="H115" s="40" t="s">
        <v>29</v>
      </c>
      <c r="I115" s="38">
        <v>192.14</v>
      </c>
      <c r="J115" s="17">
        <v>0</v>
      </c>
      <c r="K115" s="79">
        <f t="shared" si="5"/>
        <v>0</v>
      </c>
      <c r="L115" s="81">
        <f t="shared" si="6"/>
        <v>0</v>
      </c>
      <c r="M115" s="82"/>
      <c r="N115" s="83">
        <f t="shared" si="7"/>
        <v>0</v>
      </c>
      <c r="O115" s="80"/>
      <c r="P115" s="80"/>
      <c r="Q115" s="80"/>
      <c r="R115" s="84">
        <f t="shared" si="8"/>
        <v>0</v>
      </c>
      <c r="S115" s="19" t="str">
        <f t="shared" si="9"/>
        <v>OK</v>
      </c>
      <c r="T115" s="103"/>
      <c r="U115" s="48"/>
      <c r="V115" s="48"/>
      <c r="W115" s="48"/>
      <c r="X115" s="48"/>
      <c r="Y115" s="50"/>
      <c r="Z115" s="50"/>
      <c r="AA115" s="50"/>
      <c r="AB115" s="50"/>
      <c r="AC115" s="50"/>
      <c r="AD115" s="50"/>
      <c r="AE115" s="50"/>
      <c r="AF115" s="51"/>
      <c r="AG115" s="51"/>
      <c r="AH115" s="51"/>
      <c r="AI115" s="51"/>
    </row>
    <row r="116" spans="1:35" ht="40" customHeight="1" x14ac:dyDescent="0.35">
      <c r="A116" s="110"/>
      <c r="B116" s="113"/>
      <c r="C116" s="33">
        <v>113</v>
      </c>
      <c r="D116" s="116"/>
      <c r="E116" s="39" t="s">
        <v>94</v>
      </c>
      <c r="F116" s="40" t="s">
        <v>125</v>
      </c>
      <c r="G116" s="40" t="s">
        <v>28</v>
      </c>
      <c r="H116" s="40" t="s">
        <v>29</v>
      </c>
      <c r="I116" s="38">
        <v>210.16</v>
      </c>
      <c r="J116" s="17">
        <v>0</v>
      </c>
      <c r="K116" s="79">
        <f t="shared" si="5"/>
        <v>0</v>
      </c>
      <c r="L116" s="81">
        <f t="shared" si="6"/>
        <v>0</v>
      </c>
      <c r="M116" s="82"/>
      <c r="N116" s="83">
        <f t="shared" si="7"/>
        <v>0</v>
      </c>
      <c r="O116" s="80"/>
      <c r="P116" s="80"/>
      <c r="Q116" s="80"/>
      <c r="R116" s="84">
        <f t="shared" si="8"/>
        <v>0</v>
      </c>
      <c r="S116" s="19" t="str">
        <f t="shared" si="9"/>
        <v>OK</v>
      </c>
      <c r="T116" s="103"/>
      <c r="U116" s="48"/>
      <c r="V116" s="48"/>
      <c r="W116" s="48"/>
      <c r="X116" s="48"/>
      <c r="Y116" s="50"/>
      <c r="Z116" s="50"/>
      <c r="AA116" s="50"/>
      <c r="AB116" s="50"/>
      <c r="AC116" s="50"/>
      <c r="AD116" s="50"/>
      <c r="AE116" s="50"/>
      <c r="AF116" s="51"/>
      <c r="AG116" s="51"/>
      <c r="AH116" s="51"/>
      <c r="AI116" s="51"/>
    </row>
    <row r="117" spans="1:35" ht="40" customHeight="1" x14ac:dyDescent="0.35">
      <c r="A117" s="108" t="s">
        <v>142</v>
      </c>
      <c r="B117" s="111">
        <v>4</v>
      </c>
      <c r="C117" s="33">
        <v>114</v>
      </c>
      <c r="D117" s="114" t="s">
        <v>123</v>
      </c>
      <c r="E117" s="39" t="s">
        <v>27</v>
      </c>
      <c r="F117" s="40" t="s">
        <v>125</v>
      </c>
      <c r="G117" s="40" t="s">
        <v>28</v>
      </c>
      <c r="H117" s="40" t="s">
        <v>29</v>
      </c>
      <c r="I117" s="38">
        <v>250</v>
      </c>
      <c r="J117" s="17">
        <v>0</v>
      </c>
      <c r="K117" s="79">
        <f t="shared" si="5"/>
        <v>0</v>
      </c>
      <c r="L117" s="81">
        <f t="shared" si="6"/>
        <v>0</v>
      </c>
      <c r="M117" s="82"/>
      <c r="N117" s="83">
        <f t="shared" si="7"/>
        <v>0</v>
      </c>
      <c r="O117" s="80"/>
      <c r="P117" s="80"/>
      <c r="Q117" s="80"/>
      <c r="R117" s="84">
        <f t="shared" si="8"/>
        <v>0</v>
      </c>
      <c r="S117" s="19" t="str">
        <f t="shared" si="9"/>
        <v>OK</v>
      </c>
      <c r="T117" s="103"/>
      <c r="U117" s="48"/>
      <c r="V117" s="48"/>
      <c r="W117" s="48"/>
      <c r="X117" s="48"/>
      <c r="Y117" s="50"/>
      <c r="Z117" s="50"/>
      <c r="AA117" s="50"/>
      <c r="AB117" s="50"/>
      <c r="AC117" s="50"/>
      <c r="AD117" s="50"/>
      <c r="AE117" s="50"/>
      <c r="AF117" s="51"/>
      <c r="AG117" s="51"/>
      <c r="AH117" s="51"/>
      <c r="AI117" s="51"/>
    </row>
    <row r="118" spans="1:35" ht="40" customHeight="1" x14ac:dyDescent="0.35">
      <c r="A118" s="109"/>
      <c r="B118" s="112"/>
      <c r="C118" s="33">
        <v>115</v>
      </c>
      <c r="D118" s="115"/>
      <c r="E118" s="39" t="s">
        <v>30</v>
      </c>
      <c r="F118" s="40" t="s">
        <v>31</v>
      </c>
      <c r="G118" s="40" t="s">
        <v>28</v>
      </c>
      <c r="H118" s="40" t="s">
        <v>29</v>
      </c>
      <c r="I118" s="38">
        <v>20</v>
      </c>
      <c r="J118" s="17">
        <v>0</v>
      </c>
      <c r="K118" s="79">
        <f t="shared" si="5"/>
        <v>0</v>
      </c>
      <c r="L118" s="81">
        <f t="shared" si="6"/>
        <v>0</v>
      </c>
      <c r="M118" s="82"/>
      <c r="N118" s="83">
        <f t="shared" si="7"/>
        <v>0</v>
      </c>
      <c r="O118" s="80"/>
      <c r="P118" s="80"/>
      <c r="Q118" s="80"/>
      <c r="R118" s="84">
        <f t="shared" si="8"/>
        <v>0</v>
      </c>
      <c r="S118" s="19" t="str">
        <f t="shared" si="9"/>
        <v>OK</v>
      </c>
      <c r="T118" s="103"/>
      <c r="U118" s="48"/>
      <c r="V118" s="48"/>
      <c r="W118" s="48"/>
      <c r="X118" s="48"/>
      <c r="Y118" s="50"/>
      <c r="Z118" s="50"/>
      <c r="AA118" s="50"/>
      <c r="AB118" s="50"/>
      <c r="AC118" s="50"/>
      <c r="AD118" s="50"/>
      <c r="AE118" s="50"/>
      <c r="AF118" s="51"/>
      <c r="AG118" s="51"/>
      <c r="AH118" s="51"/>
      <c r="AI118" s="51"/>
    </row>
    <row r="119" spans="1:35" ht="40" customHeight="1" x14ac:dyDescent="0.35">
      <c r="A119" s="109"/>
      <c r="B119" s="112"/>
      <c r="C119" s="33">
        <v>116</v>
      </c>
      <c r="D119" s="115"/>
      <c r="E119" s="39" t="s">
        <v>32</v>
      </c>
      <c r="F119" s="40" t="s">
        <v>125</v>
      </c>
      <c r="G119" s="40" t="s">
        <v>28</v>
      </c>
      <c r="H119" s="40" t="s">
        <v>29</v>
      </c>
      <c r="I119" s="38">
        <v>32</v>
      </c>
      <c r="J119" s="17">
        <v>0</v>
      </c>
      <c r="K119" s="79">
        <f t="shared" si="5"/>
        <v>0</v>
      </c>
      <c r="L119" s="81">
        <f t="shared" si="6"/>
        <v>0</v>
      </c>
      <c r="M119" s="82"/>
      <c r="N119" s="83">
        <f t="shared" si="7"/>
        <v>0</v>
      </c>
      <c r="O119" s="80"/>
      <c r="P119" s="80"/>
      <c r="Q119" s="80"/>
      <c r="R119" s="84">
        <f t="shared" si="8"/>
        <v>0</v>
      </c>
      <c r="S119" s="19" t="str">
        <f t="shared" si="9"/>
        <v>OK</v>
      </c>
      <c r="T119" s="103"/>
      <c r="U119" s="48"/>
      <c r="V119" s="48"/>
      <c r="W119" s="48"/>
      <c r="X119" s="48"/>
      <c r="Y119" s="50"/>
      <c r="Z119" s="50"/>
      <c r="AA119" s="50"/>
      <c r="AB119" s="50"/>
      <c r="AC119" s="50"/>
      <c r="AD119" s="50"/>
      <c r="AE119" s="50"/>
      <c r="AF119" s="51"/>
      <c r="AG119" s="51"/>
      <c r="AH119" s="51"/>
      <c r="AI119" s="51"/>
    </row>
    <row r="120" spans="1:35" ht="40" customHeight="1" x14ac:dyDescent="0.35">
      <c r="A120" s="109"/>
      <c r="B120" s="112"/>
      <c r="C120" s="33">
        <v>117</v>
      </c>
      <c r="D120" s="115"/>
      <c r="E120" s="39" t="s">
        <v>33</v>
      </c>
      <c r="F120" s="40" t="s">
        <v>125</v>
      </c>
      <c r="G120" s="40" t="s">
        <v>34</v>
      </c>
      <c r="H120" s="40" t="s">
        <v>29</v>
      </c>
      <c r="I120" s="38">
        <v>52</v>
      </c>
      <c r="J120" s="17">
        <v>0</v>
      </c>
      <c r="K120" s="79">
        <f t="shared" si="5"/>
        <v>0</v>
      </c>
      <c r="L120" s="81">
        <f t="shared" si="6"/>
        <v>0</v>
      </c>
      <c r="M120" s="82"/>
      <c r="N120" s="83">
        <f t="shared" si="7"/>
        <v>0</v>
      </c>
      <c r="O120" s="80"/>
      <c r="P120" s="80"/>
      <c r="Q120" s="80"/>
      <c r="R120" s="84">
        <f t="shared" si="8"/>
        <v>0</v>
      </c>
      <c r="S120" s="19" t="str">
        <f t="shared" si="9"/>
        <v>OK</v>
      </c>
      <c r="T120" s="103"/>
      <c r="U120" s="48"/>
      <c r="V120" s="48"/>
      <c r="W120" s="48"/>
      <c r="X120" s="48"/>
      <c r="Y120" s="50"/>
      <c r="Z120" s="50"/>
      <c r="AA120" s="50"/>
      <c r="AB120" s="50"/>
      <c r="AC120" s="50"/>
      <c r="AD120" s="50"/>
      <c r="AE120" s="50"/>
      <c r="AF120" s="51"/>
      <c r="AG120" s="51"/>
      <c r="AH120" s="51"/>
      <c r="AI120" s="51"/>
    </row>
    <row r="121" spans="1:35" ht="40" customHeight="1" x14ac:dyDescent="0.35">
      <c r="A121" s="109"/>
      <c r="B121" s="112"/>
      <c r="C121" s="33">
        <v>118</v>
      </c>
      <c r="D121" s="115"/>
      <c r="E121" s="39" t="s">
        <v>35</v>
      </c>
      <c r="F121" s="40" t="s">
        <v>125</v>
      </c>
      <c r="G121" s="40" t="s">
        <v>36</v>
      </c>
      <c r="H121" s="40" t="s">
        <v>29</v>
      </c>
      <c r="I121" s="38">
        <v>75</v>
      </c>
      <c r="J121" s="17">
        <v>0</v>
      </c>
      <c r="K121" s="79">
        <f t="shared" si="5"/>
        <v>0</v>
      </c>
      <c r="L121" s="81">
        <f t="shared" si="6"/>
        <v>0</v>
      </c>
      <c r="M121" s="82"/>
      <c r="N121" s="83">
        <f t="shared" si="7"/>
        <v>0</v>
      </c>
      <c r="O121" s="80"/>
      <c r="P121" s="80"/>
      <c r="Q121" s="80"/>
      <c r="R121" s="84">
        <f t="shared" si="8"/>
        <v>0</v>
      </c>
      <c r="S121" s="19" t="str">
        <f t="shared" si="9"/>
        <v>OK</v>
      </c>
      <c r="T121" s="103"/>
      <c r="U121" s="48"/>
      <c r="V121" s="48"/>
      <c r="W121" s="48"/>
      <c r="X121" s="48"/>
      <c r="Y121" s="50"/>
      <c r="Z121" s="50"/>
      <c r="AA121" s="50"/>
      <c r="AB121" s="50"/>
      <c r="AC121" s="50"/>
      <c r="AD121" s="50"/>
      <c r="AE121" s="50"/>
      <c r="AF121" s="51"/>
      <c r="AG121" s="51"/>
      <c r="AH121" s="51"/>
      <c r="AI121" s="51"/>
    </row>
    <row r="122" spans="1:35" ht="40" customHeight="1" x14ac:dyDescent="0.35">
      <c r="A122" s="109"/>
      <c r="B122" s="112"/>
      <c r="C122" s="33">
        <v>119</v>
      </c>
      <c r="D122" s="115"/>
      <c r="E122" s="39" t="s">
        <v>127</v>
      </c>
      <c r="F122" s="40" t="s">
        <v>125</v>
      </c>
      <c r="G122" s="40" t="s">
        <v>28</v>
      </c>
      <c r="H122" s="40" t="s">
        <v>29</v>
      </c>
      <c r="I122" s="38">
        <v>6.59</v>
      </c>
      <c r="J122" s="17">
        <v>0</v>
      </c>
      <c r="K122" s="79">
        <f t="shared" si="5"/>
        <v>0</v>
      </c>
      <c r="L122" s="81">
        <f t="shared" si="6"/>
        <v>0</v>
      </c>
      <c r="M122" s="82"/>
      <c r="N122" s="83">
        <f t="shared" si="7"/>
        <v>0</v>
      </c>
      <c r="O122" s="80"/>
      <c r="P122" s="80"/>
      <c r="Q122" s="80"/>
      <c r="R122" s="84">
        <f t="shared" si="8"/>
        <v>0</v>
      </c>
      <c r="S122" s="19" t="str">
        <f t="shared" si="9"/>
        <v>OK</v>
      </c>
      <c r="T122" s="103"/>
      <c r="U122" s="48"/>
      <c r="V122" s="48"/>
      <c r="W122" s="48"/>
      <c r="X122" s="48"/>
      <c r="Y122" s="50"/>
      <c r="Z122" s="50"/>
      <c r="AA122" s="50"/>
      <c r="AB122" s="50"/>
      <c r="AC122" s="50"/>
      <c r="AD122" s="50"/>
      <c r="AE122" s="50"/>
      <c r="AF122" s="51"/>
      <c r="AG122" s="51"/>
      <c r="AH122" s="51"/>
      <c r="AI122" s="51"/>
    </row>
    <row r="123" spans="1:35" ht="40" customHeight="1" x14ac:dyDescent="0.35">
      <c r="A123" s="109"/>
      <c r="B123" s="112"/>
      <c r="C123" s="33">
        <v>120</v>
      </c>
      <c r="D123" s="115"/>
      <c r="E123" s="39" t="s">
        <v>128</v>
      </c>
      <c r="F123" s="40" t="s">
        <v>37</v>
      </c>
      <c r="G123" s="40" t="s">
        <v>38</v>
      </c>
      <c r="H123" s="40" t="s">
        <v>29</v>
      </c>
      <c r="I123" s="38">
        <v>13.33</v>
      </c>
      <c r="J123" s="17">
        <v>0</v>
      </c>
      <c r="K123" s="79">
        <f t="shared" si="5"/>
        <v>0</v>
      </c>
      <c r="L123" s="81">
        <f t="shared" si="6"/>
        <v>0</v>
      </c>
      <c r="M123" s="82"/>
      <c r="N123" s="83">
        <f t="shared" si="7"/>
        <v>0</v>
      </c>
      <c r="O123" s="80"/>
      <c r="P123" s="80"/>
      <c r="Q123" s="80"/>
      <c r="R123" s="84">
        <f t="shared" si="8"/>
        <v>0</v>
      </c>
      <c r="S123" s="19" t="str">
        <f t="shared" si="9"/>
        <v>OK</v>
      </c>
      <c r="T123" s="103"/>
      <c r="U123" s="48"/>
      <c r="V123" s="48"/>
      <c r="W123" s="48"/>
      <c r="X123" s="48"/>
      <c r="Y123" s="50"/>
      <c r="Z123" s="50"/>
      <c r="AA123" s="50"/>
      <c r="AB123" s="50"/>
      <c r="AC123" s="50"/>
      <c r="AD123" s="50"/>
      <c r="AE123" s="50"/>
      <c r="AF123" s="51"/>
      <c r="AG123" s="51"/>
      <c r="AH123" s="51"/>
      <c r="AI123" s="51"/>
    </row>
    <row r="124" spans="1:35" ht="40" customHeight="1" x14ac:dyDescent="0.35">
      <c r="A124" s="109"/>
      <c r="B124" s="112"/>
      <c r="C124" s="33">
        <v>121</v>
      </c>
      <c r="D124" s="115"/>
      <c r="E124" s="39" t="s">
        <v>129</v>
      </c>
      <c r="F124" s="40" t="s">
        <v>37</v>
      </c>
      <c r="G124" s="40" t="s">
        <v>39</v>
      </c>
      <c r="H124" s="40" t="s">
        <v>29</v>
      </c>
      <c r="I124" s="38">
        <v>19.63</v>
      </c>
      <c r="J124" s="17">
        <v>0</v>
      </c>
      <c r="K124" s="79">
        <f t="shared" si="5"/>
        <v>0</v>
      </c>
      <c r="L124" s="81">
        <f t="shared" si="6"/>
        <v>0</v>
      </c>
      <c r="M124" s="82"/>
      <c r="N124" s="83">
        <f t="shared" si="7"/>
        <v>0</v>
      </c>
      <c r="O124" s="80"/>
      <c r="P124" s="80"/>
      <c r="Q124" s="80"/>
      <c r="R124" s="84">
        <f t="shared" si="8"/>
        <v>0</v>
      </c>
      <c r="S124" s="19" t="str">
        <f t="shared" si="9"/>
        <v>OK</v>
      </c>
      <c r="T124" s="103"/>
      <c r="U124" s="48"/>
      <c r="V124" s="48"/>
      <c r="W124" s="48"/>
      <c r="X124" s="48"/>
      <c r="Y124" s="50"/>
      <c r="Z124" s="50"/>
      <c r="AA124" s="50"/>
      <c r="AB124" s="50"/>
      <c r="AC124" s="50"/>
      <c r="AD124" s="50"/>
      <c r="AE124" s="50"/>
      <c r="AF124" s="51"/>
      <c r="AG124" s="51"/>
      <c r="AH124" s="51"/>
      <c r="AI124" s="51"/>
    </row>
    <row r="125" spans="1:35" ht="40" customHeight="1" x14ac:dyDescent="0.35">
      <c r="A125" s="109"/>
      <c r="B125" s="112"/>
      <c r="C125" s="33">
        <v>122</v>
      </c>
      <c r="D125" s="115"/>
      <c r="E125" s="39" t="s">
        <v>130</v>
      </c>
      <c r="F125" s="40" t="s">
        <v>37</v>
      </c>
      <c r="G125" s="40" t="s">
        <v>40</v>
      </c>
      <c r="H125" s="40" t="s">
        <v>29</v>
      </c>
      <c r="I125" s="38">
        <v>21.33</v>
      </c>
      <c r="J125" s="17">
        <v>0</v>
      </c>
      <c r="K125" s="79">
        <f t="shared" si="5"/>
        <v>0</v>
      </c>
      <c r="L125" s="81">
        <f t="shared" si="6"/>
        <v>0</v>
      </c>
      <c r="M125" s="82"/>
      <c r="N125" s="83">
        <f t="shared" si="7"/>
        <v>0</v>
      </c>
      <c r="O125" s="80"/>
      <c r="P125" s="80"/>
      <c r="Q125" s="80"/>
      <c r="R125" s="84">
        <f t="shared" si="8"/>
        <v>0</v>
      </c>
      <c r="S125" s="19" t="str">
        <f t="shared" si="9"/>
        <v>OK</v>
      </c>
      <c r="T125" s="103"/>
      <c r="U125" s="48"/>
      <c r="V125" s="48"/>
      <c r="W125" s="48"/>
      <c r="X125" s="48"/>
      <c r="Y125" s="50"/>
      <c r="Z125" s="50"/>
      <c r="AA125" s="50"/>
      <c r="AB125" s="50"/>
      <c r="AC125" s="50"/>
      <c r="AD125" s="50"/>
      <c r="AE125" s="50"/>
      <c r="AF125" s="51"/>
      <c r="AG125" s="51"/>
      <c r="AH125" s="51"/>
      <c r="AI125" s="51"/>
    </row>
    <row r="126" spans="1:35" ht="40" customHeight="1" x14ac:dyDescent="0.35">
      <c r="A126" s="109"/>
      <c r="B126" s="112"/>
      <c r="C126" s="33">
        <v>123</v>
      </c>
      <c r="D126" s="115"/>
      <c r="E126" s="39" t="s">
        <v>41</v>
      </c>
      <c r="F126" s="40" t="s">
        <v>10</v>
      </c>
      <c r="G126" s="40" t="s">
        <v>28</v>
      </c>
      <c r="H126" s="40" t="s">
        <v>29</v>
      </c>
      <c r="I126" s="38">
        <v>74.28</v>
      </c>
      <c r="J126" s="17">
        <v>0</v>
      </c>
      <c r="K126" s="79">
        <f t="shared" si="5"/>
        <v>0</v>
      </c>
      <c r="L126" s="81">
        <f t="shared" si="6"/>
        <v>0</v>
      </c>
      <c r="M126" s="82"/>
      <c r="N126" s="83">
        <f t="shared" si="7"/>
        <v>0</v>
      </c>
      <c r="O126" s="80"/>
      <c r="P126" s="80"/>
      <c r="Q126" s="80"/>
      <c r="R126" s="84">
        <f t="shared" si="8"/>
        <v>0</v>
      </c>
      <c r="S126" s="19" t="str">
        <f t="shared" si="9"/>
        <v>OK</v>
      </c>
      <c r="T126" s="103"/>
      <c r="U126" s="48"/>
      <c r="V126" s="48"/>
      <c r="W126" s="48"/>
      <c r="X126" s="48"/>
      <c r="Y126" s="50"/>
      <c r="Z126" s="50"/>
      <c r="AA126" s="50"/>
      <c r="AB126" s="50"/>
      <c r="AC126" s="50"/>
      <c r="AD126" s="50"/>
      <c r="AE126" s="50"/>
      <c r="AF126" s="51"/>
      <c r="AG126" s="51"/>
      <c r="AH126" s="51"/>
      <c r="AI126" s="51"/>
    </row>
    <row r="127" spans="1:35" ht="40" customHeight="1" x14ac:dyDescent="0.35">
      <c r="A127" s="109"/>
      <c r="B127" s="112"/>
      <c r="C127" s="33">
        <v>124</v>
      </c>
      <c r="D127" s="115"/>
      <c r="E127" s="39" t="s">
        <v>42</v>
      </c>
      <c r="F127" s="40" t="s">
        <v>43</v>
      </c>
      <c r="G127" s="40" t="s">
        <v>28</v>
      </c>
      <c r="H127" s="40" t="s">
        <v>29</v>
      </c>
      <c r="I127" s="38">
        <v>26.57</v>
      </c>
      <c r="J127" s="17">
        <v>0</v>
      </c>
      <c r="K127" s="79">
        <f t="shared" si="5"/>
        <v>0</v>
      </c>
      <c r="L127" s="81">
        <f t="shared" si="6"/>
        <v>0</v>
      </c>
      <c r="M127" s="82"/>
      <c r="N127" s="83">
        <f t="shared" si="7"/>
        <v>0</v>
      </c>
      <c r="O127" s="80"/>
      <c r="P127" s="80"/>
      <c r="Q127" s="80"/>
      <c r="R127" s="84">
        <f t="shared" si="8"/>
        <v>0</v>
      </c>
      <c r="S127" s="19" t="str">
        <f t="shared" si="9"/>
        <v>OK</v>
      </c>
      <c r="T127" s="103"/>
      <c r="U127" s="48"/>
      <c r="V127" s="48"/>
      <c r="W127" s="48"/>
      <c r="X127" s="48"/>
      <c r="Y127" s="50"/>
      <c r="Z127" s="50"/>
      <c r="AA127" s="50"/>
      <c r="AB127" s="50"/>
      <c r="AC127" s="50"/>
      <c r="AD127" s="50"/>
      <c r="AE127" s="50"/>
      <c r="AF127" s="51"/>
      <c r="AG127" s="51"/>
      <c r="AH127" s="51"/>
      <c r="AI127" s="51"/>
    </row>
    <row r="128" spans="1:35" ht="40" customHeight="1" x14ac:dyDescent="0.35">
      <c r="A128" s="109"/>
      <c r="B128" s="112"/>
      <c r="C128" s="33">
        <v>125</v>
      </c>
      <c r="D128" s="115"/>
      <c r="E128" s="39" t="s">
        <v>44</v>
      </c>
      <c r="F128" s="40" t="s">
        <v>37</v>
      </c>
      <c r="G128" s="40" t="s">
        <v>45</v>
      </c>
      <c r="H128" s="40" t="s">
        <v>29</v>
      </c>
      <c r="I128" s="38">
        <v>34.21</v>
      </c>
      <c r="J128" s="17">
        <v>0</v>
      </c>
      <c r="K128" s="79">
        <f t="shared" si="5"/>
        <v>0</v>
      </c>
      <c r="L128" s="81">
        <f t="shared" si="6"/>
        <v>0</v>
      </c>
      <c r="M128" s="82"/>
      <c r="N128" s="83">
        <f t="shared" si="7"/>
        <v>0</v>
      </c>
      <c r="O128" s="80"/>
      <c r="P128" s="80"/>
      <c r="Q128" s="80"/>
      <c r="R128" s="84">
        <f t="shared" si="8"/>
        <v>0</v>
      </c>
      <c r="S128" s="19" t="str">
        <f t="shared" si="9"/>
        <v>OK</v>
      </c>
      <c r="T128" s="103"/>
      <c r="U128" s="48"/>
      <c r="V128" s="48"/>
      <c r="W128" s="48"/>
      <c r="X128" s="48"/>
      <c r="Y128" s="50"/>
      <c r="Z128" s="50"/>
      <c r="AA128" s="50"/>
      <c r="AB128" s="50"/>
      <c r="AC128" s="50"/>
      <c r="AD128" s="50"/>
      <c r="AE128" s="50"/>
      <c r="AF128" s="51"/>
      <c r="AG128" s="51"/>
      <c r="AH128" s="51"/>
      <c r="AI128" s="51"/>
    </row>
    <row r="129" spans="1:35" ht="40" customHeight="1" x14ac:dyDescent="0.35">
      <c r="A129" s="109"/>
      <c r="B129" s="112"/>
      <c r="C129" s="33">
        <v>126</v>
      </c>
      <c r="D129" s="115"/>
      <c r="E129" s="39" t="s">
        <v>46</v>
      </c>
      <c r="F129" s="40" t="s">
        <v>37</v>
      </c>
      <c r="G129" s="40" t="s">
        <v>47</v>
      </c>
      <c r="H129" s="40" t="s">
        <v>29</v>
      </c>
      <c r="I129" s="38">
        <v>27</v>
      </c>
      <c r="J129" s="17">
        <v>0</v>
      </c>
      <c r="K129" s="79">
        <f t="shared" si="5"/>
        <v>0</v>
      </c>
      <c r="L129" s="81">
        <f t="shared" si="6"/>
        <v>0</v>
      </c>
      <c r="M129" s="82"/>
      <c r="N129" s="83">
        <f t="shared" si="7"/>
        <v>0</v>
      </c>
      <c r="O129" s="80"/>
      <c r="P129" s="80"/>
      <c r="Q129" s="80"/>
      <c r="R129" s="84">
        <f t="shared" si="8"/>
        <v>0</v>
      </c>
      <c r="S129" s="19" t="str">
        <f t="shared" si="9"/>
        <v>OK</v>
      </c>
      <c r="T129" s="103"/>
      <c r="U129" s="48"/>
      <c r="V129" s="48"/>
      <c r="W129" s="48"/>
      <c r="X129" s="48"/>
      <c r="Y129" s="50"/>
      <c r="Z129" s="50"/>
      <c r="AA129" s="50"/>
      <c r="AB129" s="50"/>
      <c r="AC129" s="50"/>
      <c r="AD129" s="50"/>
      <c r="AE129" s="50"/>
      <c r="AF129" s="51"/>
      <c r="AG129" s="51"/>
      <c r="AH129" s="51"/>
      <c r="AI129" s="51"/>
    </row>
    <row r="130" spans="1:35" ht="40" customHeight="1" x14ac:dyDescent="0.35">
      <c r="A130" s="109"/>
      <c r="B130" s="112"/>
      <c r="C130" s="33">
        <v>127</v>
      </c>
      <c r="D130" s="115"/>
      <c r="E130" s="39" t="s">
        <v>48</v>
      </c>
      <c r="F130" s="40" t="s">
        <v>37</v>
      </c>
      <c r="G130" s="40" t="s">
        <v>49</v>
      </c>
      <c r="H130" s="40" t="s">
        <v>29</v>
      </c>
      <c r="I130" s="38">
        <v>19.21</v>
      </c>
      <c r="J130" s="17">
        <v>0</v>
      </c>
      <c r="K130" s="79">
        <f t="shared" si="5"/>
        <v>0</v>
      </c>
      <c r="L130" s="81">
        <f t="shared" si="6"/>
        <v>0</v>
      </c>
      <c r="M130" s="82"/>
      <c r="N130" s="83">
        <f t="shared" si="7"/>
        <v>0</v>
      </c>
      <c r="O130" s="80"/>
      <c r="P130" s="80"/>
      <c r="Q130" s="80"/>
      <c r="R130" s="84">
        <f t="shared" si="8"/>
        <v>0</v>
      </c>
      <c r="S130" s="19" t="str">
        <f t="shared" si="9"/>
        <v>OK</v>
      </c>
      <c r="T130" s="103"/>
      <c r="U130" s="48"/>
      <c r="V130" s="48"/>
      <c r="W130" s="48"/>
      <c r="X130" s="48"/>
      <c r="Y130" s="50"/>
      <c r="Z130" s="50"/>
      <c r="AA130" s="50"/>
      <c r="AB130" s="50"/>
      <c r="AC130" s="50"/>
      <c r="AD130" s="50"/>
      <c r="AE130" s="50"/>
      <c r="AF130" s="51"/>
      <c r="AG130" s="51"/>
      <c r="AH130" s="51"/>
      <c r="AI130" s="51"/>
    </row>
    <row r="131" spans="1:35" ht="40" customHeight="1" x14ac:dyDescent="0.35">
      <c r="A131" s="109"/>
      <c r="B131" s="112"/>
      <c r="C131" s="33">
        <v>128</v>
      </c>
      <c r="D131" s="115"/>
      <c r="E131" s="39" t="s">
        <v>50</v>
      </c>
      <c r="F131" s="40" t="s">
        <v>37</v>
      </c>
      <c r="G131" s="40" t="s">
        <v>51</v>
      </c>
      <c r="H131" s="40" t="s">
        <v>29</v>
      </c>
      <c r="I131" s="38">
        <v>240.3</v>
      </c>
      <c r="J131" s="17">
        <v>0</v>
      </c>
      <c r="K131" s="79">
        <f t="shared" si="5"/>
        <v>0</v>
      </c>
      <c r="L131" s="81">
        <f t="shared" si="6"/>
        <v>0</v>
      </c>
      <c r="M131" s="82"/>
      <c r="N131" s="83">
        <f t="shared" si="7"/>
        <v>0</v>
      </c>
      <c r="O131" s="80"/>
      <c r="P131" s="80"/>
      <c r="Q131" s="80"/>
      <c r="R131" s="84">
        <f t="shared" si="8"/>
        <v>0</v>
      </c>
      <c r="S131" s="19" t="str">
        <f t="shared" si="9"/>
        <v>OK</v>
      </c>
      <c r="T131" s="103"/>
      <c r="U131" s="48"/>
      <c r="V131" s="48"/>
      <c r="W131" s="48"/>
      <c r="X131" s="48"/>
      <c r="Y131" s="50"/>
      <c r="Z131" s="50"/>
      <c r="AA131" s="50"/>
      <c r="AB131" s="50"/>
      <c r="AC131" s="50"/>
      <c r="AD131" s="50"/>
      <c r="AE131" s="50"/>
      <c r="AF131" s="51"/>
      <c r="AG131" s="51"/>
      <c r="AH131" s="51"/>
      <c r="AI131" s="51"/>
    </row>
    <row r="132" spans="1:35" ht="40" customHeight="1" x14ac:dyDescent="0.35">
      <c r="A132" s="109"/>
      <c r="B132" s="112"/>
      <c r="C132" s="33">
        <v>129</v>
      </c>
      <c r="D132" s="115"/>
      <c r="E132" s="39" t="s">
        <v>52</v>
      </c>
      <c r="F132" s="40" t="s">
        <v>37</v>
      </c>
      <c r="G132" s="40" t="s">
        <v>53</v>
      </c>
      <c r="H132" s="40" t="s">
        <v>29</v>
      </c>
      <c r="I132" s="38">
        <v>262.35000000000002</v>
      </c>
      <c r="J132" s="17">
        <v>0</v>
      </c>
      <c r="K132" s="79">
        <f t="shared" si="5"/>
        <v>0</v>
      </c>
      <c r="L132" s="81">
        <f t="shared" si="6"/>
        <v>0</v>
      </c>
      <c r="M132" s="82"/>
      <c r="N132" s="83">
        <f t="shared" si="7"/>
        <v>0</v>
      </c>
      <c r="O132" s="80"/>
      <c r="P132" s="80"/>
      <c r="Q132" s="80"/>
      <c r="R132" s="84">
        <f t="shared" si="8"/>
        <v>0</v>
      </c>
      <c r="S132" s="19" t="str">
        <f t="shared" si="9"/>
        <v>OK</v>
      </c>
      <c r="T132" s="103"/>
      <c r="U132" s="48"/>
      <c r="V132" s="48"/>
      <c r="W132" s="48"/>
      <c r="X132" s="48"/>
      <c r="Y132" s="50"/>
      <c r="Z132" s="50"/>
      <c r="AA132" s="50"/>
      <c r="AB132" s="50"/>
      <c r="AC132" s="50"/>
      <c r="AD132" s="50"/>
      <c r="AE132" s="50"/>
      <c r="AF132" s="51"/>
      <c r="AG132" s="51"/>
      <c r="AH132" s="51"/>
      <c r="AI132" s="51"/>
    </row>
    <row r="133" spans="1:35" ht="40" customHeight="1" x14ac:dyDescent="0.35">
      <c r="A133" s="109"/>
      <c r="B133" s="112"/>
      <c r="C133" s="33">
        <v>130</v>
      </c>
      <c r="D133" s="115"/>
      <c r="E133" s="39" t="s">
        <v>54</v>
      </c>
      <c r="F133" s="40" t="s">
        <v>37</v>
      </c>
      <c r="G133" s="40" t="s">
        <v>95</v>
      </c>
      <c r="H133" s="40" t="s">
        <v>29</v>
      </c>
      <c r="I133" s="38">
        <v>86.48</v>
      </c>
      <c r="J133" s="17">
        <v>0</v>
      </c>
      <c r="K133" s="79">
        <f t="shared" ref="K133:K196" si="10">IF(SUM(T133:AK133)&gt;J133,J133,SUM(T133:AK133))</f>
        <v>0</v>
      </c>
      <c r="L133" s="81">
        <f t="shared" ref="L133:L196" si="11">(SUM(T133:AK133))</f>
        <v>0</v>
      </c>
      <c r="M133" s="82"/>
      <c r="N133" s="83">
        <f t="shared" ref="N133:N196" si="12">ROUND(IF(J133*0.25-0.5&lt;0,0,J133*0.25-0.5),0)-Q133-O133</f>
        <v>0</v>
      </c>
      <c r="O133" s="80"/>
      <c r="P133" s="80"/>
      <c r="Q133" s="80"/>
      <c r="R133" s="84">
        <f t="shared" ref="R133:R196" si="13">J133-(SUM(T133:AC133))+M133</f>
        <v>0</v>
      </c>
      <c r="S133" s="19" t="str">
        <f t="shared" si="9"/>
        <v>OK</v>
      </c>
      <c r="T133" s="103"/>
      <c r="U133" s="48"/>
      <c r="V133" s="48"/>
      <c r="W133" s="48"/>
      <c r="X133" s="48"/>
      <c r="Y133" s="50"/>
      <c r="Z133" s="50"/>
      <c r="AA133" s="50"/>
      <c r="AB133" s="50"/>
      <c r="AC133" s="50"/>
      <c r="AD133" s="50"/>
      <c r="AE133" s="50"/>
      <c r="AF133" s="51"/>
      <c r="AG133" s="51"/>
      <c r="AH133" s="51"/>
      <c r="AI133" s="51"/>
    </row>
    <row r="134" spans="1:35" ht="40" customHeight="1" x14ac:dyDescent="0.35">
      <c r="A134" s="109"/>
      <c r="B134" s="112"/>
      <c r="C134" s="33">
        <v>131</v>
      </c>
      <c r="D134" s="115"/>
      <c r="E134" s="39" t="s">
        <v>56</v>
      </c>
      <c r="F134" s="40" t="s">
        <v>37</v>
      </c>
      <c r="G134" s="40" t="s">
        <v>96</v>
      </c>
      <c r="H134" s="40" t="s">
        <v>29</v>
      </c>
      <c r="I134" s="38">
        <v>33.17</v>
      </c>
      <c r="J134" s="17">
        <v>0</v>
      </c>
      <c r="K134" s="79">
        <f t="shared" si="10"/>
        <v>0</v>
      </c>
      <c r="L134" s="81">
        <f t="shared" si="11"/>
        <v>0</v>
      </c>
      <c r="M134" s="82"/>
      <c r="N134" s="83">
        <f t="shared" si="12"/>
        <v>0</v>
      </c>
      <c r="O134" s="80"/>
      <c r="P134" s="80"/>
      <c r="Q134" s="80"/>
      <c r="R134" s="84">
        <f t="shared" si="13"/>
        <v>0</v>
      </c>
      <c r="S134" s="19" t="str">
        <f t="shared" si="9"/>
        <v>OK</v>
      </c>
      <c r="T134" s="103"/>
      <c r="U134" s="48"/>
      <c r="V134" s="48"/>
      <c r="W134" s="48"/>
      <c r="X134" s="48"/>
      <c r="Y134" s="50"/>
      <c r="Z134" s="50"/>
      <c r="AA134" s="50"/>
      <c r="AB134" s="50"/>
      <c r="AC134" s="50"/>
      <c r="AD134" s="50"/>
      <c r="AE134" s="50"/>
      <c r="AF134" s="51"/>
      <c r="AG134" s="51"/>
      <c r="AH134" s="51"/>
      <c r="AI134" s="51"/>
    </row>
    <row r="135" spans="1:35" ht="40" customHeight="1" x14ac:dyDescent="0.35">
      <c r="A135" s="109"/>
      <c r="B135" s="112"/>
      <c r="C135" s="33">
        <v>132</v>
      </c>
      <c r="D135" s="115"/>
      <c r="E135" s="39" t="s">
        <v>58</v>
      </c>
      <c r="F135" s="40" t="s">
        <v>37</v>
      </c>
      <c r="G135" s="40" t="s">
        <v>59</v>
      </c>
      <c r="H135" s="40" t="s">
        <v>29</v>
      </c>
      <c r="I135" s="38">
        <v>74.31</v>
      </c>
      <c r="J135" s="17">
        <v>0</v>
      </c>
      <c r="K135" s="79">
        <f t="shared" si="10"/>
        <v>0</v>
      </c>
      <c r="L135" s="81">
        <f t="shared" si="11"/>
        <v>0</v>
      </c>
      <c r="M135" s="82"/>
      <c r="N135" s="83">
        <f t="shared" si="12"/>
        <v>0</v>
      </c>
      <c r="O135" s="80"/>
      <c r="P135" s="80"/>
      <c r="Q135" s="80"/>
      <c r="R135" s="84">
        <f t="shared" si="13"/>
        <v>0</v>
      </c>
      <c r="S135" s="19" t="str">
        <f t="shared" si="9"/>
        <v>OK</v>
      </c>
      <c r="T135" s="103"/>
      <c r="U135" s="48"/>
      <c r="V135" s="48"/>
      <c r="W135" s="48"/>
      <c r="X135" s="48"/>
      <c r="Y135" s="50"/>
      <c r="Z135" s="50"/>
      <c r="AA135" s="50"/>
      <c r="AB135" s="50"/>
      <c r="AC135" s="50"/>
      <c r="AD135" s="50"/>
      <c r="AE135" s="50"/>
      <c r="AF135" s="51"/>
      <c r="AG135" s="51"/>
      <c r="AH135" s="51"/>
      <c r="AI135" s="51"/>
    </row>
    <row r="136" spans="1:35" ht="40" customHeight="1" x14ac:dyDescent="0.35">
      <c r="A136" s="109"/>
      <c r="B136" s="112"/>
      <c r="C136" s="33">
        <v>133</v>
      </c>
      <c r="D136" s="115"/>
      <c r="E136" s="39" t="s">
        <v>60</v>
      </c>
      <c r="F136" s="40" t="s">
        <v>37</v>
      </c>
      <c r="G136" s="40" t="s">
        <v>61</v>
      </c>
      <c r="H136" s="40" t="s">
        <v>29</v>
      </c>
      <c r="I136" s="38">
        <v>124.47</v>
      </c>
      <c r="J136" s="17">
        <v>0</v>
      </c>
      <c r="K136" s="79">
        <f t="shared" si="10"/>
        <v>0</v>
      </c>
      <c r="L136" s="81">
        <f t="shared" si="11"/>
        <v>0</v>
      </c>
      <c r="M136" s="82"/>
      <c r="N136" s="83">
        <f t="shared" si="12"/>
        <v>0</v>
      </c>
      <c r="O136" s="80"/>
      <c r="P136" s="80"/>
      <c r="Q136" s="80"/>
      <c r="R136" s="84">
        <f t="shared" si="13"/>
        <v>0</v>
      </c>
      <c r="S136" s="19" t="str">
        <f t="shared" si="9"/>
        <v>OK</v>
      </c>
      <c r="T136" s="103"/>
      <c r="U136" s="48"/>
      <c r="V136" s="48"/>
      <c r="W136" s="48"/>
      <c r="X136" s="48"/>
      <c r="Y136" s="50"/>
      <c r="Z136" s="50"/>
      <c r="AA136" s="50"/>
      <c r="AB136" s="50"/>
      <c r="AC136" s="50"/>
      <c r="AD136" s="50"/>
      <c r="AE136" s="50"/>
      <c r="AF136" s="51"/>
      <c r="AG136" s="51"/>
      <c r="AH136" s="51"/>
      <c r="AI136" s="51"/>
    </row>
    <row r="137" spans="1:35" ht="40" customHeight="1" x14ac:dyDescent="0.35">
      <c r="A137" s="109"/>
      <c r="B137" s="112"/>
      <c r="C137" s="33">
        <v>134</v>
      </c>
      <c r="D137" s="115"/>
      <c r="E137" s="39" t="s">
        <v>62</v>
      </c>
      <c r="F137" s="40" t="s">
        <v>125</v>
      </c>
      <c r="G137" s="40" t="s">
        <v>63</v>
      </c>
      <c r="H137" s="40" t="s">
        <v>29</v>
      </c>
      <c r="I137" s="38">
        <v>1329.82</v>
      </c>
      <c r="J137" s="17">
        <v>0</v>
      </c>
      <c r="K137" s="79">
        <f t="shared" si="10"/>
        <v>0</v>
      </c>
      <c r="L137" s="81">
        <f t="shared" si="11"/>
        <v>0</v>
      </c>
      <c r="M137" s="82"/>
      <c r="N137" s="83">
        <f t="shared" si="12"/>
        <v>0</v>
      </c>
      <c r="O137" s="80"/>
      <c r="P137" s="80"/>
      <c r="Q137" s="80"/>
      <c r="R137" s="84">
        <f t="shared" si="13"/>
        <v>0</v>
      </c>
      <c r="S137" s="19" t="str">
        <f t="shared" si="9"/>
        <v>OK</v>
      </c>
      <c r="T137" s="103"/>
      <c r="U137" s="48"/>
      <c r="V137" s="48"/>
      <c r="W137" s="48"/>
      <c r="X137" s="48"/>
      <c r="Y137" s="50"/>
      <c r="Z137" s="50"/>
      <c r="AA137" s="50"/>
      <c r="AB137" s="50"/>
      <c r="AC137" s="50"/>
      <c r="AD137" s="50"/>
      <c r="AE137" s="50"/>
      <c r="AF137" s="51"/>
      <c r="AG137" s="51"/>
      <c r="AH137" s="51"/>
      <c r="AI137" s="51"/>
    </row>
    <row r="138" spans="1:35" ht="40" customHeight="1" x14ac:dyDescent="0.35">
      <c r="A138" s="109"/>
      <c r="B138" s="112"/>
      <c r="C138" s="33">
        <v>135</v>
      </c>
      <c r="D138" s="115"/>
      <c r="E138" s="39" t="s">
        <v>64</v>
      </c>
      <c r="F138" s="40" t="s">
        <v>125</v>
      </c>
      <c r="G138" s="40" t="s">
        <v>63</v>
      </c>
      <c r="H138" s="40" t="s">
        <v>29</v>
      </c>
      <c r="I138" s="38">
        <v>699.23</v>
      </c>
      <c r="J138" s="17">
        <v>0</v>
      </c>
      <c r="K138" s="79">
        <f t="shared" si="10"/>
        <v>0</v>
      </c>
      <c r="L138" s="81">
        <f t="shared" si="11"/>
        <v>0</v>
      </c>
      <c r="M138" s="82"/>
      <c r="N138" s="83">
        <f t="shared" si="12"/>
        <v>0</v>
      </c>
      <c r="O138" s="80"/>
      <c r="P138" s="80"/>
      <c r="Q138" s="80"/>
      <c r="R138" s="84">
        <f t="shared" si="13"/>
        <v>0</v>
      </c>
      <c r="S138" s="19" t="str">
        <f t="shared" si="9"/>
        <v>OK</v>
      </c>
      <c r="T138" s="103"/>
      <c r="U138" s="48"/>
      <c r="V138" s="48"/>
      <c r="W138" s="48"/>
      <c r="X138" s="48"/>
      <c r="Y138" s="50"/>
      <c r="Z138" s="50"/>
      <c r="AA138" s="50"/>
      <c r="AB138" s="50"/>
      <c r="AC138" s="50"/>
      <c r="AD138" s="50"/>
      <c r="AE138" s="50"/>
      <c r="AF138" s="51"/>
      <c r="AG138" s="51"/>
      <c r="AH138" s="51"/>
      <c r="AI138" s="51"/>
    </row>
    <row r="139" spans="1:35" ht="40" customHeight="1" x14ac:dyDescent="0.35">
      <c r="A139" s="109"/>
      <c r="B139" s="112"/>
      <c r="C139" s="33">
        <v>136</v>
      </c>
      <c r="D139" s="115"/>
      <c r="E139" s="39" t="s">
        <v>65</v>
      </c>
      <c r="F139" s="40" t="s">
        <v>125</v>
      </c>
      <c r="G139" s="40" t="s">
        <v>66</v>
      </c>
      <c r="H139" s="40" t="s">
        <v>29</v>
      </c>
      <c r="I139" s="38">
        <v>188.79</v>
      </c>
      <c r="J139" s="17">
        <v>0</v>
      </c>
      <c r="K139" s="79">
        <f t="shared" si="10"/>
        <v>0</v>
      </c>
      <c r="L139" s="81">
        <f t="shared" si="11"/>
        <v>0</v>
      </c>
      <c r="M139" s="82"/>
      <c r="N139" s="83">
        <f t="shared" si="12"/>
        <v>0</v>
      </c>
      <c r="O139" s="80"/>
      <c r="P139" s="80"/>
      <c r="Q139" s="80"/>
      <c r="R139" s="84">
        <f t="shared" si="13"/>
        <v>0</v>
      </c>
      <c r="S139" s="19" t="str">
        <f t="shared" si="9"/>
        <v>OK</v>
      </c>
      <c r="T139" s="103"/>
      <c r="U139" s="48"/>
      <c r="V139" s="48"/>
      <c r="W139" s="48"/>
      <c r="X139" s="48"/>
      <c r="Y139" s="50"/>
      <c r="Z139" s="50"/>
      <c r="AA139" s="50"/>
      <c r="AB139" s="50"/>
      <c r="AC139" s="50"/>
      <c r="AD139" s="50"/>
      <c r="AE139" s="50"/>
      <c r="AF139" s="51"/>
      <c r="AG139" s="51"/>
      <c r="AH139" s="51"/>
      <c r="AI139" s="51"/>
    </row>
    <row r="140" spans="1:35" ht="40" customHeight="1" x14ac:dyDescent="0.35">
      <c r="A140" s="109"/>
      <c r="B140" s="112"/>
      <c r="C140" s="33">
        <v>137</v>
      </c>
      <c r="D140" s="115"/>
      <c r="E140" s="39" t="s">
        <v>67</v>
      </c>
      <c r="F140" s="40" t="s">
        <v>125</v>
      </c>
      <c r="G140" s="40" t="s">
        <v>68</v>
      </c>
      <c r="H140" s="40" t="s">
        <v>29</v>
      </c>
      <c r="I140" s="38">
        <v>867.11</v>
      </c>
      <c r="J140" s="17">
        <v>0</v>
      </c>
      <c r="K140" s="79">
        <f t="shared" si="10"/>
        <v>0</v>
      </c>
      <c r="L140" s="81">
        <f t="shared" si="11"/>
        <v>0</v>
      </c>
      <c r="M140" s="82"/>
      <c r="N140" s="83">
        <f t="shared" si="12"/>
        <v>0</v>
      </c>
      <c r="O140" s="80"/>
      <c r="P140" s="80"/>
      <c r="Q140" s="80"/>
      <c r="R140" s="84">
        <f t="shared" si="13"/>
        <v>0</v>
      </c>
      <c r="S140" s="19" t="str">
        <f t="shared" si="9"/>
        <v>OK</v>
      </c>
      <c r="T140" s="103"/>
      <c r="U140" s="48"/>
      <c r="V140" s="48"/>
      <c r="W140" s="48"/>
      <c r="X140" s="48"/>
      <c r="Y140" s="50"/>
      <c r="Z140" s="50"/>
      <c r="AA140" s="50"/>
      <c r="AB140" s="50"/>
      <c r="AC140" s="50"/>
      <c r="AD140" s="50"/>
      <c r="AE140" s="50"/>
      <c r="AF140" s="51"/>
      <c r="AG140" s="51"/>
      <c r="AH140" s="51"/>
      <c r="AI140" s="51"/>
    </row>
    <row r="141" spans="1:35" ht="40" customHeight="1" x14ac:dyDescent="0.35">
      <c r="A141" s="109"/>
      <c r="B141" s="112"/>
      <c r="C141" s="33">
        <v>138</v>
      </c>
      <c r="D141" s="115"/>
      <c r="E141" s="39" t="s">
        <v>69</v>
      </c>
      <c r="F141" s="40" t="s">
        <v>125</v>
      </c>
      <c r="G141" s="40" t="s">
        <v>28</v>
      </c>
      <c r="H141" s="40" t="s">
        <v>29</v>
      </c>
      <c r="I141" s="38">
        <v>433.26</v>
      </c>
      <c r="J141" s="17">
        <v>0</v>
      </c>
      <c r="K141" s="79">
        <f t="shared" si="10"/>
        <v>0</v>
      </c>
      <c r="L141" s="81">
        <f t="shared" si="11"/>
        <v>0</v>
      </c>
      <c r="M141" s="82"/>
      <c r="N141" s="83">
        <f t="shared" si="12"/>
        <v>0</v>
      </c>
      <c r="O141" s="80"/>
      <c r="P141" s="80"/>
      <c r="Q141" s="80"/>
      <c r="R141" s="84">
        <f t="shared" si="13"/>
        <v>0</v>
      </c>
      <c r="S141" s="19" t="str">
        <f t="shared" si="9"/>
        <v>OK</v>
      </c>
      <c r="T141" s="103"/>
      <c r="U141" s="48"/>
      <c r="V141" s="48"/>
      <c r="W141" s="48"/>
      <c r="X141" s="48"/>
      <c r="Y141" s="50"/>
      <c r="Z141" s="50"/>
      <c r="AA141" s="50"/>
      <c r="AB141" s="50"/>
      <c r="AC141" s="50"/>
      <c r="AD141" s="50"/>
      <c r="AE141" s="50"/>
      <c r="AF141" s="51"/>
      <c r="AG141" s="51"/>
      <c r="AH141" s="51"/>
      <c r="AI141" s="51"/>
    </row>
    <row r="142" spans="1:35" ht="40" customHeight="1" x14ac:dyDescent="0.35">
      <c r="A142" s="109"/>
      <c r="B142" s="112"/>
      <c r="C142" s="33">
        <v>139</v>
      </c>
      <c r="D142" s="115"/>
      <c r="E142" s="39" t="s">
        <v>70</v>
      </c>
      <c r="F142" s="40" t="s">
        <v>125</v>
      </c>
      <c r="G142" s="40" t="s">
        <v>71</v>
      </c>
      <c r="H142" s="40" t="s">
        <v>29</v>
      </c>
      <c r="I142" s="38">
        <v>164.74</v>
      </c>
      <c r="J142" s="17">
        <v>0</v>
      </c>
      <c r="K142" s="79">
        <f t="shared" si="10"/>
        <v>0</v>
      </c>
      <c r="L142" s="81">
        <f t="shared" si="11"/>
        <v>0</v>
      </c>
      <c r="M142" s="82"/>
      <c r="N142" s="83">
        <f t="shared" si="12"/>
        <v>0</v>
      </c>
      <c r="O142" s="80"/>
      <c r="P142" s="80"/>
      <c r="Q142" s="80"/>
      <c r="R142" s="84">
        <f t="shared" si="13"/>
        <v>0</v>
      </c>
      <c r="S142" s="19" t="str">
        <f t="shared" si="9"/>
        <v>OK</v>
      </c>
      <c r="T142" s="103"/>
      <c r="U142" s="48"/>
      <c r="V142" s="48"/>
      <c r="W142" s="48"/>
      <c r="X142" s="48"/>
      <c r="Y142" s="50"/>
      <c r="Z142" s="50"/>
      <c r="AA142" s="50"/>
      <c r="AB142" s="50"/>
      <c r="AC142" s="50"/>
      <c r="AD142" s="50"/>
      <c r="AE142" s="50"/>
      <c r="AF142" s="51"/>
      <c r="AG142" s="51"/>
      <c r="AH142" s="51"/>
      <c r="AI142" s="51"/>
    </row>
    <row r="143" spans="1:35" ht="40" customHeight="1" x14ac:dyDescent="0.35">
      <c r="A143" s="109"/>
      <c r="B143" s="112"/>
      <c r="C143" s="33">
        <v>140</v>
      </c>
      <c r="D143" s="115"/>
      <c r="E143" s="39" t="s">
        <v>72</v>
      </c>
      <c r="F143" s="40" t="s">
        <v>125</v>
      </c>
      <c r="G143" s="40" t="s">
        <v>73</v>
      </c>
      <c r="H143" s="40" t="s">
        <v>29</v>
      </c>
      <c r="I143" s="38">
        <v>960</v>
      </c>
      <c r="J143" s="17">
        <v>0</v>
      </c>
      <c r="K143" s="79">
        <f t="shared" si="10"/>
        <v>0</v>
      </c>
      <c r="L143" s="81">
        <f t="shared" si="11"/>
        <v>0</v>
      </c>
      <c r="M143" s="82"/>
      <c r="N143" s="83">
        <f t="shared" si="12"/>
        <v>0</v>
      </c>
      <c r="O143" s="80"/>
      <c r="P143" s="80"/>
      <c r="Q143" s="80"/>
      <c r="R143" s="84">
        <f t="shared" si="13"/>
        <v>0</v>
      </c>
      <c r="S143" s="19" t="str">
        <f t="shared" si="9"/>
        <v>OK</v>
      </c>
      <c r="T143" s="103"/>
      <c r="U143" s="48"/>
      <c r="V143" s="48"/>
      <c r="W143" s="48"/>
      <c r="X143" s="48"/>
      <c r="Y143" s="50"/>
      <c r="Z143" s="50"/>
      <c r="AA143" s="50"/>
      <c r="AB143" s="50"/>
      <c r="AC143" s="50"/>
      <c r="AD143" s="50"/>
      <c r="AE143" s="50"/>
      <c r="AF143" s="51"/>
      <c r="AG143" s="51"/>
      <c r="AH143" s="51"/>
      <c r="AI143" s="51"/>
    </row>
    <row r="144" spans="1:35" ht="40" customHeight="1" x14ac:dyDescent="0.35">
      <c r="A144" s="109"/>
      <c r="B144" s="112"/>
      <c r="C144" s="33">
        <v>141</v>
      </c>
      <c r="D144" s="115"/>
      <c r="E144" s="39" t="s">
        <v>74</v>
      </c>
      <c r="F144" s="40" t="s">
        <v>125</v>
      </c>
      <c r="G144" s="40" t="s">
        <v>75</v>
      </c>
      <c r="H144" s="40" t="s">
        <v>29</v>
      </c>
      <c r="I144" s="38">
        <v>1340</v>
      </c>
      <c r="J144" s="17">
        <v>0</v>
      </c>
      <c r="K144" s="79">
        <f t="shared" si="10"/>
        <v>0</v>
      </c>
      <c r="L144" s="81">
        <f t="shared" si="11"/>
        <v>0</v>
      </c>
      <c r="M144" s="82"/>
      <c r="N144" s="83">
        <f t="shared" si="12"/>
        <v>0</v>
      </c>
      <c r="O144" s="80"/>
      <c r="P144" s="80"/>
      <c r="Q144" s="80"/>
      <c r="R144" s="84">
        <f t="shared" si="13"/>
        <v>0</v>
      </c>
      <c r="S144" s="19" t="str">
        <f t="shared" si="9"/>
        <v>OK</v>
      </c>
      <c r="T144" s="103"/>
      <c r="U144" s="48"/>
      <c r="V144" s="48"/>
      <c r="W144" s="48"/>
      <c r="X144" s="48"/>
      <c r="Y144" s="50"/>
      <c r="Z144" s="50"/>
      <c r="AA144" s="50"/>
      <c r="AB144" s="50"/>
      <c r="AC144" s="50"/>
      <c r="AD144" s="50"/>
      <c r="AE144" s="50"/>
      <c r="AF144" s="51"/>
      <c r="AG144" s="51"/>
      <c r="AH144" s="51"/>
      <c r="AI144" s="51"/>
    </row>
    <row r="145" spans="1:35" ht="40" customHeight="1" x14ac:dyDescent="0.35">
      <c r="A145" s="109"/>
      <c r="B145" s="112"/>
      <c r="C145" s="33">
        <v>142</v>
      </c>
      <c r="D145" s="115"/>
      <c r="E145" s="39" t="s">
        <v>76</v>
      </c>
      <c r="F145" s="40" t="s">
        <v>125</v>
      </c>
      <c r="G145" s="40" t="s">
        <v>28</v>
      </c>
      <c r="H145" s="40" t="s">
        <v>29</v>
      </c>
      <c r="I145" s="38">
        <v>716.77</v>
      </c>
      <c r="J145" s="17">
        <v>0</v>
      </c>
      <c r="K145" s="79">
        <f t="shared" si="10"/>
        <v>0</v>
      </c>
      <c r="L145" s="81">
        <f t="shared" si="11"/>
        <v>0</v>
      </c>
      <c r="M145" s="82"/>
      <c r="N145" s="83">
        <f t="shared" si="12"/>
        <v>0</v>
      </c>
      <c r="O145" s="80"/>
      <c r="P145" s="80"/>
      <c r="Q145" s="80"/>
      <c r="R145" s="84">
        <f t="shared" si="13"/>
        <v>0</v>
      </c>
      <c r="S145" s="19" t="str">
        <f t="shared" si="9"/>
        <v>OK</v>
      </c>
      <c r="T145" s="103"/>
      <c r="U145" s="48"/>
      <c r="V145" s="48"/>
      <c r="W145" s="48"/>
      <c r="X145" s="48"/>
      <c r="Y145" s="50"/>
      <c r="Z145" s="50"/>
      <c r="AA145" s="50"/>
      <c r="AB145" s="50"/>
      <c r="AC145" s="50"/>
      <c r="AD145" s="50"/>
      <c r="AE145" s="50"/>
      <c r="AF145" s="51"/>
      <c r="AG145" s="51"/>
      <c r="AH145" s="51"/>
      <c r="AI145" s="51"/>
    </row>
    <row r="146" spans="1:35" ht="40" customHeight="1" x14ac:dyDescent="0.35">
      <c r="A146" s="109"/>
      <c r="B146" s="112"/>
      <c r="C146" s="33">
        <v>143</v>
      </c>
      <c r="D146" s="115"/>
      <c r="E146" s="39" t="s">
        <v>77</v>
      </c>
      <c r="F146" s="40" t="s">
        <v>125</v>
      </c>
      <c r="G146" s="40" t="s">
        <v>28</v>
      </c>
      <c r="H146" s="40" t="s">
        <v>29</v>
      </c>
      <c r="I146" s="38">
        <v>1353.57</v>
      </c>
      <c r="J146" s="17">
        <v>0</v>
      </c>
      <c r="K146" s="79">
        <f t="shared" si="10"/>
        <v>0</v>
      </c>
      <c r="L146" s="81">
        <f t="shared" si="11"/>
        <v>0</v>
      </c>
      <c r="M146" s="82"/>
      <c r="N146" s="83">
        <f t="shared" si="12"/>
        <v>0</v>
      </c>
      <c r="O146" s="80"/>
      <c r="P146" s="80"/>
      <c r="Q146" s="80"/>
      <c r="R146" s="84">
        <f t="shared" si="13"/>
        <v>0</v>
      </c>
      <c r="S146" s="19" t="str">
        <f t="shared" si="9"/>
        <v>OK</v>
      </c>
      <c r="T146" s="103"/>
      <c r="U146" s="48"/>
      <c r="V146" s="48"/>
      <c r="W146" s="48"/>
      <c r="X146" s="48"/>
      <c r="Y146" s="50"/>
      <c r="Z146" s="50"/>
      <c r="AA146" s="50"/>
      <c r="AB146" s="50"/>
      <c r="AC146" s="50"/>
      <c r="AD146" s="50"/>
      <c r="AE146" s="50"/>
      <c r="AF146" s="51"/>
      <c r="AG146" s="51"/>
      <c r="AH146" s="51"/>
      <c r="AI146" s="51"/>
    </row>
    <row r="147" spans="1:35" ht="40" customHeight="1" x14ac:dyDescent="0.35">
      <c r="A147" s="109"/>
      <c r="B147" s="112"/>
      <c r="C147" s="33">
        <v>144</v>
      </c>
      <c r="D147" s="115"/>
      <c r="E147" s="39" t="s">
        <v>78</v>
      </c>
      <c r="F147" s="40" t="s">
        <v>125</v>
      </c>
      <c r="G147" s="40" t="s">
        <v>28</v>
      </c>
      <c r="H147" s="40" t="s">
        <v>29</v>
      </c>
      <c r="I147" s="38">
        <v>90</v>
      </c>
      <c r="J147" s="17">
        <v>0</v>
      </c>
      <c r="K147" s="79">
        <f t="shared" si="10"/>
        <v>0</v>
      </c>
      <c r="L147" s="81">
        <f t="shared" si="11"/>
        <v>0</v>
      </c>
      <c r="M147" s="82"/>
      <c r="N147" s="83">
        <f t="shared" si="12"/>
        <v>0</v>
      </c>
      <c r="O147" s="80"/>
      <c r="P147" s="80"/>
      <c r="Q147" s="80"/>
      <c r="R147" s="84">
        <f t="shared" si="13"/>
        <v>0</v>
      </c>
      <c r="S147" s="19" t="str">
        <f t="shared" si="9"/>
        <v>OK</v>
      </c>
      <c r="T147" s="103"/>
      <c r="U147" s="48"/>
      <c r="V147" s="48"/>
      <c r="W147" s="48"/>
      <c r="X147" s="48"/>
      <c r="Y147" s="50"/>
      <c r="Z147" s="50"/>
      <c r="AA147" s="50"/>
      <c r="AB147" s="50"/>
      <c r="AC147" s="50"/>
      <c r="AD147" s="50"/>
      <c r="AE147" s="50"/>
      <c r="AF147" s="51"/>
      <c r="AG147" s="51"/>
      <c r="AH147" s="51"/>
      <c r="AI147" s="51"/>
    </row>
    <row r="148" spans="1:35" ht="40" customHeight="1" x14ac:dyDescent="0.35">
      <c r="A148" s="109"/>
      <c r="B148" s="112"/>
      <c r="C148" s="33">
        <v>145</v>
      </c>
      <c r="D148" s="115"/>
      <c r="E148" s="39" t="s">
        <v>131</v>
      </c>
      <c r="F148" s="40" t="s">
        <v>125</v>
      </c>
      <c r="G148" s="40" t="s">
        <v>28</v>
      </c>
      <c r="H148" s="40" t="s">
        <v>29</v>
      </c>
      <c r="I148" s="38">
        <v>85.21</v>
      </c>
      <c r="J148" s="17">
        <v>0</v>
      </c>
      <c r="K148" s="79">
        <f t="shared" si="10"/>
        <v>0</v>
      </c>
      <c r="L148" s="81">
        <f t="shared" si="11"/>
        <v>0</v>
      </c>
      <c r="M148" s="82"/>
      <c r="N148" s="83">
        <f t="shared" si="12"/>
        <v>0</v>
      </c>
      <c r="O148" s="80"/>
      <c r="P148" s="80"/>
      <c r="Q148" s="80"/>
      <c r="R148" s="84">
        <f t="shared" si="13"/>
        <v>0</v>
      </c>
      <c r="S148" s="19" t="str">
        <f t="shared" si="9"/>
        <v>OK</v>
      </c>
      <c r="T148" s="103"/>
      <c r="U148" s="48"/>
      <c r="V148" s="48"/>
      <c r="W148" s="48"/>
      <c r="X148" s="48"/>
      <c r="Y148" s="50"/>
      <c r="Z148" s="50"/>
      <c r="AA148" s="50"/>
      <c r="AB148" s="50"/>
      <c r="AC148" s="50"/>
      <c r="AD148" s="50"/>
      <c r="AE148" s="50"/>
      <c r="AF148" s="51"/>
      <c r="AG148" s="51"/>
      <c r="AH148" s="51"/>
      <c r="AI148" s="51"/>
    </row>
    <row r="149" spans="1:35" ht="40" customHeight="1" x14ac:dyDescent="0.35">
      <c r="A149" s="109"/>
      <c r="B149" s="112"/>
      <c r="C149" s="33">
        <v>146</v>
      </c>
      <c r="D149" s="115"/>
      <c r="E149" s="39" t="s">
        <v>132</v>
      </c>
      <c r="F149" s="40" t="s">
        <v>37</v>
      </c>
      <c r="G149" s="40" t="s">
        <v>79</v>
      </c>
      <c r="H149" s="40" t="s">
        <v>29</v>
      </c>
      <c r="I149" s="38">
        <v>16.18</v>
      </c>
      <c r="J149" s="17">
        <v>0</v>
      </c>
      <c r="K149" s="79">
        <f t="shared" si="10"/>
        <v>0</v>
      </c>
      <c r="L149" s="81">
        <f t="shared" si="11"/>
        <v>0</v>
      </c>
      <c r="M149" s="82"/>
      <c r="N149" s="83">
        <f t="shared" si="12"/>
        <v>0</v>
      </c>
      <c r="O149" s="80"/>
      <c r="P149" s="80"/>
      <c r="Q149" s="80"/>
      <c r="R149" s="84">
        <f t="shared" si="13"/>
        <v>0</v>
      </c>
      <c r="S149" s="19" t="str">
        <f t="shared" si="9"/>
        <v>OK</v>
      </c>
      <c r="T149" s="103"/>
      <c r="U149" s="48"/>
      <c r="V149" s="48"/>
      <c r="W149" s="48"/>
      <c r="X149" s="48"/>
      <c r="Y149" s="50"/>
      <c r="Z149" s="50"/>
      <c r="AA149" s="50"/>
      <c r="AB149" s="50"/>
      <c r="AC149" s="50"/>
      <c r="AD149" s="50"/>
      <c r="AE149" s="50"/>
      <c r="AF149" s="51"/>
      <c r="AG149" s="51"/>
      <c r="AH149" s="51"/>
      <c r="AI149" s="51"/>
    </row>
    <row r="150" spans="1:35" ht="40" customHeight="1" x14ac:dyDescent="0.35">
      <c r="A150" s="109"/>
      <c r="B150" s="112"/>
      <c r="C150" s="33">
        <v>147</v>
      </c>
      <c r="D150" s="115"/>
      <c r="E150" s="39" t="s">
        <v>135</v>
      </c>
      <c r="F150" s="40" t="s">
        <v>37</v>
      </c>
      <c r="G150" s="40" t="s">
        <v>82</v>
      </c>
      <c r="H150" s="40" t="s">
        <v>29</v>
      </c>
      <c r="I150" s="38">
        <v>65.41</v>
      </c>
      <c r="J150" s="17">
        <v>0</v>
      </c>
      <c r="K150" s="79">
        <f t="shared" si="10"/>
        <v>0</v>
      </c>
      <c r="L150" s="81">
        <f t="shared" si="11"/>
        <v>0</v>
      </c>
      <c r="M150" s="82"/>
      <c r="N150" s="83">
        <f t="shared" si="12"/>
        <v>0</v>
      </c>
      <c r="O150" s="80"/>
      <c r="P150" s="80"/>
      <c r="Q150" s="80"/>
      <c r="R150" s="84">
        <f t="shared" si="13"/>
        <v>0</v>
      </c>
      <c r="S150" s="19" t="str">
        <f t="shared" si="9"/>
        <v>OK</v>
      </c>
      <c r="T150" s="103"/>
      <c r="U150" s="48"/>
      <c r="V150" s="48"/>
      <c r="W150" s="48"/>
      <c r="X150" s="48"/>
      <c r="Y150" s="50"/>
      <c r="Z150" s="50"/>
      <c r="AA150" s="50"/>
      <c r="AB150" s="50"/>
      <c r="AC150" s="50"/>
      <c r="AD150" s="50"/>
      <c r="AE150" s="50"/>
      <c r="AF150" s="51"/>
      <c r="AG150" s="51"/>
      <c r="AH150" s="51"/>
      <c r="AI150" s="51"/>
    </row>
    <row r="151" spans="1:35" ht="40" customHeight="1" x14ac:dyDescent="0.35">
      <c r="A151" s="109"/>
      <c r="B151" s="112"/>
      <c r="C151" s="33">
        <v>148</v>
      </c>
      <c r="D151" s="115"/>
      <c r="E151" s="39" t="s">
        <v>136</v>
      </c>
      <c r="F151" s="40" t="s">
        <v>37</v>
      </c>
      <c r="G151" s="40" t="s">
        <v>83</v>
      </c>
      <c r="H151" s="40" t="s">
        <v>29</v>
      </c>
      <c r="I151" s="38">
        <v>34.229999999999997</v>
      </c>
      <c r="J151" s="17">
        <v>0</v>
      </c>
      <c r="K151" s="79">
        <f t="shared" si="10"/>
        <v>0</v>
      </c>
      <c r="L151" s="81">
        <f t="shared" si="11"/>
        <v>0</v>
      </c>
      <c r="M151" s="82"/>
      <c r="N151" s="83">
        <f t="shared" si="12"/>
        <v>0</v>
      </c>
      <c r="O151" s="80"/>
      <c r="P151" s="80"/>
      <c r="Q151" s="80"/>
      <c r="R151" s="84">
        <f t="shared" si="13"/>
        <v>0</v>
      </c>
      <c r="S151" s="19" t="str">
        <f t="shared" si="9"/>
        <v>OK</v>
      </c>
      <c r="T151" s="103"/>
      <c r="U151" s="48"/>
      <c r="V151" s="48"/>
      <c r="W151" s="48"/>
      <c r="X151" s="48"/>
      <c r="Y151" s="50"/>
      <c r="Z151" s="50"/>
      <c r="AA151" s="50"/>
      <c r="AB151" s="50"/>
      <c r="AC151" s="50"/>
      <c r="AD151" s="50"/>
      <c r="AE151" s="50"/>
      <c r="AF151" s="51"/>
      <c r="AG151" s="51"/>
      <c r="AH151" s="51"/>
      <c r="AI151" s="51"/>
    </row>
    <row r="152" spans="1:35" ht="40" customHeight="1" x14ac:dyDescent="0.35">
      <c r="A152" s="109"/>
      <c r="B152" s="112"/>
      <c r="C152" s="33">
        <v>149</v>
      </c>
      <c r="D152" s="115"/>
      <c r="E152" s="39" t="s">
        <v>86</v>
      </c>
      <c r="F152" s="40" t="s">
        <v>125</v>
      </c>
      <c r="G152" s="40" t="s">
        <v>87</v>
      </c>
      <c r="H152" s="40" t="s">
        <v>29</v>
      </c>
      <c r="I152" s="38">
        <v>578.94000000000005</v>
      </c>
      <c r="J152" s="17">
        <v>0</v>
      </c>
      <c r="K152" s="79">
        <f t="shared" si="10"/>
        <v>0</v>
      </c>
      <c r="L152" s="81">
        <f t="shared" si="11"/>
        <v>0</v>
      </c>
      <c r="M152" s="82"/>
      <c r="N152" s="83">
        <f t="shared" si="12"/>
        <v>0</v>
      </c>
      <c r="O152" s="80"/>
      <c r="P152" s="80"/>
      <c r="Q152" s="80"/>
      <c r="R152" s="84">
        <f t="shared" si="13"/>
        <v>0</v>
      </c>
      <c r="S152" s="19" t="str">
        <f t="shared" si="9"/>
        <v>OK</v>
      </c>
      <c r="T152" s="103"/>
      <c r="U152" s="48"/>
      <c r="V152" s="48"/>
      <c r="W152" s="48"/>
      <c r="X152" s="48"/>
      <c r="Y152" s="50"/>
      <c r="Z152" s="50"/>
      <c r="AA152" s="50"/>
      <c r="AB152" s="50"/>
      <c r="AC152" s="50"/>
      <c r="AD152" s="50"/>
      <c r="AE152" s="50"/>
      <c r="AF152" s="51"/>
      <c r="AG152" s="51"/>
      <c r="AH152" s="51"/>
      <c r="AI152" s="51"/>
    </row>
    <row r="153" spans="1:35" ht="40" customHeight="1" x14ac:dyDescent="0.35">
      <c r="A153" s="109"/>
      <c r="B153" s="112"/>
      <c r="C153" s="33">
        <v>150</v>
      </c>
      <c r="D153" s="115"/>
      <c r="E153" s="39" t="s">
        <v>88</v>
      </c>
      <c r="F153" s="40" t="s">
        <v>125</v>
      </c>
      <c r="G153" s="40" t="s">
        <v>28</v>
      </c>
      <c r="H153" s="40" t="s">
        <v>29</v>
      </c>
      <c r="I153" s="38">
        <v>1150</v>
      </c>
      <c r="J153" s="17">
        <v>0</v>
      </c>
      <c r="K153" s="79">
        <f t="shared" si="10"/>
        <v>0</v>
      </c>
      <c r="L153" s="81">
        <f t="shared" si="11"/>
        <v>0</v>
      </c>
      <c r="M153" s="82"/>
      <c r="N153" s="83">
        <f t="shared" si="12"/>
        <v>0</v>
      </c>
      <c r="O153" s="80"/>
      <c r="P153" s="80"/>
      <c r="Q153" s="80"/>
      <c r="R153" s="84">
        <f t="shared" si="13"/>
        <v>0</v>
      </c>
      <c r="S153" s="19" t="str">
        <f t="shared" si="9"/>
        <v>OK</v>
      </c>
      <c r="T153" s="103"/>
      <c r="U153" s="48"/>
      <c r="V153" s="48"/>
      <c r="W153" s="48"/>
      <c r="X153" s="48"/>
      <c r="Y153" s="50"/>
      <c r="Z153" s="50"/>
      <c r="AA153" s="50"/>
      <c r="AB153" s="50"/>
      <c r="AC153" s="50"/>
      <c r="AD153" s="50"/>
      <c r="AE153" s="50"/>
      <c r="AF153" s="51"/>
      <c r="AG153" s="51"/>
      <c r="AH153" s="51"/>
      <c r="AI153" s="51"/>
    </row>
    <row r="154" spans="1:35" ht="40" customHeight="1" x14ac:dyDescent="0.35">
      <c r="A154" s="109"/>
      <c r="B154" s="112"/>
      <c r="C154" s="33">
        <v>151</v>
      </c>
      <c r="D154" s="115"/>
      <c r="E154" s="39" t="s">
        <v>89</v>
      </c>
      <c r="F154" s="40" t="s">
        <v>37</v>
      </c>
      <c r="G154" s="40" t="s">
        <v>28</v>
      </c>
      <c r="H154" s="40" t="s">
        <v>29</v>
      </c>
      <c r="I154" s="38">
        <v>240</v>
      </c>
      <c r="J154" s="17">
        <v>0</v>
      </c>
      <c r="K154" s="79">
        <f t="shared" si="10"/>
        <v>0</v>
      </c>
      <c r="L154" s="81">
        <f t="shared" si="11"/>
        <v>0</v>
      </c>
      <c r="M154" s="82"/>
      <c r="N154" s="83">
        <f t="shared" si="12"/>
        <v>0</v>
      </c>
      <c r="O154" s="80"/>
      <c r="P154" s="80"/>
      <c r="Q154" s="80"/>
      <c r="R154" s="84">
        <f t="shared" si="13"/>
        <v>0</v>
      </c>
      <c r="S154" s="19" t="str">
        <f t="shared" si="9"/>
        <v>OK</v>
      </c>
      <c r="T154" s="103"/>
      <c r="U154" s="48"/>
      <c r="V154" s="48"/>
      <c r="W154" s="48"/>
      <c r="X154" s="48"/>
      <c r="Y154" s="50"/>
      <c r="Z154" s="50"/>
      <c r="AA154" s="50"/>
      <c r="AB154" s="50"/>
      <c r="AC154" s="50"/>
      <c r="AD154" s="50"/>
      <c r="AE154" s="50"/>
      <c r="AF154" s="51"/>
      <c r="AG154" s="51"/>
      <c r="AH154" s="51"/>
      <c r="AI154" s="51"/>
    </row>
    <row r="155" spans="1:35" ht="40" customHeight="1" x14ac:dyDescent="0.35">
      <c r="A155" s="109"/>
      <c r="B155" s="112"/>
      <c r="C155" s="33">
        <v>152</v>
      </c>
      <c r="D155" s="115"/>
      <c r="E155" s="39" t="s">
        <v>90</v>
      </c>
      <c r="F155" s="40" t="s">
        <v>37</v>
      </c>
      <c r="G155" s="40" t="s">
        <v>28</v>
      </c>
      <c r="H155" s="40" t="s">
        <v>29</v>
      </c>
      <c r="I155" s="38">
        <v>135</v>
      </c>
      <c r="J155" s="17">
        <v>0</v>
      </c>
      <c r="K155" s="79">
        <f t="shared" si="10"/>
        <v>0</v>
      </c>
      <c r="L155" s="81">
        <f t="shared" si="11"/>
        <v>0</v>
      </c>
      <c r="M155" s="82"/>
      <c r="N155" s="83">
        <f t="shared" si="12"/>
        <v>0</v>
      </c>
      <c r="O155" s="80"/>
      <c r="P155" s="80"/>
      <c r="Q155" s="80"/>
      <c r="R155" s="84">
        <f t="shared" si="13"/>
        <v>0</v>
      </c>
      <c r="S155" s="19" t="str">
        <f t="shared" si="9"/>
        <v>OK</v>
      </c>
      <c r="T155" s="103"/>
      <c r="U155" s="48"/>
      <c r="V155" s="48"/>
      <c r="W155" s="48"/>
      <c r="X155" s="48"/>
      <c r="Y155" s="50"/>
      <c r="Z155" s="50"/>
      <c r="AA155" s="50"/>
      <c r="AB155" s="50"/>
      <c r="AC155" s="50"/>
      <c r="AD155" s="50"/>
      <c r="AE155" s="50"/>
      <c r="AF155" s="51"/>
      <c r="AG155" s="51"/>
      <c r="AH155" s="51"/>
      <c r="AI155" s="51"/>
    </row>
    <row r="156" spans="1:35" ht="40" customHeight="1" x14ac:dyDescent="0.35">
      <c r="A156" s="109"/>
      <c r="B156" s="112"/>
      <c r="C156" s="33">
        <v>153</v>
      </c>
      <c r="D156" s="115"/>
      <c r="E156" s="39" t="s">
        <v>91</v>
      </c>
      <c r="F156" s="40" t="s">
        <v>37</v>
      </c>
      <c r="G156" s="40" t="s">
        <v>92</v>
      </c>
      <c r="H156" s="40" t="s">
        <v>29</v>
      </c>
      <c r="I156" s="38">
        <v>24.21</v>
      </c>
      <c r="J156" s="17">
        <v>0</v>
      </c>
      <c r="K156" s="79">
        <f t="shared" si="10"/>
        <v>0</v>
      </c>
      <c r="L156" s="81">
        <f t="shared" si="11"/>
        <v>0</v>
      </c>
      <c r="M156" s="82"/>
      <c r="N156" s="83">
        <f t="shared" si="12"/>
        <v>0</v>
      </c>
      <c r="O156" s="80"/>
      <c r="P156" s="80"/>
      <c r="Q156" s="80"/>
      <c r="R156" s="84">
        <f t="shared" si="13"/>
        <v>0</v>
      </c>
      <c r="S156" s="19" t="str">
        <f t="shared" si="9"/>
        <v>OK</v>
      </c>
      <c r="T156" s="103"/>
      <c r="U156" s="48"/>
      <c r="V156" s="48"/>
      <c r="W156" s="48"/>
      <c r="X156" s="48"/>
      <c r="Y156" s="50"/>
      <c r="Z156" s="50"/>
      <c r="AA156" s="50"/>
      <c r="AB156" s="50"/>
      <c r="AC156" s="50"/>
      <c r="AD156" s="50"/>
      <c r="AE156" s="50"/>
      <c r="AF156" s="51"/>
      <c r="AG156" s="51"/>
      <c r="AH156" s="51"/>
      <c r="AI156" s="51"/>
    </row>
    <row r="157" spans="1:35" ht="40" customHeight="1" x14ac:dyDescent="0.35">
      <c r="A157" s="109"/>
      <c r="B157" s="112"/>
      <c r="C157" s="33">
        <v>154</v>
      </c>
      <c r="D157" s="115"/>
      <c r="E157" s="39" t="s">
        <v>93</v>
      </c>
      <c r="F157" s="40" t="s">
        <v>125</v>
      </c>
      <c r="G157" s="40" t="s">
        <v>28</v>
      </c>
      <c r="H157" s="40" t="s">
        <v>29</v>
      </c>
      <c r="I157" s="38">
        <v>224</v>
      </c>
      <c r="J157" s="17">
        <v>0</v>
      </c>
      <c r="K157" s="79">
        <f t="shared" si="10"/>
        <v>0</v>
      </c>
      <c r="L157" s="81">
        <f t="shared" si="11"/>
        <v>0</v>
      </c>
      <c r="M157" s="82"/>
      <c r="N157" s="83">
        <f t="shared" si="12"/>
        <v>0</v>
      </c>
      <c r="O157" s="80"/>
      <c r="P157" s="80"/>
      <c r="Q157" s="80"/>
      <c r="R157" s="84">
        <f t="shared" si="13"/>
        <v>0</v>
      </c>
      <c r="S157" s="19" t="str">
        <f t="shared" si="9"/>
        <v>OK</v>
      </c>
      <c r="T157" s="103"/>
      <c r="U157" s="48"/>
      <c r="V157" s="48"/>
      <c r="W157" s="48"/>
      <c r="X157" s="48"/>
      <c r="Y157" s="50"/>
      <c r="Z157" s="50"/>
      <c r="AA157" s="50"/>
      <c r="AB157" s="50"/>
      <c r="AC157" s="50"/>
      <c r="AD157" s="50"/>
      <c r="AE157" s="50"/>
      <c r="AF157" s="51"/>
      <c r="AG157" s="51"/>
      <c r="AH157" s="51"/>
      <c r="AI157" s="51"/>
    </row>
    <row r="158" spans="1:35" ht="40" customHeight="1" x14ac:dyDescent="0.35">
      <c r="A158" s="110"/>
      <c r="B158" s="113"/>
      <c r="C158" s="33">
        <v>155</v>
      </c>
      <c r="D158" s="116"/>
      <c r="E158" s="39" t="s">
        <v>94</v>
      </c>
      <c r="F158" s="40" t="s">
        <v>125</v>
      </c>
      <c r="G158" s="40" t="s">
        <v>28</v>
      </c>
      <c r="H158" s="40" t="s">
        <v>29</v>
      </c>
      <c r="I158" s="38">
        <v>245</v>
      </c>
      <c r="J158" s="17">
        <v>0</v>
      </c>
      <c r="K158" s="79">
        <f t="shared" si="10"/>
        <v>0</v>
      </c>
      <c r="L158" s="81">
        <f t="shared" si="11"/>
        <v>0</v>
      </c>
      <c r="M158" s="82"/>
      <c r="N158" s="83">
        <f t="shared" si="12"/>
        <v>0</v>
      </c>
      <c r="O158" s="80"/>
      <c r="P158" s="80"/>
      <c r="Q158" s="80"/>
      <c r="R158" s="84">
        <f t="shared" si="13"/>
        <v>0</v>
      </c>
      <c r="S158" s="19" t="str">
        <f t="shared" si="9"/>
        <v>OK</v>
      </c>
      <c r="T158" s="103"/>
      <c r="U158" s="48"/>
      <c r="V158" s="48"/>
      <c r="W158" s="48"/>
      <c r="X158" s="48"/>
      <c r="Y158" s="50"/>
      <c r="Z158" s="50"/>
      <c r="AA158" s="50"/>
      <c r="AB158" s="50"/>
      <c r="AC158" s="50"/>
      <c r="AD158" s="50"/>
      <c r="AE158" s="50"/>
      <c r="AF158" s="51"/>
      <c r="AG158" s="51"/>
      <c r="AH158" s="51"/>
      <c r="AI158" s="51"/>
    </row>
    <row r="159" spans="1:35" ht="40" customHeight="1" x14ac:dyDescent="0.35">
      <c r="A159" s="108" t="s">
        <v>143</v>
      </c>
      <c r="B159" s="111">
        <v>5</v>
      </c>
      <c r="C159" s="33">
        <v>156</v>
      </c>
      <c r="D159" s="114" t="s">
        <v>123</v>
      </c>
      <c r="E159" s="39" t="s">
        <v>27</v>
      </c>
      <c r="F159" s="40" t="s">
        <v>125</v>
      </c>
      <c r="G159" s="40" t="s">
        <v>28</v>
      </c>
      <c r="H159" s="40" t="s">
        <v>29</v>
      </c>
      <c r="I159" s="38">
        <v>250</v>
      </c>
      <c r="J159" s="17">
        <v>0</v>
      </c>
      <c r="K159" s="79">
        <f t="shared" si="10"/>
        <v>0</v>
      </c>
      <c r="L159" s="81">
        <f t="shared" si="11"/>
        <v>0</v>
      </c>
      <c r="M159" s="82"/>
      <c r="N159" s="83">
        <f t="shared" si="12"/>
        <v>0</v>
      </c>
      <c r="O159" s="80"/>
      <c r="P159" s="80"/>
      <c r="Q159" s="80"/>
      <c r="R159" s="84">
        <f t="shared" si="13"/>
        <v>0</v>
      </c>
      <c r="S159" s="19" t="str">
        <f t="shared" si="9"/>
        <v>OK</v>
      </c>
      <c r="T159" s="103"/>
      <c r="U159" s="48"/>
      <c r="V159" s="48"/>
      <c r="W159" s="48"/>
      <c r="X159" s="48"/>
      <c r="Y159" s="50"/>
      <c r="Z159" s="50"/>
      <c r="AA159" s="50"/>
      <c r="AB159" s="50"/>
      <c r="AC159" s="50"/>
      <c r="AD159" s="50"/>
      <c r="AE159" s="50"/>
      <c r="AF159" s="51"/>
      <c r="AG159" s="51"/>
      <c r="AH159" s="51"/>
      <c r="AI159" s="51"/>
    </row>
    <row r="160" spans="1:35" ht="40" customHeight="1" x14ac:dyDescent="0.35">
      <c r="A160" s="109"/>
      <c r="B160" s="112"/>
      <c r="C160" s="33">
        <v>157</v>
      </c>
      <c r="D160" s="115"/>
      <c r="E160" s="39" t="s">
        <v>30</v>
      </c>
      <c r="F160" s="40" t="s">
        <v>31</v>
      </c>
      <c r="G160" s="40" t="s">
        <v>28</v>
      </c>
      <c r="H160" s="40" t="s">
        <v>29</v>
      </c>
      <c r="I160" s="38">
        <v>20</v>
      </c>
      <c r="J160" s="17">
        <v>0</v>
      </c>
      <c r="K160" s="79">
        <f t="shared" si="10"/>
        <v>0</v>
      </c>
      <c r="L160" s="81">
        <f t="shared" si="11"/>
        <v>0</v>
      </c>
      <c r="M160" s="82"/>
      <c r="N160" s="83">
        <f t="shared" si="12"/>
        <v>0</v>
      </c>
      <c r="O160" s="80"/>
      <c r="P160" s="80"/>
      <c r="Q160" s="80"/>
      <c r="R160" s="84">
        <f t="shared" si="13"/>
        <v>0</v>
      </c>
      <c r="S160" s="19" t="str">
        <f t="shared" si="9"/>
        <v>OK</v>
      </c>
      <c r="T160" s="103"/>
      <c r="U160" s="48"/>
      <c r="V160" s="48"/>
      <c r="W160" s="48"/>
      <c r="X160" s="48"/>
      <c r="Y160" s="50"/>
      <c r="Z160" s="50"/>
      <c r="AA160" s="50"/>
      <c r="AB160" s="50"/>
      <c r="AC160" s="50"/>
      <c r="AD160" s="50"/>
      <c r="AE160" s="50"/>
      <c r="AF160" s="51"/>
      <c r="AG160" s="51"/>
      <c r="AH160" s="51"/>
      <c r="AI160" s="51"/>
    </row>
    <row r="161" spans="1:35" ht="40" customHeight="1" x14ac:dyDescent="0.35">
      <c r="A161" s="109"/>
      <c r="B161" s="112"/>
      <c r="C161" s="33">
        <v>158</v>
      </c>
      <c r="D161" s="115"/>
      <c r="E161" s="39" t="s">
        <v>32</v>
      </c>
      <c r="F161" s="40" t="s">
        <v>125</v>
      </c>
      <c r="G161" s="40" t="s">
        <v>28</v>
      </c>
      <c r="H161" s="40" t="s">
        <v>29</v>
      </c>
      <c r="I161" s="38">
        <v>32</v>
      </c>
      <c r="J161" s="17">
        <v>0</v>
      </c>
      <c r="K161" s="79">
        <f t="shared" si="10"/>
        <v>0</v>
      </c>
      <c r="L161" s="81">
        <f t="shared" si="11"/>
        <v>0</v>
      </c>
      <c r="M161" s="82"/>
      <c r="N161" s="83">
        <f t="shared" si="12"/>
        <v>0</v>
      </c>
      <c r="O161" s="80"/>
      <c r="P161" s="80"/>
      <c r="Q161" s="80"/>
      <c r="R161" s="84">
        <f t="shared" si="13"/>
        <v>0</v>
      </c>
      <c r="S161" s="19" t="str">
        <f t="shared" si="9"/>
        <v>OK</v>
      </c>
      <c r="T161" s="103"/>
      <c r="U161" s="48"/>
      <c r="V161" s="48"/>
      <c r="W161" s="48"/>
      <c r="X161" s="48"/>
      <c r="Y161" s="50"/>
      <c r="Z161" s="50"/>
      <c r="AA161" s="50"/>
      <c r="AB161" s="50"/>
      <c r="AC161" s="50"/>
      <c r="AD161" s="50"/>
      <c r="AE161" s="50"/>
      <c r="AF161" s="51"/>
      <c r="AG161" s="51"/>
      <c r="AH161" s="51"/>
      <c r="AI161" s="51"/>
    </row>
    <row r="162" spans="1:35" ht="40" customHeight="1" x14ac:dyDescent="0.35">
      <c r="A162" s="109"/>
      <c r="B162" s="112"/>
      <c r="C162" s="33">
        <v>159</v>
      </c>
      <c r="D162" s="115"/>
      <c r="E162" s="39" t="s">
        <v>33</v>
      </c>
      <c r="F162" s="40" t="s">
        <v>125</v>
      </c>
      <c r="G162" s="40" t="s">
        <v>34</v>
      </c>
      <c r="H162" s="40" t="s">
        <v>29</v>
      </c>
      <c r="I162" s="38">
        <v>52</v>
      </c>
      <c r="J162" s="17">
        <v>0</v>
      </c>
      <c r="K162" s="79">
        <f t="shared" si="10"/>
        <v>0</v>
      </c>
      <c r="L162" s="81">
        <f t="shared" si="11"/>
        <v>0</v>
      </c>
      <c r="M162" s="82"/>
      <c r="N162" s="83">
        <f t="shared" si="12"/>
        <v>0</v>
      </c>
      <c r="O162" s="80"/>
      <c r="P162" s="80"/>
      <c r="Q162" s="80"/>
      <c r="R162" s="84">
        <f t="shared" si="13"/>
        <v>0</v>
      </c>
      <c r="S162" s="19" t="str">
        <f t="shared" si="9"/>
        <v>OK</v>
      </c>
      <c r="T162" s="103"/>
      <c r="U162" s="48"/>
      <c r="V162" s="48"/>
      <c r="W162" s="48"/>
      <c r="X162" s="48"/>
      <c r="Y162" s="50"/>
      <c r="Z162" s="50"/>
      <c r="AA162" s="50"/>
      <c r="AB162" s="50"/>
      <c r="AC162" s="50"/>
      <c r="AD162" s="50"/>
      <c r="AE162" s="50"/>
      <c r="AF162" s="51"/>
      <c r="AG162" s="51"/>
      <c r="AH162" s="51"/>
      <c r="AI162" s="51"/>
    </row>
    <row r="163" spans="1:35" ht="40" customHeight="1" x14ac:dyDescent="0.35">
      <c r="A163" s="109"/>
      <c r="B163" s="112"/>
      <c r="C163" s="33">
        <v>160</v>
      </c>
      <c r="D163" s="115"/>
      <c r="E163" s="39" t="s">
        <v>35</v>
      </c>
      <c r="F163" s="40" t="s">
        <v>125</v>
      </c>
      <c r="G163" s="40" t="s">
        <v>36</v>
      </c>
      <c r="H163" s="40" t="s">
        <v>29</v>
      </c>
      <c r="I163" s="38">
        <v>75</v>
      </c>
      <c r="J163" s="17">
        <v>0</v>
      </c>
      <c r="K163" s="79">
        <f t="shared" si="10"/>
        <v>0</v>
      </c>
      <c r="L163" s="81">
        <f t="shared" si="11"/>
        <v>0</v>
      </c>
      <c r="M163" s="82"/>
      <c r="N163" s="83">
        <f t="shared" si="12"/>
        <v>0</v>
      </c>
      <c r="O163" s="80"/>
      <c r="P163" s="80"/>
      <c r="Q163" s="80"/>
      <c r="R163" s="84">
        <f t="shared" si="13"/>
        <v>0</v>
      </c>
      <c r="S163" s="19" t="str">
        <f t="shared" si="9"/>
        <v>OK</v>
      </c>
      <c r="T163" s="103"/>
      <c r="U163" s="48"/>
      <c r="V163" s="48"/>
      <c r="W163" s="48"/>
      <c r="X163" s="48"/>
      <c r="Y163" s="50"/>
      <c r="Z163" s="50"/>
      <c r="AA163" s="50"/>
      <c r="AB163" s="50"/>
      <c r="AC163" s="50"/>
      <c r="AD163" s="50"/>
      <c r="AE163" s="50"/>
      <c r="AF163" s="51"/>
      <c r="AG163" s="51"/>
      <c r="AH163" s="51"/>
      <c r="AI163" s="51"/>
    </row>
    <row r="164" spans="1:35" ht="40" customHeight="1" x14ac:dyDescent="0.35">
      <c r="A164" s="109"/>
      <c r="B164" s="112"/>
      <c r="C164" s="33">
        <v>161</v>
      </c>
      <c r="D164" s="115"/>
      <c r="E164" s="39" t="s">
        <v>127</v>
      </c>
      <c r="F164" s="40" t="s">
        <v>125</v>
      </c>
      <c r="G164" s="40" t="s">
        <v>28</v>
      </c>
      <c r="H164" s="40" t="s">
        <v>29</v>
      </c>
      <c r="I164" s="38">
        <v>6.59</v>
      </c>
      <c r="J164" s="17">
        <v>0</v>
      </c>
      <c r="K164" s="79">
        <f t="shared" si="10"/>
        <v>0</v>
      </c>
      <c r="L164" s="81">
        <f t="shared" si="11"/>
        <v>0</v>
      </c>
      <c r="M164" s="82"/>
      <c r="N164" s="83">
        <f t="shared" si="12"/>
        <v>0</v>
      </c>
      <c r="O164" s="80"/>
      <c r="P164" s="80"/>
      <c r="Q164" s="80"/>
      <c r="R164" s="84">
        <f t="shared" si="13"/>
        <v>0</v>
      </c>
      <c r="S164" s="19" t="str">
        <f t="shared" si="9"/>
        <v>OK</v>
      </c>
      <c r="T164" s="103"/>
      <c r="U164" s="48"/>
      <c r="V164" s="48"/>
      <c r="W164" s="48"/>
      <c r="X164" s="48"/>
      <c r="Y164" s="50"/>
      <c r="Z164" s="50"/>
      <c r="AA164" s="50"/>
      <c r="AB164" s="50"/>
      <c r="AC164" s="50"/>
      <c r="AD164" s="50"/>
      <c r="AE164" s="50"/>
      <c r="AF164" s="51"/>
      <c r="AG164" s="51"/>
      <c r="AH164" s="51"/>
      <c r="AI164" s="51"/>
    </row>
    <row r="165" spans="1:35" ht="40" customHeight="1" x14ac:dyDescent="0.35">
      <c r="A165" s="109"/>
      <c r="B165" s="112"/>
      <c r="C165" s="33">
        <v>162</v>
      </c>
      <c r="D165" s="115"/>
      <c r="E165" s="39" t="s">
        <v>41</v>
      </c>
      <c r="F165" s="40" t="s">
        <v>10</v>
      </c>
      <c r="G165" s="40" t="s">
        <v>28</v>
      </c>
      <c r="H165" s="40" t="s">
        <v>29</v>
      </c>
      <c r="I165" s="38">
        <v>74.28</v>
      </c>
      <c r="J165" s="17">
        <v>0</v>
      </c>
      <c r="K165" s="79">
        <f t="shared" si="10"/>
        <v>0</v>
      </c>
      <c r="L165" s="81">
        <f t="shared" si="11"/>
        <v>0</v>
      </c>
      <c r="M165" s="82"/>
      <c r="N165" s="83">
        <f t="shared" si="12"/>
        <v>0</v>
      </c>
      <c r="O165" s="80"/>
      <c r="P165" s="80"/>
      <c r="Q165" s="80"/>
      <c r="R165" s="84">
        <f t="shared" si="13"/>
        <v>0</v>
      </c>
      <c r="S165" s="19" t="str">
        <f t="shared" si="9"/>
        <v>OK</v>
      </c>
      <c r="T165" s="103"/>
      <c r="U165" s="48"/>
      <c r="V165" s="48"/>
      <c r="W165" s="48"/>
      <c r="X165" s="48"/>
      <c r="Y165" s="50"/>
      <c r="Z165" s="50"/>
      <c r="AA165" s="50"/>
      <c r="AB165" s="50"/>
      <c r="AC165" s="50"/>
      <c r="AD165" s="50"/>
      <c r="AE165" s="50"/>
      <c r="AF165" s="51"/>
      <c r="AG165" s="51"/>
      <c r="AH165" s="51"/>
      <c r="AI165" s="51"/>
    </row>
    <row r="166" spans="1:35" ht="40" customHeight="1" x14ac:dyDescent="0.35">
      <c r="A166" s="109"/>
      <c r="B166" s="112"/>
      <c r="C166" s="33">
        <v>163</v>
      </c>
      <c r="D166" s="115"/>
      <c r="E166" s="39" t="s">
        <v>42</v>
      </c>
      <c r="F166" s="40" t="s">
        <v>43</v>
      </c>
      <c r="G166" s="40" t="s">
        <v>28</v>
      </c>
      <c r="H166" s="40" t="s">
        <v>29</v>
      </c>
      <c r="I166" s="38">
        <v>26.57</v>
      </c>
      <c r="J166" s="17">
        <v>0</v>
      </c>
      <c r="K166" s="79">
        <f t="shared" si="10"/>
        <v>0</v>
      </c>
      <c r="L166" s="81">
        <f t="shared" si="11"/>
        <v>0</v>
      </c>
      <c r="M166" s="82"/>
      <c r="N166" s="83">
        <f t="shared" si="12"/>
        <v>0</v>
      </c>
      <c r="O166" s="80"/>
      <c r="P166" s="80"/>
      <c r="Q166" s="80"/>
      <c r="R166" s="84">
        <f t="shared" si="13"/>
        <v>0</v>
      </c>
      <c r="S166" s="19" t="str">
        <f t="shared" si="9"/>
        <v>OK</v>
      </c>
      <c r="T166" s="103"/>
      <c r="U166" s="48"/>
      <c r="V166" s="48"/>
      <c r="W166" s="48"/>
      <c r="X166" s="48"/>
      <c r="Y166" s="50"/>
      <c r="Z166" s="50"/>
      <c r="AA166" s="50"/>
      <c r="AB166" s="50"/>
      <c r="AC166" s="50"/>
      <c r="AD166" s="50"/>
      <c r="AE166" s="50"/>
      <c r="AF166" s="51"/>
      <c r="AG166" s="51"/>
      <c r="AH166" s="51"/>
      <c r="AI166" s="51"/>
    </row>
    <row r="167" spans="1:35" ht="40" customHeight="1" x14ac:dyDescent="0.35">
      <c r="A167" s="109"/>
      <c r="B167" s="112"/>
      <c r="C167" s="33">
        <v>164</v>
      </c>
      <c r="D167" s="115"/>
      <c r="E167" s="39" t="s">
        <v>44</v>
      </c>
      <c r="F167" s="40" t="s">
        <v>37</v>
      </c>
      <c r="G167" s="40" t="s">
        <v>45</v>
      </c>
      <c r="H167" s="40" t="s">
        <v>29</v>
      </c>
      <c r="I167" s="38">
        <v>34.21</v>
      </c>
      <c r="J167" s="17">
        <v>0</v>
      </c>
      <c r="K167" s="79">
        <f t="shared" si="10"/>
        <v>0</v>
      </c>
      <c r="L167" s="81">
        <f t="shared" si="11"/>
        <v>0</v>
      </c>
      <c r="M167" s="82"/>
      <c r="N167" s="83">
        <f t="shared" si="12"/>
        <v>0</v>
      </c>
      <c r="O167" s="80"/>
      <c r="P167" s="80"/>
      <c r="Q167" s="80"/>
      <c r="R167" s="84">
        <f t="shared" si="13"/>
        <v>0</v>
      </c>
      <c r="S167" s="19" t="str">
        <f t="shared" si="9"/>
        <v>OK</v>
      </c>
      <c r="T167" s="103"/>
      <c r="U167" s="48"/>
      <c r="V167" s="48"/>
      <c r="W167" s="48"/>
      <c r="X167" s="48"/>
      <c r="Y167" s="50"/>
      <c r="Z167" s="50"/>
      <c r="AA167" s="50"/>
      <c r="AB167" s="50"/>
      <c r="AC167" s="50"/>
      <c r="AD167" s="50"/>
      <c r="AE167" s="50"/>
      <c r="AF167" s="51"/>
      <c r="AG167" s="51"/>
      <c r="AH167" s="51"/>
      <c r="AI167" s="51"/>
    </row>
    <row r="168" spans="1:35" ht="40" customHeight="1" x14ac:dyDescent="0.35">
      <c r="A168" s="109"/>
      <c r="B168" s="112"/>
      <c r="C168" s="33">
        <v>165</v>
      </c>
      <c r="D168" s="115"/>
      <c r="E168" s="39" t="s">
        <v>46</v>
      </c>
      <c r="F168" s="40" t="s">
        <v>37</v>
      </c>
      <c r="G168" s="40" t="s">
        <v>99</v>
      </c>
      <c r="H168" s="40" t="s">
        <v>29</v>
      </c>
      <c r="I168" s="38">
        <v>27</v>
      </c>
      <c r="J168" s="17">
        <v>0</v>
      </c>
      <c r="K168" s="79">
        <f t="shared" si="10"/>
        <v>0</v>
      </c>
      <c r="L168" s="81">
        <f t="shared" si="11"/>
        <v>0</v>
      </c>
      <c r="M168" s="82"/>
      <c r="N168" s="83">
        <f t="shared" si="12"/>
        <v>0</v>
      </c>
      <c r="O168" s="80"/>
      <c r="P168" s="80"/>
      <c r="Q168" s="80"/>
      <c r="R168" s="84">
        <f t="shared" si="13"/>
        <v>0</v>
      </c>
      <c r="S168" s="19" t="str">
        <f t="shared" si="9"/>
        <v>OK</v>
      </c>
      <c r="T168" s="103"/>
      <c r="U168" s="48"/>
      <c r="V168" s="48"/>
      <c r="W168" s="48"/>
      <c r="X168" s="48"/>
      <c r="Y168" s="50"/>
      <c r="Z168" s="50"/>
      <c r="AA168" s="50"/>
      <c r="AB168" s="50"/>
      <c r="AC168" s="50"/>
      <c r="AD168" s="50"/>
      <c r="AE168" s="50"/>
      <c r="AF168" s="51"/>
      <c r="AG168" s="51"/>
      <c r="AH168" s="51"/>
      <c r="AI168" s="51"/>
    </row>
    <row r="169" spans="1:35" ht="40" customHeight="1" x14ac:dyDescent="0.35">
      <c r="A169" s="109"/>
      <c r="B169" s="112"/>
      <c r="C169" s="33">
        <v>166</v>
      </c>
      <c r="D169" s="115"/>
      <c r="E169" s="39" t="s">
        <v>48</v>
      </c>
      <c r="F169" s="40" t="s">
        <v>37</v>
      </c>
      <c r="G169" s="40" t="s">
        <v>49</v>
      </c>
      <c r="H169" s="40" t="s">
        <v>29</v>
      </c>
      <c r="I169" s="38">
        <v>19.21</v>
      </c>
      <c r="J169" s="17">
        <v>0</v>
      </c>
      <c r="K169" s="79">
        <f t="shared" si="10"/>
        <v>0</v>
      </c>
      <c r="L169" s="81">
        <f t="shared" si="11"/>
        <v>0</v>
      </c>
      <c r="M169" s="82"/>
      <c r="N169" s="83">
        <f t="shared" si="12"/>
        <v>0</v>
      </c>
      <c r="O169" s="80"/>
      <c r="P169" s="80"/>
      <c r="Q169" s="80"/>
      <c r="R169" s="84">
        <f t="shared" si="13"/>
        <v>0</v>
      </c>
      <c r="S169" s="19" t="str">
        <f t="shared" si="9"/>
        <v>OK</v>
      </c>
      <c r="T169" s="103"/>
      <c r="U169" s="48"/>
      <c r="V169" s="48"/>
      <c r="W169" s="48"/>
      <c r="X169" s="48"/>
      <c r="Y169" s="50"/>
      <c r="Z169" s="50"/>
      <c r="AA169" s="50"/>
      <c r="AB169" s="50"/>
      <c r="AC169" s="50"/>
      <c r="AD169" s="50"/>
      <c r="AE169" s="50"/>
      <c r="AF169" s="51"/>
      <c r="AG169" s="51"/>
      <c r="AH169" s="51"/>
      <c r="AI169" s="51"/>
    </row>
    <row r="170" spans="1:35" ht="40" customHeight="1" x14ac:dyDescent="0.35">
      <c r="A170" s="109"/>
      <c r="B170" s="112"/>
      <c r="C170" s="33">
        <v>167</v>
      </c>
      <c r="D170" s="115"/>
      <c r="E170" s="39" t="s">
        <v>50</v>
      </c>
      <c r="F170" s="40" t="s">
        <v>37</v>
      </c>
      <c r="G170" s="40" t="s">
        <v>51</v>
      </c>
      <c r="H170" s="40" t="s">
        <v>29</v>
      </c>
      <c r="I170" s="38">
        <v>240.3</v>
      </c>
      <c r="J170" s="17">
        <v>0</v>
      </c>
      <c r="K170" s="79">
        <f t="shared" si="10"/>
        <v>0</v>
      </c>
      <c r="L170" s="81">
        <f t="shared" si="11"/>
        <v>0</v>
      </c>
      <c r="M170" s="82"/>
      <c r="N170" s="83">
        <f t="shared" si="12"/>
        <v>0</v>
      </c>
      <c r="O170" s="80"/>
      <c r="P170" s="80"/>
      <c r="Q170" s="80"/>
      <c r="R170" s="84">
        <f t="shared" si="13"/>
        <v>0</v>
      </c>
      <c r="S170" s="19" t="str">
        <f t="shared" si="9"/>
        <v>OK</v>
      </c>
      <c r="T170" s="103"/>
      <c r="U170" s="48"/>
      <c r="V170" s="48"/>
      <c r="W170" s="48"/>
      <c r="X170" s="48"/>
      <c r="Y170" s="50"/>
      <c r="Z170" s="50"/>
      <c r="AA170" s="50"/>
      <c r="AB170" s="50"/>
      <c r="AC170" s="50"/>
      <c r="AD170" s="50"/>
      <c r="AE170" s="50"/>
      <c r="AF170" s="51"/>
      <c r="AG170" s="51"/>
      <c r="AH170" s="51"/>
      <c r="AI170" s="51"/>
    </row>
    <row r="171" spans="1:35" ht="40" customHeight="1" x14ac:dyDescent="0.35">
      <c r="A171" s="109"/>
      <c r="B171" s="112"/>
      <c r="C171" s="33">
        <v>168</v>
      </c>
      <c r="D171" s="115"/>
      <c r="E171" s="39" t="s">
        <v>52</v>
      </c>
      <c r="F171" s="40" t="s">
        <v>37</v>
      </c>
      <c r="G171" s="40" t="s">
        <v>53</v>
      </c>
      <c r="H171" s="40" t="s">
        <v>29</v>
      </c>
      <c r="I171" s="38">
        <v>262.35000000000002</v>
      </c>
      <c r="J171" s="17">
        <v>0</v>
      </c>
      <c r="K171" s="79">
        <f t="shared" si="10"/>
        <v>0</v>
      </c>
      <c r="L171" s="81">
        <f t="shared" si="11"/>
        <v>0</v>
      </c>
      <c r="M171" s="82"/>
      <c r="N171" s="83">
        <f t="shared" si="12"/>
        <v>0</v>
      </c>
      <c r="O171" s="80"/>
      <c r="P171" s="80"/>
      <c r="Q171" s="80"/>
      <c r="R171" s="84">
        <f t="shared" si="13"/>
        <v>0</v>
      </c>
      <c r="S171" s="19" t="str">
        <f t="shared" si="9"/>
        <v>OK</v>
      </c>
      <c r="T171" s="103"/>
      <c r="U171" s="48"/>
      <c r="V171" s="48"/>
      <c r="W171" s="48"/>
      <c r="X171" s="48"/>
      <c r="Y171" s="50"/>
      <c r="Z171" s="50"/>
      <c r="AA171" s="50"/>
      <c r="AB171" s="50"/>
      <c r="AC171" s="50"/>
      <c r="AD171" s="50"/>
      <c r="AE171" s="50"/>
      <c r="AF171" s="51"/>
      <c r="AG171" s="51"/>
      <c r="AH171" s="51"/>
      <c r="AI171" s="51"/>
    </row>
    <row r="172" spans="1:35" ht="40" customHeight="1" x14ac:dyDescent="0.35">
      <c r="A172" s="109"/>
      <c r="B172" s="112"/>
      <c r="C172" s="33">
        <v>169</v>
      </c>
      <c r="D172" s="115"/>
      <c r="E172" s="39" t="s">
        <v>54</v>
      </c>
      <c r="F172" s="40" t="s">
        <v>37</v>
      </c>
      <c r="G172" s="40" t="s">
        <v>95</v>
      </c>
      <c r="H172" s="40" t="s">
        <v>29</v>
      </c>
      <c r="I172" s="38">
        <v>86.48</v>
      </c>
      <c r="J172" s="17">
        <v>0</v>
      </c>
      <c r="K172" s="79">
        <f t="shared" si="10"/>
        <v>0</v>
      </c>
      <c r="L172" s="81">
        <f t="shared" si="11"/>
        <v>0</v>
      </c>
      <c r="M172" s="82"/>
      <c r="N172" s="83">
        <f t="shared" si="12"/>
        <v>0</v>
      </c>
      <c r="O172" s="80"/>
      <c r="P172" s="80"/>
      <c r="Q172" s="80"/>
      <c r="R172" s="84">
        <f t="shared" si="13"/>
        <v>0</v>
      </c>
      <c r="S172" s="19" t="str">
        <f t="shared" si="9"/>
        <v>OK</v>
      </c>
      <c r="T172" s="103"/>
      <c r="U172" s="48"/>
      <c r="V172" s="48"/>
      <c r="W172" s="48"/>
      <c r="X172" s="48"/>
      <c r="Y172" s="50"/>
      <c r="Z172" s="50"/>
      <c r="AA172" s="50"/>
      <c r="AB172" s="50"/>
      <c r="AC172" s="50"/>
      <c r="AD172" s="50"/>
      <c r="AE172" s="50"/>
      <c r="AF172" s="51"/>
      <c r="AG172" s="51"/>
      <c r="AH172" s="51"/>
      <c r="AI172" s="51"/>
    </row>
    <row r="173" spans="1:35" ht="40" customHeight="1" x14ac:dyDescent="0.35">
      <c r="A173" s="109"/>
      <c r="B173" s="112"/>
      <c r="C173" s="33">
        <v>170</v>
      </c>
      <c r="D173" s="115"/>
      <c r="E173" s="39" t="s">
        <v>56</v>
      </c>
      <c r="F173" s="40" t="s">
        <v>37</v>
      </c>
      <c r="G173" s="40" t="s">
        <v>96</v>
      </c>
      <c r="H173" s="40" t="s">
        <v>29</v>
      </c>
      <c r="I173" s="38">
        <v>33.17</v>
      </c>
      <c r="J173" s="17">
        <v>0</v>
      </c>
      <c r="K173" s="79">
        <f t="shared" si="10"/>
        <v>0</v>
      </c>
      <c r="L173" s="81">
        <f t="shared" si="11"/>
        <v>0</v>
      </c>
      <c r="M173" s="82"/>
      <c r="N173" s="83">
        <f t="shared" si="12"/>
        <v>0</v>
      </c>
      <c r="O173" s="80"/>
      <c r="P173" s="80"/>
      <c r="Q173" s="80"/>
      <c r="R173" s="84">
        <f t="shared" si="13"/>
        <v>0</v>
      </c>
      <c r="S173" s="19" t="str">
        <f t="shared" si="9"/>
        <v>OK</v>
      </c>
      <c r="T173" s="103"/>
      <c r="U173" s="48"/>
      <c r="V173" s="48"/>
      <c r="W173" s="48"/>
      <c r="X173" s="48"/>
      <c r="Y173" s="50"/>
      <c r="Z173" s="50"/>
      <c r="AA173" s="50"/>
      <c r="AB173" s="50"/>
      <c r="AC173" s="50"/>
      <c r="AD173" s="50"/>
      <c r="AE173" s="50"/>
      <c r="AF173" s="51"/>
      <c r="AG173" s="51"/>
      <c r="AH173" s="51"/>
      <c r="AI173" s="51"/>
    </row>
    <row r="174" spans="1:35" ht="40" customHeight="1" x14ac:dyDescent="0.35">
      <c r="A174" s="109"/>
      <c r="B174" s="112"/>
      <c r="C174" s="33">
        <v>171</v>
      </c>
      <c r="D174" s="115"/>
      <c r="E174" s="39" t="s">
        <v>58</v>
      </c>
      <c r="F174" s="40" t="s">
        <v>37</v>
      </c>
      <c r="G174" s="40" t="s">
        <v>59</v>
      </c>
      <c r="H174" s="40" t="s">
        <v>29</v>
      </c>
      <c r="I174" s="38">
        <v>74.31</v>
      </c>
      <c r="J174" s="17">
        <v>0</v>
      </c>
      <c r="K174" s="79">
        <f t="shared" si="10"/>
        <v>0</v>
      </c>
      <c r="L174" s="81">
        <f t="shared" si="11"/>
        <v>0</v>
      </c>
      <c r="M174" s="82"/>
      <c r="N174" s="83">
        <f t="shared" si="12"/>
        <v>0</v>
      </c>
      <c r="O174" s="80"/>
      <c r="P174" s="80"/>
      <c r="Q174" s="80"/>
      <c r="R174" s="84">
        <f t="shared" si="13"/>
        <v>0</v>
      </c>
      <c r="S174" s="19" t="str">
        <f t="shared" si="9"/>
        <v>OK</v>
      </c>
      <c r="T174" s="103"/>
      <c r="U174" s="48"/>
      <c r="V174" s="48"/>
      <c r="W174" s="48"/>
      <c r="X174" s="48"/>
      <c r="Y174" s="50"/>
      <c r="Z174" s="50"/>
      <c r="AA174" s="50"/>
      <c r="AB174" s="50"/>
      <c r="AC174" s="50"/>
      <c r="AD174" s="50"/>
      <c r="AE174" s="50"/>
      <c r="AF174" s="51"/>
      <c r="AG174" s="51"/>
      <c r="AH174" s="51"/>
      <c r="AI174" s="51"/>
    </row>
    <row r="175" spans="1:35" ht="40" customHeight="1" x14ac:dyDescent="0.35">
      <c r="A175" s="109"/>
      <c r="B175" s="112"/>
      <c r="C175" s="33">
        <v>172</v>
      </c>
      <c r="D175" s="115"/>
      <c r="E175" s="39" t="s">
        <v>60</v>
      </c>
      <c r="F175" s="40" t="s">
        <v>37</v>
      </c>
      <c r="G175" s="40" t="s">
        <v>61</v>
      </c>
      <c r="H175" s="40" t="s">
        <v>29</v>
      </c>
      <c r="I175" s="38">
        <v>124.47</v>
      </c>
      <c r="J175" s="17">
        <v>0</v>
      </c>
      <c r="K175" s="79">
        <f t="shared" si="10"/>
        <v>0</v>
      </c>
      <c r="L175" s="81">
        <f t="shared" si="11"/>
        <v>0</v>
      </c>
      <c r="M175" s="82"/>
      <c r="N175" s="83">
        <f t="shared" si="12"/>
        <v>0</v>
      </c>
      <c r="O175" s="80"/>
      <c r="P175" s="80"/>
      <c r="Q175" s="80"/>
      <c r="R175" s="84">
        <f t="shared" si="13"/>
        <v>0</v>
      </c>
      <c r="S175" s="19" t="str">
        <f t="shared" si="9"/>
        <v>OK</v>
      </c>
      <c r="T175" s="103"/>
      <c r="U175" s="48"/>
      <c r="V175" s="48"/>
      <c r="W175" s="48"/>
      <c r="X175" s="48"/>
      <c r="Y175" s="50"/>
      <c r="Z175" s="50"/>
      <c r="AA175" s="50"/>
      <c r="AB175" s="50"/>
      <c r="AC175" s="50"/>
      <c r="AD175" s="50"/>
      <c r="AE175" s="50"/>
      <c r="AF175" s="51"/>
      <c r="AG175" s="51"/>
      <c r="AH175" s="51"/>
      <c r="AI175" s="51"/>
    </row>
    <row r="176" spans="1:35" ht="40" customHeight="1" x14ac:dyDescent="0.35">
      <c r="A176" s="109"/>
      <c r="B176" s="112"/>
      <c r="C176" s="33">
        <v>173</v>
      </c>
      <c r="D176" s="115"/>
      <c r="E176" s="39" t="s">
        <v>62</v>
      </c>
      <c r="F176" s="40" t="s">
        <v>125</v>
      </c>
      <c r="G176" s="40" t="s">
        <v>63</v>
      </c>
      <c r="H176" s="40" t="s">
        <v>29</v>
      </c>
      <c r="I176" s="38">
        <v>1329.82</v>
      </c>
      <c r="J176" s="17">
        <v>0</v>
      </c>
      <c r="K176" s="79">
        <f t="shared" si="10"/>
        <v>0</v>
      </c>
      <c r="L176" s="81">
        <f t="shared" si="11"/>
        <v>0</v>
      </c>
      <c r="M176" s="82"/>
      <c r="N176" s="83">
        <f t="shared" si="12"/>
        <v>0</v>
      </c>
      <c r="O176" s="80"/>
      <c r="P176" s="80"/>
      <c r="Q176" s="80"/>
      <c r="R176" s="84">
        <f t="shared" si="13"/>
        <v>0</v>
      </c>
      <c r="S176" s="19" t="str">
        <f t="shared" si="9"/>
        <v>OK</v>
      </c>
      <c r="T176" s="103"/>
      <c r="U176" s="48"/>
      <c r="V176" s="48"/>
      <c r="W176" s="48"/>
      <c r="X176" s="48"/>
      <c r="Y176" s="50"/>
      <c r="Z176" s="50"/>
      <c r="AA176" s="50"/>
      <c r="AB176" s="50"/>
      <c r="AC176" s="50"/>
      <c r="AD176" s="50"/>
      <c r="AE176" s="50"/>
      <c r="AF176" s="51"/>
      <c r="AG176" s="51"/>
      <c r="AH176" s="51"/>
      <c r="AI176" s="51"/>
    </row>
    <row r="177" spans="1:35" ht="40" customHeight="1" x14ac:dyDescent="0.35">
      <c r="A177" s="109"/>
      <c r="B177" s="112"/>
      <c r="C177" s="33">
        <v>174</v>
      </c>
      <c r="D177" s="115"/>
      <c r="E177" s="39" t="s">
        <v>64</v>
      </c>
      <c r="F177" s="40" t="s">
        <v>125</v>
      </c>
      <c r="G177" s="40" t="s">
        <v>63</v>
      </c>
      <c r="H177" s="40" t="s">
        <v>29</v>
      </c>
      <c r="I177" s="38">
        <v>699.23</v>
      </c>
      <c r="J177" s="17">
        <v>0</v>
      </c>
      <c r="K177" s="79">
        <f t="shared" si="10"/>
        <v>0</v>
      </c>
      <c r="L177" s="81">
        <f t="shared" si="11"/>
        <v>0</v>
      </c>
      <c r="M177" s="82"/>
      <c r="N177" s="83">
        <f t="shared" si="12"/>
        <v>0</v>
      </c>
      <c r="O177" s="80"/>
      <c r="P177" s="80"/>
      <c r="Q177" s="80"/>
      <c r="R177" s="84">
        <f t="shared" si="13"/>
        <v>0</v>
      </c>
      <c r="S177" s="19" t="str">
        <f t="shared" si="9"/>
        <v>OK</v>
      </c>
      <c r="T177" s="103"/>
      <c r="U177" s="48"/>
      <c r="V177" s="48"/>
      <c r="W177" s="48"/>
      <c r="X177" s="48"/>
      <c r="Y177" s="50"/>
      <c r="Z177" s="50"/>
      <c r="AA177" s="50"/>
      <c r="AB177" s="50"/>
      <c r="AC177" s="50"/>
      <c r="AD177" s="50"/>
      <c r="AE177" s="50"/>
      <c r="AF177" s="51"/>
      <c r="AG177" s="51"/>
      <c r="AH177" s="51"/>
      <c r="AI177" s="51"/>
    </row>
    <row r="178" spans="1:35" ht="40" customHeight="1" x14ac:dyDescent="0.35">
      <c r="A178" s="109"/>
      <c r="B178" s="112"/>
      <c r="C178" s="33">
        <v>175</v>
      </c>
      <c r="D178" s="115"/>
      <c r="E178" s="39" t="s">
        <v>65</v>
      </c>
      <c r="F178" s="40" t="s">
        <v>125</v>
      </c>
      <c r="G178" s="40" t="s">
        <v>66</v>
      </c>
      <c r="H178" s="40" t="s">
        <v>29</v>
      </c>
      <c r="I178" s="38">
        <v>188.79</v>
      </c>
      <c r="J178" s="17">
        <v>0</v>
      </c>
      <c r="K178" s="79">
        <f t="shared" si="10"/>
        <v>0</v>
      </c>
      <c r="L178" s="81">
        <f t="shared" si="11"/>
        <v>0</v>
      </c>
      <c r="M178" s="82"/>
      <c r="N178" s="83">
        <f t="shared" si="12"/>
        <v>0</v>
      </c>
      <c r="O178" s="80"/>
      <c r="P178" s="80"/>
      <c r="Q178" s="80"/>
      <c r="R178" s="84">
        <f t="shared" si="13"/>
        <v>0</v>
      </c>
      <c r="S178" s="19" t="str">
        <f t="shared" si="9"/>
        <v>OK</v>
      </c>
      <c r="T178" s="103"/>
      <c r="U178" s="48"/>
      <c r="V178" s="48"/>
      <c r="W178" s="48"/>
      <c r="X178" s="48"/>
      <c r="Y178" s="50"/>
      <c r="Z178" s="50"/>
      <c r="AA178" s="50"/>
      <c r="AB178" s="50"/>
      <c r="AC178" s="50"/>
      <c r="AD178" s="50"/>
      <c r="AE178" s="50"/>
      <c r="AF178" s="51"/>
      <c r="AG178" s="51"/>
      <c r="AH178" s="51"/>
      <c r="AI178" s="51"/>
    </row>
    <row r="179" spans="1:35" ht="40" customHeight="1" x14ac:dyDescent="0.35">
      <c r="A179" s="109"/>
      <c r="B179" s="112"/>
      <c r="C179" s="33">
        <v>176</v>
      </c>
      <c r="D179" s="115"/>
      <c r="E179" s="39" t="s">
        <v>69</v>
      </c>
      <c r="F179" s="40" t="s">
        <v>125</v>
      </c>
      <c r="G179" s="40" t="s">
        <v>28</v>
      </c>
      <c r="H179" s="40" t="s">
        <v>29</v>
      </c>
      <c r="I179" s="38">
        <v>433.26</v>
      </c>
      <c r="J179" s="17">
        <v>0</v>
      </c>
      <c r="K179" s="79">
        <f t="shared" si="10"/>
        <v>0</v>
      </c>
      <c r="L179" s="81">
        <f t="shared" si="11"/>
        <v>0</v>
      </c>
      <c r="M179" s="82"/>
      <c r="N179" s="83">
        <f t="shared" si="12"/>
        <v>0</v>
      </c>
      <c r="O179" s="80"/>
      <c r="P179" s="80"/>
      <c r="Q179" s="80"/>
      <c r="R179" s="84">
        <f t="shared" si="13"/>
        <v>0</v>
      </c>
      <c r="S179" s="19" t="str">
        <f t="shared" si="9"/>
        <v>OK</v>
      </c>
      <c r="T179" s="103"/>
      <c r="U179" s="48"/>
      <c r="V179" s="48"/>
      <c r="W179" s="48"/>
      <c r="X179" s="48"/>
      <c r="Y179" s="50"/>
      <c r="Z179" s="50"/>
      <c r="AA179" s="50"/>
      <c r="AB179" s="50"/>
      <c r="AC179" s="50"/>
      <c r="AD179" s="50"/>
      <c r="AE179" s="50"/>
      <c r="AF179" s="51"/>
      <c r="AG179" s="51"/>
      <c r="AH179" s="51"/>
      <c r="AI179" s="51"/>
    </row>
    <row r="180" spans="1:35" ht="40" customHeight="1" x14ac:dyDescent="0.35">
      <c r="A180" s="109"/>
      <c r="B180" s="112"/>
      <c r="C180" s="33">
        <v>177</v>
      </c>
      <c r="D180" s="115"/>
      <c r="E180" s="39" t="s">
        <v>70</v>
      </c>
      <c r="F180" s="40" t="s">
        <v>125</v>
      </c>
      <c r="G180" s="40" t="s">
        <v>71</v>
      </c>
      <c r="H180" s="40" t="s">
        <v>29</v>
      </c>
      <c r="I180" s="38">
        <v>164.74</v>
      </c>
      <c r="J180" s="17">
        <v>0</v>
      </c>
      <c r="K180" s="79">
        <f t="shared" si="10"/>
        <v>0</v>
      </c>
      <c r="L180" s="81">
        <f t="shared" si="11"/>
        <v>0</v>
      </c>
      <c r="M180" s="82"/>
      <c r="N180" s="83">
        <f t="shared" si="12"/>
        <v>0</v>
      </c>
      <c r="O180" s="80"/>
      <c r="P180" s="80"/>
      <c r="Q180" s="80"/>
      <c r="R180" s="84">
        <f t="shared" si="13"/>
        <v>0</v>
      </c>
      <c r="S180" s="19" t="str">
        <f t="shared" si="9"/>
        <v>OK</v>
      </c>
      <c r="T180" s="103"/>
      <c r="U180" s="48"/>
      <c r="V180" s="48"/>
      <c r="W180" s="48"/>
      <c r="X180" s="48"/>
      <c r="Y180" s="50"/>
      <c r="Z180" s="50"/>
      <c r="AA180" s="50"/>
      <c r="AB180" s="50"/>
      <c r="AC180" s="50"/>
      <c r="AD180" s="50"/>
      <c r="AE180" s="50"/>
      <c r="AF180" s="51"/>
      <c r="AG180" s="51"/>
      <c r="AH180" s="51"/>
      <c r="AI180" s="51"/>
    </row>
    <row r="181" spans="1:35" ht="40" customHeight="1" x14ac:dyDescent="0.35">
      <c r="A181" s="109"/>
      <c r="B181" s="112"/>
      <c r="C181" s="33">
        <v>178</v>
      </c>
      <c r="D181" s="115"/>
      <c r="E181" s="39" t="s">
        <v>74</v>
      </c>
      <c r="F181" s="40" t="s">
        <v>125</v>
      </c>
      <c r="G181" s="40" t="s">
        <v>75</v>
      </c>
      <c r="H181" s="40" t="s">
        <v>29</v>
      </c>
      <c r="I181" s="38">
        <v>1340</v>
      </c>
      <c r="J181" s="17">
        <v>0</v>
      </c>
      <c r="K181" s="79">
        <f t="shared" si="10"/>
        <v>0</v>
      </c>
      <c r="L181" s="81">
        <f t="shared" si="11"/>
        <v>0</v>
      </c>
      <c r="M181" s="82"/>
      <c r="N181" s="83">
        <f t="shared" si="12"/>
        <v>0</v>
      </c>
      <c r="O181" s="80"/>
      <c r="P181" s="80"/>
      <c r="Q181" s="80"/>
      <c r="R181" s="84">
        <f t="shared" si="13"/>
        <v>0</v>
      </c>
      <c r="S181" s="19" t="str">
        <f t="shared" si="9"/>
        <v>OK</v>
      </c>
      <c r="T181" s="103"/>
      <c r="U181" s="48"/>
      <c r="V181" s="48"/>
      <c r="W181" s="48"/>
      <c r="X181" s="48"/>
      <c r="Y181" s="50"/>
      <c r="Z181" s="50"/>
      <c r="AA181" s="50"/>
      <c r="AB181" s="50"/>
      <c r="AC181" s="50"/>
      <c r="AD181" s="50"/>
      <c r="AE181" s="50"/>
      <c r="AF181" s="51"/>
      <c r="AG181" s="51"/>
      <c r="AH181" s="51"/>
      <c r="AI181" s="51"/>
    </row>
    <row r="182" spans="1:35" ht="40" customHeight="1" x14ac:dyDescent="0.35">
      <c r="A182" s="109"/>
      <c r="B182" s="112"/>
      <c r="C182" s="33">
        <v>179</v>
      </c>
      <c r="D182" s="115"/>
      <c r="E182" s="39" t="s">
        <v>76</v>
      </c>
      <c r="F182" s="40" t="s">
        <v>125</v>
      </c>
      <c r="G182" s="40" t="s">
        <v>28</v>
      </c>
      <c r="H182" s="40" t="s">
        <v>29</v>
      </c>
      <c r="I182" s="38">
        <v>716.77</v>
      </c>
      <c r="J182" s="17">
        <v>0</v>
      </c>
      <c r="K182" s="79">
        <f t="shared" si="10"/>
        <v>0</v>
      </c>
      <c r="L182" s="81">
        <f t="shared" si="11"/>
        <v>0</v>
      </c>
      <c r="M182" s="82"/>
      <c r="N182" s="83">
        <f t="shared" si="12"/>
        <v>0</v>
      </c>
      <c r="O182" s="80"/>
      <c r="P182" s="80"/>
      <c r="Q182" s="80"/>
      <c r="R182" s="84">
        <f t="shared" si="13"/>
        <v>0</v>
      </c>
      <c r="S182" s="19" t="str">
        <f t="shared" si="9"/>
        <v>OK</v>
      </c>
      <c r="T182" s="103"/>
      <c r="U182" s="48"/>
      <c r="V182" s="48"/>
      <c r="W182" s="48"/>
      <c r="X182" s="48"/>
      <c r="Y182" s="50"/>
      <c r="Z182" s="50"/>
      <c r="AA182" s="50"/>
      <c r="AB182" s="50"/>
      <c r="AC182" s="50"/>
      <c r="AD182" s="50"/>
      <c r="AE182" s="50"/>
      <c r="AF182" s="51"/>
      <c r="AG182" s="51"/>
      <c r="AH182" s="51"/>
      <c r="AI182" s="51"/>
    </row>
    <row r="183" spans="1:35" ht="40" customHeight="1" x14ac:dyDescent="0.35">
      <c r="A183" s="109"/>
      <c r="B183" s="112"/>
      <c r="C183" s="33">
        <v>180</v>
      </c>
      <c r="D183" s="115"/>
      <c r="E183" s="39" t="s">
        <v>78</v>
      </c>
      <c r="F183" s="40" t="s">
        <v>125</v>
      </c>
      <c r="G183" s="40" t="s">
        <v>28</v>
      </c>
      <c r="H183" s="40" t="s">
        <v>29</v>
      </c>
      <c r="I183" s="38">
        <v>90</v>
      </c>
      <c r="J183" s="17">
        <v>0</v>
      </c>
      <c r="K183" s="79">
        <f t="shared" si="10"/>
        <v>0</v>
      </c>
      <c r="L183" s="81">
        <f t="shared" si="11"/>
        <v>0</v>
      </c>
      <c r="M183" s="82"/>
      <c r="N183" s="83">
        <f t="shared" si="12"/>
        <v>0</v>
      </c>
      <c r="O183" s="80"/>
      <c r="P183" s="80"/>
      <c r="Q183" s="80"/>
      <c r="R183" s="84">
        <f t="shared" si="13"/>
        <v>0</v>
      </c>
      <c r="S183" s="19" t="str">
        <f t="shared" si="9"/>
        <v>OK</v>
      </c>
      <c r="T183" s="103"/>
      <c r="U183" s="48"/>
      <c r="V183" s="48"/>
      <c r="W183" s="48"/>
      <c r="X183" s="48"/>
      <c r="Y183" s="50"/>
      <c r="Z183" s="50"/>
      <c r="AA183" s="50"/>
      <c r="AB183" s="50"/>
      <c r="AC183" s="50"/>
      <c r="AD183" s="50"/>
      <c r="AE183" s="50"/>
      <c r="AF183" s="51"/>
      <c r="AG183" s="51"/>
      <c r="AH183" s="51"/>
      <c r="AI183" s="51"/>
    </row>
    <row r="184" spans="1:35" ht="40" customHeight="1" x14ac:dyDescent="0.35">
      <c r="A184" s="109"/>
      <c r="B184" s="112"/>
      <c r="C184" s="33">
        <v>181</v>
      </c>
      <c r="D184" s="115"/>
      <c r="E184" s="39" t="s">
        <v>131</v>
      </c>
      <c r="F184" s="40" t="s">
        <v>125</v>
      </c>
      <c r="G184" s="40" t="s">
        <v>28</v>
      </c>
      <c r="H184" s="40" t="s">
        <v>29</v>
      </c>
      <c r="I184" s="38">
        <v>85.21</v>
      </c>
      <c r="J184" s="17">
        <v>0</v>
      </c>
      <c r="K184" s="79">
        <f t="shared" si="10"/>
        <v>0</v>
      </c>
      <c r="L184" s="81">
        <f t="shared" si="11"/>
        <v>0</v>
      </c>
      <c r="M184" s="82"/>
      <c r="N184" s="83">
        <f t="shared" si="12"/>
        <v>0</v>
      </c>
      <c r="O184" s="80"/>
      <c r="P184" s="80"/>
      <c r="Q184" s="80"/>
      <c r="R184" s="84">
        <f t="shared" si="13"/>
        <v>0</v>
      </c>
      <c r="S184" s="19" t="str">
        <f t="shared" si="9"/>
        <v>OK</v>
      </c>
      <c r="T184" s="103"/>
      <c r="U184" s="48"/>
      <c r="V184" s="48"/>
      <c r="W184" s="48"/>
      <c r="X184" s="48"/>
      <c r="Y184" s="50"/>
      <c r="Z184" s="50"/>
      <c r="AA184" s="50"/>
      <c r="AB184" s="50"/>
      <c r="AC184" s="50"/>
      <c r="AD184" s="50"/>
      <c r="AE184" s="50"/>
      <c r="AF184" s="51"/>
      <c r="AG184" s="51"/>
      <c r="AH184" s="51"/>
      <c r="AI184" s="51"/>
    </row>
    <row r="185" spans="1:35" ht="40" customHeight="1" x14ac:dyDescent="0.35">
      <c r="A185" s="109"/>
      <c r="B185" s="112"/>
      <c r="C185" s="33">
        <v>182</v>
      </c>
      <c r="D185" s="115"/>
      <c r="E185" s="39" t="s">
        <v>132</v>
      </c>
      <c r="F185" s="40" t="s">
        <v>37</v>
      </c>
      <c r="G185" s="40" t="s">
        <v>100</v>
      </c>
      <c r="H185" s="40" t="s">
        <v>29</v>
      </c>
      <c r="I185" s="38">
        <v>16.18</v>
      </c>
      <c r="J185" s="17">
        <v>0</v>
      </c>
      <c r="K185" s="79">
        <f t="shared" si="10"/>
        <v>0</v>
      </c>
      <c r="L185" s="81">
        <f t="shared" si="11"/>
        <v>0</v>
      </c>
      <c r="M185" s="82"/>
      <c r="N185" s="83">
        <f t="shared" si="12"/>
        <v>0</v>
      </c>
      <c r="O185" s="80"/>
      <c r="P185" s="80"/>
      <c r="Q185" s="80"/>
      <c r="R185" s="84">
        <f t="shared" si="13"/>
        <v>0</v>
      </c>
      <c r="S185" s="19" t="str">
        <f t="shared" si="9"/>
        <v>OK</v>
      </c>
      <c r="T185" s="103"/>
      <c r="U185" s="48"/>
      <c r="V185" s="48"/>
      <c r="W185" s="48"/>
      <c r="X185" s="48"/>
      <c r="Y185" s="50"/>
      <c r="Z185" s="50"/>
      <c r="AA185" s="50"/>
      <c r="AB185" s="50"/>
      <c r="AC185" s="50"/>
      <c r="AD185" s="50"/>
      <c r="AE185" s="50"/>
      <c r="AF185" s="51"/>
      <c r="AG185" s="51"/>
      <c r="AH185" s="51"/>
      <c r="AI185" s="51"/>
    </row>
    <row r="186" spans="1:35" ht="40" customHeight="1" x14ac:dyDescent="0.35">
      <c r="A186" s="109"/>
      <c r="B186" s="112"/>
      <c r="C186" s="33">
        <v>183</v>
      </c>
      <c r="D186" s="115"/>
      <c r="E186" s="39" t="s">
        <v>135</v>
      </c>
      <c r="F186" s="40" t="s">
        <v>37</v>
      </c>
      <c r="G186" s="40" t="s">
        <v>82</v>
      </c>
      <c r="H186" s="40" t="s">
        <v>29</v>
      </c>
      <c r="I186" s="38">
        <v>65.41</v>
      </c>
      <c r="J186" s="17">
        <v>0</v>
      </c>
      <c r="K186" s="79">
        <f t="shared" si="10"/>
        <v>0</v>
      </c>
      <c r="L186" s="81">
        <f t="shared" si="11"/>
        <v>0</v>
      </c>
      <c r="M186" s="82"/>
      <c r="N186" s="83">
        <f t="shared" si="12"/>
        <v>0</v>
      </c>
      <c r="O186" s="80"/>
      <c r="P186" s="80"/>
      <c r="Q186" s="80"/>
      <c r="R186" s="84">
        <f t="shared" si="13"/>
        <v>0</v>
      </c>
      <c r="S186" s="19" t="str">
        <f t="shared" si="9"/>
        <v>OK</v>
      </c>
      <c r="T186" s="103"/>
      <c r="U186" s="48"/>
      <c r="V186" s="48"/>
      <c r="W186" s="48"/>
      <c r="X186" s="48"/>
      <c r="Y186" s="50"/>
      <c r="Z186" s="50"/>
      <c r="AA186" s="50"/>
      <c r="AB186" s="50"/>
      <c r="AC186" s="50"/>
      <c r="AD186" s="50"/>
      <c r="AE186" s="50"/>
      <c r="AF186" s="51"/>
      <c r="AG186" s="51"/>
      <c r="AH186" s="51"/>
      <c r="AI186" s="51"/>
    </row>
    <row r="187" spans="1:35" ht="40" customHeight="1" x14ac:dyDescent="0.35">
      <c r="A187" s="109"/>
      <c r="B187" s="112"/>
      <c r="C187" s="33">
        <v>184</v>
      </c>
      <c r="D187" s="115"/>
      <c r="E187" s="39" t="s">
        <v>136</v>
      </c>
      <c r="F187" s="40" t="s">
        <v>37</v>
      </c>
      <c r="G187" s="40" t="s">
        <v>83</v>
      </c>
      <c r="H187" s="40" t="s">
        <v>29</v>
      </c>
      <c r="I187" s="38">
        <v>34.229999999999997</v>
      </c>
      <c r="J187" s="17">
        <v>0</v>
      </c>
      <c r="K187" s="79">
        <f t="shared" si="10"/>
        <v>0</v>
      </c>
      <c r="L187" s="81">
        <f t="shared" si="11"/>
        <v>0</v>
      </c>
      <c r="M187" s="82"/>
      <c r="N187" s="83">
        <f t="shared" si="12"/>
        <v>0</v>
      </c>
      <c r="O187" s="80"/>
      <c r="P187" s="80"/>
      <c r="Q187" s="80"/>
      <c r="R187" s="84">
        <f t="shared" si="13"/>
        <v>0</v>
      </c>
      <c r="S187" s="19" t="str">
        <f t="shared" si="9"/>
        <v>OK</v>
      </c>
      <c r="T187" s="103"/>
      <c r="U187" s="48"/>
      <c r="V187" s="48"/>
      <c r="W187" s="48"/>
      <c r="X187" s="48"/>
      <c r="Y187" s="50"/>
      <c r="Z187" s="50"/>
      <c r="AA187" s="50"/>
      <c r="AB187" s="50"/>
      <c r="AC187" s="50"/>
      <c r="AD187" s="50"/>
      <c r="AE187" s="50"/>
      <c r="AF187" s="51"/>
      <c r="AG187" s="51"/>
      <c r="AH187" s="51"/>
      <c r="AI187" s="51"/>
    </row>
    <row r="188" spans="1:35" ht="40" customHeight="1" x14ac:dyDescent="0.35">
      <c r="A188" s="109"/>
      <c r="B188" s="112"/>
      <c r="C188" s="33">
        <v>185</v>
      </c>
      <c r="D188" s="115"/>
      <c r="E188" s="39" t="s">
        <v>86</v>
      </c>
      <c r="F188" s="40" t="s">
        <v>125</v>
      </c>
      <c r="G188" s="40" t="s">
        <v>87</v>
      </c>
      <c r="H188" s="40" t="s">
        <v>29</v>
      </c>
      <c r="I188" s="38">
        <v>578.94000000000005</v>
      </c>
      <c r="J188" s="17">
        <v>0</v>
      </c>
      <c r="K188" s="79">
        <f t="shared" si="10"/>
        <v>0</v>
      </c>
      <c r="L188" s="81">
        <f t="shared" si="11"/>
        <v>0</v>
      </c>
      <c r="M188" s="82"/>
      <c r="N188" s="83">
        <f t="shared" si="12"/>
        <v>0</v>
      </c>
      <c r="O188" s="80"/>
      <c r="P188" s="80"/>
      <c r="Q188" s="80"/>
      <c r="R188" s="84">
        <f t="shared" si="13"/>
        <v>0</v>
      </c>
      <c r="S188" s="19" t="str">
        <f t="shared" si="9"/>
        <v>OK</v>
      </c>
      <c r="T188" s="103"/>
      <c r="U188" s="48"/>
      <c r="V188" s="48"/>
      <c r="W188" s="48"/>
      <c r="X188" s="48"/>
      <c r="Y188" s="50"/>
      <c r="Z188" s="50"/>
      <c r="AA188" s="50"/>
      <c r="AB188" s="50"/>
      <c r="AC188" s="50"/>
      <c r="AD188" s="50"/>
      <c r="AE188" s="50"/>
      <c r="AF188" s="51"/>
      <c r="AG188" s="51"/>
      <c r="AH188" s="51"/>
      <c r="AI188" s="51"/>
    </row>
    <row r="189" spans="1:35" ht="40" customHeight="1" x14ac:dyDescent="0.35">
      <c r="A189" s="109"/>
      <c r="B189" s="112"/>
      <c r="C189" s="33">
        <v>186</v>
      </c>
      <c r="D189" s="115"/>
      <c r="E189" s="39" t="s">
        <v>90</v>
      </c>
      <c r="F189" s="40" t="s">
        <v>37</v>
      </c>
      <c r="G189" s="40" t="s">
        <v>28</v>
      </c>
      <c r="H189" s="40" t="s">
        <v>29</v>
      </c>
      <c r="I189" s="38">
        <v>135</v>
      </c>
      <c r="J189" s="17">
        <v>0</v>
      </c>
      <c r="K189" s="79">
        <f t="shared" si="10"/>
        <v>0</v>
      </c>
      <c r="L189" s="81">
        <f t="shared" si="11"/>
        <v>0</v>
      </c>
      <c r="M189" s="82"/>
      <c r="N189" s="83">
        <f t="shared" si="12"/>
        <v>0</v>
      </c>
      <c r="O189" s="80"/>
      <c r="P189" s="80"/>
      <c r="Q189" s="80"/>
      <c r="R189" s="84">
        <f t="shared" si="13"/>
        <v>0</v>
      </c>
      <c r="S189" s="19" t="str">
        <f t="shared" si="9"/>
        <v>OK</v>
      </c>
      <c r="T189" s="103"/>
      <c r="U189" s="48"/>
      <c r="V189" s="48"/>
      <c r="W189" s="48"/>
      <c r="X189" s="48"/>
      <c r="Y189" s="50"/>
      <c r="Z189" s="50"/>
      <c r="AA189" s="50"/>
      <c r="AB189" s="50"/>
      <c r="AC189" s="50"/>
      <c r="AD189" s="50"/>
      <c r="AE189" s="50"/>
      <c r="AF189" s="51"/>
      <c r="AG189" s="51"/>
      <c r="AH189" s="51"/>
      <c r="AI189" s="51"/>
    </row>
    <row r="190" spans="1:35" ht="40" customHeight="1" x14ac:dyDescent="0.35">
      <c r="A190" s="109"/>
      <c r="B190" s="112"/>
      <c r="C190" s="33">
        <v>187</v>
      </c>
      <c r="D190" s="115"/>
      <c r="E190" s="39" t="s">
        <v>91</v>
      </c>
      <c r="F190" s="40" t="s">
        <v>37</v>
      </c>
      <c r="G190" s="40" t="s">
        <v>92</v>
      </c>
      <c r="H190" s="40" t="s">
        <v>29</v>
      </c>
      <c r="I190" s="38">
        <v>24.21</v>
      </c>
      <c r="J190" s="17">
        <v>0</v>
      </c>
      <c r="K190" s="79">
        <f t="shared" si="10"/>
        <v>0</v>
      </c>
      <c r="L190" s="81">
        <f t="shared" si="11"/>
        <v>0</v>
      </c>
      <c r="M190" s="82"/>
      <c r="N190" s="83">
        <f t="shared" si="12"/>
        <v>0</v>
      </c>
      <c r="O190" s="80"/>
      <c r="P190" s="80"/>
      <c r="Q190" s="80"/>
      <c r="R190" s="84">
        <f t="shared" si="13"/>
        <v>0</v>
      </c>
      <c r="S190" s="19" t="str">
        <f t="shared" si="9"/>
        <v>OK</v>
      </c>
      <c r="T190" s="103"/>
      <c r="U190" s="48"/>
      <c r="V190" s="48"/>
      <c r="W190" s="48"/>
      <c r="X190" s="48"/>
      <c r="Y190" s="50"/>
      <c r="Z190" s="50"/>
      <c r="AA190" s="50"/>
      <c r="AB190" s="50"/>
      <c r="AC190" s="50"/>
      <c r="AD190" s="50"/>
      <c r="AE190" s="50"/>
      <c r="AF190" s="51"/>
      <c r="AG190" s="51"/>
      <c r="AH190" s="51"/>
      <c r="AI190" s="51"/>
    </row>
    <row r="191" spans="1:35" ht="40" customHeight="1" x14ac:dyDescent="0.35">
      <c r="A191" s="109"/>
      <c r="B191" s="112"/>
      <c r="C191" s="33">
        <v>188</v>
      </c>
      <c r="D191" s="115"/>
      <c r="E191" s="39" t="s">
        <v>93</v>
      </c>
      <c r="F191" s="40" t="s">
        <v>125</v>
      </c>
      <c r="G191" s="40" t="s">
        <v>28</v>
      </c>
      <c r="H191" s="40" t="s">
        <v>29</v>
      </c>
      <c r="I191" s="38">
        <v>224</v>
      </c>
      <c r="J191" s="17">
        <v>0</v>
      </c>
      <c r="K191" s="79">
        <f t="shared" si="10"/>
        <v>0</v>
      </c>
      <c r="L191" s="81">
        <f t="shared" si="11"/>
        <v>0</v>
      </c>
      <c r="M191" s="82"/>
      <c r="N191" s="83">
        <f t="shared" si="12"/>
        <v>0</v>
      </c>
      <c r="O191" s="80"/>
      <c r="P191" s="80"/>
      <c r="Q191" s="80"/>
      <c r="R191" s="84">
        <f t="shared" si="13"/>
        <v>0</v>
      </c>
      <c r="S191" s="19" t="str">
        <f t="shared" si="9"/>
        <v>OK</v>
      </c>
      <c r="T191" s="103"/>
      <c r="U191" s="48"/>
      <c r="V191" s="48"/>
      <c r="W191" s="48"/>
      <c r="X191" s="48"/>
      <c r="Y191" s="50"/>
      <c r="Z191" s="50"/>
      <c r="AA191" s="50"/>
      <c r="AB191" s="50"/>
      <c r="AC191" s="50"/>
      <c r="AD191" s="50"/>
      <c r="AE191" s="50"/>
      <c r="AF191" s="51"/>
      <c r="AG191" s="51"/>
      <c r="AH191" s="51"/>
      <c r="AI191" s="51"/>
    </row>
    <row r="192" spans="1:35" ht="40" customHeight="1" x14ac:dyDescent="0.35">
      <c r="A192" s="110"/>
      <c r="B192" s="113"/>
      <c r="C192" s="33">
        <v>189</v>
      </c>
      <c r="D192" s="116"/>
      <c r="E192" s="39" t="s">
        <v>94</v>
      </c>
      <c r="F192" s="40" t="s">
        <v>125</v>
      </c>
      <c r="G192" s="40" t="s">
        <v>28</v>
      </c>
      <c r="H192" s="40" t="s">
        <v>29</v>
      </c>
      <c r="I192" s="38">
        <v>245</v>
      </c>
      <c r="J192" s="17">
        <v>0</v>
      </c>
      <c r="K192" s="79">
        <f t="shared" si="10"/>
        <v>0</v>
      </c>
      <c r="L192" s="81">
        <f t="shared" si="11"/>
        <v>0</v>
      </c>
      <c r="M192" s="82"/>
      <c r="N192" s="83">
        <f t="shared" si="12"/>
        <v>0</v>
      </c>
      <c r="O192" s="80"/>
      <c r="P192" s="80"/>
      <c r="Q192" s="80"/>
      <c r="R192" s="84">
        <f t="shared" si="13"/>
        <v>0</v>
      </c>
      <c r="S192" s="19" t="str">
        <f t="shared" si="9"/>
        <v>OK</v>
      </c>
      <c r="T192" s="103"/>
      <c r="U192" s="48"/>
      <c r="V192" s="48"/>
      <c r="W192" s="48"/>
      <c r="X192" s="48"/>
      <c r="Y192" s="50"/>
      <c r="Z192" s="50"/>
      <c r="AA192" s="50"/>
      <c r="AB192" s="50"/>
      <c r="AC192" s="50"/>
      <c r="AD192" s="50"/>
      <c r="AE192" s="50"/>
      <c r="AF192" s="51"/>
      <c r="AG192" s="51"/>
      <c r="AH192" s="51"/>
      <c r="AI192" s="51"/>
    </row>
    <row r="193" spans="1:35" ht="40" customHeight="1" x14ac:dyDescent="0.35">
      <c r="A193" s="108" t="s">
        <v>144</v>
      </c>
      <c r="B193" s="111">
        <v>6</v>
      </c>
      <c r="C193" s="33">
        <v>190</v>
      </c>
      <c r="D193" s="114" t="s">
        <v>124</v>
      </c>
      <c r="E193" s="39" t="s">
        <v>27</v>
      </c>
      <c r="F193" s="40" t="s">
        <v>125</v>
      </c>
      <c r="G193" s="40" t="s">
        <v>137</v>
      </c>
      <c r="H193" s="40" t="s">
        <v>29</v>
      </c>
      <c r="I193" s="38">
        <v>177</v>
      </c>
      <c r="J193" s="17">
        <v>0</v>
      </c>
      <c r="K193" s="79">
        <f t="shared" si="10"/>
        <v>0</v>
      </c>
      <c r="L193" s="81">
        <f t="shared" si="11"/>
        <v>0</v>
      </c>
      <c r="M193" s="82"/>
      <c r="N193" s="83">
        <f t="shared" si="12"/>
        <v>0</v>
      </c>
      <c r="O193" s="80"/>
      <c r="P193" s="80"/>
      <c r="Q193" s="80"/>
      <c r="R193" s="84">
        <f t="shared" si="13"/>
        <v>0</v>
      </c>
      <c r="S193" s="19" t="str">
        <f t="shared" si="9"/>
        <v>OK</v>
      </c>
      <c r="T193" s="103"/>
      <c r="U193" s="48"/>
      <c r="V193" s="48"/>
      <c r="W193" s="48"/>
      <c r="X193" s="48"/>
      <c r="Y193" s="50"/>
      <c r="Z193" s="50"/>
      <c r="AA193" s="50"/>
      <c r="AB193" s="50"/>
      <c r="AC193" s="50"/>
      <c r="AD193" s="50"/>
      <c r="AE193" s="50"/>
      <c r="AF193" s="51"/>
      <c r="AG193" s="51"/>
      <c r="AH193" s="51"/>
      <c r="AI193" s="51"/>
    </row>
    <row r="194" spans="1:35" ht="40" customHeight="1" x14ac:dyDescent="0.35">
      <c r="A194" s="109"/>
      <c r="B194" s="112"/>
      <c r="C194" s="33">
        <v>191</v>
      </c>
      <c r="D194" s="115"/>
      <c r="E194" s="39" t="s">
        <v>30</v>
      </c>
      <c r="F194" s="40" t="s">
        <v>31</v>
      </c>
      <c r="G194" s="40" t="s">
        <v>137</v>
      </c>
      <c r="H194" s="40" t="s">
        <v>29</v>
      </c>
      <c r="I194" s="38">
        <v>15</v>
      </c>
      <c r="J194" s="17">
        <v>0</v>
      </c>
      <c r="K194" s="79">
        <f t="shared" si="10"/>
        <v>0</v>
      </c>
      <c r="L194" s="81">
        <f t="shared" si="11"/>
        <v>0</v>
      </c>
      <c r="M194" s="82"/>
      <c r="N194" s="83">
        <f t="shared" si="12"/>
        <v>0</v>
      </c>
      <c r="O194" s="80"/>
      <c r="P194" s="80"/>
      <c r="Q194" s="80"/>
      <c r="R194" s="84">
        <f t="shared" si="13"/>
        <v>0</v>
      </c>
      <c r="S194" s="19" t="str">
        <f t="shared" si="9"/>
        <v>OK</v>
      </c>
      <c r="T194" s="103"/>
      <c r="U194" s="48"/>
      <c r="V194" s="48"/>
      <c r="W194" s="48"/>
      <c r="X194" s="48"/>
      <c r="Y194" s="50"/>
      <c r="Z194" s="50"/>
      <c r="AA194" s="50"/>
      <c r="AB194" s="50"/>
      <c r="AC194" s="50"/>
      <c r="AD194" s="50"/>
      <c r="AE194" s="50"/>
      <c r="AF194" s="51"/>
      <c r="AG194" s="51"/>
      <c r="AH194" s="51"/>
      <c r="AI194" s="51"/>
    </row>
    <row r="195" spans="1:35" ht="40" customHeight="1" x14ac:dyDescent="0.35">
      <c r="A195" s="109"/>
      <c r="B195" s="112"/>
      <c r="C195" s="33">
        <v>192</v>
      </c>
      <c r="D195" s="115"/>
      <c r="E195" s="39" t="s">
        <v>32</v>
      </c>
      <c r="F195" s="40" t="s">
        <v>125</v>
      </c>
      <c r="G195" s="40" t="s">
        <v>137</v>
      </c>
      <c r="H195" s="40" t="s">
        <v>29</v>
      </c>
      <c r="I195" s="38">
        <v>32</v>
      </c>
      <c r="J195" s="17">
        <v>0</v>
      </c>
      <c r="K195" s="79">
        <f t="shared" si="10"/>
        <v>0</v>
      </c>
      <c r="L195" s="81">
        <f t="shared" si="11"/>
        <v>0</v>
      </c>
      <c r="M195" s="82"/>
      <c r="N195" s="83">
        <f t="shared" si="12"/>
        <v>0</v>
      </c>
      <c r="O195" s="80"/>
      <c r="P195" s="80"/>
      <c r="Q195" s="80"/>
      <c r="R195" s="84">
        <f t="shared" si="13"/>
        <v>0</v>
      </c>
      <c r="S195" s="19" t="str">
        <f t="shared" si="9"/>
        <v>OK</v>
      </c>
      <c r="T195" s="103"/>
      <c r="U195" s="48"/>
      <c r="V195" s="48"/>
      <c r="W195" s="48"/>
      <c r="X195" s="48"/>
      <c r="Y195" s="50"/>
      <c r="Z195" s="50"/>
      <c r="AA195" s="50"/>
      <c r="AB195" s="50"/>
      <c r="AC195" s="50"/>
      <c r="AD195" s="50"/>
      <c r="AE195" s="50"/>
      <c r="AF195" s="51"/>
      <c r="AG195" s="51"/>
      <c r="AH195" s="51"/>
      <c r="AI195" s="51"/>
    </row>
    <row r="196" spans="1:35" ht="40" customHeight="1" x14ac:dyDescent="0.35">
      <c r="A196" s="109"/>
      <c r="B196" s="112"/>
      <c r="C196" s="33">
        <v>193</v>
      </c>
      <c r="D196" s="115"/>
      <c r="E196" s="39" t="s">
        <v>33</v>
      </c>
      <c r="F196" s="40" t="s">
        <v>125</v>
      </c>
      <c r="G196" s="40" t="s">
        <v>101</v>
      </c>
      <c r="H196" s="40" t="s">
        <v>29</v>
      </c>
      <c r="I196" s="38">
        <v>52</v>
      </c>
      <c r="J196" s="17">
        <v>0</v>
      </c>
      <c r="K196" s="79">
        <f t="shared" si="10"/>
        <v>0</v>
      </c>
      <c r="L196" s="81">
        <f t="shared" si="11"/>
        <v>0</v>
      </c>
      <c r="M196" s="82"/>
      <c r="N196" s="83">
        <f t="shared" si="12"/>
        <v>0</v>
      </c>
      <c r="O196" s="80"/>
      <c r="P196" s="80"/>
      <c r="Q196" s="80"/>
      <c r="R196" s="84">
        <f t="shared" si="13"/>
        <v>0</v>
      </c>
      <c r="S196" s="19" t="str">
        <f t="shared" si="9"/>
        <v>OK</v>
      </c>
      <c r="T196" s="103"/>
      <c r="U196" s="48"/>
      <c r="V196" s="48"/>
      <c r="W196" s="48"/>
      <c r="X196" s="48"/>
      <c r="Y196" s="50"/>
      <c r="Z196" s="50"/>
      <c r="AA196" s="50"/>
      <c r="AB196" s="50"/>
      <c r="AC196" s="50"/>
      <c r="AD196" s="50"/>
      <c r="AE196" s="50"/>
      <c r="AF196" s="51"/>
      <c r="AG196" s="51"/>
      <c r="AH196" s="51"/>
      <c r="AI196" s="51"/>
    </row>
    <row r="197" spans="1:35" ht="40" customHeight="1" x14ac:dyDescent="0.35">
      <c r="A197" s="109"/>
      <c r="B197" s="112"/>
      <c r="C197" s="33">
        <v>194</v>
      </c>
      <c r="D197" s="115"/>
      <c r="E197" s="39" t="s">
        <v>35</v>
      </c>
      <c r="F197" s="40" t="s">
        <v>125</v>
      </c>
      <c r="G197" s="40" t="s">
        <v>102</v>
      </c>
      <c r="H197" s="40" t="s">
        <v>29</v>
      </c>
      <c r="I197" s="38">
        <v>66.489999999999995</v>
      </c>
      <c r="J197" s="17">
        <v>0</v>
      </c>
      <c r="K197" s="79">
        <f t="shared" ref="K197:K260" si="14">IF(SUM(T197:AK197)&gt;J197,J197,SUM(T197:AK197))</f>
        <v>0</v>
      </c>
      <c r="L197" s="81">
        <f t="shared" ref="L197:L260" si="15">(SUM(T197:AK197))</f>
        <v>0</v>
      </c>
      <c r="M197" s="82"/>
      <c r="N197" s="83">
        <f t="shared" ref="N197:N260" si="16">ROUND(IF(J197*0.25-0.5&lt;0,0,J197*0.25-0.5),0)-Q197-O197</f>
        <v>0</v>
      </c>
      <c r="O197" s="80"/>
      <c r="P197" s="80"/>
      <c r="Q197" s="80"/>
      <c r="R197" s="84">
        <f t="shared" ref="R197:R260" si="17">J197-(SUM(T197:AC197))+M197</f>
        <v>0</v>
      </c>
      <c r="S197" s="19" t="str">
        <f t="shared" si="9"/>
        <v>OK</v>
      </c>
      <c r="T197" s="103"/>
      <c r="U197" s="48"/>
      <c r="V197" s="48"/>
      <c r="W197" s="48"/>
      <c r="X197" s="48"/>
      <c r="Y197" s="50"/>
      <c r="Z197" s="50"/>
      <c r="AA197" s="50"/>
      <c r="AB197" s="50"/>
      <c r="AC197" s="50"/>
      <c r="AD197" s="50"/>
      <c r="AE197" s="50"/>
      <c r="AF197" s="51"/>
      <c r="AG197" s="51"/>
      <c r="AH197" s="51"/>
      <c r="AI197" s="51"/>
    </row>
    <row r="198" spans="1:35" ht="40" customHeight="1" x14ac:dyDescent="0.35">
      <c r="A198" s="109"/>
      <c r="B198" s="112"/>
      <c r="C198" s="33">
        <v>195</v>
      </c>
      <c r="D198" s="115"/>
      <c r="E198" s="39" t="s">
        <v>127</v>
      </c>
      <c r="F198" s="40" t="s">
        <v>125</v>
      </c>
      <c r="G198" s="40" t="s">
        <v>137</v>
      </c>
      <c r="H198" s="40" t="s">
        <v>29</v>
      </c>
      <c r="I198" s="38">
        <v>6.59</v>
      </c>
      <c r="J198" s="17">
        <v>0</v>
      </c>
      <c r="K198" s="79">
        <f t="shared" si="14"/>
        <v>0</v>
      </c>
      <c r="L198" s="81">
        <f t="shared" si="15"/>
        <v>0</v>
      </c>
      <c r="M198" s="82"/>
      <c r="N198" s="83">
        <f t="shared" si="16"/>
        <v>0</v>
      </c>
      <c r="O198" s="80"/>
      <c r="P198" s="80"/>
      <c r="Q198" s="80"/>
      <c r="R198" s="84">
        <f t="shared" si="17"/>
        <v>0</v>
      </c>
      <c r="S198" s="19" t="str">
        <f t="shared" si="9"/>
        <v>OK</v>
      </c>
      <c r="T198" s="103"/>
      <c r="U198" s="48"/>
      <c r="V198" s="48"/>
      <c r="W198" s="48"/>
      <c r="X198" s="48"/>
      <c r="Y198" s="50"/>
      <c r="Z198" s="50"/>
      <c r="AA198" s="50"/>
      <c r="AB198" s="50"/>
      <c r="AC198" s="50"/>
      <c r="AD198" s="50"/>
      <c r="AE198" s="50"/>
      <c r="AF198" s="51"/>
      <c r="AG198" s="51"/>
      <c r="AH198" s="51"/>
      <c r="AI198" s="51"/>
    </row>
    <row r="199" spans="1:35" ht="40" customHeight="1" x14ac:dyDescent="0.35">
      <c r="A199" s="109"/>
      <c r="B199" s="112"/>
      <c r="C199" s="33">
        <v>196</v>
      </c>
      <c r="D199" s="115"/>
      <c r="E199" s="39" t="s">
        <v>128</v>
      </c>
      <c r="F199" s="40" t="s">
        <v>37</v>
      </c>
      <c r="G199" s="40" t="s">
        <v>103</v>
      </c>
      <c r="H199" s="40" t="s">
        <v>29</v>
      </c>
      <c r="I199" s="38">
        <v>10</v>
      </c>
      <c r="J199" s="17">
        <v>0</v>
      </c>
      <c r="K199" s="79">
        <f t="shared" si="14"/>
        <v>0</v>
      </c>
      <c r="L199" s="81">
        <f t="shared" si="15"/>
        <v>0</v>
      </c>
      <c r="M199" s="82"/>
      <c r="N199" s="83">
        <f t="shared" si="16"/>
        <v>0</v>
      </c>
      <c r="O199" s="80"/>
      <c r="P199" s="80"/>
      <c r="Q199" s="80"/>
      <c r="R199" s="84">
        <f t="shared" si="17"/>
        <v>0</v>
      </c>
      <c r="S199" s="19" t="str">
        <f t="shared" si="9"/>
        <v>OK</v>
      </c>
      <c r="T199" s="103"/>
      <c r="U199" s="48"/>
      <c r="V199" s="48"/>
      <c r="W199" s="48"/>
      <c r="X199" s="48"/>
      <c r="Y199" s="50"/>
      <c r="Z199" s="50"/>
      <c r="AA199" s="50"/>
      <c r="AB199" s="50"/>
      <c r="AC199" s="50"/>
      <c r="AD199" s="50"/>
      <c r="AE199" s="50"/>
      <c r="AF199" s="51"/>
      <c r="AG199" s="51"/>
      <c r="AH199" s="51"/>
      <c r="AI199" s="51"/>
    </row>
    <row r="200" spans="1:35" ht="40" customHeight="1" x14ac:dyDescent="0.35">
      <c r="A200" s="109"/>
      <c r="B200" s="112"/>
      <c r="C200" s="33">
        <v>197</v>
      </c>
      <c r="D200" s="115"/>
      <c r="E200" s="39" t="s">
        <v>129</v>
      </c>
      <c r="F200" s="40" t="s">
        <v>37</v>
      </c>
      <c r="G200" s="40" t="s">
        <v>104</v>
      </c>
      <c r="H200" s="40" t="s">
        <v>29</v>
      </c>
      <c r="I200" s="38">
        <v>12</v>
      </c>
      <c r="J200" s="17">
        <v>0</v>
      </c>
      <c r="K200" s="79">
        <f t="shared" si="14"/>
        <v>0</v>
      </c>
      <c r="L200" s="81">
        <f t="shared" si="15"/>
        <v>0</v>
      </c>
      <c r="M200" s="82"/>
      <c r="N200" s="83">
        <f t="shared" si="16"/>
        <v>0</v>
      </c>
      <c r="O200" s="80"/>
      <c r="P200" s="80"/>
      <c r="Q200" s="80"/>
      <c r="R200" s="84">
        <f t="shared" si="17"/>
        <v>0</v>
      </c>
      <c r="S200" s="19" t="str">
        <f t="shared" si="9"/>
        <v>OK</v>
      </c>
      <c r="T200" s="103"/>
      <c r="U200" s="48"/>
      <c r="V200" s="48"/>
      <c r="W200" s="48"/>
      <c r="X200" s="48"/>
      <c r="Y200" s="50"/>
      <c r="Z200" s="50"/>
      <c r="AA200" s="50"/>
      <c r="AB200" s="50"/>
      <c r="AC200" s="50"/>
      <c r="AD200" s="50"/>
      <c r="AE200" s="50"/>
      <c r="AF200" s="51"/>
      <c r="AG200" s="51"/>
      <c r="AH200" s="51"/>
      <c r="AI200" s="51"/>
    </row>
    <row r="201" spans="1:35" ht="40" customHeight="1" x14ac:dyDescent="0.35">
      <c r="A201" s="109"/>
      <c r="B201" s="112"/>
      <c r="C201" s="33">
        <v>198</v>
      </c>
      <c r="D201" s="115"/>
      <c r="E201" s="39" t="s">
        <v>130</v>
      </c>
      <c r="F201" s="40" t="s">
        <v>37</v>
      </c>
      <c r="G201" s="40" t="s">
        <v>105</v>
      </c>
      <c r="H201" s="40" t="s">
        <v>29</v>
      </c>
      <c r="I201" s="38">
        <v>13</v>
      </c>
      <c r="J201" s="17">
        <v>0</v>
      </c>
      <c r="K201" s="79">
        <f t="shared" si="14"/>
        <v>0</v>
      </c>
      <c r="L201" s="81">
        <f t="shared" si="15"/>
        <v>0</v>
      </c>
      <c r="M201" s="82"/>
      <c r="N201" s="83">
        <f t="shared" si="16"/>
        <v>0</v>
      </c>
      <c r="O201" s="80"/>
      <c r="P201" s="80"/>
      <c r="Q201" s="80"/>
      <c r="R201" s="84">
        <f t="shared" si="17"/>
        <v>0</v>
      </c>
      <c r="S201" s="19" t="str">
        <f t="shared" si="9"/>
        <v>OK</v>
      </c>
      <c r="T201" s="103"/>
      <c r="U201" s="48"/>
      <c r="V201" s="48"/>
      <c r="W201" s="48"/>
      <c r="X201" s="48"/>
      <c r="Y201" s="50"/>
      <c r="Z201" s="50"/>
      <c r="AA201" s="50"/>
      <c r="AB201" s="50"/>
      <c r="AC201" s="50"/>
      <c r="AD201" s="50"/>
      <c r="AE201" s="50"/>
      <c r="AF201" s="51"/>
      <c r="AG201" s="51"/>
      <c r="AH201" s="51"/>
      <c r="AI201" s="51"/>
    </row>
    <row r="202" spans="1:35" ht="40" customHeight="1" x14ac:dyDescent="0.35">
      <c r="A202" s="109"/>
      <c r="B202" s="112"/>
      <c r="C202" s="33">
        <v>199</v>
      </c>
      <c r="D202" s="115"/>
      <c r="E202" s="39" t="s">
        <v>41</v>
      </c>
      <c r="F202" s="40" t="s">
        <v>10</v>
      </c>
      <c r="G202" s="40" t="s">
        <v>137</v>
      </c>
      <c r="H202" s="40" t="s">
        <v>29</v>
      </c>
      <c r="I202" s="38">
        <v>50</v>
      </c>
      <c r="J202" s="17">
        <v>0</v>
      </c>
      <c r="K202" s="79">
        <f t="shared" si="14"/>
        <v>0</v>
      </c>
      <c r="L202" s="81">
        <f t="shared" si="15"/>
        <v>0</v>
      </c>
      <c r="M202" s="82"/>
      <c r="N202" s="83">
        <f t="shared" si="16"/>
        <v>0</v>
      </c>
      <c r="O202" s="80"/>
      <c r="P202" s="80"/>
      <c r="Q202" s="80"/>
      <c r="R202" s="84">
        <f t="shared" si="17"/>
        <v>0</v>
      </c>
      <c r="S202" s="19" t="str">
        <f t="shared" si="9"/>
        <v>OK</v>
      </c>
      <c r="T202" s="103"/>
      <c r="U202" s="48"/>
      <c r="V202" s="48"/>
      <c r="W202" s="48"/>
      <c r="X202" s="48"/>
      <c r="Y202" s="50"/>
      <c r="Z202" s="50"/>
      <c r="AA202" s="50"/>
      <c r="AB202" s="50"/>
      <c r="AC202" s="50"/>
      <c r="AD202" s="50"/>
      <c r="AE202" s="50"/>
      <c r="AF202" s="51"/>
      <c r="AG202" s="51"/>
      <c r="AH202" s="51"/>
      <c r="AI202" s="51"/>
    </row>
    <row r="203" spans="1:35" ht="40" customHeight="1" x14ac:dyDescent="0.35">
      <c r="A203" s="109"/>
      <c r="B203" s="112"/>
      <c r="C203" s="33">
        <v>200</v>
      </c>
      <c r="D203" s="115"/>
      <c r="E203" s="39" t="s">
        <v>42</v>
      </c>
      <c r="F203" s="40" t="s">
        <v>43</v>
      </c>
      <c r="G203" s="40" t="s">
        <v>137</v>
      </c>
      <c r="H203" s="40" t="s">
        <v>29</v>
      </c>
      <c r="I203" s="38">
        <v>25</v>
      </c>
      <c r="J203" s="17">
        <v>0</v>
      </c>
      <c r="K203" s="79">
        <f t="shared" si="14"/>
        <v>0</v>
      </c>
      <c r="L203" s="81">
        <f t="shared" si="15"/>
        <v>0</v>
      </c>
      <c r="M203" s="82"/>
      <c r="N203" s="83">
        <f t="shared" si="16"/>
        <v>0</v>
      </c>
      <c r="O203" s="80"/>
      <c r="P203" s="80"/>
      <c r="Q203" s="80"/>
      <c r="R203" s="84">
        <f t="shared" si="17"/>
        <v>0</v>
      </c>
      <c r="S203" s="19" t="str">
        <f t="shared" si="9"/>
        <v>OK</v>
      </c>
      <c r="T203" s="103"/>
      <c r="U203" s="48"/>
      <c r="V203" s="48"/>
      <c r="W203" s="48"/>
      <c r="X203" s="48"/>
      <c r="Y203" s="50"/>
      <c r="Z203" s="50"/>
      <c r="AA203" s="50"/>
      <c r="AB203" s="50"/>
      <c r="AC203" s="50"/>
      <c r="AD203" s="50"/>
      <c r="AE203" s="50"/>
      <c r="AF203" s="51"/>
      <c r="AG203" s="51"/>
      <c r="AH203" s="51"/>
      <c r="AI203" s="51"/>
    </row>
    <row r="204" spans="1:35" ht="40" customHeight="1" x14ac:dyDescent="0.35">
      <c r="A204" s="109"/>
      <c r="B204" s="112"/>
      <c r="C204" s="33">
        <v>201</v>
      </c>
      <c r="D204" s="115"/>
      <c r="E204" s="39" t="s">
        <v>44</v>
      </c>
      <c r="F204" s="40" t="s">
        <v>37</v>
      </c>
      <c r="G204" s="40" t="s">
        <v>106</v>
      </c>
      <c r="H204" s="40" t="s">
        <v>29</v>
      </c>
      <c r="I204" s="38">
        <v>34.21</v>
      </c>
      <c r="J204" s="17">
        <v>0</v>
      </c>
      <c r="K204" s="79">
        <f t="shared" si="14"/>
        <v>0</v>
      </c>
      <c r="L204" s="81">
        <f t="shared" si="15"/>
        <v>0</v>
      </c>
      <c r="M204" s="82"/>
      <c r="N204" s="83">
        <f t="shared" si="16"/>
        <v>0</v>
      </c>
      <c r="O204" s="80"/>
      <c r="P204" s="80"/>
      <c r="Q204" s="80"/>
      <c r="R204" s="84">
        <f t="shared" si="17"/>
        <v>0</v>
      </c>
      <c r="S204" s="19" t="str">
        <f t="shared" si="9"/>
        <v>OK</v>
      </c>
      <c r="T204" s="103"/>
      <c r="U204" s="48"/>
      <c r="V204" s="48"/>
      <c r="W204" s="48"/>
      <c r="X204" s="48"/>
      <c r="Y204" s="50"/>
      <c r="Z204" s="50"/>
      <c r="AA204" s="50"/>
      <c r="AB204" s="50"/>
      <c r="AC204" s="50"/>
      <c r="AD204" s="50"/>
      <c r="AE204" s="50"/>
      <c r="AF204" s="51"/>
      <c r="AG204" s="51"/>
      <c r="AH204" s="51"/>
      <c r="AI204" s="51"/>
    </row>
    <row r="205" spans="1:35" ht="40" customHeight="1" x14ac:dyDescent="0.35">
      <c r="A205" s="109"/>
      <c r="B205" s="112"/>
      <c r="C205" s="33">
        <v>202</v>
      </c>
      <c r="D205" s="115"/>
      <c r="E205" s="39" t="s">
        <v>46</v>
      </c>
      <c r="F205" s="40" t="s">
        <v>37</v>
      </c>
      <c r="G205" s="40" t="s">
        <v>107</v>
      </c>
      <c r="H205" s="40" t="s">
        <v>29</v>
      </c>
      <c r="I205" s="38">
        <v>27</v>
      </c>
      <c r="J205" s="17">
        <v>0</v>
      </c>
      <c r="K205" s="79">
        <f t="shared" si="14"/>
        <v>0</v>
      </c>
      <c r="L205" s="81">
        <f t="shared" si="15"/>
        <v>0</v>
      </c>
      <c r="M205" s="82"/>
      <c r="N205" s="83">
        <f t="shared" si="16"/>
        <v>0</v>
      </c>
      <c r="O205" s="80"/>
      <c r="P205" s="80"/>
      <c r="Q205" s="80"/>
      <c r="R205" s="84">
        <f t="shared" si="17"/>
        <v>0</v>
      </c>
      <c r="S205" s="19" t="str">
        <f t="shared" si="9"/>
        <v>OK</v>
      </c>
      <c r="T205" s="103"/>
      <c r="U205" s="48"/>
      <c r="V205" s="48"/>
      <c r="W205" s="48"/>
      <c r="X205" s="48"/>
      <c r="Y205" s="50"/>
      <c r="Z205" s="50"/>
      <c r="AA205" s="50"/>
      <c r="AB205" s="50"/>
      <c r="AC205" s="50"/>
      <c r="AD205" s="50"/>
      <c r="AE205" s="50"/>
      <c r="AF205" s="51"/>
      <c r="AG205" s="51"/>
      <c r="AH205" s="51"/>
      <c r="AI205" s="51"/>
    </row>
    <row r="206" spans="1:35" ht="40" customHeight="1" x14ac:dyDescent="0.35">
      <c r="A206" s="109"/>
      <c r="B206" s="112"/>
      <c r="C206" s="33">
        <v>203</v>
      </c>
      <c r="D206" s="115"/>
      <c r="E206" s="39" t="s">
        <v>48</v>
      </c>
      <c r="F206" s="40" t="s">
        <v>37</v>
      </c>
      <c r="G206" s="40" t="s">
        <v>108</v>
      </c>
      <c r="H206" s="40" t="s">
        <v>29</v>
      </c>
      <c r="I206" s="38">
        <v>18</v>
      </c>
      <c r="J206" s="17">
        <v>0</v>
      </c>
      <c r="K206" s="79">
        <f t="shared" si="14"/>
        <v>0</v>
      </c>
      <c r="L206" s="81">
        <f t="shared" si="15"/>
        <v>0</v>
      </c>
      <c r="M206" s="82"/>
      <c r="N206" s="83">
        <f t="shared" si="16"/>
        <v>0</v>
      </c>
      <c r="O206" s="80"/>
      <c r="P206" s="80"/>
      <c r="Q206" s="80"/>
      <c r="R206" s="84">
        <f t="shared" si="17"/>
        <v>0</v>
      </c>
      <c r="S206" s="19" t="str">
        <f t="shared" si="9"/>
        <v>OK</v>
      </c>
      <c r="T206" s="103"/>
      <c r="U206" s="48"/>
      <c r="V206" s="48"/>
      <c r="W206" s="48"/>
      <c r="X206" s="48"/>
      <c r="Y206" s="50"/>
      <c r="Z206" s="50"/>
      <c r="AA206" s="50"/>
      <c r="AB206" s="50"/>
      <c r="AC206" s="50"/>
      <c r="AD206" s="50"/>
      <c r="AE206" s="50"/>
      <c r="AF206" s="51"/>
      <c r="AG206" s="51"/>
      <c r="AH206" s="51"/>
      <c r="AI206" s="51"/>
    </row>
    <row r="207" spans="1:35" ht="40" customHeight="1" x14ac:dyDescent="0.35">
      <c r="A207" s="109"/>
      <c r="B207" s="112"/>
      <c r="C207" s="33">
        <v>204</v>
      </c>
      <c r="D207" s="115"/>
      <c r="E207" s="39" t="s">
        <v>50</v>
      </c>
      <c r="F207" s="40" t="s">
        <v>37</v>
      </c>
      <c r="G207" s="40" t="s">
        <v>109</v>
      </c>
      <c r="H207" s="40" t="s">
        <v>29</v>
      </c>
      <c r="I207" s="38">
        <v>240.3</v>
      </c>
      <c r="J207" s="17">
        <v>0</v>
      </c>
      <c r="K207" s="79">
        <f t="shared" si="14"/>
        <v>0</v>
      </c>
      <c r="L207" s="81">
        <f t="shared" si="15"/>
        <v>0</v>
      </c>
      <c r="M207" s="82"/>
      <c r="N207" s="83">
        <f t="shared" si="16"/>
        <v>0</v>
      </c>
      <c r="O207" s="80"/>
      <c r="P207" s="80"/>
      <c r="Q207" s="80"/>
      <c r="R207" s="84">
        <f t="shared" si="17"/>
        <v>0</v>
      </c>
      <c r="S207" s="19" t="str">
        <f t="shared" si="9"/>
        <v>OK</v>
      </c>
      <c r="T207" s="103"/>
      <c r="U207" s="48"/>
      <c r="V207" s="48"/>
      <c r="W207" s="48"/>
      <c r="X207" s="48"/>
      <c r="Y207" s="50"/>
      <c r="Z207" s="50"/>
      <c r="AA207" s="50"/>
      <c r="AB207" s="50"/>
      <c r="AC207" s="50"/>
      <c r="AD207" s="50"/>
      <c r="AE207" s="50"/>
      <c r="AF207" s="51"/>
      <c r="AG207" s="51"/>
      <c r="AH207" s="51"/>
      <c r="AI207" s="51"/>
    </row>
    <row r="208" spans="1:35" ht="40" customHeight="1" x14ac:dyDescent="0.35">
      <c r="A208" s="109"/>
      <c r="B208" s="112"/>
      <c r="C208" s="33">
        <v>205</v>
      </c>
      <c r="D208" s="115"/>
      <c r="E208" s="39" t="s">
        <v>52</v>
      </c>
      <c r="F208" s="40" t="s">
        <v>37</v>
      </c>
      <c r="G208" s="40" t="s">
        <v>110</v>
      </c>
      <c r="H208" s="40" t="s">
        <v>29</v>
      </c>
      <c r="I208" s="38">
        <v>262.35000000000002</v>
      </c>
      <c r="J208" s="17">
        <v>0</v>
      </c>
      <c r="K208" s="79">
        <f t="shared" si="14"/>
        <v>0</v>
      </c>
      <c r="L208" s="81">
        <f t="shared" si="15"/>
        <v>0</v>
      </c>
      <c r="M208" s="82"/>
      <c r="N208" s="83">
        <f t="shared" si="16"/>
        <v>0</v>
      </c>
      <c r="O208" s="80"/>
      <c r="P208" s="80"/>
      <c r="Q208" s="80"/>
      <c r="R208" s="84">
        <f t="shared" si="17"/>
        <v>0</v>
      </c>
      <c r="S208" s="19" t="str">
        <f t="shared" si="9"/>
        <v>OK</v>
      </c>
      <c r="T208" s="103"/>
      <c r="U208" s="48"/>
      <c r="V208" s="48"/>
      <c r="W208" s="48"/>
      <c r="X208" s="48"/>
      <c r="Y208" s="50"/>
      <c r="Z208" s="50"/>
      <c r="AA208" s="50"/>
      <c r="AB208" s="50"/>
      <c r="AC208" s="50"/>
      <c r="AD208" s="50"/>
      <c r="AE208" s="50"/>
      <c r="AF208" s="51"/>
      <c r="AG208" s="51"/>
      <c r="AH208" s="51"/>
      <c r="AI208" s="51"/>
    </row>
    <row r="209" spans="1:35" ht="40" customHeight="1" x14ac:dyDescent="0.35">
      <c r="A209" s="109"/>
      <c r="B209" s="112"/>
      <c r="C209" s="33">
        <v>206</v>
      </c>
      <c r="D209" s="115"/>
      <c r="E209" s="39" t="s">
        <v>54</v>
      </c>
      <c r="F209" s="40" t="s">
        <v>37</v>
      </c>
      <c r="G209" s="40" t="s">
        <v>111</v>
      </c>
      <c r="H209" s="40" t="s">
        <v>29</v>
      </c>
      <c r="I209" s="38">
        <v>78.8</v>
      </c>
      <c r="J209" s="17">
        <v>0</v>
      </c>
      <c r="K209" s="79">
        <f t="shared" si="14"/>
        <v>0</v>
      </c>
      <c r="L209" s="81">
        <f t="shared" si="15"/>
        <v>0</v>
      </c>
      <c r="M209" s="82"/>
      <c r="N209" s="83">
        <f t="shared" si="16"/>
        <v>0</v>
      </c>
      <c r="O209" s="80"/>
      <c r="P209" s="80"/>
      <c r="Q209" s="80"/>
      <c r="R209" s="84">
        <f t="shared" si="17"/>
        <v>0</v>
      </c>
      <c r="S209" s="19" t="str">
        <f t="shared" si="9"/>
        <v>OK</v>
      </c>
      <c r="T209" s="103"/>
      <c r="U209" s="48"/>
      <c r="V209" s="48"/>
      <c r="W209" s="48"/>
      <c r="X209" s="48"/>
      <c r="Y209" s="50"/>
      <c r="Z209" s="50"/>
      <c r="AA209" s="50"/>
      <c r="AB209" s="50"/>
      <c r="AC209" s="50"/>
      <c r="AD209" s="50"/>
      <c r="AE209" s="50"/>
      <c r="AF209" s="51"/>
      <c r="AG209" s="51"/>
      <c r="AH209" s="51"/>
      <c r="AI209" s="51"/>
    </row>
    <row r="210" spans="1:35" ht="40" customHeight="1" x14ac:dyDescent="0.35">
      <c r="A210" s="109"/>
      <c r="B210" s="112"/>
      <c r="C210" s="33">
        <v>207</v>
      </c>
      <c r="D210" s="115"/>
      <c r="E210" s="39" t="s">
        <v>56</v>
      </c>
      <c r="F210" s="40" t="s">
        <v>37</v>
      </c>
      <c r="G210" s="40" t="s">
        <v>112</v>
      </c>
      <c r="H210" s="40" t="s">
        <v>29</v>
      </c>
      <c r="I210" s="38">
        <v>33.17</v>
      </c>
      <c r="J210" s="17">
        <v>0</v>
      </c>
      <c r="K210" s="79">
        <f t="shared" si="14"/>
        <v>0</v>
      </c>
      <c r="L210" s="81">
        <f t="shared" si="15"/>
        <v>0</v>
      </c>
      <c r="M210" s="82"/>
      <c r="N210" s="83">
        <f t="shared" si="16"/>
        <v>0</v>
      </c>
      <c r="O210" s="80"/>
      <c r="P210" s="80"/>
      <c r="Q210" s="80"/>
      <c r="R210" s="84">
        <f t="shared" si="17"/>
        <v>0</v>
      </c>
      <c r="S210" s="19" t="str">
        <f t="shared" si="9"/>
        <v>OK</v>
      </c>
      <c r="T210" s="103"/>
      <c r="U210" s="48"/>
      <c r="V210" s="48"/>
      <c r="W210" s="48"/>
      <c r="X210" s="48"/>
      <c r="Y210" s="50"/>
      <c r="Z210" s="50"/>
      <c r="AA210" s="50"/>
      <c r="AB210" s="50"/>
      <c r="AC210" s="50"/>
      <c r="AD210" s="50"/>
      <c r="AE210" s="50"/>
      <c r="AF210" s="51"/>
      <c r="AG210" s="51"/>
      <c r="AH210" s="51"/>
      <c r="AI210" s="51"/>
    </row>
    <row r="211" spans="1:35" ht="40" customHeight="1" x14ac:dyDescent="0.35">
      <c r="A211" s="109"/>
      <c r="B211" s="112"/>
      <c r="C211" s="33">
        <v>208</v>
      </c>
      <c r="D211" s="115"/>
      <c r="E211" s="39" t="s">
        <v>58</v>
      </c>
      <c r="F211" s="40" t="s">
        <v>37</v>
      </c>
      <c r="G211" s="40" t="s">
        <v>113</v>
      </c>
      <c r="H211" s="40" t="s">
        <v>29</v>
      </c>
      <c r="I211" s="38">
        <v>74.31</v>
      </c>
      <c r="J211" s="17">
        <v>0</v>
      </c>
      <c r="K211" s="79">
        <f t="shared" si="14"/>
        <v>0</v>
      </c>
      <c r="L211" s="81">
        <f t="shared" si="15"/>
        <v>0</v>
      </c>
      <c r="M211" s="82"/>
      <c r="N211" s="83">
        <f t="shared" si="16"/>
        <v>0</v>
      </c>
      <c r="O211" s="80"/>
      <c r="P211" s="80"/>
      <c r="Q211" s="80"/>
      <c r="R211" s="84">
        <f t="shared" si="17"/>
        <v>0</v>
      </c>
      <c r="S211" s="19" t="str">
        <f t="shared" si="9"/>
        <v>OK</v>
      </c>
      <c r="T211" s="103"/>
      <c r="U211" s="48"/>
      <c r="V211" s="48"/>
      <c r="W211" s="48"/>
      <c r="X211" s="48"/>
      <c r="Y211" s="50"/>
      <c r="Z211" s="50"/>
      <c r="AA211" s="50"/>
      <c r="AB211" s="50"/>
      <c r="AC211" s="50"/>
      <c r="AD211" s="50"/>
      <c r="AE211" s="50"/>
      <c r="AF211" s="51"/>
      <c r="AG211" s="51"/>
      <c r="AH211" s="51"/>
      <c r="AI211" s="51"/>
    </row>
    <row r="212" spans="1:35" ht="40" customHeight="1" x14ac:dyDescent="0.35">
      <c r="A212" s="109"/>
      <c r="B212" s="112"/>
      <c r="C212" s="33">
        <v>209</v>
      </c>
      <c r="D212" s="115"/>
      <c r="E212" s="39" t="s">
        <v>60</v>
      </c>
      <c r="F212" s="40" t="s">
        <v>37</v>
      </c>
      <c r="G212" s="40" t="s">
        <v>114</v>
      </c>
      <c r="H212" s="40" t="s">
        <v>29</v>
      </c>
      <c r="I212" s="38">
        <v>124.47</v>
      </c>
      <c r="J212" s="17">
        <v>0</v>
      </c>
      <c r="K212" s="79">
        <f t="shared" si="14"/>
        <v>0</v>
      </c>
      <c r="L212" s="81">
        <f t="shared" si="15"/>
        <v>0</v>
      </c>
      <c r="M212" s="82"/>
      <c r="N212" s="83">
        <f t="shared" si="16"/>
        <v>0</v>
      </c>
      <c r="O212" s="80"/>
      <c r="P212" s="80"/>
      <c r="Q212" s="80"/>
      <c r="R212" s="84">
        <f t="shared" si="17"/>
        <v>0</v>
      </c>
      <c r="S212" s="19" t="str">
        <f t="shared" si="9"/>
        <v>OK</v>
      </c>
      <c r="T212" s="103"/>
      <c r="U212" s="48"/>
      <c r="V212" s="48"/>
      <c r="W212" s="48"/>
      <c r="X212" s="48"/>
      <c r="Y212" s="50"/>
      <c r="Z212" s="50"/>
      <c r="AA212" s="50"/>
      <c r="AB212" s="50"/>
      <c r="AC212" s="50"/>
      <c r="AD212" s="50"/>
      <c r="AE212" s="50"/>
      <c r="AF212" s="51"/>
      <c r="AG212" s="51"/>
      <c r="AH212" s="51"/>
      <c r="AI212" s="51"/>
    </row>
    <row r="213" spans="1:35" ht="40" customHeight="1" x14ac:dyDescent="0.35">
      <c r="A213" s="109"/>
      <c r="B213" s="112"/>
      <c r="C213" s="33">
        <v>210</v>
      </c>
      <c r="D213" s="115"/>
      <c r="E213" s="39" t="s">
        <v>62</v>
      </c>
      <c r="F213" s="40" t="s">
        <v>125</v>
      </c>
      <c r="G213" s="40" t="s">
        <v>115</v>
      </c>
      <c r="H213" s="40" t="s">
        <v>29</v>
      </c>
      <c r="I213" s="38">
        <v>1329.2</v>
      </c>
      <c r="J213" s="17">
        <v>0</v>
      </c>
      <c r="K213" s="79">
        <f t="shared" si="14"/>
        <v>0</v>
      </c>
      <c r="L213" s="81">
        <f t="shared" si="15"/>
        <v>0</v>
      </c>
      <c r="M213" s="82"/>
      <c r="N213" s="83">
        <f t="shared" si="16"/>
        <v>0</v>
      </c>
      <c r="O213" s="80"/>
      <c r="P213" s="80"/>
      <c r="Q213" s="80"/>
      <c r="R213" s="84">
        <f t="shared" si="17"/>
        <v>0</v>
      </c>
      <c r="S213" s="19" t="str">
        <f t="shared" si="9"/>
        <v>OK</v>
      </c>
      <c r="T213" s="103"/>
      <c r="U213" s="48"/>
      <c r="V213" s="48"/>
      <c r="W213" s="48"/>
      <c r="X213" s="48"/>
      <c r="Y213" s="50"/>
      <c r="Z213" s="50"/>
      <c r="AA213" s="50"/>
      <c r="AB213" s="50"/>
      <c r="AC213" s="50"/>
      <c r="AD213" s="50"/>
      <c r="AE213" s="50"/>
      <c r="AF213" s="51"/>
      <c r="AG213" s="51"/>
      <c r="AH213" s="51"/>
      <c r="AI213" s="51"/>
    </row>
    <row r="214" spans="1:35" ht="40" customHeight="1" x14ac:dyDescent="0.35">
      <c r="A214" s="109"/>
      <c r="B214" s="112"/>
      <c r="C214" s="33">
        <v>211</v>
      </c>
      <c r="D214" s="115"/>
      <c r="E214" s="39" t="s">
        <v>64</v>
      </c>
      <c r="F214" s="40" t="s">
        <v>125</v>
      </c>
      <c r="G214" s="40" t="s">
        <v>115</v>
      </c>
      <c r="H214" s="40" t="s">
        <v>29</v>
      </c>
      <c r="I214" s="38">
        <v>699.21</v>
      </c>
      <c r="J214" s="17">
        <v>0</v>
      </c>
      <c r="K214" s="79">
        <f t="shared" si="14"/>
        <v>0</v>
      </c>
      <c r="L214" s="81">
        <f t="shared" si="15"/>
        <v>0</v>
      </c>
      <c r="M214" s="82"/>
      <c r="N214" s="83">
        <f t="shared" si="16"/>
        <v>0</v>
      </c>
      <c r="O214" s="80"/>
      <c r="P214" s="80"/>
      <c r="Q214" s="80"/>
      <c r="R214" s="84">
        <f t="shared" si="17"/>
        <v>0</v>
      </c>
      <c r="S214" s="19" t="str">
        <f t="shared" si="9"/>
        <v>OK</v>
      </c>
      <c r="T214" s="103"/>
      <c r="U214" s="48"/>
      <c r="V214" s="48"/>
      <c r="W214" s="48"/>
      <c r="X214" s="48"/>
      <c r="Y214" s="50"/>
      <c r="Z214" s="50"/>
      <c r="AA214" s="50"/>
      <c r="AB214" s="50"/>
      <c r="AC214" s="50"/>
      <c r="AD214" s="50"/>
      <c r="AE214" s="50"/>
      <c r="AF214" s="51"/>
      <c r="AG214" s="51"/>
      <c r="AH214" s="51"/>
      <c r="AI214" s="51"/>
    </row>
    <row r="215" spans="1:35" ht="40" customHeight="1" x14ac:dyDescent="0.35">
      <c r="A215" s="109"/>
      <c r="B215" s="112"/>
      <c r="C215" s="33">
        <v>212</v>
      </c>
      <c r="D215" s="115"/>
      <c r="E215" s="39" t="s">
        <v>65</v>
      </c>
      <c r="F215" s="40" t="s">
        <v>125</v>
      </c>
      <c r="G215" s="40" t="s">
        <v>116</v>
      </c>
      <c r="H215" s="40" t="s">
        <v>29</v>
      </c>
      <c r="I215" s="38">
        <v>160</v>
      </c>
      <c r="J215" s="17">
        <v>0</v>
      </c>
      <c r="K215" s="79">
        <f t="shared" si="14"/>
        <v>0</v>
      </c>
      <c r="L215" s="81">
        <f t="shared" si="15"/>
        <v>0</v>
      </c>
      <c r="M215" s="82"/>
      <c r="N215" s="83">
        <f t="shared" si="16"/>
        <v>0</v>
      </c>
      <c r="O215" s="80"/>
      <c r="P215" s="80"/>
      <c r="Q215" s="80"/>
      <c r="R215" s="84">
        <f t="shared" si="17"/>
        <v>0</v>
      </c>
      <c r="S215" s="19" t="str">
        <f t="shared" si="9"/>
        <v>OK</v>
      </c>
      <c r="T215" s="103"/>
      <c r="U215" s="48"/>
      <c r="V215" s="48"/>
      <c r="W215" s="48"/>
      <c r="X215" s="48"/>
      <c r="Y215" s="50"/>
      <c r="Z215" s="50"/>
      <c r="AA215" s="50"/>
      <c r="AB215" s="50"/>
      <c r="AC215" s="50"/>
      <c r="AD215" s="50"/>
      <c r="AE215" s="50"/>
      <c r="AF215" s="51"/>
      <c r="AG215" s="51"/>
      <c r="AH215" s="51"/>
      <c r="AI215" s="51"/>
    </row>
    <row r="216" spans="1:35" ht="40" customHeight="1" x14ac:dyDescent="0.35">
      <c r="A216" s="109"/>
      <c r="B216" s="112"/>
      <c r="C216" s="33">
        <v>213</v>
      </c>
      <c r="D216" s="115"/>
      <c r="E216" s="39" t="s">
        <v>69</v>
      </c>
      <c r="F216" s="40" t="s">
        <v>125</v>
      </c>
      <c r="G216" s="40" t="s">
        <v>137</v>
      </c>
      <c r="H216" s="40" t="s">
        <v>29</v>
      </c>
      <c r="I216" s="38">
        <v>242</v>
      </c>
      <c r="J216" s="17">
        <v>0</v>
      </c>
      <c r="K216" s="79">
        <f t="shared" si="14"/>
        <v>0</v>
      </c>
      <c r="L216" s="81">
        <f t="shared" si="15"/>
        <v>0</v>
      </c>
      <c r="M216" s="82"/>
      <c r="N216" s="83">
        <f t="shared" si="16"/>
        <v>0</v>
      </c>
      <c r="O216" s="80"/>
      <c r="P216" s="80"/>
      <c r="Q216" s="80"/>
      <c r="R216" s="84">
        <f t="shared" si="17"/>
        <v>0</v>
      </c>
      <c r="S216" s="19" t="str">
        <f t="shared" si="9"/>
        <v>OK</v>
      </c>
      <c r="T216" s="103"/>
      <c r="U216" s="48"/>
      <c r="V216" s="48"/>
      <c r="W216" s="48"/>
      <c r="X216" s="48"/>
      <c r="Y216" s="50"/>
      <c r="Z216" s="50"/>
      <c r="AA216" s="50"/>
      <c r="AB216" s="50"/>
      <c r="AC216" s="50"/>
      <c r="AD216" s="50"/>
      <c r="AE216" s="50"/>
      <c r="AF216" s="51"/>
      <c r="AG216" s="51"/>
      <c r="AH216" s="51"/>
      <c r="AI216" s="51"/>
    </row>
    <row r="217" spans="1:35" ht="40" customHeight="1" x14ac:dyDescent="0.35">
      <c r="A217" s="109"/>
      <c r="B217" s="112"/>
      <c r="C217" s="33">
        <v>214</v>
      </c>
      <c r="D217" s="115"/>
      <c r="E217" s="39" t="s">
        <v>70</v>
      </c>
      <c r="F217" s="40" t="s">
        <v>125</v>
      </c>
      <c r="G217" s="40" t="s">
        <v>71</v>
      </c>
      <c r="H217" s="40" t="s">
        <v>29</v>
      </c>
      <c r="I217" s="38">
        <v>164.74</v>
      </c>
      <c r="J217" s="17">
        <v>0</v>
      </c>
      <c r="K217" s="79">
        <f t="shared" si="14"/>
        <v>0</v>
      </c>
      <c r="L217" s="81">
        <f t="shared" si="15"/>
        <v>0</v>
      </c>
      <c r="M217" s="82"/>
      <c r="N217" s="83">
        <f t="shared" si="16"/>
        <v>0</v>
      </c>
      <c r="O217" s="80"/>
      <c r="P217" s="80"/>
      <c r="Q217" s="80"/>
      <c r="R217" s="84">
        <f t="shared" si="17"/>
        <v>0</v>
      </c>
      <c r="S217" s="19" t="str">
        <f t="shared" si="9"/>
        <v>OK</v>
      </c>
      <c r="T217" s="103"/>
      <c r="U217" s="48"/>
      <c r="V217" s="48"/>
      <c r="W217" s="48"/>
      <c r="X217" s="48"/>
      <c r="Y217" s="50"/>
      <c r="Z217" s="50"/>
      <c r="AA217" s="50"/>
      <c r="AB217" s="50"/>
      <c r="AC217" s="50"/>
      <c r="AD217" s="50"/>
      <c r="AE217" s="50"/>
      <c r="AF217" s="51"/>
      <c r="AG217" s="51"/>
      <c r="AH217" s="51"/>
      <c r="AI217" s="51"/>
    </row>
    <row r="218" spans="1:35" ht="40" customHeight="1" x14ac:dyDescent="0.35">
      <c r="A218" s="109"/>
      <c r="B218" s="112"/>
      <c r="C218" s="33">
        <v>215</v>
      </c>
      <c r="D218" s="115"/>
      <c r="E218" s="39" t="s">
        <v>72</v>
      </c>
      <c r="F218" s="40" t="s">
        <v>125</v>
      </c>
      <c r="G218" s="40" t="s">
        <v>101</v>
      </c>
      <c r="H218" s="40" t="s">
        <v>29</v>
      </c>
      <c r="I218" s="38">
        <v>960</v>
      </c>
      <c r="J218" s="17">
        <v>0</v>
      </c>
      <c r="K218" s="79">
        <f t="shared" si="14"/>
        <v>0</v>
      </c>
      <c r="L218" s="81">
        <f t="shared" si="15"/>
        <v>0</v>
      </c>
      <c r="M218" s="82"/>
      <c r="N218" s="83">
        <f t="shared" si="16"/>
        <v>0</v>
      </c>
      <c r="O218" s="80"/>
      <c r="P218" s="80"/>
      <c r="Q218" s="80"/>
      <c r="R218" s="84">
        <f t="shared" si="17"/>
        <v>0</v>
      </c>
      <c r="S218" s="19" t="str">
        <f t="shared" si="9"/>
        <v>OK</v>
      </c>
      <c r="T218" s="103"/>
      <c r="U218" s="48"/>
      <c r="V218" s="48"/>
      <c r="W218" s="48"/>
      <c r="X218" s="48"/>
      <c r="Y218" s="50"/>
      <c r="Z218" s="50"/>
      <c r="AA218" s="50"/>
      <c r="AB218" s="50"/>
      <c r="AC218" s="50"/>
      <c r="AD218" s="50"/>
      <c r="AE218" s="50"/>
      <c r="AF218" s="51"/>
      <c r="AG218" s="51"/>
      <c r="AH218" s="51"/>
      <c r="AI218" s="51"/>
    </row>
    <row r="219" spans="1:35" ht="40" customHeight="1" x14ac:dyDescent="0.35">
      <c r="A219" s="109"/>
      <c r="B219" s="112"/>
      <c r="C219" s="33">
        <v>216</v>
      </c>
      <c r="D219" s="115"/>
      <c r="E219" s="39" t="s">
        <v>74</v>
      </c>
      <c r="F219" s="40" t="s">
        <v>125</v>
      </c>
      <c r="G219" s="40" t="s">
        <v>102</v>
      </c>
      <c r="H219" s="40" t="s">
        <v>29</v>
      </c>
      <c r="I219" s="38">
        <v>1340</v>
      </c>
      <c r="J219" s="17">
        <v>0</v>
      </c>
      <c r="K219" s="79">
        <f t="shared" si="14"/>
        <v>0</v>
      </c>
      <c r="L219" s="81">
        <f t="shared" si="15"/>
        <v>0</v>
      </c>
      <c r="M219" s="82"/>
      <c r="N219" s="83">
        <f t="shared" si="16"/>
        <v>0</v>
      </c>
      <c r="O219" s="80"/>
      <c r="P219" s="80"/>
      <c r="Q219" s="80"/>
      <c r="R219" s="84">
        <f t="shared" si="17"/>
        <v>0</v>
      </c>
      <c r="S219" s="19" t="str">
        <f t="shared" si="9"/>
        <v>OK</v>
      </c>
      <c r="T219" s="103"/>
      <c r="U219" s="48"/>
      <c r="V219" s="48"/>
      <c r="W219" s="48"/>
      <c r="X219" s="48"/>
      <c r="Y219" s="50"/>
      <c r="Z219" s="50"/>
      <c r="AA219" s="50"/>
      <c r="AB219" s="50"/>
      <c r="AC219" s="50"/>
      <c r="AD219" s="50"/>
      <c r="AE219" s="50"/>
      <c r="AF219" s="51"/>
      <c r="AG219" s="51"/>
      <c r="AH219" s="51"/>
      <c r="AI219" s="51"/>
    </row>
    <row r="220" spans="1:35" ht="40" customHeight="1" x14ac:dyDescent="0.35">
      <c r="A220" s="109"/>
      <c r="B220" s="112"/>
      <c r="C220" s="33">
        <v>217</v>
      </c>
      <c r="D220" s="115"/>
      <c r="E220" s="39" t="s">
        <v>76</v>
      </c>
      <c r="F220" s="40" t="s">
        <v>125</v>
      </c>
      <c r="G220" s="40" t="s">
        <v>137</v>
      </c>
      <c r="H220" s="40" t="s">
        <v>29</v>
      </c>
      <c r="I220" s="38">
        <v>610</v>
      </c>
      <c r="J220" s="17">
        <v>0</v>
      </c>
      <c r="K220" s="79">
        <f t="shared" si="14"/>
        <v>0</v>
      </c>
      <c r="L220" s="81">
        <f t="shared" si="15"/>
        <v>0</v>
      </c>
      <c r="M220" s="82"/>
      <c r="N220" s="83">
        <f t="shared" si="16"/>
        <v>0</v>
      </c>
      <c r="O220" s="80"/>
      <c r="P220" s="80"/>
      <c r="Q220" s="80"/>
      <c r="R220" s="84">
        <f t="shared" si="17"/>
        <v>0</v>
      </c>
      <c r="S220" s="19" t="str">
        <f t="shared" si="9"/>
        <v>OK</v>
      </c>
      <c r="T220" s="103"/>
      <c r="U220" s="48"/>
      <c r="V220" s="48"/>
      <c r="W220" s="48"/>
      <c r="X220" s="48"/>
      <c r="Y220" s="50"/>
      <c r="Z220" s="50"/>
      <c r="AA220" s="50"/>
      <c r="AB220" s="50"/>
      <c r="AC220" s="50"/>
      <c r="AD220" s="50"/>
      <c r="AE220" s="50"/>
      <c r="AF220" s="51"/>
      <c r="AG220" s="51"/>
      <c r="AH220" s="51"/>
      <c r="AI220" s="51"/>
    </row>
    <row r="221" spans="1:35" ht="40" customHeight="1" x14ac:dyDescent="0.35">
      <c r="A221" s="109"/>
      <c r="B221" s="112"/>
      <c r="C221" s="33">
        <v>218</v>
      </c>
      <c r="D221" s="115"/>
      <c r="E221" s="39" t="s">
        <v>77</v>
      </c>
      <c r="F221" s="40" t="s">
        <v>125</v>
      </c>
      <c r="G221" s="40" t="s">
        <v>137</v>
      </c>
      <c r="H221" s="40" t="s">
        <v>29</v>
      </c>
      <c r="I221" s="38">
        <v>1150</v>
      </c>
      <c r="J221" s="17">
        <v>0</v>
      </c>
      <c r="K221" s="79">
        <f t="shared" si="14"/>
        <v>0</v>
      </c>
      <c r="L221" s="81">
        <f t="shared" si="15"/>
        <v>0</v>
      </c>
      <c r="M221" s="82"/>
      <c r="N221" s="83">
        <f t="shared" si="16"/>
        <v>0</v>
      </c>
      <c r="O221" s="80"/>
      <c r="P221" s="80"/>
      <c r="Q221" s="80"/>
      <c r="R221" s="84">
        <f t="shared" si="17"/>
        <v>0</v>
      </c>
      <c r="S221" s="19" t="str">
        <f t="shared" si="9"/>
        <v>OK</v>
      </c>
      <c r="T221" s="103"/>
      <c r="U221" s="48"/>
      <c r="V221" s="48"/>
      <c r="W221" s="48"/>
      <c r="X221" s="48"/>
      <c r="Y221" s="50"/>
      <c r="Z221" s="50"/>
      <c r="AA221" s="50"/>
      <c r="AB221" s="50"/>
      <c r="AC221" s="50"/>
      <c r="AD221" s="50"/>
      <c r="AE221" s="50"/>
      <c r="AF221" s="51"/>
      <c r="AG221" s="51"/>
      <c r="AH221" s="51"/>
      <c r="AI221" s="51"/>
    </row>
    <row r="222" spans="1:35" ht="40" customHeight="1" x14ac:dyDescent="0.35">
      <c r="A222" s="109"/>
      <c r="B222" s="112"/>
      <c r="C222" s="33">
        <v>219</v>
      </c>
      <c r="D222" s="115"/>
      <c r="E222" s="39" t="s">
        <v>78</v>
      </c>
      <c r="F222" s="40" t="s">
        <v>125</v>
      </c>
      <c r="G222" s="40" t="s">
        <v>137</v>
      </c>
      <c r="H222" s="40" t="s">
        <v>29</v>
      </c>
      <c r="I222" s="38">
        <v>90</v>
      </c>
      <c r="J222" s="17">
        <v>0</v>
      </c>
      <c r="K222" s="79">
        <f t="shared" si="14"/>
        <v>0</v>
      </c>
      <c r="L222" s="81">
        <f t="shared" si="15"/>
        <v>0</v>
      </c>
      <c r="M222" s="82"/>
      <c r="N222" s="83">
        <f t="shared" si="16"/>
        <v>0</v>
      </c>
      <c r="O222" s="80"/>
      <c r="P222" s="80"/>
      <c r="Q222" s="80"/>
      <c r="R222" s="84">
        <f t="shared" si="17"/>
        <v>0</v>
      </c>
      <c r="S222" s="19" t="str">
        <f t="shared" si="9"/>
        <v>OK</v>
      </c>
      <c r="T222" s="103"/>
      <c r="U222" s="48"/>
      <c r="V222" s="48"/>
      <c r="W222" s="48"/>
      <c r="X222" s="48"/>
      <c r="Y222" s="50"/>
      <c r="Z222" s="50"/>
      <c r="AA222" s="50"/>
      <c r="AB222" s="50"/>
      <c r="AC222" s="50"/>
      <c r="AD222" s="50"/>
      <c r="AE222" s="50"/>
      <c r="AF222" s="51"/>
      <c r="AG222" s="51"/>
      <c r="AH222" s="51"/>
      <c r="AI222" s="51"/>
    </row>
    <row r="223" spans="1:35" ht="40" customHeight="1" x14ac:dyDescent="0.35">
      <c r="A223" s="109"/>
      <c r="B223" s="112"/>
      <c r="C223" s="33">
        <v>220</v>
      </c>
      <c r="D223" s="115"/>
      <c r="E223" s="39" t="s">
        <v>131</v>
      </c>
      <c r="F223" s="40" t="s">
        <v>125</v>
      </c>
      <c r="G223" s="40" t="s">
        <v>137</v>
      </c>
      <c r="H223" s="40" t="s">
        <v>29</v>
      </c>
      <c r="I223" s="38">
        <v>70</v>
      </c>
      <c r="J223" s="17">
        <v>0</v>
      </c>
      <c r="K223" s="79">
        <f t="shared" si="14"/>
        <v>0</v>
      </c>
      <c r="L223" s="81">
        <f t="shared" si="15"/>
        <v>0</v>
      </c>
      <c r="M223" s="82"/>
      <c r="N223" s="83">
        <f t="shared" si="16"/>
        <v>0</v>
      </c>
      <c r="O223" s="80"/>
      <c r="P223" s="80"/>
      <c r="Q223" s="80"/>
      <c r="R223" s="84">
        <f t="shared" si="17"/>
        <v>0</v>
      </c>
      <c r="S223" s="19" t="str">
        <f t="shared" si="9"/>
        <v>OK</v>
      </c>
      <c r="T223" s="103"/>
      <c r="U223" s="48"/>
      <c r="V223" s="48"/>
      <c r="W223" s="48"/>
      <c r="X223" s="48"/>
      <c r="Y223" s="50"/>
      <c r="Z223" s="50"/>
      <c r="AA223" s="50"/>
      <c r="AB223" s="50"/>
      <c r="AC223" s="50"/>
      <c r="AD223" s="50"/>
      <c r="AE223" s="50"/>
      <c r="AF223" s="51"/>
      <c r="AG223" s="51"/>
      <c r="AH223" s="51"/>
      <c r="AI223" s="51"/>
    </row>
    <row r="224" spans="1:35" ht="40" customHeight="1" x14ac:dyDescent="0.35">
      <c r="A224" s="109"/>
      <c r="B224" s="112"/>
      <c r="C224" s="33">
        <v>221</v>
      </c>
      <c r="D224" s="115"/>
      <c r="E224" s="39" t="s">
        <v>132</v>
      </c>
      <c r="F224" s="40" t="s">
        <v>37</v>
      </c>
      <c r="G224" s="40" t="s">
        <v>117</v>
      </c>
      <c r="H224" s="40" t="s">
        <v>29</v>
      </c>
      <c r="I224" s="38">
        <v>16.18</v>
      </c>
      <c r="J224" s="17">
        <v>0</v>
      </c>
      <c r="K224" s="79">
        <f t="shared" si="14"/>
        <v>0</v>
      </c>
      <c r="L224" s="81">
        <f t="shared" si="15"/>
        <v>0</v>
      </c>
      <c r="M224" s="82"/>
      <c r="N224" s="83">
        <f t="shared" si="16"/>
        <v>0</v>
      </c>
      <c r="O224" s="80"/>
      <c r="P224" s="80"/>
      <c r="Q224" s="80"/>
      <c r="R224" s="84">
        <f t="shared" si="17"/>
        <v>0</v>
      </c>
      <c r="S224" s="19" t="str">
        <f t="shared" si="9"/>
        <v>OK</v>
      </c>
      <c r="T224" s="103"/>
      <c r="U224" s="48"/>
      <c r="V224" s="48"/>
      <c r="W224" s="48"/>
      <c r="X224" s="48"/>
      <c r="Y224" s="50"/>
      <c r="Z224" s="50"/>
      <c r="AA224" s="50"/>
      <c r="AB224" s="50"/>
      <c r="AC224" s="50"/>
      <c r="AD224" s="50"/>
      <c r="AE224" s="50"/>
      <c r="AF224" s="51"/>
      <c r="AG224" s="51"/>
      <c r="AH224" s="51"/>
      <c r="AI224" s="51"/>
    </row>
    <row r="225" spans="1:35" ht="40" customHeight="1" x14ac:dyDescent="0.35">
      <c r="A225" s="109"/>
      <c r="B225" s="112"/>
      <c r="C225" s="33">
        <v>222</v>
      </c>
      <c r="D225" s="115"/>
      <c r="E225" s="39" t="s">
        <v>135</v>
      </c>
      <c r="F225" s="40" t="s">
        <v>37</v>
      </c>
      <c r="G225" s="40" t="s">
        <v>118</v>
      </c>
      <c r="H225" s="40" t="s">
        <v>29</v>
      </c>
      <c r="I225" s="38">
        <v>45</v>
      </c>
      <c r="J225" s="17">
        <v>0</v>
      </c>
      <c r="K225" s="79">
        <f t="shared" si="14"/>
        <v>0</v>
      </c>
      <c r="L225" s="81">
        <f t="shared" si="15"/>
        <v>0</v>
      </c>
      <c r="M225" s="82"/>
      <c r="N225" s="83">
        <f t="shared" si="16"/>
        <v>0</v>
      </c>
      <c r="O225" s="80"/>
      <c r="P225" s="80"/>
      <c r="Q225" s="80"/>
      <c r="R225" s="84">
        <f t="shared" si="17"/>
        <v>0</v>
      </c>
      <c r="S225" s="19" t="str">
        <f t="shared" si="9"/>
        <v>OK</v>
      </c>
      <c r="T225" s="103"/>
      <c r="U225" s="48"/>
      <c r="V225" s="48"/>
      <c r="W225" s="48"/>
      <c r="X225" s="48"/>
      <c r="Y225" s="50"/>
      <c r="Z225" s="50"/>
      <c r="AA225" s="50"/>
      <c r="AB225" s="50"/>
      <c r="AC225" s="50"/>
      <c r="AD225" s="50"/>
      <c r="AE225" s="50"/>
      <c r="AF225" s="51"/>
      <c r="AG225" s="51"/>
      <c r="AH225" s="51"/>
      <c r="AI225" s="51"/>
    </row>
    <row r="226" spans="1:35" ht="40" customHeight="1" x14ac:dyDescent="0.35">
      <c r="A226" s="109"/>
      <c r="B226" s="112"/>
      <c r="C226" s="33">
        <v>223</v>
      </c>
      <c r="D226" s="115"/>
      <c r="E226" s="39" t="s">
        <v>136</v>
      </c>
      <c r="F226" s="40" t="s">
        <v>37</v>
      </c>
      <c r="G226" s="40" t="s">
        <v>119</v>
      </c>
      <c r="H226" s="40" t="s">
        <v>29</v>
      </c>
      <c r="I226" s="38">
        <v>30</v>
      </c>
      <c r="J226" s="17">
        <v>0</v>
      </c>
      <c r="K226" s="79">
        <f t="shared" si="14"/>
        <v>0</v>
      </c>
      <c r="L226" s="81">
        <f t="shared" si="15"/>
        <v>0</v>
      </c>
      <c r="M226" s="82"/>
      <c r="N226" s="83">
        <f t="shared" si="16"/>
        <v>0</v>
      </c>
      <c r="O226" s="80"/>
      <c r="P226" s="80"/>
      <c r="Q226" s="80"/>
      <c r="R226" s="84">
        <f t="shared" si="17"/>
        <v>0</v>
      </c>
      <c r="S226" s="19" t="str">
        <f t="shared" si="9"/>
        <v>OK</v>
      </c>
      <c r="T226" s="103"/>
      <c r="U226" s="48"/>
      <c r="V226" s="48"/>
      <c r="W226" s="48"/>
      <c r="X226" s="48"/>
      <c r="Y226" s="50"/>
      <c r="Z226" s="50"/>
      <c r="AA226" s="50"/>
      <c r="AB226" s="50"/>
      <c r="AC226" s="50"/>
      <c r="AD226" s="50"/>
      <c r="AE226" s="50"/>
      <c r="AF226" s="51"/>
      <c r="AG226" s="51"/>
      <c r="AH226" s="51"/>
      <c r="AI226" s="51"/>
    </row>
    <row r="227" spans="1:35" ht="40" customHeight="1" x14ac:dyDescent="0.35">
      <c r="A227" s="109"/>
      <c r="B227" s="112"/>
      <c r="C227" s="33">
        <v>224</v>
      </c>
      <c r="D227" s="115"/>
      <c r="E227" s="39" t="s">
        <v>86</v>
      </c>
      <c r="F227" s="40" t="s">
        <v>125</v>
      </c>
      <c r="G227" s="40" t="s">
        <v>137</v>
      </c>
      <c r="H227" s="40" t="s">
        <v>29</v>
      </c>
      <c r="I227" s="38">
        <v>400</v>
      </c>
      <c r="J227" s="17">
        <v>0</v>
      </c>
      <c r="K227" s="79">
        <f t="shared" si="14"/>
        <v>0</v>
      </c>
      <c r="L227" s="81">
        <f t="shared" si="15"/>
        <v>0</v>
      </c>
      <c r="M227" s="82"/>
      <c r="N227" s="83">
        <f t="shared" si="16"/>
        <v>0</v>
      </c>
      <c r="O227" s="80"/>
      <c r="P227" s="80"/>
      <c r="Q227" s="80"/>
      <c r="R227" s="84">
        <f t="shared" si="17"/>
        <v>0</v>
      </c>
      <c r="S227" s="19" t="str">
        <f t="shared" si="9"/>
        <v>OK</v>
      </c>
      <c r="T227" s="103"/>
      <c r="U227" s="48"/>
      <c r="V227" s="48"/>
      <c r="W227" s="48"/>
      <c r="X227" s="48"/>
      <c r="Y227" s="50"/>
      <c r="Z227" s="50"/>
      <c r="AA227" s="50"/>
      <c r="AB227" s="50"/>
      <c r="AC227" s="50"/>
      <c r="AD227" s="50"/>
      <c r="AE227" s="50"/>
      <c r="AF227" s="51"/>
      <c r="AG227" s="51"/>
      <c r="AH227" s="51"/>
      <c r="AI227" s="51"/>
    </row>
    <row r="228" spans="1:35" ht="40" customHeight="1" x14ac:dyDescent="0.35">
      <c r="A228" s="109"/>
      <c r="B228" s="112"/>
      <c r="C228" s="33">
        <v>225</v>
      </c>
      <c r="D228" s="115"/>
      <c r="E228" s="39" t="s">
        <v>89</v>
      </c>
      <c r="F228" s="40" t="s">
        <v>37</v>
      </c>
      <c r="G228" s="40" t="s">
        <v>137</v>
      </c>
      <c r="H228" s="40" t="s">
        <v>29</v>
      </c>
      <c r="I228" s="38">
        <v>190</v>
      </c>
      <c r="J228" s="17">
        <v>0</v>
      </c>
      <c r="K228" s="79">
        <f t="shared" si="14"/>
        <v>0</v>
      </c>
      <c r="L228" s="81">
        <f t="shared" si="15"/>
        <v>0</v>
      </c>
      <c r="M228" s="82"/>
      <c r="N228" s="83">
        <f t="shared" si="16"/>
        <v>0</v>
      </c>
      <c r="O228" s="80"/>
      <c r="P228" s="80"/>
      <c r="Q228" s="80"/>
      <c r="R228" s="84">
        <f t="shared" si="17"/>
        <v>0</v>
      </c>
      <c r="S228" s="19" t="str">
        <f t="shared" si="9"/>
        <v>OK</v>
      </c>
      <c r="T228" s="103"/>
      <c r="U228" s="48"/>
      <c r="V228" s="48"/>
      <c r="W228" s="48"/>
      <c r="X228" s="48"/>
      <c r="Y228" s="50"/>
      <c r="Z228" s="50"/>
      <c r="AA228" s="50"/>
      <c r="AB228" s="50"/>
      <c r="AC228" s="50"/>
      <c r="AD228" s="50"/>
      <c r="AE228" s="50"/>
      <c r="AF228" s="51"/>
      <c r="AG228" s="51"/>
      <c r="AH228" s="51"/>
      <c r="AI228" s="51"/>
    </row>
    <row r="229" spans="1:35" ht="40" customHeight="1" x14ac:dyDescent="0.35">
      <c r="A229" s="109"/>
      <c r="B229" s="112"/>
      <c r="C229" s="33">
        <v>226</v>
      </c>
      <c r="D229" s="115"/>
      <c r="E229" s="39" t="s">
        <v>90</v>
      </c>
      <c r="F229" s="40" t="s">
        <v>37</v>
      </c>
      <c r="G229" s="40" t="s">
        <v>137</v>
      </c>
      <c r="H229" s="40" t="s">
        <v>29</v>
      </c>
      <c r="I229" s="38">
        <v>100</v>
      </c>
      <c r="J229" s="17">
        <v>0</v>
      </c>
      <c r="K229" s="79">
        <f t="shared" si="14"/>
        <v>0</v>
      </c>
      <c r="L229" s="81">
        <f t="shared" si="15"/>
        <v>0</v>
      </c>
      <c r="M229" s="82"/>
      <c r="N229" s="83">
        <f t="shared" si="16"/>
        <v>0</v>
      </c>
      <c r="O229" s="80"/>
      <c r="P229" s="80"/>
      <c r="Q229" s="80"/>
      <c r="R229" s="84">
        <f t="shared" si="17"/>
        <v>0</v>
      </c>
      <c r="S229" s="19" t="str">
        <f t="shared" si="9"/>
        <v>OK</v>
      </c>
      <c r="T229" s="103"/>
      <c r="U229" s="48"/>
      <c r="V229" s="48"/>
      <c r="W229" s="48"/>
      <c r="X229" s="48"/>
      <c r="Y229" s="50"/>
      <c r="Z229" s="50"/>
      <c r="AA229" s="50"/>
      <c r="AB229" s="50"/>
      <c r="AC229" s="50"/>
      <c r="AD229" s="50"/>
      <c r="AE229" s="50"/>
      <c r="AF229" s="51"/>
      <c r="AG229" s="51"/>
      <c r="AH229" s="51"/>
      <c r="AI229" s="51"/>
    </row>
    <row r="230" spans="1:35" ht="40" customHeight="1" x14ac:dyDescent="0.35">
      <c r="A230" s="109"/>
      <c r="B230" s="112"/>
      <c r="C230" s="33">
        <v>227</v>
      </c>
      <c r="D230" s="115"/>
      <c r="E230" s="39" t="s">
        <v>91</v>
      </c>
      <c r="F230" s="40" t="s">
        <v>37</v>
      </c>
      <c r="G230" s="40" t="s">
        <v>120</v>
      </c>
      <c r="H230" s="40" t="s">
        <v>29</v>
      </c>
      <c r="I230" s="38">
        <v>20</v>
      </c>
      <c r="J230" s="17">
        <v>0</v>
      </c>
      <c r="K230" s="79">
        <f t="shared" si="14"/>
        <v>0</v>
      </c>
      <c r="L230" s="81">
        <f t="shared" si="15"/>
        <v>0</v>
      </c>
      <c r="M230" s="82"/>
      <c r="N230" s="83">
        <f t="shared" si="16"/>
        <v>0</v>
      </c>
      <c r="O230" s="80"/>
      <c r="P230" s="80"/>
      <c r="Q230" s="80"/>
      <c r="R230" s="84">
        <f t="shared" si="17"/>
        <v>0</v>
      </c>
      <c r="S230" s="19" t="str">
        <f t="shared" si="9"/>
        <v>OK</v>
      </c>
      <c r="T230" s="103"/>
      <c r="U230" s="48"/>
      <c r="V230" s="48"/>
      <c r="W230" s="48"/>
      <c r="X230" s="48"/>
      <c r="Y230" s="50"/>
      <c r="Z230" s="50"/>
      <c r="AA230" s="50"/>
      <c r="AB230" s="50"/>
      <c r="AC230" s="50"/>
      <c r="AD230" s="50"/>
      <c r="AE230" s="50"/>
      <c r="AF230" s="51"/>
      <c r="AG230" s="51"/>
      <c r="AH230" s="51"/>
      <c r="AI230" s="51"/>
    </row>
    <row r="231" spans="1:35" ht="40" customHeight="1" x14ac:dyDescent="0.35">
      <c r="A231" s="109"/>
      <c r="B231" s="112"/>
      <c r="C231" s="33">
        <v>228</v>
      </c>
      <c r="D231" s="115"/>
      <c r="E231" s="39" t="s">
        <v>93</v>
      </c>
      <c r="F231" s="40" t="s">
        <v>125</v>
      </c>
      <c r="G231" s="40" t="s">
        <v>137</v>
      </c>
      <c r="H231" s="40" t="s">
        <v>29</v>
      </c>
      <c r="I231" s="38">
        <v>133</v>
      </c>
      <c r="J231" s="17">
        <v>0</v>
      </c>
      <c r="K231" s="79">
        <f t="shared" si="14"/>
        <v>0</v>
      </c>
      <c r="L231" s="81">
        <f t="shared" si="15"/>
        <v>0</v>
      </c>
      <c r="M231" s="82"/>
      <c r="N231" s="83">
        <f t="shared" si="16"/>
        <v>0</v>
      </c>
      <c r="O231" s="80"/>
      <c r="P231" s="80"/>
      <c r="Q231" s="80"/>
      <c r="R231" s="84">
        <f t="shared" si="17"/>
        <v>0</v>
      </c>
      <c r="S231" s="19" t="str">
        <f t="shared" si="9"/>
        <v>OK</v>
      </c>
      <c r="T231" s="103"/>
      <c r="U231" s="48"/>
      <c r="V231" s="48"/>
      <c r="W231" s="48"/>
      <c r="X231" s="48"/>
      <c r="Y231" s="50"/>
      <c r="Z231" s="50"/>
      <c r="AA231" s="50"/>
      <c r="AB231" s="50"/>
      <c r="AC231" s="50"/>
      <c r="AD231" s="50"/>
      <c r="AE231" s="50"/>
      <c r="AF231" s="51"/>
      <c r="AG231" s="51"/>
      <c r="AH231" s="51"/>
      <c r="AI231" s="51"/>
    </row>
    <row r="232" spans="1:35" ht="40" customHeight="1" x14ac:dyDescent="0.35">
      <c r="A232" s="110"/>
      <c r="B232" s="113"/>
      <c r="C232" s="33">
        <v>229</v>
      </c>
      <c r="D232" s="116"/>
      <c r="E232" s="39" t="s">
        <v>94</v>
      </c>
      <c r="F232" s="40" t="s">
        <v>125</v>
      </c>
      <c r="G232" s="40" t="s">
        <v>137</v>
      </c>
      <c r="H232" s="40" t="s">
        <v>29</v>
      </c>
      <c r="I232" s="38">
        <v>204.77</v>
      </c>
      <c r="J232" s="17">
        <v>0</v>
      </c>
      <c r="K232" s="79">
        <f t="shared" si="14"/>
        <v>0</v>
      </c>
      <c r="L232" s="81">
        <f t="shared" si="15"/>
        <v>0</v>
      </c>
      <c r="M232" s="82"/>
      <c r="N232" s="83">
        <f t="shared" si="16"/>
        <v>0</v>
      </c>
      <c r="O232" s="80"/>
      <c r="P232" s="80"/>
      <c r="Q232" s="80"/>
      <c r="R232" s="84">
        <f t="shared" si="17"/>
        <v>0</v>
      </c>
      <c r="S232" s="19" t="str">
        <f t="shared" si="9"/>
        <v>OK</v>
      </c>
      <c r="T232" s="103"/>
      <c r="U232" s="48"/>
      <c r="V232" s="48"/>
      <c r="W232" s="48"/>
      <c r="X232" s="48"/>
      <c r="Y232" s="50"/>
      <c r="Z232" s="50"/>
      <c r="AA232" s="50"/>
      <c r="AB232" s="50"/>
      <c r="AC232" s="50"/>
      <c r="AD232" s="50"/>
      <c r="AE232" s="50"/>
      <c r="AF232" s="51"/>
      <c r="AG232" s="51"/>
      <c r="AH232" s="51"/>
      <c r="AI232" s="51"/>
    </row>
    <row r="233" spans="1:35" ht="40" customHeight="1" x14ac:dyDescent="0.35">
      <c r="A233" s="108" t="s">
        <v>145</v>
      </c>
      <c r="B233" s="111">
        <v>7</v>
      </c>
      <c r="C233" s="33">
        <v>230</v>
      </c>
      <c r="D233" s="114" t="s">
        <v>124</v>
      </c>
      <c r="E233" s="39" t="s">
        <v>27</v>
      </c>
      <c r="F233" s="40" t="s">
        <v>125</v>
      </c>
      <c r="G233" s="40" t="s">
        <v>137</v>
      </c>
      <c r="H233" s="40" t="s">
        <v>29</v>
      </c>
      <c r="I233" s="38">
        <v>177</v>
      </c>
      <c r="J233" s="17">
        <v>0</v>
      </c>
      <c r="K233" s="79">
        <f t="shared" si="14"/>
        <v>0</v>
      </c>
      <c r="L233" s="81">
        <f t="shared" si="15"/>
        <v>0</v>
      </c>
      <c r="M233" s="82"/>
      <c r="N233" s="83">
        <f t="shared" si="16"/>
        <v>0</v>
      </c>
      <c r="O233" s="80"/>
      <c r="P233" s="80"/>
      <c r="Q233" s="80"/>
      <c r="R233" s="84">
        <f t="shared" si="17"/>
        <v>0</v>
      </c>
      <c r="S233" s="19" t="str">
        <f t="shared" si="9"/>
        <v>OK</v>
      </c>
      <c r="T233" s="103"/>
      <c r="U233" s="48"/>
      <c r="V233" s="48"/>
      <c r="W233" s="48"/>
      <c r="X233" s="48"/>
      <c r="Y233" s="50"/>
      <c r="Z233" s="50"/>
      <c r="AA233" s="50"/>
      <c r="AB233" s="50"/>
      <c r="AC233" s="50"/>
      <c r="AD233" s="50"/>
      <c r="AE233" s="50"/>
      <c r="AF233" s="51"/>
      <c r="AG233" s="51"/>
      <c r="AH233" s="51"/>
      <c r="AI233" s="51"/>
    </row>
    <row r="234" spans="1:35" ht="40" customHeight="1" x14ac:dyDescent="0.35">
      <c r="A234" s="109"/>
      <c r="B234" s="112"/>
      <c r="C234" s="33">
        <v>231</v>
      </c>
      <c r="D234" s="115"/>
      <c r="E234" s="39" t="s">
        <v>30</v>
      </c>
      <c r="F234" s="40" t="s">
        <v>31</v>
      </c>
      <c r="G234" s="40" t="s">
        <v>137</v>
      </c>
      <c r="H234" s="40" t="s">
        <v>29</v>
      </c>
      <c r="I234" s="38">
        <v>20</v>
      </c>
      <c r="J234" s="17">
        <v>0</v>
      </c>
      <c r="K234" s="79">
        <f t="shared" si="14"/>
        <v>0</v>
      </c>
      <c r="L234" s="81">
        <f t="shared" si="15"/>
        <v>0</v>
      </c>
      <c r="M234" s="82"/>
      <c r="N234" s="83">
        <f t="shared" si="16"/>
        <v>0</v>
      </c>
      <c r="O234" s="80"/>
      <c r="P234" s="80"/>
      <c r="Q234" s="80"/>
      <c r="R234" s="84">
        <f t="shared" si="17"/>
        <v>0</v>
      </c>
      <c r="S234" s="19" t="str">
        <f t="shared" si="9"/>
        <v>OK</v>
      </c>
      <c r="T234" s="103"/>
      <c r="U234" s="48"/>
      <c r="V234" s="48"/>
      <c r="W234" s="48"/>
      <c r="X234" s="48"/>
      <c r="Y234" s="50"/>
      <c r="Z234" s="50"/>
      <c r="AA234" s="50"/>
      <c r="AB234" s="50"/>
      <c r="AC234" s="50"/>
      <c r="AD234" s="50"/>
      <c r="AE234" s="50"/>
      <c r="AF234" s="51"/>
      <c r="AG234" s="51"/>
      <c r="AH234" s="51"/>
      <c r="AI234" s="51"/>
    </row>
    <row r="235" spans="1:35" ht="40" customHeight="1" x14ac:dyDescent="0.35">
      <c r="A235" s="109"/>
      <c r="B235" s="112"/>
      <c r="C235" s="33">
        <v>232</v>
      </c>
      <c r="D235" s="115"/>
      <c r="E235" s="39" t="s">
        <v>32</v>
      </c>
      <c r="F235" s="40" t="s">
        <v>125</v>
      </c>
      <c r="G235" s="40" t="s">
        <v>137</v>
      </c>
      <c r="H235" s="40" t="s">
        <v>29</v>
      </c>
      <c r="I235" s="38">
        <v>32</v>
      </c>
      <c r="J235" s="17">
        <v>0</v>
      </c>
      <c r="K235" s="79">
        <f t="shared" si="14"/>
        <v>0</v>
      </c>
      <c r="L235" s="81">
        <f t="shared" si="15"/>
        <v>0</v>
      </c>
      <c r="M235" s="82"/>
      <c r="N235" s="83">
        <f t="shared" si="16"/>
        <v>0</v>
      </c>
      <c r="O235" s="80"/>
      <c r="P235" s="80"/>
      <c r="Q235" s="80"/>
      <c r="R235" s="84">
        <f t="shared" si="17"/>
        <v>0</v>
      </c>
      <c r="S235" s="19" t="str">
        <f t="shared" si="9"/>
        <v>OK</v>
      </c>
      <c r="T235" s="103"/>
      <c r="U235" s="48"/>
      <c r="V235" s="48"/>
      <c r="W235" s="48"/>
      <c r="X235" s="48"/>
      <c r="Y235" s="50"/>
      <c r="Z235" s="50"/>
      <c r="AA235" s="50"/>
      <c r="AB235" s="50"/>
      <c r="AC235" s="50"/>
      <c r="AD235" s="50"/>
      <c r="AE235" s="50"/>
      <c r="AF235" s="51"/>
      <c r="AG235" s="51"/>
      <c r="AH235" s="51"/>
      <c r="AI235" s="51"/>
    </row>
    <row r="236" spans="1:35" ht="40" customHeight="1" x14ac:dyDescent="0.35">
      <c r="A236" s="109"/>
      <c r="B236" s="112"/>
      <c r="C236" s="33">
        <v>233</v>
      </c>
      <c r="D236" s="115"/>
      <c r="E236" s="39" t="s">
        <v>33</v>
      </c>
      <c r="F236" s="40" t="s">
        <v>125</v>
      </c>
      <c r="G236" s="40" t="s">
        <v>101</v>
      </c>
      <c r="H236" s="40" t="s">
        <v>29</v>
      </c>
      <c r="I236" s="38">
        <v>52</v>
      </c>
      <c r="J236" s="17">
        <v>0</v>
      </c>
      <c r="K236" s="79">
        <f t="shared" si="14"/>
        <v>0</v>
      </c>
      <c r="L236" s="81">
        <f t="shared" si="15"/>
        <v>0</v>
      </c>
      <c r="M236" s="82"/>
      <c r="N236" s="83">
        <f t="shared" si="16"/>
        <v>0</v>
      </c>
      <c r="O236" s="80"/>
      <c r="P236" s="80"/>
      <c r="Q236" s="80"/>
      <c r="R236" s="84">
        <f t="shared" si="17"/>
        <v>0</v>
      </c>
      <c r="S236" s="19" t="str">
        <f t="shared" si="9"/>
        <v>OK</v>
      </c>
      <c r="T236" s="103"/>
      <c r="U236" s="48"/>
      <c r="V236" s="48"/>
      <c r="W236" s="48"/>
      <c r="X236" s="48"/>
      <c r="Y236" s="50"/>
      <c r="Z236" s="50"/>
      <c r="AA236" s="50"/>
      <c r="AB236" s="50"/>
      <c r="AC236" s="50"/>
      <c r="AD236" s="50"/>
      <c r="AE236" s="50"/>
      <c r="AF236" s="51"/>
      <c r="AG236" s="51"/>
      <c r="AH236" s="51"/>
      <c r="AI236" s="51"/>
    </row>
    <row r="237" spans="1:35" ht="40" customHeight="1" x14ac:dyDescent="0.35">
      <c r="A237" s="109"/>
      <c r="B237" s="112"/>
      <c r="C237" s="33">
        <v>234</v>
      </c>
      <c r="D237" s="115"/>
      <c r="E237" s="39" t="s">
        <v>35</v>
      </c>
      <c r="F237" s="40" t="s">
        <v>125</v>
      </c>
      <c r="G237" s="40" t="s">
        <v>102</v>
      </c>
      <c r="H237" s="40" t="s">
        <v>29</v>
      </c>
      <c r="I237" s="38">
        <v>75</v>
      </c>
      <c r="J237" s="17">
        <v>0</v>
      </c>
      <c r="K237" s="79">
        <f t="shared" si="14"/>
        <v>0</v>
      </c>
      <c r="L237" s="81">
        <f t="shared" si="15"/>
        <v>0</v>
      </c>
      <c r="M237" s="82"/>
      <c r="N237" s="83">
        <f t="shared" si="16"/>
        <v>0</v>
      </c>
      <c r="O237" s="80"/>
      <c r="P237" s="80"/>
      <c r="Q237" s="80"/>
      <c r="R237" s="84">
        <f t="shared" si="17"/>
        <v>0</v>
      </c>
      <c r="S237" s="19" t="str">
        <f t="shared" si="9"/>
        <v>OK</v>
      </c>
      <c r="T237" s="103"/>
      <c r="U237" s="48"/>
      <c r="V237" s="48"/>
      <c r="W237" s="48"/>
      <c r="X237" s="48"/>
      <c r="Y237" s="50"/>
      <c r="Z237" s="50"/>
      <c r="AA237" s="50"/>
      <c r="AB237" s="50"/>
      <c r="AC237" s="50"/>
      <c r="AD237" s="50"/>
      <c r="AE237" s="50"/>
      <c r="AF237" s="51"/>
      <c r="AG237" s="51"/>
      <c r="AH237" s="51"/>
      <c r="AI237" s="51"/>
    </row>
    <row r="238" spans="1:35" ht="40" customHeight="1" x14ac:dyDescent="0.35">
      <c r="A238" s="109"/>
      <c r="B238" s="112"/>
      <c r="C238" s="33">
        <v>235</v>
      </c>
      <c r="D238" s="115"/>
      <c r="E238" s="39" t="s">
        <v>127</v>
      </c>
      <c r="F238" s="40" t="s">
        <v>125</v>
      </c>
      <c r="G238" s="40" t="s">
        <v>137</v>
      </c>
      <c r="H238" s="40" t="s">
        <v>29</v>
      </c>
      <c r="I238" s="38">
        <v>6.59</v>
      </c>
      <c r="J238" s="17">
        <v>0</v>
      </c>
      <c r="K238" s="79">
        <f t="shared" si="14"/>
        <v>0</v>
      </c>
      <c r="L238" s="81">
        <f t="shared" si="15"/>
        <v>0</v>
      </c>
      <c r="M238" s="82"/>
      <c r="N238" s="83">
        <f t="shared" si="16"/>
        <v>0</v>
      </c>
      <c r="O238" s="80"/>
      <c r="P238" s="80"/>
      <c r="Q238" s="80"/>
      <c r="R238" s="84">
        <f t="shared" si="17"/>
        <v>0</v>
      </c>
      <c r="S238" s="19" t="str">
        <f t="shared" si="9"/>
        <v>OK</v>
      </c>
      <c r="T238" s="103"/>
      <c r="U238" s="48"/>
      <c r="V238" s="48"/>
      <c r="W238" s="48"/>
      <c r="X238" s="48"/>
      <c r="Y238" s="50"/>
      <c r="Z238" s="50"/>
      <c r="AA238" s="50"/>
      <c r="AB238" s="50"/>
      <c r="AC238" s="50"/>
      <c r="AD238" s="50"/>
      <c r="AE238" s="50"/>
      <c r="AF238" s="51"/>
      <c r="AG238" s="51"/>
      <c r="AH238" s="51"/>
      <c r="AI238" s="51"/>
    </row>
    <row r="239" spans="1:35" ht="40" customHeight="1" x14ac:dyDescent="0.35">
      <c r="A239" s="109"/>
      <c r="B239" s="112"/>
      <c r="C239" s="33">
        <v>236</v>
      </c>
      <c r="D239" s="115"/>
      <c r="E239" s="39" t="s">
        <v>128</v>
      </c>
      <c r="F239" s="40" t="s">
        <v>37</v>
      </c>
      <c r="G239" s="40" t="s">
        <v>103</v>
      </c>
      <c r="H239" s="40" t="s">
        <v>29</v>
      </c>
      <c r="I239" s="38">
        <v>13.33</v>
      </c>
      <c r="J239" s="17">
        <v>0</v>
      </c>
      <c r="K239" s="79">
        <f t="shared" si="14"/>
        <v>0</v>
      </c>
      <c r="L239" s="81">
        <f t="shared" si="15"/>
        <v>0</v>
      </c>
      <c r="M239" s="82"/>
      <c r="N239" s="83">
        <f t="shared" si="16"/>
        <v>0</v>
      </c>
      <c r="O239" s="80"/>
      <c r="P239" s="80"/>
      <c r="Q239" s="80"/>
      <c r="R239" s="84">
        <f t="shared" si="17"/>
        <v>0</v>
      </c>
      <c r="S239" s="19" t="str">
        <f t="shared" si="9"/>
        <v>OK</v>
      </c>
      <c r="T239" s="103"/>
      <c r="U239" s="48"/>
      <c r="V239" s="48"/>
      <c r="W239" s="48"/>
      <c r="X239" s="48"/>
      <c r="Y239" s="50"/>
      <c r="Z239" s="50"/>
      <c r="AA239" s="50"/>
      <c r="AB239" s="50"/>
      <c r="AC239" s="50"/>
      <c r="AD239" s="50"/>
      <c r="AE239" s="50"/>
      <c r="AF239" s="51"/>
      <c r="AG239" s="51"/>
      <c r="AH239" s="51"/>
      <c r="AI239" s="51"/>
    </row>
    <row r="240" spans="1:35" ht="40" customHeight="1" x14ac:dyDescent="0.35">
      <c r="A240" s="109"/>
      <c r="B240" s="112"/>
      <c r="C240" s="33">
        <v>237</v>
      </c>
      <c r="D240" s="115"/>
      <c r="E240" s="39" t="s">
        <v>129</v>
      </c>
      <c r="F240" s="40" t="s">
        <v>37</v>
      </c>
      <c r="G240" s="40" t="s">
        <v>104</v>
      </c>
      <c r="H240" s="40" t="s">
        <v>29</v>
      </c>
      <c r="I240" s="38">
        <v>19.63</v>
      </c>
      <c r="J240" s="17">
        <v>0</v>
      </c>
      <c r="K240" s="79">
        <f t="shared" si="14"/>
        <v>0</v>
      </c>
      <c r="L240" s="81">
        <f t="shared" si="15"/>
        <v>0</v>
      </c>
      <c r="M240" s="82"/>
      <c r="N240" s="83">
        <f t="shared" si="16"/>
        <v>0</v>
      </c>
      <c r="O240" s="80"/>
      <c r="P240" s="80"/>
      <c r="Q240" s="80"/>
      <c r="R240" s="84">
        <f t="shared" si="17"/>
        <v>0</v>
      </c>
      <c r="S240" s="19" t="str">
        <f t="shared" si="9"/>
        <v>OK</v>
      </c>
      <c r="T240" s="103"/>
      <c r="U240" s="48"/>
      <c r="V240" s="48"/>
      <c r="W240" s="48"/>
      <c r="X240" s="48"/>
      <c r="Y240" s="50"/>
      <c r="Z240" s="50"/>
      <c r="AA240" s="50"/>
      <c r="AB240" s="50"/>
      <c r="AC240" s="50"/>
      <c r="AD240" s="50"/>
      <c r="AE240" s="50"/>
      <c r="AF240" s="51"/>
      <c r="AG240" s="51"/>
      <c r="AH240" s="51"/>
      <c r="AI240" s="51"/>
    </row>
    <row r="241" spans="1:35" ht="40" customHeight="1" x14ac:dyDescent="0.35">
      <c r="A241" s="109"/>
      <c r="B241" s="112"/>
      <c r="C241" s="33">
        <v>238</v>
      </c>
      <c r="D241" s="115"/>
      <c r="E241" s="39" t="s">
        <v>130</v>
      </c>
      <c r="F241" s="40" t="s">
        <v>37</v>
      </c>
      <c r="G241" s="40" t="s">
        <v>105</v>
      </c>
      <c r="H241" s="40" t="s">
        <v>29</v>
      </c>
      <c r="I241" s="38">
        <v>13</v>
      </c>
      <c r="J241" s="17">
        <v>0</v>
      </c>
      <c r="K241" s="79">
        <f t="shared" si="14"/>
        <v>0</v>
      </c>
      <c r="L241" s="81">
        <f t="shared" si="15"/>
        <v>0</v>
      </c>
      <c r="M241" s="82"/>
      <c r="N241" s="83">
        <f t="shared" si="16"/>
        <v>0</v>
      </c>
      <c r="O241" s="80"/>
      <c r="P241" s="80"/>
      <c r="Q241" s="80"/>
      <c r="R241" s="84">
        <f t="shared" si="17"/>
        <v>0</v>
      </c>
      <c r="S241" s="19" t="str">
        <f t="shared" si="9"/>
        <v>OK</v>
      </c>
      <c r="T241" s="103"/>
      <c r="U241" s="48"/>
      <c r="V241" s="48"/>
      <c r="W241" s="48"/>
      <c r="X241" s="48"/>
      <c r="Y241" s="50"/>
      <c r="Z241" s="50"/>
      <c r="AA241" s="50"/>
      <c r="AB241" s="50"/>
      <c r="AC241" s="50"/>
      <c r="AD241" s="50"/>
      <c r="AE241" s="50"/>
      <c r="AF241" s="51"/>
      <c r="AG241" s="51"/>
      <c r="AH241" s="51"/>
      <c r="AI241" s="51"/>
    </row>
    <row r="242" spans="1:35" ht="40" customHeight="1" x14ac:dyDescent="0.35">
      <c r="A242" s="109"/>
      <c r="B242" s="112"/>
      <c r="C242" s="33">
        <v>239</v>
      </c>
      <c r="D242" s="115"/>
      <c r="E242" s="39" t="s">
        <v>41</v>
      </c>
      <c r="F242" s="40" t="s">
        <v>10</v>
      </c>
      <c r="G242" s="40" t="s">
        <v>137</v>
      </c>
      <c r="H242" s="40" t="s">
        <v>29</v>
      </c>
      <c r="I242" s="38">
        <v>50.51</v>
      </c>
      <c r="J242" s="17">
        <v>0</v>
      </c>
      <c r="K242" s="79">
        <f t="shared" si="14"/>
        <v>0</v>
      </c>
      <c r="L242" s="81">
        <f t="shared" si="15"/>
        <v>0</v>
      </c>
      <c r="M242" s="82"/>
      <c r="N242" s="83">
        <f t="shared" si="16"/>
        <v>0</v>
      </c>
      <c r="O242" s="80"/>
      <c r="P242" s="80"/>
      <c r="Q242" s="80"/>
      <c r="R242" s="84">
        <f t="shared" si="17"/>
        <v>0</v>
      </c>
      <c r="S242" s="19" t="str">
        <f t="shared" si="9"/>
        <v>OK</v>
      </c>
      <c r="T242" s="103"/>
      <c r="U242" s="48"/>
      <c r="V242" s="48"/>
      <c r="W242" s="48"/>
      <c r="X242" s="48"/>
      <c r="Y242" s="50"/>
      <c r="Z242" s="50"/>
      <c r="AA242" s="50"/>
      <c r="AB242" s="50"/>
      <c r="AC242" s="50"/>
      <c r="AD242" s="50"/>
      <c r="AE242" s="50"/>
      <c r="AF242" s="51"/>
      <c r="AG242" s="51"/>
      <c r="AH242" s="51"/>
      <c r="AI242" s="51"/>
    </row>
    <row r="243" spans="1:35" ht="40" customHeight="1" x14ac:dyDescent="0.35">
      <c r="A243" s="109"/>
      <c r="B243" s="112"/>
      <c r="C243" s="33">
        <v>240</v>
      </c>
      <c r="D243" s="115"/>
      <c r="E243" s="39" t="s">
        <v>42</v>
      </c>
      <c r="F243" s="40" t="s">
        <v>43</v>
      </c>
      <c r="G243" s="40" t="s">
        <v>137</v>
      </c>
      <c r="H243" s="40" t="s">
        <v>29</v>
      </c>
      <c r="I243" s="38">
        <v>25.04</v>
      </c>
      <c r="J243" s="17">
        <v>0</v>
      </c>
      <c r="K243" s="79">
        <f t="shared" si="14"/>
        <v>0</v>
      </c>
      <c r="L243" s="81">
        <f t="shared" si="15"/>
        <v>0</v>
      </c>
      <c r="M243" s="82"/>
      <c r="N243" s="83">
        <f t="shared" si="16"/>
        <v>0</v>
      </c>
      <c r="O243" s="80"/>
      <c r="P243" s="80"/>
      <c r="Q243" s="80"/>
      <c r="R243" s="84">
        <f t="shared" si="17"/>
        <v>0</v>
      </c>
      <c r="S243" s="19" t="str">
        <f t="shared" si="9"/>
        <v>OK</v>
      </c>
      <c r="T243" s="103"/>
      <c r="U243" s="48"/>
      <c r="V243" s="48"/>
      <c r="W243" s="48"/>
      <c r="X243" s="48"/>
      <c r="Y243" s="50"/>
      <c r="Z243" s="50"/>
      <c r="AA243" s="50"/>
      <c r="AB243" s="50"/>
      <c r="AC243" s="50"/>
      <c r="AD243" s="50"/>
      <c r="AE243" s="50"/>
      <c r="AF243" s="51"/>
      <c r="AG243" s="51"/>
      <c r="AH243" s="51"/>
      <c r="AI243" s="51"/>
    </row>
    <row r="244" spans="1:35" ht="40" customHeight="1" x14ac:dyDescent="0.35">
      <c r="A244" s="109"/>
      <c r="B244" s="112"/>
      <c r="C244" s="33">
        <v>241</v>
      </c>
      <c r="D244" s="115"/>
      <c r="E244" s="39" t="s">
        <v>44</v>
      </c>
      <c r="F244" s="40" t="s">
        <v>37</v>
      </c>
      <c r="G244" s="40" t="s">
        <v>106</v>
      </c>
      <c r="H244" s="40" t="s">
        <v>29</v>
      </c>
      <c r="I244" s="38">
        <v>34.21</v>
      </c>
      <c r="J244" s="17">
        <v>0</v>
      </c>
      <c r="K244" s="79">
        <f t="shared" si="14"/>
        <v>0</v>
      </c>
      <c r="L244" s="81">
        <f t="shared" si="15"/>
        <v>0</v>
      </c>
      <c r="M244" s="82"/>
      <c r="N244" s="83">
        <f t="shared" si="16"/>
        <v>0</v>
      </c>
      <c r="O244" s="80"/>
      <c r="P244" s="80"/>
      <c r="Q244" s="80"/>
      <c r="R244" s="84">
        <f t="shared" si="17"/>
        <v>0</v>
      </c>
      <c r="S244" s="19" t="str">
        <f t="shared" si="9"/>
        <v>OK</v>
      </c>
      <c r="T244" s="103"/>
      <c r="U244" s="48"/>
      <c r="V244" s="48"/>
      <c r="W244" s="48"/>
      <c r="X244" s="48"/>
      <c r="Y244" s="50"/>
      <c r="Z244" s="50"/>
      <c r="AA244" s="50"/>
      <c r="AB244" s="50"/>
      <c r="AC244" s="50"/>
      <c r="AD244" s="50"/>
      <c r="AE244" s="50"/>
      <c r="AF244" s="51"/>
      <c r="AG244" s="51"/>
      <c r="AH244" s="51"/>
      <c r="AI244" s="51"/>
    </row>
    <row r="245" spans="1:35" ht="40" customHeight="1" x14ac:dyDescent="0.35">
      <c r="A245" s="109"/>
      <c r="B245" s="112"/>
      <c r="C245" s="33">
        <v>242</v>
      </c>
      <c r="D245" s="115"/>
      <c r="E245" s="39" t="s">
        <v>46</v>
      </c>
      <c r="F245" s="40" t="s">
        <v>37</v>
      </c>
      <c r="G245" s="40" t="s">
        <v>107</v>
      </c>
      <c r="H245" s="40" t="s">
        <v>29</v>
      </c>
      <c r="I245" s="38">
        <v>27</v>
      </c>
      <c r="J245" s="17">
        <v>0</v>
      </c>
      <c r="K245" s="79">
        <f t="shared" si="14"/>
        <v>0</v>
      </c>
      <c r="L245" s="81">
        <f t="shared" si="15"/>
        <v>0</v>
      </c>
      <c r="M245" s="82"/>
      <c r="N245" s="83">
        <f t="shared" si="16"/>
        <v>0</v>
      </c>
      <c r="O245" s="80"/>
      <c r="P245" s="80"/>
      <c r="Q245" s="80"/>
      <c r="R245" s="84">
        <f t="shared" si="17"/>
        <v>0</v>
      </c>
      <c r="S245" s="19" t="str">
        <f t="shared" si="9"/>
        <v>OK</v>
      </c>
      <c r="T245" s="103"/>
      <c r="U245" s="48"/>
      <c r="V245" s="48"/>
      <c r="W245" s="48"/>
      <c r="X245" s="48"/>
      <c r="Y245" s="50"/>
      <c r="Z245" s="50"/>
      <c r="AA245" s="50"/>
      <c r="AB245" s="50"/>
      <c r="AC245" s="50"/>
      <c r="AD245" s="50"/>
      <c r="AE245" s="50"/>
      <c r="AF245" s="51"/>
      <c r="AG245" s="51"/>
      <c r="AH245" s="51"/>
      <c r="AI245" s="51"/>
    </row>
    <row r="246" spans="1:35" ht="40" customHeight="1" x14ac:dyDescent="0.35">
      <c r="A246" s="109"/>
      <c r="B246" s="112"/>
      <c r="C246" s="33">
        <v>243</v>
      </c>
      <c r="D246" s="115"/>
      <c r="E246" s="39" t="s">
        <v>48</v>
      </c>
      <c r="F246" s="40" t="s">
        <v>37</v>
      </c>
      <c r="G246" s="40" t="s">
        <v>108</v>
      </c>
      <c r="H246" s="40" t="s">
        <v>29</v>
      </c>
      <c r="I246" s="38">
        <v>18</v>
      </c>
      <c r="J246" s="17">
        <v>0</v>
      </c>
      <c r="K246" s="79">
        <f t="shared" si="14"/>
        <v>0</v>
      </c>
      <c r="L246" s="81">
        <f t="shared" si="15"/>
        <v>0</v>
      </c>
      <c r="M246" s="82"/>
      <c r="N246" s="83">
        <f t="shared" si="16"/>
        <v>0</v>
      </c>
      <c r="O246" s="80"/>
      <c r="P246" s="80"/>
      <c r="Q246" s="80"/>
      <c r="R246" s="84">
        <f t="shared" si="17"/>
        <v>0</v>
      </c>
      <c r="S246" s="19" t="str">
        <f t="shared" si="9"/>
        <v>OK</v>
      </c>
      <c r="T246" s="103"/>
      <c r="U246" s="48"/>
      <c r="V246" s="48"/>
      <c r="W246" s="48"/>
      <c r="X246" s="48"/>
      <c r="Y246" s="50"/>
      <c r="Z246" s="50"/>
      <c r="AA246" s="50"/>
      <c r="AB246" s="50"/>
      <c r="AC246" s="50"/>
      <c r="AD246" s="50"/>
      <c r="AE246" s="50"/>
      <c r="AF246" s="51"/>
      <c r="AG246" s="51"/>
      <c r="AH246" s="51"/>
      <c r="AI246" s="51"/>
    </row>
    <row r="247" spans="1:35" ht="40" customHeight="1" x14ac:dyDescent="0.35">
      <c r="A247" s="109"/>
      <c r="B247" s="112"/>
      <c r="C247" s="33">
        <v>244</v>
      </c>
      <c r="D247" s="115"/>
      <c r="E247" s="39" t="s">
        <v>50</v>
      </c>
      <c r="F247" s="40" t="s">
        <v>37</v>
      </c>
      <c r="G247" s="40" t="s">
        <v>109</v>
      </c>
      <c r="H247" s="40" t="s">
        <v>29</v>
      </c>
      <c r="I247" s="38">
        <v>240.3</v>
      </c>
      <c r="J247" s="17">
        <v>0</v>
      </c>
      <c r="K247" s="79">
        <f t="shared" si="14"/>
        <v>0</v>
      </c>
      <c r="L247" s="81">
        <f t="shared" si="15"/>
        <v>0</v>
      </c>
      <c r="M247" s="82"/>
      <c r="N247" s="83">
        <f t="shared" si="16"/>
        <v>0</v>
      </c>
      <c r="O247" s="80"/>
      <c r="P247" s="80"/>
      <c r="Q247" s="80"/>
      <c r="R247" s="84">
        <f t="shared" si="17"/>
        <v>0</v>
      </c>
      <c r="S247" s="19" t="str">
        <f t="shared" si="9"/>
        <v>OK</v>
      </c>
      <c r="T247" s="103"/>
      <c r="U247" s="48"/>
      <c r="V247" s="48"/>
      <c r="W247" s="48"/>
      <c r="X247" s="48"/>
      <c r="Y247" s="50"/>
      <c r="Z247" s="50"/>
      <c r="AA247" s="50"/>
      <c r="AB247" s="50"/>
      <c r="AC247" s="50"/>
      <c r="AD247" s="50"/>
      <c r="AE247" s="50"/>
      <c r="AF247" s="51"/>
      <c r="AG247" s="51"/>
      <c r="AH247" s="51"/>
      <c r="AI247" s="51"/>
    </row>
    <row r="248" spans="1:35" ht="40" customHeight="1" x14ac:dyDescent="0.35">
      <c r="A248" s="109"/>
      <c r="B248" s="112"/>
      <c r="C248" s="33">
        <v>245</v>
      </c>
      <c r="D248" s="115"/>
      <c r="E248" s="39" t="s">
        <v>52</v>
      </c>
      <c r="F248" s="40" t="s">
        <v>37</v>
      </c>
      <c r="G248" s="40" t="s">
        <v>110</v>
      </c>
      <c r="H248" s="40" t="s">
        <v>29</v>
      </c>
      <c r="I248" s="38">
        <v>262.35000000000002</v>
      </c>
      <c r="J248" s="17">
        <v>0</v>
      </c>
      <c r="K248" s="79">
        <f t="shared" si="14"/>
        <v>0</v>
      </c>
      <c r="L248" s="81">
        <f t="shared" si="15"/>
        <v>0</v>
      </c>
      <c r="M248" s="82"/>
      <c r="N248" s="83">
        <f t="shared" si="16"/>
        <v>0</v>
      </c>
      <c r="O248" s="80"/>
      <c r="P248" s="80"/>
      <c r="Q248" s="80"/>
      <c r="R248" s="84">
        <f t="shared" si="17"/>
        <v>0</v>
      </c>
      <c r="S248" s="19" t="str">
        <f t="shared" si="9"/>
        <v>OK</v>
      </c>
      <c r="T248" s="103"/>
      <c r="U248" s="48"/>
      <c r="V248" s="48"/>
      <c r="W248" s="48"/>
      <c r="X248" s="48"/>
      <c r="Y248" s="50"/>
      <c r="Z248" s="50"/>
      <c r="AA248" s="50"/>
      <c r="AB248" s="50"/>
      <c r="AC248" s="50"/>
      <c r="AD248" s="50"/>
      <c r="AE248" s="50"/>
      <c r="AF248" s="51"/>
      <c r="AG248" s="51"/>
      <c r="AH248" s="51"/>
      <c r="AI248" s="51"/>
    </row>
    <row r="249" spans="1:35" ht="40" customHeight="1" x14ac:dyDescent="0.35">
      <c r="A249" s="109"/>
      <c r="B249" s="112"/>
      <c r="C249" s="33">
        <v>246</v>
      </c>
      <c r="D249" s="115"/>
      <c r="E249" s="39" t="s">
        <v>54</v>
      </c>
      <c r="F249" s="40" t="s">
        <v>37</v>
      </c>
      <c r="G249" s="40" t="s">
        <v>121</v>
      </c>
      <c r="H249" s="40" t="s">
        <v>29</v>
      </c>
      <c r="I249" s="38">
        <v>78.8</v>
      </c>
      <c r="J249" s="17">
        <v>0</v>
      </c>
      <c r="K249" s="79">
        <f t="shared" si="14"/>
        <v>0</v>
      </c>
      <c r="L249" s="81">
        <f t="shared" si="15"/>
        <v>0</v>
      </c>
      <c r="M249" s="82"/>
      <c r="N249" s="83">
        <f t="shared" si="16"/>
        <v>0</v>
      </c>
      <c r="O249" s="80"/>
      <c r="P249" s="80"/>
      <c r="Q249" s="80"/>
      <c r="R249" s="84">
        <f t="shared" si="17"/>
        <v>0</v>
      </c>
      <c r="S249" s="19" t="str">
        <f t="shared" si="9"/>
        <v>OK</v>
      </c>
      <c r="T249" s="103"/>
      <c r="U249" s="48"/>
      <c r="V249" s="48"/>
      <c r="W249" s="48"/>
      <c r="X249" s="48"/>
      <c r="Y249" s="50"/>
      <c r="Z249" s="50"/>
      <c r="AA249" s="50"/>
      <c r="AB249" s="50"/>
      <c r="AC249" s="50"/>
      <c r="AD249" s="50"/>
      <c r="AE249" s="50"/>
      <c r="AF249" s="51"/>
      <c r="AG249" s="51"/>
      <c r="AH249" s="51"/>
      <c r="AI249" s="51"/>
    </row>
    <row r="250" spans="1:35" ht="40" customHeight="1" x14ac:dyDescent="0.35">
      <c r="A250" s="109"/>
      <c r="B250" s="112"/>
      <c r="C250" s="33">
        <v>247</v>
      </c>
      <c r="D250" s="115"/>
      <c r="E250" s="39" t="s">
        <v>56</v>
      </c>
      <c r="F250" s="40" t="s">
        <v>37</v>
      </c>
      <c r="G250" s="40" t="s">
        <v>122</v>
      </c>
      <c r="H250" s="40" t="s">
        <v>29</v>
      </c>
      <c r="I250" s="38">
        <v>33.17</v>
      </c>
      <c r="J250" s="17">
        <v>0</v>
      </c>
      <c r="K250" s="79">
        <f t="shared" si="14"/>
        <v>0</v>
      </c>
      <c r="L250" s="81">
        <f t="shared" si="15"/>
        <v>0</v>
      </c>
      <c r="M250" s="82"/>
      <c r="N250" s="83">
        <f t="shared" si="16"/>
        <v>0</v>
      </c>
      <c r="O250" s="80"/>
      <c r="P250" s="80"/>
      <c r="Q250" s="80"/>
      <c r="R250" s="84">
        <f t="shared" si="17"/>
        <v>0</v>
      </c>
      <c r="S250" s="19" t="str">
        <f t="shared" si="9"/>
        <v>OK</v>
      </c>
      <c r="T250" s="103"/>
      <c r="U250" s="48"/>
      <c r="V250" s="48"/>
      <c r="W250" s="48"/>
      <c r="X250" s="48"/>
      <c r="Y250" s="50"/>
      <c r="Z250" s="50"/>
      <c r="AA250" s="50"/>
      <c r="AB250" s="50"/>
      <c r="AC250" s="50"/>
      <c r="AD250" s="50"/>
      <c r="AE250" s="50"/>
      <c r="AF250" s="51"/>
      <c r="AG250" s="51"/>
      <c r="AH250" s="51"/>
      <c r="AI250" s="51"/>
    </row>
    <row r="251" spans="1:35" ht="40" customHeight="1" x14ac:dyDescent="0.35">
      <c r="A251" s="109"/>
      <c r="B251" s="112"/>
      <c r="C251" s="33">
        <v>248</v>
      </c>
      <c r="D251" s="115"/>
      <c r="E251" s="39" t="s">
        <v>58</v>
      </c>
      <c r="F251" s="40" t="s">
        <v>37</v>
      </c>
      <c r="G251" s="40" t="s">
        <v>113</v>
      </c>
      <c r="H251" s="40" t="s">
        <v>29</v>
      </c>
      <c r="I251" s="38">
        <v>74.31</v>
      </c>
      <c r="J251" s="17">
        <v>0</v>
      </c>
      <c r="K251" s="79">
        <f t="shared" si="14"/>
        <v>0</v>
      </c>
      <c r="L251" s="81">
        <f t="shared" si="15"/>
        <v>0</v>
      </c>
      <c r="M251" s="82"/>
      <c r="N251" s="83">
        <f t="shared" si="16"/>
        <v>0</v>
      </c>
      <c r="O251" s="80"/>
      <c r="P251" s="80"/>
      <c r="Q251" s="80"/>
      <c r="R251" s="84">
        <f t="shared" si="17"/>
        <v>0</v>
      </c>
      <c r="S251" s="19" t="str">
        <f t="shared" si="9"/>
        <v>OK</v>
      </c>
      <c r="T251" s="103"/>
      <c r="U251" s="48"/>
      <c r="V251" s="48"/>
      <c r="W251" s="48"/>
      <c r="X251" s="48"/>
      <c r="Y251" s="50"/>
      <c r="Z251" s="50"/>
      <c r="AA251" s="50"/>
      <c r="AB251" s="50"/>
      <c r="AC251" s="50"/>
      <c r="AD251" s="50"/>
      <c r="AE251" s="50"/>
      <c r="AF251" s="51"/>
      <c r="AG251" s="51"/>
      <c r="AH251" s="51"/>
      <c r="AI251" s="51"/>
    </row>
    <row r="252" spans="1:35" ht="40" customHeight="1" x14ac:dyDescent="0.35">
      <c r="A252" s="109"/>
      <c r="B252" s="112"/>
      <c r="C252" s="33">
        <v>249</v>
      </c>
      <c r="D252" s="115"/>
      <c r="E252" s="39" t="s">
        <v>60</v>
      </c>
      <c r="F252" s="40" t="s">
        <v>37</v>
      </c>
      <c r="G252" s="40" t="s">
        <v>114</v>
      </c>
      <c r="H252" s="40" t="s">
        <v>29</v>
      </c>
      <c r="I252" s="38">
        <v>124.47</v>
      </c>
      <c r="J252" s="17">
        <v>0</v>
      </c>
      <c r="K252" s="79">
        <f t="shared" si="14"/>
        <v>0</v>
      </c>
      <c r="L252" s="81">
        <f t="shared" si="15"/>
        <v>0</v>
      </c>
      <c r="M252" s="82"/>
      <c r="N252" s="83">
        <f t="shared" si="16"/>
        <v>0</v>
      </c>
      <c r="O252" s="80"/>
      <c r="P252" s="80"/>
      <c r="Q252" s="80"/>
      <c r="R252" s="84">
        <f t="shared" si="17"/>
        <v>0</v>
      </c>
      <c r="S252" s="19" t="str">
        <f t="shared" si="9"/>
        <v>OK</v>
      </c>
      <c r="T252" s="103"/>
      <c r="U252" s="48"/>
      <c r="V252" s="48"/>
      <c r="W252" s="48"/>
      <c r="X252" s="48"/>
      <c r="Y252" s="50"/>
      <c r="Z252" s="50"/>
      <c r="AA252" s="50"/>
      <c r="AB252" s="50"/>
      <c r="AC252" s="50"/>
      <c r="AD252" s="50"/>
      <c r="AE252" s="50"/>
      <c r="AF252" s="51"/>
      <c r="AG252" s="51"/>
      <c r="AH252" s="51"/>
      <c r="AI252" s="51"/>
    </row>
    <row r="253" spans="1:35" ht="40" customHeight="1" x14ac:dyDescent="0.35">
      <c r="A253" s="109"/>
      <c r="B253" s="112"/>
      <c r="C253" s="33">
        <v>250</v>
      </c>
      <c r="D253" s="115"/>
      <c r="E253" s="39" t="s">
        <v>62</v>
      </c>
      <c r="F253" s="40" t="s">
        <v>125</v>
      </c>
      <c r="G253" s="40" t="s">
        <v>115</v>
      </c>
      <c r="H253" s="40" t="s">
        <v>29</v>
      </c>
      <c r="I253" s="38">
        <v>1329.82</v>
      </c>
      <c r="J253" s="17">
        <v>0</v>
      </c>
      <c r="K253" s="79">
        <f t="shared" si="14"/>
        <v>0</v>
      </c>
      <c r="L253" s="81">
        <f t="shared" si="15"/>
        <v>0</v>
      </c>
      <c r="M253" s="82"/>
      <c r="N253" s="83">
        <f t="shared" si="16"/>
        <v>0</v>
      </c>
      <c r="O253" s="80"/>
      <c r="P253" s="80"/>
      <c r="Q253" s="80"/>
      <c r="R253" s="84">
        <f t="shared" si="17"/>
        <v>0</v>
      </c>
      <c r="S253" s="19" t="str">
        <f t="shared" si="9"/>
        <v>OK</v>
      </c>
      <c r="T253" s="103"/>
      <c r="U253" s="48"/>
      <c r="V253" s="48"/>
      <c r="W253" s="48"/>
      <c r="X253" s="48"/>
      <c r="Y253" s="50"/>
      <c r="Z253" s="50"/>
      <c r="AA253" s="50"/>
      <c r="AB253" s="50"/>
      <c r="AC253" s="50"/>
      <c r="AD253" s="50"/>
      <c r="AE253" s="50"/>
      <c r="AF253" s="51"/>
      <c r="AG253" s="51"/>
      <c r="AH253" s="51"/>
      <c r="AI253" s="51"/>
    </row>
    <row r="254" spans="1:35" ht="40" customHeight="1" x14ac:dyDescent="0.35">
      <c r="A254" s="109"/>
      <c r="B254" s="112"/>
      <c r="C254" s="33">
        <v>251</v>
      </c>
      <c r="D254" s="115"/>
      <c r="E254" s="39" t="s">
        <v>64</v>
      </c>
      <c r="F254" s="40" t="s">
        <v>125</v>
      </c>
      <c r="G254" s="40" t="s">
        <v>115</v>
      </c>
      <c r="H254" s="40" t="s">
        <v>29</v>
      </c>
      <c r="I254" s="38">
        <v>699.21</v>
      </c>
      <c r="J254" s="17">
        <v>0</v>
      </c>
      <c r="K254" s="79">
        <f t="shared" si="14"/>
        <v>0</v>
      </c>
      <c r="L254" s="81">
        <f t="shared" si="15"/>
        <v>0</v>
      </c>
      <c r="M254" s="82"/>
      <c r="N254" s="83">
        <f t="shared" si="16"/>
        <v>0</v>
      </c>
      <c r="O254" s="80"/>
      <c r="P254" s="80"/>
      <c r="Q254" s="80"/>
      <c r="R254" s="84">
        <f t="shared" si="17"/>
        <v>0</v>
      </c>
      <c r="S254" s="19" t="str">
        <f t="shared" si="9"/>
        <v>OK</v>
      </c>
      <c r="T254" s="103"/>
      <c r="U254" s="48"/>
      <c r="V254" s="48"/>
      <c r="W254" s="48"/>
      <c r="X254" s="48"/>
      <c r="Y254" s="50"/>
      <c r="Z254" s="50"/>
      <c r="AA254" s="50"/>
      <c r="AB254" s="50"/>
      <c r="AC254" s="50"/>
      <c r="AD254" s="50"/>
      <c r="AE254" s="50"/>
      <c r="AF254" s="51"/>
      <c r="AG254" s="51"/>
      <c r="AH254" s="51"/>
      <c r="AI254" s="51"/>
    </row>
    <row r="255" spans="1:35" ht="40" customHeight="1" x14ac:dyDescent="0.35">
      <c r="A255" s="109"/>
      <c r="B255" s="112"/>
      <c r="C255" s="33">
        <v>252</v>
      </c>
      <c r="D255" s="115"/>
      <c r="E255" s="39" t="s">
        <v>65</v>
      </c>
      <c r="F255" s="40" t="s">
        <v>125</v>
      </c>
      <c r="G255" s="40" t="s">
        <v>116</v>
      </c>
      <c r="H255" s="40" t="s">
        <v>29</v>
      </c>
      <c r="I255" s="38">
        <v>160</v>
      </c>
      <c r="J255" s="17">
        <v>0</v>
      </c>
      <c r="K255" s="79">
        <f t="shared" si="14"/>
        <v>0</v>
      </c>
      <c r="L255" s="81">
        <f t="shared" si="15"/>
        <v>0</v>
      </c>
      <c r="M255" s="82"/>
      <c r="N255" s="83">
        <f t="shared" si="16"/>
        <v>0</v>
      </c>
      <c r="O255" s="80"/>
      <c r="P255" s="80"/>
      <c r="Q255" s="80"/>
      <c r="R255" s="84">
        <f t="shared" si="17"/>
        <v>0</v>
      </c>
      <c r="S255" s="19" t="str">
        <f t="shared" si="9"/>
        <v>OK</v>
      </c>
      <c r="T255" s="103"/>
      <c r="U255" s="48"/>
      <c r="V255" s="48"/>
      <c r="W255" s="48"/>
      <c r="X255" s="48"/>
      <c r="Y255" s="50"/>
      <c r="Z255" s="50"/>
      <c r="AA255" s="50"/>
      <c r="AB255" s="50"/>
      <c r="AC255" s="50"/>
      <c r="AD255" s="50"/>
      <c r="AE255" s="50"/>
      <c r="AF255" s="51"/>
      <c r="AG255" s="51"/>
      <c r="AH255" s="51"/>
      <c r="AI255" s="51"/>
    </row>
    <row r="256" spans="1:35" ht="40" customHeight="1" x14ac:dyDescent="0.35">
      <c r="A256" s="109"/>
      <c r="B256" s="112"/>
      <c r="C256" s="33">
        <v>253</v>
      </c>
      <c r="D256" s="115"/>
      <c r="E256" s="39" t="s">
        <v>69</v>
      </c>
      <c r="F256" s="40" t="s">
        <v>125</v>
      </c>
      <c r="G256" s="40" t="s">
        <v>137</v>
      </c>
      <c r="H256" s="40" t="s">
        <v>29</v>
      </c>
      <c r="I256" s="38">
        <v>433.26</v>
      </c>
      <c r="J256" s="17">
        <v>0</v>
      </c>
      <c r="K256" s="79">
        <f t="shared" si="14"/>
        <v>0</v>
      </c>
      <c r="L256" s="81">
        <f t="shared" si="15"/>
        <v>0</v>
      </c>
      <c r="M256" s="82"/>
      <c r="N256" s="83">
        <f t="shared" si="16"/>
        <v>0</v>
      </c>
      <c r="O256" s="80"/>
      <c r="P256" s="80"/>
      <c r="Q256" s="80"/>
      <c r="R256" s="84">
        <f t="shared" si="17"/>
        <v>0</v>
      </c>
      <c r="S256" s="19" t="str">
        <f t="shared" si="9"/>
        <v>OK</v>
      </c>
      <c r="T256" s="103"/>
      <c r="U256" s="48"/>
      <c r="V256" s="48"/>
      <c r="W256" s="48"/>
      <c r="X256" s="48"/>
      <c r="Y256" s="50"/>
      <c r="Z256" s="50"/>
      <c r="AA256" s="50"/>
      <c r="AB256" s="50"/>
      <c r="AC256" s="50"/>
      <c r="AD256" s="50"/>
      <c r="AE256" s="50"/>
      <c r="AF256" s="51"/>
      <c r="AG256" s="51"/>
      <c r="AH256" s="51"/>
      <c r="AI256" s="51"/>
    </row>
    <row r="257" spans="1:35" ht="40" customHeight="1" x14ac:dyDescent="0.35">
      <c r="A257" s="109"/>
      <c r="B257" s="112"/>
      <c r="C257" s="33">
        <v>254</v>
      </c>
      <c r="D257" s="115"/>
      <c r="E257" s="39" t="s">
        <v>70</v>
      </c>
      <c r="F257" s="40" t="s">
        <v>125</v>
      </c>
      <c r="G257" s="40" t="s">
        <v>71</v>
      </c>
      <c r="H257" s="40" t="s">
        <v>29</v>
      </c>
      <c r="I257" s="38">
        <v>164.74</v>
      </c>
      <c r="J257" s="17">
        <v>0</v>
      </c>
      <c r="K257" s="79">
        <f t="shared" si="14"/>
        <v>0</v>
      </c>
      <c r="L257" s="81">
        <f t="shared" si="15"/>
        <v>0</v>
      </c>
      <c r="M257" s="82"/>
      <c r="N257" s="83">
        <f t="shared" si="16"/>
        <v>0</v>
      </c>
      <c r="O257" s="80"/>
      <c r="P257" s="80"/>
      <c r="Q257" s="80"/>
      <c r="R257" s="84">
        <f t="shared" si="17"/>
        <v>0</v>
      </c>
      <c r="S257" s="19" t="str">
        <f t="shared" si="9"/>
        <v>OK</v>
      </c>
      <c r="T257" s="103"/>
      <c r="U257" s="48"/>
      <c r="V257" s="48"/>
      <c r="W257" s="48"/>
      <c r="X257" s="48"/>
      <c r="Y257" s="50"/>
      <c r="Z257" s="50"/>
      <c r="AA257" s="50"/>
      <c r="AB257" s="50"/>
      <c r="AC257" s="50"/>
      <c r="AD257" s="50"/>
      <c r="AE257" s="50"/>
      <c r="AF257" s="51"/>
      <c r="AG257" s="51"/>
      <c r="AH257" s="51"/>
      <c r="AI257" s="51"/>
    </row>
    <row r="258" spans="1:35" ht="40" customHeight="1" x14ac:dyDescent="0.35">
      <c r="A258" s="109"/>
      <c r="B258" s="112"/>
      <c r="C258" s="33">
        <v>255</v>
      </c>
      <c r="D258" s="115"/>
      <c r="E258" s="39" t="s">
        <v>72</v>
      </c>
      <c r="F258" s="40" t="s">
        <v>125</v>
      </c>
      <c r="G258" s="40" t="s">
        <v>101</v>
      </c>
      <c r="H258" s="40" t="s">
        <v>29</v>
      </c>
      <c r="I258" s="38">
        <v>960</v>
      </c>
      <c r="J258" s="17">
        <v>0</v>
      </c>
      <c r="K258" s="79">
        <f t="shared" si="14"/>
        <v>0</v>
      </c>
      <c r="L258" s="81">
        <f t="shared" si="15"/>
        <v>0</v>
      </c>
      <c r="M258" s="82"/>
      <c r="N258" s="83">
        <f t="shared" si="16"/>
        <v>0</v>
      </c>
      <c r="O258" s="80"/>
      <c r="P258" s="80"/>
      <c r="Q258" s="80"/>
      <c r="R258" s="84">
        <f t="shared" si="17"/>
        <v>0</v>
      </c>
      <c r="S258" s="19" t="str">
        <f t="shared" si="9"/>
        <v>OK</v>
      </c>
      <c r="T258" s="103"/>
      <c r="U258" s="48"/>
      <c r="V258" s="48"/>
      <c r="W258" s="48"/>
      <c r="X258" s="48"/>
      <c r="Y258" s="50"/>
      <c r="Z258" s="50"/>
      <c r="AA258" s="50"/>
      <c r="AB258" s="50"/>
      <c r="AC258" s="50"/>
      <c r="AD258" s="50"/>
      <c r="AE258" s="50"/>
      <c r="AF258" s="51"/>
      <c r="AG258" s="51"/>
      <c r="AH258" s="51"/>
      <c r="AI258" s="51"/>
    </row>
    <row r="259" spans="1:35" ht="40" customHeight="1" x14ac:dyDescent="0.35">
      <c r="A259" s="109"/>
      <c r="B259" s="112"/>
      <c r="C259" s="33">
        <v>256</v>
      </c>
      <c r="D259" s="115"/>
      <c r="E259" s="39" t="s">
        <v>74</v>
      </c>
      <c r="F259" s="40" t="s">
        <v>125</v>
      </c>
      <c r="G259" s="40" t="s">
        <v>102</v>
      </c>
      <c r="H259" s="40" t="s">
        <v>29</v>
      </c>
      <c r="I259" s="38">
        <v>1340</v>
      </c>
      <c r="J259" s="17">
        <v>0</v>
      </c>
      <c r="K259" s="79">
        <f t="shared" si="14"/>
        <v>0</v>
      </c>
      <c r="L259" s="81">
        <f t="shared" si="15"/>
        <v>0</v>
      </c>
      <c r="M259" s="82"/>
      <c r="N259" s="83">
        <f t="shared" si="16"/>
        <v>0</v>
      </c>
      <c r="O259" s="80"/>
      <c r="P259" s="80"/>
      <c r="Q259" s="80"/>
      <c r="R259" s="84">
        <f t="shared" si="17"/>
        <v>0</v>
      </c>
      <c r="S259" s="19" t="str">
        <f t="shared" si="9"/>
        <v>OK</v>
      </c>
      <c r="T259" s="103"/>
      <c r="U259" s="48"/>
      <c r="V259" s="48"/>
      <c r="W259" s="48"/>
      <c r="X259" s="48"/>
      <c r="Y259" s="50"/>
      <c r="Z259" s="50"/>
      <c r="AA259" s="50"/>
      <c r="AB259" s="50"/>
      <c r="AC259" s="50"/>
      <c r="AD259" s="50"/>
      <c r="AE259" s="50"/>
      <c r="AF259" s="51"/>
      <c r="AG259" s="51"/>
      <c r="AH259" s="51"/>
      <c r="AI259" s="51"/>
    </row>
    <row r="260" spans="1:35" ht="40" customHeight="1" x14ac:dyDescent="0.35">
      <c r="A260" s="109"/>
      <c r="B260" s="112"/>
      <c r="C260" s="33">
        <v>257</v>
      </c>
      <c r="D260" s="115"/>
      <c r="E260" s="39" t="s">
        <v>76</v>
      </c>
      <c r="F260" s="40" t="s">
        <v>125</v>
      </c>
      <c r="G260" s="40" t="s">
        <v>137</v>
      </c>
      <c r="H260" s="40" t="s">
        <v>29</v>
      </c>
      <c r="I260" s="38">
        <v>610.15</v>
      </c>
      <c r="J260" s="17">
        <v>0</v>
      </c>
      <c r="K260" s="79">
        <f t="shared" si="14"/>
        <v>0</v>
      </c>
      <c r="L260" s="81">
        <f t="shared" si="15"/>
        <v>0</v>
      </c>
      <c r="M260" s="82"/>
      <c r="N260" s="83">
        <f t="shared" si="16"/>
        <v>0</v>
      </c>
      <c r="O260" s="80"/>
      <c r="P260" s="80"/>
      <c r="Q260" s="80"/>
      <c r="R260" s="84">
        <f t="shared" si="17"/>
        <v>0</v>
      </c>
      <c r="S260" s="19" t="str">
        <f t="shared" si="9"/>
        <v>OK</v>
      </c>
      <c r="T260" s="103"/>
      <c r="U260" s="48"/>
      <c r="V260" s="48"/>
      <c r="W260" s="48"/>
      <c r="X260" s="48"/>
      <c r="Y260" s="50"/>
      <c r="Z260" s="50"/>
      <c r="AA260" s="50"/>
      <c r="AB260" s="50"/>
      <c r="AC260" s="50"/>
      <c r="AD260" s="50"/>
      <c r="AE260" s="50"/>
      <c r="AF260" s="51"/>
      <c r="AG260" s="51"/>
      <c r="AH260" s="51"/>
      <c r="AI260" s="51"/>
    </row>
    <row r="261" spans="1:35" ht="40" customHeight="1" x14ac:dyDescent="0.35">
      <c r="A261" s="109"/>
      <c r="B261" s="112"/>
      <c r="C261" s="33">
        <v>258</v>
      </c>
      <c r="D261" s="115"/>
      <c r="E261" s="39" t="s">
        <v>77</v>
      </c>
      <c r="F261" s="40" t="s">
        <v>125</v>
      </c>
      <c r="G261" s="40" t="s">
        <v>137</v>
      </c>
      <c r="H261" s="40" t="s">
        <v>29</v>
      </c>
      <c r="I261" s="38">
        <v>1150.1199999999999</v>
      </c>
      <c r="J261" s="17">
        <v>0</v>
      </c>
      <c r="K261" s="79">
        <f t="shared" ref="K261:K324" si="18">IF(SUM(T261:AK261)&gt;J261,J261,SUM(T261:AK261))</f>
        <v>0</v>
      </c>
      <c r="L261" s="81">
        <f t="shared" ref="L261:L324" si="19">(SUM(T261:AK261))</f>
        <v>0</v>
      </c>
      <c r="M261" s="82"/>
      <c r="N261" s="83">
        <f t="shared" ref="N261:N324" si="20">ROUND(IF(J261*0.25-0.5&lt;0,0,J261*0.25-0.5),0)-Q261-O261</f>
        <v>0</v>
      </c>
      <c r="O261" s="80"/>
      <c r="P261" s="80"/>
      <c r="Q261" s="80"/>
      <c r="R261" s="84">
        <f t="shared" ref="R261:R324" si="21">J261-(SUM(T261:AC261))+M261</f>
        <v>0</v>
      </c>
      <c r="S261" s="19" t="str">
        <f t="shared" si="9"/>
        <v>OK</v>
      </c>
      <c r="T261" s="103"/>
      <c r="U261" s="48"/>
      <c r="V261" s="48"/>
      <c r="W261" s="48"/>
      <c r="X261" s="48"/>
      <c r="Y261" s="50"/>
      <c r="Z261" s="50"/>
      <c r="AA261" s="50"/>
      <c r="AB261" s="50"/>
      <c r="AC261" s="50"/>
      <c r="AD261" s="50"/>
      <c r="AE261" s="50"/>
      <c r="AF261" s="51"/>
      <c r="AG261" s="51"/>
      <c r="AH261" s="51"/>
      <c r="AI261" s="51"/>
    </row>
    <row r="262" spans="1:35" ht="40" customHeight="1" x14ac:dyDescent="0.35">
      <c r="A262" s="109"/>
      <c r="B262" s="112"/>
      <c r="C262" s="33">
        <v>259</v>
      </c>
      <c r="D262" s="115"/>
      <c r="E262" s="39" t="s">
        <v>78</v>
      </c>
      <c r="F262" s="40" t="s">
        <v>125</v>
      </c>
      <c r="G262" s="40" t="s">
        <v>137</v>
      </c>
      <c r="H262" s="40" t="s">
        <v>29</v>
      </c>
      <c r="I262" s="38">
        <v>90</v>
      </c>
      <c r="J262" s="17">
        <v>0</v>
      </c>
      <c r="K262" s="79">
        <f t="shared" si="18"/>
        <v>0</v>
      </c>
      <c r="L262" s="81">
        <f t="shared" si="19"/>
        <v>0</v>
      </c>
      <c r="M262" s="82"/>
      <c r="N262" s="83">
        <f t="shared" si="20"/>
        <v>0</v>
      </c>
      <c r="O262" s="80"/>
      <c r="P262" s="80"/>
      <c r="Q262" s="80"/>
      <c r="R262" s="84">
        <f t="shared" si="21"/>
        <v>0</v>
      </c>
      <c r="S262" s="19" t="str">
        <f t="shared" si="9"/>
        <v>OK</v>
      </c>
      <c r="T262" s="103"/>
      <c r="U262" s="48"/>
      <c r="V262" s="48"/>
      <c r="W262" s="48"/>
      <c r="X262" s="48"/>
      <c r="Y262" s="50"/>
      <c r="Z262" s="50"/>
      <c r="AA262" s="50"/>
      <c r="AB262" s="50"/>
      <c r="AC262" s="50"/>
      <c r="AD262" s="50"/>
      <c r="AE262" s="50"/>
      <c r="AF262" s="51"/>
      <c r="AG262" s="51"/>
      <c r="AH262" s="51"/>
      <c r="AI262" s="51"/>
    </row>
    <row r="263" spans="1:35" ht="40" customHeight="1" x14ac:dyDescent="0.35">
      <c r="A263" s="109"/>
      <c r="B263" s="112"/>
      <c r="C263" s="33">
        <v>260</v>
      </c>
      <c r="D263" s="115"/>
      <c r="E263" s="39" t="s">
        <v>131</v>
      </c>
      <c r="F263" s="40" t="s">
        <v>125</v>
      </c>
      <c r="G263" s="40" t="s">
        <v>137</v>
      </c>
      <c r="H263" s="40" t="s">
        <v>29</v>
      </c>
      <c r="I263" s="38">
        <v>85.21</v>
      </c>
      <c r="J263" s="17">
        <v>0</v>
      </c>
      <c r="K263" s="79">
        <f t="shared" si="18"/>
        <v>0</v>
      </c>
      <c r="L263" s="81">
        <f t="shared" si="19"/>
        <v>0</v>
      </c>
      <c r="M263" s="82"/>
      <c r="N263" s="83">
        <f t="shared" si="20"/>
        <v>0</v>
      </c>
      <c r="O263" s="80"/>
      <c r="P263" s="80"/>
      <c r="Q263" s="80"/>
      <c r="R263" s="84">
        <f t="shared" si="21"/>
        <v>0</v>
      </c>
      <c r="S263" s="19" t="str">
        <f t="shared" si="9"/>
        <v>OK</v>
      </c>
      <c r="T263" s="103"/>
      <c r="U263" s="48"/>
      <c r="V263" s="48"/>
      <c r="W263" s="48"/>
      <c r="X263" s="48"/>
      <c r="Y263" s="50"/>
      <c r="Z263" s="50"/>
      <c r="AA263" s="50"/>
      <c r="AB263" s="50"/>
      <c r="AC263" s="50"/>
      <c r="AD263" s="50"/>
      <c r="AE263" s="50"/>
      <c r="AF263" s="51"/>
      <c r="AG263" s="51"/>
      <c r="AH263" s="51"/>
      <c r="AI263" s="51"/>
    </row>
    <row r="264" spans="1:35" ht="40" customHeight="1" x14ac:dyDescent="0.35">
      <c r="A264" s="109"/>
      <c r="B264" s="112"/>
      <c r="C264" s="33">
        <v>261</v>
      </c>
      <c r="D264" s="115"/>
      <c r="E264" s="39" t="s">
        <v>132</v>
      </c>
      <c r="F264" s="40" t="s">
        <v>37</v>
      </c>
      <c r="G264" s="40" t="s">
        <v>117</v>
      </c>
      <c r="H264" s="40" t="s">
        <v>29</v>
      </c>
      <c r="I264" s="38">
        <v>16.18</v>
      </c>
      <c r="J264" s="17">
        <v>0</v>
      </c>
      <c r="K264" s="79">
        <f t="shared" si="18"/>
        <v>0</v>
      </c>
      <c r="L264" s="81">
        <f t="shared" si="19"/>
        <v>0</v>
      </c>
      <c r="M264" s="82"/>
      <c r="N264" s="83">
        <f t="shared" si="20"/>
        <v>0</v>
      </c>
      <c r="O264" s="80"/>
      <c r="P264" s="80"/>
      <c r="Q264" s="80"/>
      <c r="R264" s="84">
        <f t="shared" si="21"/>
        <v>0</v>
      </c>
      <c r="S264" s="19" t="str">
        <f t="shared" si="9"/>
        <v>OK</v>
      </c>
      <c r="T264" s="103"/>
      <c r="U264" s="48"/>
      <c r="V264" s="48"/>
      <c r="W264" s="48"/>
      <c r="X264" s="48"/>
      <c r="Y264" s="50"/>
      <c r="Z264" s="50"/>
      <c r="AA264" s="50"/>
      <c r="AB264" s="50"/>
      <c r="AC264" s="50"/>
      <c r="AD264" s="50"/>
      <c r="AE264" s="50"/>
      <c r="AF264" s="51"/>
      <c r="AG264" s="51"/>
      <c r="AH264" s="51"/>
      <c r="AI264" s="51"/>
    </row>
    <row r="265" spans="1:35" ht="40" customHeight="1" x14ac:dyDescent="0.35">
      <c r="A265" s="109"/>
      <c r="B265" s="112"/>
      <c r="C265" s="33">
        <v>262</v>
      </c>
      <c r="D265" s="115"/>
      <c r="E265" s="39" t="s">
        <v>135</v>
      </c>
      <c r="F265" s="40" t="s">
        <v>37</v>
      </c>
      <c r="G265" s="40" t="s">
        <v>118</v>
      </c>
      <c r="H265" s="40" t="s">
        <v>29</v>
      </c>
      <c r="I265" s="38">
        <v>65.41</v>
      </c>
      <c r="J265" s="17">
        <v>0</v>
      </c>
      <c r="K265" s="79">
        <f t="shared" si="18"/>
        <v>0</v>
      </c>
      <c r="L265" s="81">
        <f t="shared" si="19"/>
        <v>0</v>
      </c>
      <c r="M265" s="82"/>
      <c r="N265" s="83">
        <f t="shared" si="20"/>
        <v>0</v>
      </c>
      <c r="O265" s="80"/>
      <c r="P265" s="80"/>
      <c r="Q265" s="80"/>
      <c r="R265" s="84">
        <f t="shared" si="21"/>
        <v>0</v>
      </c>
      <c r="S265" s="19" t="str">
        <f t="shared" si="9"/>
        <v>OK</v>
      </c>
      <c r="T265" s="103"/>
      <c r="U265" s="48"/>
      <c r="V265" s="48"/>
      <c r="W265" s="48"/>
      <c r="X265" s="48"/>
      <c r="Y265" s="50"/>
      <c r="Z265" s="50"/>
      <c r="AA265" s="50"/>
      <c r="AB265" s="50"/>
      <c r="AC265" s="50"/>
      <c r="AD265" s="50"/>
      <c r="AE265" s="50"/>
      <c r="AF265" s="51"/>
      <c r="AG265" s="51"/>
      <c r="AH265" s="51"/>
      <c r="AI265" s="51"/>
    </row>
    <row r="266" spans="1:35" ht="40" customHeight="1" x14ac:dyDescent="0.35">
      <c r="A266" s="109"/>
      <c r="B266" s="112"/>
      <c r="C266" s="33">
        <v>263</v>
      </c>
      <c r="D266" s="115"/>
      <c r="E266" s="39" t="s">
        <v>136</v>
      </c>
      <c r="F266" s="40" t="s">
        <v>37</v>
      </c>
      <c r="G266" s="40" t="s">
        <v>119</v>
      </c>
      <c r="H266" s="40" t="s">
        <v>29</v>
      </c>
      <c r="I266" s="38">
        <v>34.229999999999997</v>
      </c>
      <c r="J266" s="17">
        <v>0</v>
      </c>
      <c r="K266" s="79">
        <f t="shared" si="18"/>
        <v>0</v>
      </c>
      <c r="L266" s="81">
        <f t="shared" si="19"/>
        <v>0</v>
      </c>
      <c r="M266" s="82"/>
      <c r="N266" s="83">
        <f t="shared" si="20"/>
        <v>0</v>
      </c>
      <c r="O266" s="80"/>
      <c r="P266" s="80"/>
      <c r="Q266" s="80"/>
      <c r="R266" s="84">
        <f t="shared" si="21"/>
        <v>0</v>
      </c>
      <c r="S266" s="19" t="str">
        <f t="shared" si="9"/>
        <v>OK</v>
      </c>
      <c r="T266" s="103"/>
      <c r="U266" s="48"/>
      <c r="V266" s="48"/>
      <c r="W266" s="48"/>
      <c r="X266" s="48"/>
      <c r="Y266" s="50"/>
      <c r="Z266" s="50"/>
      <c r="AA266" s="50"/>
      <c r="AB266" s="50"/>
      <c r="AC266" s="50"/>
      <c r="AD266" s="50"/>
      <c r="AE266" s="50"/>
      <c r="AF266" s="51"/>
      <c r="AG266" s="51"/>
      <c r="AH266" s="51"/>
      <c r="AI266" s="51"/>
    </row>
    <row r="267" spans="1:35" ht="40" customHeight="1" x14ac:dyDescent="0.35">
      <c r="A267" s="109"/>
      <c r="B267" s="112"/>
      <c r="C267" s="33">
        <v>264</v>
      </c>
      <c r="D267" s="115"/>
      <c r="E267" s="39" t="s">
        <v>86</v>
      </c>
      <c r="F267" s="40" t="s">
        <v>125</v>
      </c>
      <c r="G267" s="40" t="s">
        <v>137</v>
      </c>
      <c r="H267" s="40" t="s">
        <v>29</v>
      </c>
      <c r="I267" s="38">
        <v>578.94000000000005</v>
      </c>
      <c r="J267" s="17">
        <v>0</v>
      </c>
      <c r="K267" s="79">
        <f t="shared" si="18"/>
        <v>0</v>
      </c>
      <c r="L267" s="81">
        <f t="shared" si="19"/>
        <v>0</v>
      </c>
      <c r="M267" s="82"/>
      <c r="N267" s="83">
        <f t="shared" si="20"/>
        <v>0</v>
      </c>
      <c r="O267" s="80"/>
      <c r="P267" s="80"/>
      <c r="Q267" s="80"/>
      <c r="R267" s="84">
        <f t="shared" si="21"/>
        <v>0</v>
      </c>
      <c r="S267" s="19" t="str">
        <f t="shared" si="9"/>
        <v>OK</v>
      </c>
      <c r="T267" s="103"/>
      <c r="U267" s="48"/>
      <c r="V267" s="48"/>
      <c r="W267" s="48"/>
      <c r="X267" s="48"/>
      <c r="Y267" s="50"/>
      <c r="Z267" s="50"/>
      <c r="AA267" s="50"/>
      <c r="AB267" s="50"/>
      <c r="AC267" s="50"/>
      <c r="AD267" s="50"/>
      <c r="AE267" s="50"/>
      <c r="AF267" s="51"/>
      <c r="AG267" s="51"/>
      <c r="AH267" s="51"/>
      <c r="AI267" s="51"/>
    </row>
    <row r="268" spans="1:35" ht="40" customHeight="1" x14ac:dyDescent="0.35">
      <c r="A268" s="109"/>
      <c r="B268" s="112"/>
      <c r="C268" s="33">
        <v>265</v>
      </c>
      <c r="D268" s="115"/>
      <c r="E268" s="39" t="s">
        <v>89</v>
      </c>
      <c r="F268" s="40" t="s">
        <v>37</v>
      </c>
      <c r="G268" s="40" t="s">
        <v>137</v>
      </c>
      <c r="H268" s="40" t="s">
        <v>29</v>
      </c>
      <c r="I268" s="38">
        <v>225.31</v>
      </c>
      <c r="J268" s="17">
        <v>0</v>
      </c>
      <c r="K268" s="79">
        <f t="shared" si="18"/>
        <v>0</v>
      </c>
      <c r="L268" s="81">
        <f t="shared" si="19"/>
        <v>0</v>
      </c>
      <c r="M268" s="82"/>
      <c r="N268" s="83">
        <f t="shared" si="20"/>
        <v>0</v>
      </c>
      <c r="O268" s="80"/>
      <c r="P268" s="80"/>
      <c r="Q268" s="80"/>
      <c r="R268" s="84">
        <f t="shared" si="21"/>
        <v>0</v>
      </c>
      <c r="S268" s="19" t="str">
        <f t="shared" si="9"/>
        <v>OK</v>
      </c>
      <c r="T268" s="103"/>
      <c r="U268" s="48"/>
      <c r="V268" s="48"/>
      <c r="W268" s="48"/>
      <c r="X268" s="48"/>
      <c r="Y268" s="50"/>
      <c r="Z268" s="50"/>
      <c r="AA268" s="50"/>
      <c r="AB268" s="50"/>
      <c r="AC268" s="50"/>
      <c r="AD268" s="50"/>
      <c r="AE268" s="50"/>
      <c r="AF268" s="51"/>
      <c r="AG268" s="51"/>
      <c r="AH268" s="51"/>
      <c r="AI268" s="51"/>
    </row>
    <row r="269" spans="1:35" ht="40" customHeight="1" x14ac:dyDescent="0.35">
      <c r="A269" s="109"/>
      <c r="B269" s="112"/>
      <c r="C269" s="33">
        <v>266</v>
      </c>
      <c r="D269" s="115"/>
      <c r="E269" s="39" t="s">
        <v>90</v>
      </c>
      <c r="F269" s="40" t="s">
        <v>37</v>
      </c>
      <c r="G269" s="40" t="s">
        <v>137</v>
      </c>
      <c r="H269" s="40" t="s">
        <v>29</v>
      </c>
      <c r="I269" s="38">
        <v>135</v>
      </c>
      <c r="J269" s="17">
        <v>0</v>
      </c>
      <c r="K269" s="79">
        <f t="shared" si="18"/>
        <v>0</v>
      </c>
      <c r="L269" s="81">
        <f t="shared" si="19"/>
        <v>0</v>
      </c>
      <c r="M269" s="82"/>
      <c r="N269" s="83">
        <f t="shared" si="20"/>
        <v>0</v>
      </c>
      <c r="O269" s="80"/>
      <c r="P269" s="80"/>
      <c r="Q269" s="80"/>
      <c r="R269" s="84">
        <f t="shared" si="21"/>
        <v>0</v>
      </c>
      <c r="S269" s="19" t="str">
        <f t="shared" si="9"/>
        <v>OK</v>
      </c>
      <c r="T269" s="103"/>
      <c r="U269" s="48"/>
      <c r="V269" s="48"/>
      <c r="W269" s="48"/>
      <c r="X269" s="48"/>
      <c r="Y269" s="50"/>
      <c r="Z269" s="50"/>
      <c r="AA269" s="50"/>
      <c r="AB269" s="50"/>
      <c r="AC269" s="50"/>
      <c r="AD269" s="50"/>
      <c r="AE269" s="50"/>
      <c r="AF269" s="51"/>
      <c r="AG269" s="51"/>
      <c r="AH269" s="51"/>
      <c r="AI269" s="51"/>
    </row>
    <row r="270" spans="1:35" ht="40" customHeight="1" x14ac:dyDescent="0.35">
      <c r="A270" s="110"/>
      <c r="B270" s="113"/>
      <c r="C270" s="33">
        <v>267</v>
      </c>
      <c r="D270" s="116"/>
      <c r="E270" s="39" t="s">
        <v>91</v>
      </c>
      <c r="F270" s="40" t="s">
        <v>37</v>
      </c>
      <c r="G270" s="40" t="s">
        <v>120</v>
      </c>
      <c r="H270" s="40" t="s">
        <v>29</v>
      </c>
      <c r="I270" s="38">
        <v>24.21</v>
      </c>
      <c r="J270" s="17">
        <v>0</v>
      </c>
      <c r="K270" s="79">
        <f t="shared" si="18"/>
        <v>0</v>
      </c>
      <c r="L270" s="81">
        <f t="shared" si="19"/>
        <v>0</v>
      </c>
      <c r="M270" s="82"/>
      <c r="N270" s="83">
        <f t="shared" si="20"/>
        <v>0</v>
      </c>
      <c r="O270" s="80"/>
      <c r="P270" s="80"/>
      <c r="Q270" s="80"/>
      <c r="R270" s="84">
        <f t="shared" si="21"/>
        <v>0</v>
      </c>
      <c r="S270" s="19" t="str">
        <f t="shared" si="9"/>
        <v>OK</v>
      </c>
      <c r="T270" s="103"/>
      <c r="U270" s="48"/>
      <c r="V270" s="48"/>
      <c r="W270" s="48"/>
      <c r="X270" s="48"/>
      <c r="Y270" s="50"/>
      <c r="Z270" s="50"/>
      <c r="AA270" s="50"/>
      <c r="AB270" s="50"/>
      <c r="AC270" s="50"/>
      <c r="AD270" s="50"/>
      <c r="AE270" s="50"/>
      <c r="AF270" s="51"/>
      <c r="AG270" s="51"/>
      <c r="AH270" s="51"/>
      <c r="AI270" s="51"/>
    </row>
    <row r="271" spans="1:35" ht="40" customHeight="1" x14ac:dyDescent="0.35">
      <c r="A271" s="108" t="s">
        <v>146</v>
      </c>
      <c r="B271" s="111">
        <v>8</v>
      </c>
      <c r="C271" s="33">
        <v>268</v>
      </c>
      <c r="D271" s="114" t="s">
        <v>123</v>
      </c>
      <c r="E271" s="39" t="s">
        <v>27</v>
      </c>
      <c r="F271" s="40" t="s">
        <v>125</v>
      </c>
      <c r="G271" s="40" t="s">
        <v>28</v>
      </c>
      <c r="H271" s="40" t="s">
        <v>29</v>
      </c>
      <c r="I271" s="38">
        <v>242.52</v>
      </c>
      <c r="J271" s="17">
        <v>0</v>
      </c>
      <c r="K271" s="79">
        <f t="shared" si="18"/>
        <v>0</v>
      </c>
      <c r="L271" s="81">
        <f t="shared" si="19"/>
        <v>0</v>
      </c>
      <c r="M271" s="82"/>
      <c r="N271" s="83">
        <f t="shared" si="20"/>
        <v>0</v>
      </c>
      <c r="O271" s="80"/>
      <c r="P271" s="80"/>
      <c r="Q271" s="80"/>
      <c r="R271" s="84">
        <f t="shared" si="21"/>
        <v>0</v>
      </c>
      <c r="S271" s="19" t="str">
        <f t="shared" si="9"/>
        <v>OK</v>
      </c>
      <c r="T271" s="103"/>
      <c r="U271" s="48"/>
      <c r="V271" s="48"/>
      <c r="W271" s="48"/>
      <c r="X271" s="48"/>
      <c r="Y271" s="50"/>
      <c r="Z271" s="50"/>
      <c r="AA271" s="50"/>
      <c r="AB271" s="50"/>
      <c r="AC271" s="50"/>
      <c r="AD271" s="50"/>
      <c r="AE271" s="50"/>
      <c r="AF271" s="51"/>
      <c r="AG271" s="51"/>
      <c r="AH271" s="51"/>
      <c r="AI271" s="51"/>
    </row>
    <row r="272" spans="1:35" ht="40" customHeight="1" x14ac:dyDescent="0.35">
      <c r="A272" s="109"/>
      <c r="B272" s="112"/>
      <c r="C272" s="33">
        <v>269</v>
      </c>
      <c r="D272" s="115"/>
      <c r="E272" s="39" t="s">
        <v>30</v>
      </c>
      <c r="F272" s="40" t="s">
        <v>31</v>
      </c>
      <c r="G272" s="40" t="s">
        <v>28</v>
      </c>
      <c r="H272" s="40" t="s">
        <v>29</v>
      </c>
      <c r="I272" s="38">
        <v>19.399999999999999</v>
      </c>
      <c r="J272" s="17">
        <v>0</v>
      </c>
      <c r="K272" s="79">
        <f t="shared" si="18"/>
        <v>0</v>
      </c>
      <c r="L272" s="81">
        <f t="shared" si="19"/>
        <v>0</v>
      </c>
      <c r="M272" s="82"/>
      <c r="N272" s="83">
        <f t="shared" si="20"/>
        <v>0</v>
      </c>
      <c r="O272" s="80"/>
      <c r="P272" s="80"/>
      <c r="Q272" s="80"/>
      <c r="R272" s="84">
        <f t="shared" si="21"/>
        <v>0</v>
      </c>
      <c r="S272" s="19" t="str">
        <f t="shared" si="9"/>
        <v>OK</v>
      </c>
      <c r="T272" s="103"/>
      <c r="U272" s="48"/>
      <c r="V272" s="48"/>
      <c r="W272" s="48"/>
      <c r="X272" s="48"/>
      <c r="Y272" s="50"/>
      <c r="Z272" s="50"/>
      <c r="AA272" s="50"/>
      <c r="AB272" s="50"/>
      <c r="AC272" s="50"/>
      <c r="AD272" s="50"/>
      <c r="AE272" s="50"/>
      <c r="AF272" s="51"/>
      <c r="AG272" s="51"/>
      <c r="AH272" s="51"/>
      <c r="AI272" s="51"/>
    </row>
    <row r="273" spans="1:35" ht="40" customHeight="1" x14ac:dyDescent="0.35">
      <c r="A273" s="109"/>
      <c r="B273" s="112"/>
      <c r="C273" s="33">
        <v>270</v>
      </c>
      <c r="D273" s="115"/>
      <c r="E273" s="39" t="s">
        <v>32</v>
      </c>
      <c r="F273" s="40" t="s">
        <v>125</v>
      </c>
      <c r="G273" s="40" t="s">
        <v>28</v>
      </c>
      <c r="H273" s="40" t="s">
        <v>29</v>
      </c>
      <c r="I273" s="38">
        <v>31.04</v>
      </c>
      <c r="J273" s="17">
        <v>0</v>
      </c>
      <c r="K273" s="79">
        <f t="shared" si="18"/>
        <v>0</v>
      </c>
      <c r="L273" s="81">
        <f t="shared" si="19"/>
        <v>0</v>
      </c>
      <c r="M273" s="82"/>
      <c r="N273" s="83">
        <f t="shared" si="20"/>
        <v>0</v>
      </c>
      <c r="O273" s="80"/>
      <c r="P273" s="80"/>
      <c r="Q273" s="80"/>
      <c r="R273" s="84">
        <f t="shared" si="21"/>
        <v>0</v>
      </c>
      <c r="S273" s="19" t="str">
        <f t="shared" si="9"/>
        <v>OK</v>
      </c>
      <c r="T273" s="103"/>
      <c r="U273" s="48"/>
      <c r="V273" s="48"/>
      <c r="W273" s="48"/>
      <c r="X273" s="48"/>
      <c r="Y273" s="50"/>
      <c r="Z273" s="50"/>
      <c r="AA273" s="50"/>
      <c r="AB273" s="50"/>
      <c r="AC273" s="50"/>
      <c r="AD273" s="50"/>
      <c r="AE273" s="50"/>
      <c r="AF273" s="51"/>
      <c r="AG273" s="51"/>
      <c r="AH273" s="51"/>
      <c r="AI273" s="51"/>
    </row>
    <row r="274" spans="1:35" ht="40" customHeight="1" x14ac:dyDescent="0.35">
      <c r="A274" s="109"/>
      <c r="B274" s="112"/>
      <c r="C274" s="33">
        <v>271</v>
      </c>
      <c r="D274" s="115"/>
      <c r="E274" s="39" t="s">
        <v>33</v>
      </c>
      <c r="F274" s="40" t="s">
        <v>125</v>
      </c>
      <c r="G274" s="40" t="s">
        <v>34</v>
      </c>
      <c r="H274" s="40" t="s">
        <v>29</v>
      </c>
      <c r="I274" s="38">
        <v>50.44</v>
      </c>
      <c r="J274" s="17">
        <v>0</v>
      </c>
      <c r="K274" s="79">
        <f t="shared" si="18"/>
        <v>0</v>
      </c>
      <c r="L274" s="81">
        <f t="shared" si="19"/>
        <v>0</v>
      </c>
      <c r="M274" s="82"/>
      <c r="N274" s="83">
        <f t="shared" si="20"/>
        <v>0</v>
      </c>
      <c r="O274" s="80"/>
      <c r="P274" s="80"/>
      <c r="Q274" s="80"/>
      <c r="R274" s="84">
        <f t="shared" si="21"/>
        <v>0</v>
      </c>
      <c r="S274" s="19" t="str">
        <f t="shared" si="9"/>
        <v>OK</v>
      </c>
      <c r="T274" s="103"/>
      <c r="U274" s="48"/>
      <c r="V274" s="48"/>
      <c r="W274" s="48"/>
      <c r="X274" s="48"/>
      <c r="Y274" s="50"/>
      <c r="Z274" s="50"/>
      <c r="AA274" s="50"/>
      <c r="AB274" s="50"/>
      <c r="AC274" s="50"/>
      <c r="AD274" s="50"/>
      <c r="AE274" s="50"/>
      <c r="AF274" s="51"/>
      <c r="AG274" s="51"/>
      <c r="AH274" s="51"/>
      <c r="AI274" s="51"/>
    </row>
    <row r="275" spans="1:35" ht="40" customHeight="1" x14ac:dyDescent="0.35">
      <c r="A275" s="109"/>
      <c r="B275" s="112"/>
      <c r="C275" s="33">
        <v>272</v>
      </c>
      <c r="D275" s="115"/>
      <c r="E275" s="39" t="s">
        <v>35</v>
      </c>
      <c r="F275" s="40" t="s">
        <v>125</v>
      </c>
      <c r="G275" s="40" t="s">
        <v>36</v>
      </c>
      <c r="H275" s="40" t="s">
        <v>29</v>
      </c>
      <c r="I275" s="38">
        <v>72.75</v>
      </c>
      <c r="J275" s="17">
        <v>0</v>
      </c>
      <c r="K275" s="79">
        <f t="shared" si="18"/>
        <v>0</v>
      </c>
      <c r="L275" s="81">
        <f t="shared" si="19"/>
        <v>0</v>
      </c>
      <c r="M275" s="82"/>
      <c r="N275" s="83">
        <f t="shared" si="20"/>
        <v>0</v>
      </c>
      <c r="O275" s="80"/>
      <c r="P275" s="80"/>
      <c r="Q275" s="80"/>
      <c r="R275" s="84">
        <f t="shared" si="21"/>
        <v>0</v>
      </c>
      <c r="S275" s="19" t="str">
        <f t="shared" si="9"/>
        <v>OK</v>
      </c>
      <c r="T275" s="103"/>
      <c r="U275" s="48"/>
      <c r="V275" s="48"/>
      <c r="W275" s="48"/>
      <c r="X275" s="48"/>
      <c r="Y275" s="50"/>
      <c r="Z275" s="50"/>
      <c r="AA275" s="50"/>
      <c r="AB275" s="50"/>
      <c r="AC275" s="50"/>
      <c r="AD275" s="50"/>
      <c r="AE275" s="50"/>
      <c r="AF275" s="51"/>
      <c r="AG275" s="51"/>
      <c r="AH275" s="51"/>
      <c r="AI275" s="51"/>
    </row>
    <row r="276" spans="1:35" ht="40" customHeight="1" x14ac:dyDescent="0.35">
      <c r="A276" s="109"/>
      <c r="B276" s="112"/>
      <c r="C276" s="33">
        <v>273</v>
      </c>
      <c r="D276" s="115"/>
      <c r="E276" s="39" t="s">
        <v>127</v>
      </c>
      <c r="F276" s="40" t="s">
        <v>125</v>
      </c>
      <c r="G276" s="40" t="s">
        <v>28</v>
      </c>
      <c r="H276" s="40" t="s">
        <v>29</v>
      </c>
      <c r="I276" s="38">
        <v>6.39</v>
      </c>
      <c r="J276" s="17">
        <v>0</v>
      </c>
      <c r="K276" s="79">
        <f t="shared" si="18"/>
        <v>0</v>
      </c>
      <c r="L276" s="81">
        <f t="shared" si="19"/>
        <v>0</v>
      </c>
      <c r="M276" s="82"/>
      <c r="N276" s="83">
        <f t="shared" si="20"/>
        <v>0</v>
      </c>
      <c r="O276" s="80"/>
      <c r="P276" s="80"/>
      <c r="Q276" s="80"/>
      <c r="R276" s="84">
        <f t="shared" si="21"/>
        <v>0</v>
      </c>
      <c r="S276" s="19" t="str">
        <f t="shared" si="9"/>
        <v>OK</v>
      </c>
      <c r="T276" s="103"/>
      <c r="U276" s="48"/>
      <c r="V276" s="48"/>
      <c r="W276" s="48"/>
      <c r="X276" s="48"/>
      <c r="Y276" s="50"/>
      <c r="Z276" s="50"/>
      <c r="AA276" s="50"/>
      <c r="AB276" s="50"/>
      <c r="AC276" s="50"/>
      <c r="AD276" s="50"/>
      <c r="AE276" s="50"/>
      <c r="AF276" s="51"/>
      <c r="AG276" s="51"/>
      <c r="AH276" s="51"/>
      <c r="AI276" s="51"/>
    </row>
    <row r="277" spans="1:35" ht="40" customHeight="1" x14ac:dyDescent="0.35">
      <c r="A277" s="109"/>
      <c r="B277" s="112"/>
      <c r="C277" s="33">
        <v>274</v>
      </c>
      <c r="D277" s="115"/>
      <c r="E277" s="39" t="s">
        <v>128</v>
      </c>
      <c r="F277" s="40" t="s">
        <v>37</v>
      </c>
      <c r="G277" s="40" t="s">
        <v>38</v>
      </c>
      <c r="H277" s="40" t="s">
        <v>29</v>
      </c>
      <c r="I277" s="38">
        <v>12.93</v>
      </c>
      <c r="J277" s="17">
        <v>0</v>
      </c>
      <c r="K277" s="79">
        <f t="shared" si="18"/>
        <v>0</v>
      </c>
      <c r="L277" s="81">
        <f t="shared" si="19"/>
        <v>0</v>
      </c>
      <c r="M277" s="82"/>
      <c r="N277" s="83">
        <f t="shared" si="20"/>
        <v>0</v>
      </c>
      <c r="O277" s="80"/>
      <c r="P277" s="80"/>
      <c r="Q277" s="80"/>
      <c r="R277" s="84">
        <f t="shared" si="21"/>
        <v>0</v>
      </c>
      <c r="S277" s="19" t="str">
        <f t="shared" si="9"/>
        <v>OK</v>
      </c>
      <c r="T277" s="103"/>
      <c r="U277" s="48"/>
      <c r="V277" s="48"/>
      <c r="W277" s="48"/>
      <c r="X277" s="48"/>
      <c r="Y277" s="50"/>
      <c r="Z277" s="50"/>
      <c r="AA277" s="50"/>
      <c r="AB277" s="50"/>
      <c r="AC277" s="50"/>
      <c r="AD277" s="50"/>
      <c r="AE277" s="50"/>
      <c r="AF277" s="51"/>
      <c r="AG277" s="51"/>
      <c r="AH277" s="51"/>
      <c r="AI277" s="51"/>
    </row>
    <row r="278" spans="1:35" ht="40" customHeight="1" x14ac:dyDescent="0.35">
      <c r="A278" s="109"/>
      <c r="B278" s="112"/>
      <c r="C278" s="33">
        <v>275</v>
      </c>
      <c r="D278" s="115"/>
      <c r="E278" s="39" t="s">
        <v>129</v>
      </c>
      <c r="F278" s="40" t="s">
        <v>37</v>
      </c>
      <c r="G278" s="40" t="s">
        <v>39</v>
      </c>
      <c r="H278" s="40" t="s">
        <v>29</v>
      </c>
      <c r="I278" s="38">
        <v>19.04</v>
      </c>
      <c r="J278" s="17">
        <v>0</v>
      </c>
      <c r="K278" s="79">
        <f t="shared" si="18"/>
        <v>0</v>
      </c>
      <c r="L278" s="81">
        <f t="shared" si="19"/>
        <v>0</v>
      </c>
      <c r="M278" s="82"/>
      <c r="N278" s="83">
        <f t="shared" si="20"/>
        <v>0</v>
      </c>
      <c r="O278" s="80"/>
      <c r="P278" s="80"/>
      <c r="Q278" s="80"/>
      <c r="R278" s="84">
        <f t="shared" si="21"/>
        <v>0</v>
      </c>
      <c r="S278" s="19" t="str">
        <f t="shared" si="9"/>
        <v>OK</v>
      </c>
      <c r="T278" s="103"/>
      <c r="U278" s="48"/>
      <c r="V278" s="48"/>
      <c r="W278" s="48"/>
      <c r="X278" s="48"/>
      <c r="Y278" s="50"/>
      <c r="Z278" s="50"/>
      <c r="AA278" s="50"/>
      <c r="AB278" s="50"/>
      <c r="AC278" s="50"/>
      <c r="AD278" s="50"/>
      <c r="AE278" s="50"/>
      <c r="AF278" s="51"/>
      <c r="AG278" s="51"/>
      <c r="AH278" s="51"/>
      <c r="AI278" s="51"/>
    </row>
    <row r="279" spans="1:35" ht="40" customHeight="1" x14ac:dyDescent="0.35">
      <c r="A279" s="109"/>
      <c r="B279" s="112"/>
      <c r="C279" s="33">
        <v>276</v>
      </c>
      <c r="D279" s="115"/>
      <c r="E279" s="39" t="s">
        <v>130</v>
      </c>
      <c r="F279" s="40" t="s">
        <v>37</v>
      </c>
      <c r="G279" s="40" t="s">
        <v>40</v>
      </c>
      <c r="H279" s="40" t="s">
        <v>29</v>
      </c>
      <c r="I279" s="38">
        <v>20.69</v>
      </c>
      <c r="J279" s="17">
        <v>0</v>
      </c>
      <c r="K279" s="79">
        <f t="shared" si="18"/>
        <v>0</v>
      </c>
      <c r="L279" s="81">
        <f t="shared" si="19"/>
        <v>0</v>
      </c>
      <c r="M279" s="82"/>
      <c r="N279" s="83">
        <f t="shared" si="20"/>
        <v>0</v>
      </c>
      <c r="O279" s="80"/>
      <c r="P279" s="80"/>
      <c r="Q279" s="80"/>
      <c r="R279" s="84">
        <f t="shared" si="21"/>
        <v>0</v>
      </c>
      <c r="S279" s="19" t="str">
        <f t="shared" si="9"/>
        <v>OK</v>
      </c>
      <c r="T279" s="103"/>
      <c r="U279" s="48"/>
      <c r="V279" s="48"/>
      <c r="W279" s="48"/>
      <c r="X279" s="48"/>
      <c r="Y279" s="50"/>
      <c r="Z279" s="50"/>
      <c r="AA279" s="50"/>
      <c r="AB279" s="50"/>
      <c r="AC279" s="50"/>
      <c r="AD279" s="50"/>
      <c r="AE279" s="50"/>
      <c r="AF279" s="51"/>
      <c r="AG279" s="51"/>
      <c r="AH279" s="51"/>
      <c r="AI279" s="51"/>
    </row>
    <row r="280" spans="1:35" ht="40" customHeight="1" x14ac:dyDescent="0.35">
      <c r="A280" s="109"/>
      <c r="B280" s="112"/>
      <c r="C280" s="33">
        <v>277</v>
      </c>
      <c r="D280" s="115"/>
      <c r="E280" s="39" t="s">
        <v>41</v>
      </c>
      <c r="F280" s="40" t="s">
        <v>10</v>
      </c>
      <c r="G280" s="40" t="s">
        <v>28</v>
      </c>
      <c r="H280" s="40" t="s">
        <v>29</v>
      </c>
      <c r="I280" s="38">
        <v>72.05</v>
      </c>
      <c r="J280" s="17">
        <v>0</v>
      </c>
      <c r="K280" s="79">
        <f t="shared" si="18"/>
        <v>0</v>
      </c>
      <c r="L280" s="81">
        <f t="shared" si="19"/>
        <v>0</v>
      </c>
      <c r="M280" s="82"/>
      <c r="N280" s="83">
        <f t="shared" si="20"/>
        <v>0</v>
      </c>
      <c r="O280" s="80"/>
      <c r="P280" s="80"/>
      <c r="Q280" s="80"/>
      <c r="R280" s="84">
        <f t="shared" si="21"/>
        <v>0</v>
      </c>
      <c r="S280" s="19" t="str">
        <f t="shared" si="9"/>
        <v>OK</v>
      </c>
      <c r="T280" s="103"/>
      <c r="U280" s="48"/>
      <c r="V280" s="48"/>
      <c r="W280" s="48"/>
      <c r="X280" s="48"/>
      <c r="Y280" s="50"/>
      <c r="Z280" s="50"/>
      <c r="AA280" s="50"/>
      <c r="AB280" s="50"/>
      <c r="AC280" s="50"/>
      <c r="AD280" s="50"/>
      <c r="AE280" s="50"/>
      <c r="AF280" s="51"/>
      <c r="AG280" s="51"/>
      <c r="AH280" s="51"/>
      <c r="AI280" s="51"/>
    </row>
    <row r="281" spans="1:35" ht="40" customHeight="1" x14ac:dyDescent="0.35">
      <c r="A281" s="109"/>
      <c r="B281" s="112"/>
      <c r="C281" s="33">
        <v>278</v>
      </c>
      <c r="D281" s="115"/>
      <c r="E281" s="39" t="s">
        <v>42</v>
      </c>
      <c r="F281" s="40" t="s">
        <v>43</v>
      </c>
      <c r="G281" s="40" t="s">
        <v>28</v>
      </c>
      <c r="H281" s="40" t="s">
        <v>29</v>
      </c>
      <c r="I281" s="38">
        <v>25.77</v>
      </c>
      <c r="J281" s="17">
        <v>0</v>
      </c>
      <c r="K281" s="79">
        <f t="shared" si="18"/>
        <v>0</v>
      </c>
      <c r="L281" s="81">
        <f t="shared" si="19"/>
        <v>0</v>
      </c>
      <c r="M281" s="82"/>
      <c r="N281" s="83">
        <f t="shared" si="20"/>
        <v>0</v>
      </c>
      <c r="O281" s="80"/>
      <c r="P281" s="80"/>
      <c r="Q281" s="80"/>
      <c r="R281" s="84">
        <f t="shared" si="21"/>
        <v>0</v>
      </c>
      <c r="S281" s="19" t="str">
        <f t="shared" si="9"/>
        <v>OK</v>
      </c>
      <c r="T281" s="103"/>
      <c r="U281" s="48"/>
      <c r="V281" s="48"/>
      <c r="W281" s="48"/>
      <c r="X281" s="48"/>
      <c r="Y281" s="50"/>
      <c r="Z281" s="50"/>
      <c r="AA281" s="50"/>
      <c r="AB281" s="50"/>
      <c r="AC281" s="50"/>
      <c r="AD281" s="50"/>
      <c r="AE281" s="50"/>
      <c r="AF281" s="51"/>
      <c r="AG281" s="51"/>
      <c r="AH281" s="51"/>
      <c r="AI281" s="51"/>
    </row>
    <row r="282" spans="1:35" ht="40" customHeight="1" x14ac:dyDescent="0.35">
      <c r="A282" s="109"/>
      <c r="B282" s="112"/>
      <c r="C282" s="33">
        <v>279</v>
      </c>
      <c r="D282" s="115"/>
      <c r="E282" s="39" t="s">
        <v>44</v>
      </c>
      <c r="F282" s="40" t="s">
        <v>37</v>
      </c>
      <c r="G282" s="40" t="s">
        <v>45</v>
      </c>
      <c r="H282" s="40" t="s">
        <v>29</v>
      </c>
      <c r="I282" s="38">
        <v>33.18</v>
      </c>
      <c r="J282" s="17">
        <v>0</v>
      </c>
      <c r="K282" s="79">
        <f t="shared" si="18"/>
        <v>0</v>
      </c>
      <c r="L282" s="81">
        <f t="shared" si="19"/>
        <v>0</v>
      </c>
      <c r="M282" s="82"/>
      <c r="N282" s="83">
        <f t="shared" si="20"/>
        <v>0</v>
      </c>
      <c r="O282" s="80"/>
      <c r="P282" s="80"/>
      <c r="Q282" s="80"/>
      <c r="R282" s="84">
        <f t="shared" si="21"/>
        <v>0</v>
      </c>
      <c r="S282" s="19" t="str">
        <f t="shared" si="9"/>
        <v>OK</v>
      </c>
      <c r="T282" s="103"/>
      <c r="U282" s="48"/>
      <c r="V282" s="48"/>
      <c r="W282" s="48"/>
      <c r="X282" s="48"/>
      <c r="Y282" s="50"/>
      <c r="Z282" s="50"/>
      <c r="AA282" s="50"/>
      <c r="AB282" s="50"/>
      <c r="AC282" s="50"/>
      <c r="AD282" s="50"/>
      <c r="AE282" s="50"/>
      <c r="AF282" s="51"/>
      <c r="AG282" s="51"/>
      <c r="AH282" s="51"/>
      <c r="AI282" s="51"/>
    </row>
    <row r="283" spans="1:35" ht="40" customHeight="1" x14ac:dyDescent="0.35">
      <c r="A283" s="109"/>
      <c r="B283" s="112"/>
      <c r="C283" s="33">
        <v>280</v>
      </c>
      <c r="D283" s="115"/>
      <c r="E283" s="39" t="s">
        <v>46</v>
      </c>
      <c r="F283" s="40" t="s">
        <v>37</v>
      </c>
      <c r="G283" s="40" t="s">
        <v>47</v>
      </c>
      <c r="H283" s="40" t="s">
        <v>29</v>
      </c>
      <c r="I283" s="38">
        <v>26.19</v>
      </c>
      <c r="J283" s="17">
        <v>0</v>
      </c>
      <c r="K283" s="79">
        <f t="shared" si="18"/>
        <v>0</v>
      </c>
      <c r="L283" s="81">
        <f t="shared" si="19"/>
        <v>0</v>
      </c>
      <c r="M283" s="82"/>
      <c r="N283" s="83">
        <f t="shared" si="20"/>
        <v>0</v>
      </c>
      <c r="O283" s="80"/>
      <c r="P283" s="80"/>
      <c r="Q283" s="80"/>
      <c r="R283" s="84">
        <f t="shared" si="21"/>
        <v>0</v>
      </c>
      <c r="S283" s="19" t="str">
        <f t="shared" si="9"/>
        <v>OK</v>
      </c>
      <c r="T283" s="103"/>
      <c r="U283" s="48"/>
      <c r="V283" s="48"/>
      <c r="W283" s="48"/>
      <c r="X283" s="48"/>
      <c r="Y283" s="50"/>
      <c r="Z283" s="50"/>
      <c r="AA283" s="50"/>
      <c r="AB283" s="50"/>
      <c r="AC283" s="50"/>
      <c r="AD283" s="50"/>
      <c r="AE283" s="50"/>
      <c r="AF283" s="51"/>
      <c r="AG283" s="51"/>
      <c r="AH283" s="51"/>
      <c r="AI283" s="51"/>
    </row>
    <row r="284" spans="1:35" ht="40" customHeight="1" x14ac:dyDescent="0.35">
      <c r="A284" s="109"/>
      <c r="B284" s="112"/>
      <c r="C284" s="33">
        <v>281</v>
      </c>
      <c r="D284" s="115"/>
      <c r="E284" s="39" t="s">
        <v>48</v>
      </c>
      <c r="F284" s="40" t="s">
        <v>37</v>
      </c>
      <c r="G284" s="40" t="s">
        <v>49</v>
      </c>
      <c r="H284" s="40" t="s">
        <v>29</v>
      </c>
      <c r="I284" s="38">
        <v>18.63</v>
      </c>
      <c r="J284" s="17">
        <v>0</v>
      </c>
      <c r="K284" s="79">
        <f t="shared" si="18"/>
        <v>0</v>
      </c>
      <c r="L284" s="81">
        <f t="shared" si="19"/>
        <v>0</v>
      </c>
      <c r="M284" s="82"/>
      <c r="N284" s="83">
        <f t="shared" si="20"/>
        <v>0</v>
      </c>
      <c r="O284" s="80"/>
      <c r="P284" s="80"/>
      <c r="Q284" s="80"/>
      <c r="R284" s="84">
        <f t="shared" si="21"/>
        <v>0</v>
      </c>
      <c r="S284" s="19" t="str">
        <f t="shared" si="9"/>
        <v>OK</v>
      </c>
      <c r="T284" s="103"/>
      <c r="U284" s="48"/>
      <c r="V284" s="48"/>
      <c r="W284" s="48"/>
      <c r="X284" s="48"/>
      <c r="Y284" s="50"/>
      <c r="Z284" s="50"/>
      <c r="AA284" s="50"/>
      <c r="AB284" s="50"/>
      <c r="AC284" s="50"/>
      <c r="AD284" s="50"/>
      <c r="AE284" s="50"/>
      <c r="AF284" s="51"/>
      <c r="AG284" s="51"/>
      <c r="AH284" s="51"/>
      <c r="AI284" s="51"/>
    </row>
    <row r="285" spans="1:35" ht="40" customHeight="1" x14ac:dyDescent="0.35">
      <c r="A285" s="109"/>
      <c r="B285" s="112"/>
      <c r="C285" s="33">
        <v>282</v>
      </c>
      <c r="D285" s="115"/>
      <c r="E285" s="39" t="s">
        <v>50</v>
      </c>
      <c r="F285" s="40" t="s">
        <v>37</v>
      </c>
      <c r="G285" s="40" t="s">
        <v>51</v>
      </c>
      <c r="H285" s="40" t="s">
        <v>29</v>
      </c>
      <c r="I285" s="38">
        <v>233.11</v>
      </c>
      <c r="J285" s="17">
        <v>0</v>
      </c>
      <c r="K285" s="79">
        <f t="shared" si="18"/>
        <v>0</v>
      </c>
      <c r="L285" s="81">
        <f t="shared" si="19"/>
        <v>0</v>
      </c>
      <c r="M285" s="82"/>
      <c r="N285" s="83">
        <f t="shared" si="20"/>
        <v>0</v>
      </c>
      <c r="O285" s="80"/>
      <c r="P285" s="80"/>
      <c r="Q285" s="80"/>
      <c r="R285" s="84">
        <f t="shared" si="21"/>
        <v>0</v>
      </c>
      <c r="S285" s="19" t="str">
        <f t="shared" si="9"/>
        <v>OK</v>
      </c>
      <c r="T285" s="103"/>
      <c r="U285" s="48"/>
      <c r="V285" s="48"/>
      <c r="W285" s="48"/>
      <c r="X285" s="48"/>
      <c r="Y285" s="50"/>
      <c r="Z285" s="50"/>
      <c r="AA285" s="50"/>
      <c r="AB285" s="50"/>
      <c r="AC285" s="50"/>
      <c r="AD285" s="50"/>
      <c r="AE285" s="50"/>
      <c r="AF285" s="51"/>
      <c r="AG285" s="51"/>
      <c r="AH285" s="51"/>
      <c r="AI285" s="51"/>
    </row>
    <row r="286" spans="1:35" ht="40" customHeight="1" x14ac:dyDescent="0.35">
      <c r="A286" s="109"/>
      <c r="B286" s="112"/>
      <c r="C286" s="33">
        <v>283</v>
      </c>
      <c r="D286" s="115"/>
      <c r="E286" s="39" t="s">
        <v>52</v>
      </c>
      <c r="F286" s="40" t="s">
        <v>37</v>
      </c>
      <c r="G286" s="40" t="s">
        <v>53</v>
      </c>
      <c r="H286" s="40" t="s">
        <v>29</v>
      </c>
      <c r="I286" s="38">
        <v>254.5</v>
      </c>
      <c r="J286" s="17">
        <v>0</v>
      </c>
      <c r="K286" s="79">
        <f t="shared" si="18"/>
        <v>0</v>
      </c>
      <c r="L286" s="81">
        <f t="shared" si="19"/>
        <v>0</v>
      </c>
      <c r="M286" s="82"/>
      <c r="N286" s="83">
        <f t="shared" si="20"/>
        <v>0</v>
      </c>
      <c r="O286" s="80"/>
      <c r="P286" s="80"/>
      <c r="Q286" s="80"/>
      <c r="R286" s="84">
        <f t="shared" si="21"/>
        <v>0</v>
      </c>
      <c r="S286" s="19" t="str">
        <f t="shared" si="9"/>
        <v>OK</v>
      </c>
      <c r="T286" s="103"/>
      <c r="U286" s="48"/>
      <c r="V286" s="48"/>
      <c r="W286" s="48"/>
      <c r="X286" s="48"/>
      <c r="Y286" s="50"/>
      <c r="Z286" s="50"/>
      <c r="AA286" s="50"/>
      <c r="AB286" s="50"/>
      <c r="AC286" s="50"/>
      <c r="AD286" s="50"/>
      <c r="AE286" s="50"/>
      <c r="AF286" s="51"/>
      <c r="AG286" s="51"/>
      <c r="AH286" s="51"/>
      <c r="AI286" s="51"/>
    </row>
    <row r="287" spans="1:35" ht="40" customHeight="1" x14ac:dyDescent="0.35">
      <c r="A287" s="109"/>
      <c r="B287" s="112"/>
      <c r="C287" s="33">
        <v>284</v>
      </c>
      <c r="D287" s="115"/>
      <c r="E287" s="39" t="s">
        <v>54</v>
      </c>
      <c r="F287" s="40" t="s">
        <v>37</v>
      </c>
      <c r="G287" s="40" t="s">
        <v>95</v>
      </c>
      <c r="H287" s="40" t="s">
        <v>29</v>
      </c>
      <c r="I287" s="38">
        <v>83.89</v>
      </c>
      <c r="J287" s="17">
        <v>0</v>
      </c>
      <c r="K287" s="79">
        <f t="shared" si="18"/>
        <v>0</v>
      </c>
      <c r="L287" s="81">
        <f t="shared" si="19"/>
        <v>0</v>
      </c>
      <c r="M287" s="82"/>
      <c r="N287" s="83">
        <f t="shared" si="20"/>
        <v>0</v>
      </c>
      <c r="O287" s="80"/>
      <c r="P287" s="80"/>
      <c r="Q287" s="80"/>
      <c r="R287" s="84">
        <f t="shared" si="21"/>
        <v>0</v>
      </c>
      <c r="S287" s="19" t="str">
        <f t="shared" si="9"/>
        <v>OK</v>
      </c>
      <c r="T287" s="103"/>
      <c r="U287" s="48"/>
      <c r="V287" s="48"/>
      <c r="W287" s="48"/>
      <c r="X287" s="48"/>
      <c r="Y287" s="50"/>
      <c r="Z287" s="50"/>
      <c r="AA287" s="50"/>
      <c r="AB287" s="50"/>
      <c r="AC287" s="50"/>
      <c r="AD287" s="50"/>
      <c r="AE287" s="50"/>
      <c r="AF287" s="51"/>
      <c r="AG287" s="51"/>
      <c r="AH287" s="51"/>
      <c r="AI287" s="51"/>
    </row>
    <row r="288" spans="1:35" ht="40" customHeight="1" x14ac:dyDescent="0.35">
      <c r="A288" s="109"/>
      <c r="B288" s="112"/>
      <c r="C288" s="33">
        <v>285</v>
      </c>
      <c r="D288" s="115"/>
      <c r="E288" s="39" t="s">
        <v>56</v>
      </c>
      <c r="F288" s="40" t="s">
        <v>37</v>
      </c>
      <c r="G288" s="40" t="s">
        <v>96</v>
      </c>
      <c r="H288" s="40" t="s">
        <v>29</v>
      </c>
      <c r="I288" s="38">
        <v>32.17</v>
      </c>
      <c r="J288" s="17">
        <v>0</v>
      </c>
      <c r="K288" s="79">
        <f t="shared" si="18"/>
        <v>0</v>
      </c>
      <c r="L288" s="81">
        <f t="shared" si="19"/>
        <v>0</v>
      </c>
      <c r="M288" s="82"/>
      <c r="N288" s="83">
        <f t="shared" si="20"/>
        <v>0</v>
      </c>
      <c r="O288" s="80"/>
      <c r="P288" s="80"/>
      <c r="Q288" s="80"/>
      <c r="R288" s="84">
        <f t="shared" si="21"/>
        <v>0</v>
      </c>
      <c r="S288" s="19" t="str">
        <f t="shared" si="9"/>
        <v>OK</v>
      </c>
      <c r="T288" s="103"/>
      <c r="U288" s="48"/>
      <c r="V288" s="48"/>
      <c r="W288" s="48"/>
      <c r="X288" s="48"/>
      <c r="Y288" s="50"/>
      <c r="Z288" s="50"/>
      <c r="AA288" s="50"/>
      <c r="AB288" s="50"/>
      <c r="AC288" s="50"/>
      <c r="AD288" s="50"/>
      <c r="AE288" s="50"/>
      <c r="AF288" s="51"/>
      <c r="AG288" s="51"/>
      <c r="AH288" s="51"/>
      <c r="AI288" s="51"/>
    </row>
    <row r="289" spans="1:35" ht="40" customHeight="1" x14ac:dyDescent="0.35">
      <c r="A289" s="109"/>
      <c r="B289" s="112"/>
      <c r="C289" s="33">
        <v>286</v>
      </c>
      <c r="D289" s="115"/>
      <c r="E289" s="39" t="s">
        <v>58</v>
      </c>
      <c r="F289" s="40" t="s">
        <v>37</v>
      </c>
      <c r="G289" s="40" t="s">
        <v>59</v>
      </c>
      <c r="H289" s="40" t="s">
        <v>29</v>
      </c>
      <c r="I289" s="38">
        <v>72.08</v>
      </c>
      <c r="J289" s="17">
        <v>0</v>
      </c>
      <c r="K289" s="79">
        <f t="shared" si="18"/>
        <v>0</v>
      </c>
      <c r="L289" s="81">
        <f t="shared" si="19"/>
        <v>0</v>
      </c>
      <c r="M289" s="82"/>
      <c r="N289" s="83">
        <f t="shared" si="20"/>
        <v>0</v>
      </c>
      <c r="O289" s="80"/>
      <c r="P289" s="80"/>
      <c r="Q289" s="80"/>
      <c r="R289" s="84">
        <f t="shared" si="21"/>
        <v>0</v>
      </c>
      <c r="S289" s="19" t="str">
        <f t="shared" si="9"/>
        <v>OK</v>
      </c>
      <c r="T289" s="103"/>
      <c r="U289" s="48"/>
      <c r="V289" s="48"/>
      <c r="W289" s="48"/>
      <c r="X289" s="48"/>
      <c r="Y289" s="50"/>
      <c r="Z289" s="50"/>
      <c r="AA289" s="50"/>
      <c r="AB289" s="50"/>
      <c r="AC289" s="50"/>
      <c r="AD289" s="50"/>
      <c r="AE289" s="50"/>
      <c r="AF289" s="51"/>
      <c r="AG289" s="51"/>
      <c r="AH289" s="51"/>
      <c r="AI289" s="51"/>
    </row>
    <row r="290" spans="1:35" ht="40" customHeight="1" x14ac:dyDescent="0.35">
      <c r="A290" s="109"/>
      <c r="B290" s="112"/>
      <c r="C290" s="33">
        <v>287</v>
      </c>
      <c r="D290" s="115"/>
      <c r="E290" s="39" t="s">
        <v>60</v>
      </c>
      <c r="F290" s="40" t="s">
        <v>37</v>
      </c>
      <c r="G290" s="40" t="s">
        <v>61</v>
      </c>
      <c r="H290" s="40" t="s">
        <v>29</v>
      </c>
      <c r="I290" s="38">
        <v>120.74</v>
      </c>
      <c r="J290" s="17">
        <v>0</v>
      </c>
      <c r="K290" s="79">
        <f t="shared" si="18"/>
        <v>0</v>
      </c>
      <c r="L290" s="81">
        <f t="shared" si="19"/>
        <v>0</v>
      </c>
      <c r="M290" s="82"/>
      <c r="N290" s="83">
        <f t="shared" si="20"/>
        <v>0</v>
      </c>
      <c r="O290" s="80"/>
      <c r="P290" s="80"/>
      <c r="Q290" s="80"/>
      <c r="R290" s="84">
        <f t="shared" si="21"/>
        <v>0</v>
      </c>
      <c r="S290" s="19" t="str">
        <f t="shared" si="9"/>
        <v>OK</v>
      </c>
      <c r="T290" s="103"/>
      <c r="U290" s="48"/>
      <c r="V290" s="48"/>
      <c r="W290" s="48"/>
      <c r="X290" s="48"/>
      <c r="Y290" s="50"/>
      <c r="Z290" s="50"/>
      <c r="AA290" s="50"/>
      <c r="AB290" s="50"/>
      <c r="AC290" s="50"/>
      <c r="AD290" s="50"/>
      <c r="AE290" s="50"/>
      <c r="AF290" s="51"/>
      <c r="AG290" s="51"/>
      <c r="AH290" s="51"/>
      <c r="AI290" s="51"/>
    </row>
    <row r="291" spans="1:35" ht="40" customHeight="1" x14ac:dyDescent="0.35">
      <c r="A291" s="109"/>
      <c r="B291" s="112"/>
      <c r="C291" s="33">
        <v>288</v>
      </c>
      <c r="D291" s="115"/>
      <c r="E291" s="39" t="s">
        <v>62</v>
      </c>
      <c r="F291" s="40" t="s">
        <v>125</v>
      </c>
      <c r="G291" s="40" t="s">
        <v>63</v>
      </c>
      <c r="H291" s="40" t="s">
        <v>29</v>
      </c>
      <c r="I291" s="38">
        <v>1290.07</v>
      </c>
      <c r="J291" s="17">
        <v>0</v>
      </c>
      <c r="K291" s="79">
        <f t="shared" si="18"/>
        <v>0</v>
      </c>
      <c r="L291" s="81">
        <f t="shared" si="19"/>
        <v>0</v>
      </c>
      <c r="M291" s="82"/>
      <c r="N291" s="83">
        <f t="shared" si="20"/>
        <v>0</v>
      </c>
      <c r="O291" s="80"/>
      <c r="P291" s="80"/>
      <c r="Q291" s="80"/>
      <c r="R291" s="84">
        <f t="shared" si="21"/>
        <v>0</v>
      </c>
      <c r="S291" s="19" t="str">
        <f t="shared" si="9"/>
        <v>OK</v>
      </c>
      <c r="T291" s="103"/>
      <c r="U291" s="48"/>
      <c r="V291" s="48"/>
      <c r="W291" s="48"/>
      <c r="X291" s="48"/>
      <c r="Y291" s="50"/>
      <c r="Z291" s="50"/>
      <c r="AA291" s="50"/>
      <c r="AB291" s="50"/>
      <c r="AC291" s="50"/>
      <c r="AD291" s="50"/>
      <c r="AE291" s="50"/>
      <c r="AF291" s="51"/>
      <c r="AG291" s="51"/>
      <c r="AH291" s="51"/>
      <c r="AI291" s="51"/>
    </row>
    <row r="292" spans="1:35" ht="40" customHeight="1" x14ac:dyDescent="0.35">
      <c r="A292" s="109"/>
      <c r="B292" s="112"/>
      <c r="C292" s="33">
        <v>289</v>
      </c>
      <c r="D292" s="115"/>
      <c r="E292" s="39" t="s">
        <v>64</v>
      </c>
      <c r="F292" s="40" t="s">
        <v>125</v>
      </c>
      <c r="G292" s="40" t="s">
        <v>63</v>
      </c>
      <c r="H292" s="40" t="s">
        <v>29</v>
      </c>
      <c r="I292" s="38">
        <v>678.33</v>
      </c>
      <c r="J292" s="17">
        <v>0</v>
      </c>
      <c r="K292" s="79">
        <f t="shared" si="18"/>
        <v>0</v>
      </c>
      <c r="L292" s="81">
        <f t="shared" si="19"/>
        <v>0</v>
      </c>
      <c r="M292" s="82"/>
      <c r="N292" s="83">
        <f t="shared" si="20"/>
        <v>0</v>
      </c>
      <c r="O292" s="80"/>
      <c r="P292" s="80"/>
      <c r="Q292" s="80"/>
      <c r="R292" s="84">
        <f t="shared" si="21"/>
        <v>0</v>
      </c>
      <c r="S292" s="19" t="str">
        <f t="shared" si="9"/>
        <v>OK</v>
      </c>
      <c r="T292" s="103"/>
      <c r="U292" s="48"/>
      <c r="V292" s="48"/>
      <c r="W292" s="48"/>
      <c r="X292" s="48"/>
      <c r="Y292" s="50"/>
      <c r="Z292" s="50"/>
      <c r="AA292" s="50"/>
      <c r="AB292" s="50"/>
      <c r="AC292" s="50"/>
      <c r="AD292" s="50"/>
      <c r="AE292" s="50"/>
      <c r="AF292" s="51"/>
      <c r="AG292" s="51"/>
      <c r="AH292" s="51"/>
      <c r="AI292" s="51"/>
    </row>
    <row r="293" spans="1:35" ht="40" customHeight="1" x14ac:dyDescent="0.35">
      <c r="A293" s="109"/>
      <c r="B293" s="112"/>
      <c r="C293" s="33">
        <v>290</v>
      </c>
      <c r="D293" s="115"/>
      <c r="E293" s="39" t="s">
        <v>65</v>
      </c>
      <c r="F293" s="40" t="s">
        <v>125</v>
      </c>
      <c r="G293" s="40" t="s">
        <v>66</v>
      </c>
      <c r="H293" s="40" t="s">
        <v>29</v>
      </c>
      <c r="I293" s="38">
        <v>183.14</v>
      </c>
      <c r="J293" s="17">
        <v>0</v>
      </c>
      <c r="K293" s="79">
        <f t="shared" si="18"/>
        <v>0</v>
      </c>
      <c r="L293" s="81">
        <f t="shared" si="19"/>
        <v>0</v>
      </c>
      <c r="M293" s="82"/>
      <c r="N293" s="83">
        <f t="shared" si="20"/>
        <v>0</v>
      </c>
      <c r="O293" s="80"/>
      <c r="P293" s="80"/>
      <c r="Q293" s="80"/>
      <c r="R293" s="84">
        <f t="shared" si="21"/>
        <v>0</v>
      </c>
      <c r="S293" s="19" t="str">
        <f t="shared" si="9"/>
        <v>OK</v>
      </c>
      <c r="T293" s="103"/>
      <c r="U293" s="48"/>
      <c r="V293" s="48"/>
      <c r="W293" s="48"/>
      <c r="X293" s="48"/>
      <c r="Y293" s="50"/>
      <c r="Z293" s="50"/>
      <c r="AA293" s="50"/>
      <c r="AB293" s="50"/>
      <c r="AC293" s="50"/>
      <c r="AD293" s="50"/>
      <c r="AE293" s="50"/>
      <c r="AF293" s="51"/>
      <c r="AG293" s="51"/>
      <c r="AH293" s="51"/>
      <c r="AI293" s="51"/>
    </row>
    <row r="294" spans="1:35" ht="40" customHeight="1" x14ac:dyDescent="0.35">
      <c r="A294" s="109"/>
      <c r="B294" s="112"/>
      <c r="C294" s="33">
        <v>291</v>
      </c>
      <c r="D294" s="115"/>
      <c r="E294" s="39" t="s">
        <v>67</v>
      </c>
      <c r="F294" s="40" t="s">
        <v>125</v>
      </c>
      <c r="G294" s="40" t="s">
        <v>68</v>
      </c>
      <c r="H294" s="40" t="s">
        <v>29</v>
      </c>
      <c r="I294" s="38">
        <v>841.19</v>
      </c>
      <c r="J294" s="17">
        <v>0</v>
      </c>
      <c r="K294" s="79">
        <f t="shared" si="18"/>
        <v>0</v>
      </c>
      <c r="L294" s="81">
        <f t="shared" si="19"/>
        <v>0</v>
      </c>
      <c r="M294" s="82"/>
      <c r="N294" s="83">
        <f t="shared" si="20"/>
        <v>0</v>
      </c>
      <c r="O294" s="80"/>
      <c r="P294" s="80"/>
      <c r="Q294" s="80"/>
      <c r="R294" s="84">
        <f t="shared" si="21"/>
        <v>0</v>
      </c>
      <c r="S294" s="19" t="str">
        <f t="shared" si="9"/>
        <v>OK</v>
      </c>
      <c r="T294" s="103"/>
      <c r="U294" s="48"/>
      <c r="V294" s="48"/>
      <c r="W294" s="48"/>
      <c r="X294" s="48"/>
      <c r="Y294" s="50"/>
      <c r="Z294" s="50"/>
      <c r="AA294" s="50"/>
      <c r="AB294" s="50"/>
      <c r="AC294" s="50"/>
      <c r="AD294" s="50"/>
      <c r="AE294" s="50"/>
      <c r="AF294" s="51"/>
      <c r="AG294" s="51"/>
      <c r="AH294" s="51"/>
      <c r="AI294" s="51"/>
    </row>
    <row r="295" spans="1:35" ht="40" customHeight="1" x14ac:dyDescent="0.35">
      <c r="A295" s="109"/>
      <c r="B295" s="112"/>
      <c r="C295" s="33">
        <v>292</v>
      </c>
      <c r="D295" s="115"/>
      <c r="E295" s="39" t="s">
        <v>69</v>
      </c>
      <c r="F295" s="40" t="s">
        <v>125</v>
      </c>
      <c r="G295" s="40" t="s">
        <v>28</v>
      </c>
      <c r="H295" s="40" t="s">
        <v>29</v>
      </c>
      <c r="I295" s="38">
        <v>420.31</v>
      </c>
      <c r="J295" s="17">
        <v>0</v>
      </c>
      <c r="K295" s="79">
        <f t="shared" si="18"/>
        <v>0</v>
      </c>
      <c r="L295" s="81">
        <f t="shared" si="19"/>
        <v>0</v>
      </c>
      <c r="M295" s="82"/>
      <c r="N295" s="83">
        <f t="shared" si="20"/>
        <v>0</v>
      </c>
      <c r="O295" s="80"/>
      <c r="P295" s="80"/>
      <c r="Q295" s="80"/>
      <c r="R295" s="84">
        <f t="shared" si="21"/>
        <v>0</v>
      </c>
      <c r="S295" s="19" t="str">
        <f t="shared" ref="S295:S354" si="22">IF(R295&lt;0,"ATENÇÃO","OK")</f>
        <v>OK</v>
      </c>
      <c r="T295" s="103"/>
      <c r="U295" s="48"/>
      <c r="V295" s="48"/>
      <c r="W295" s="48"/>
      <c r="X295" s="48"/>
      <c r="Y295" s="50"/>
      <c r="Z295" s="50"/>
      <c r="AA295" s="50"/>
      <c r="AB295" s="50"/>
      <c r="AC295" s="50"/>
      <c r="AD295" s="50"/>
      <c r="AE295" s="50"/>
      <c r="AF295" s="51"/>
      <c r="AG295" s="51"/>
      <c r="AH295" s="51"/>
      <c r="AI295" s="51"/>
    </row>
    <row r="296" spans="1:35" ht="40" customHeight="1" x14ac:dyDescent="0.35">
      <c r="A296" s="109"/>
      <c r="B296" s="112"/>
      <c r="C296" s="33">
        <v>293</v>
      </c>
      <c r="D296" s="115"/>
      <c r="E296" s="39" t="s">
        <v>70</v>
      </c>
      <c r="F296" s="40" t="s">
        <v>125</v>
      </c>
      <c r="G296" s="40" t="s">
        <v>71</v>
      </c>
      <c r="H296" s="40" t="s">
        <v>29</v>
      </c>
      <c r="I296" s="38">
        <v>159.81</v>
      </c>
      <c r="J296" s="17">
        <v>0</v>
      </c>
      <c r="K296" s="79">
        <f t="shared" si="18"/>
        <v>0</v>
      </c>
      <c r="L296" s="81">
        <f t="shared" si="19"/>
        <v>0</v>
      </c>
      <c r="M296" s="82"/>
      <c r="N296" s="83">
        <f t="shared" si="20"/>
        <v>0</v>
      </c>
      <c r="O296" s="80"/>
      <c r="P296" s="80"/>
      <c r="Q296" s="80"/>
      <c r="R296" s="84">
        <f t="shared" si="21"/>
        <v>0</v>
      </c>
      <c r="S296" s="19" t="str">
        <f t="shared" si="22"/>
        <v>OK</v>
      </c>
      <c r="T296" s="103"/>
      <c r="U296" s="48"/>
      <c r="V296" s="48"/>
      <c r="W296" s="48"/>
      <c r="X296" s="48"/>
      <c r="Y296" s="50"/>
      <c r="Z296" s="50"/>
      <c r="AA296" s="50"/>
      <c r="AB296" s="50"/>
      <c r="AC296" s="50"/>
      <c r="AD296" s="50"/>
      <c r="AE296" s="50"/>
      <c r="AF296" s="51"/>
      <c r="AG296" s="51"/>
      <c r="AH296" s="51"/>
      <c r="AI296" s="51"/>
    </row>
    <row r="297" spans="1:35" ht="40" customHeight="1" x14ac:dyDescent="0.35">
      <c r="A297" s="109"/>
      <c r="B297" s="112"/>
      <c r="C297" s="33">
        <v>294</v>
      </c>
      <c r="D297" s="115"/>
      <c r="E297" s="39" t="s">
        <v>72</v>
      </c>
      <c r="F297" s="40" t="s">
        <v>125</v>
      </c>
      <c r="G297" s="40" t="s">
        <v>73</v>
      </c>
      <c r="H297" s="40" t="s">
        <v>29</v>
      </c>
      <c r="I297" s="38">
        <v>931.3</v>
      </c>
      <c r="J297" s="17">
        <v>0</v>
      </c>
      <c r="K297" s="79">
        <f t="shared" si="18"/>
        <v>0</v>
      </c>
      <c r="L297" s="81">
        <f t="shared" si="19"/>
        <v>0</v>
      </c>
      <c r="M297" s="82"/>
      <c r="N297" s="83">
        <f t="shared" si="20"/>
        <v>0</v>
      </c>
      <c r="O297" s="80"/>
      <c r="P297" s="80"/>
      <c r="Q297" s="80"/>
      <c r="R297" s="84">
        <f t="shared" si="21"/>
        <v>0</v>
      </c>
      <c r="S297" s="19" t="str">
        <f t="shared" si="22"/>
        <v>OK</v>
      </c>
      <c r="T297" s="103"/>
      <c r="U297" s="48"/>
      <c r="V297" s="48"/>
      <c r="W297" s="48"/>
      <c r="X297" s="48"/>
      <c r="Y297" s="50"/>
      <c r="Z297" s="50"/>
      <c r="AA297" s="50"/>
      <c r="AB297" s="50"/>
      <c r="AC297" s="50"/>
      <c r="AD297" s="50"/>
      <c r="AE297" s="50"/>
      <c r="AF297" s="51"/>
      <c r="AG297" s="51"/>
      <c r="AH297" s="51"/>
      <c r="AI297" s="51"/>
    </row>
    <row r="298" spans="1:35" ht="40" customHeight="1" x14ac:dyDescent="0.35">
      <c r="A298" s="109"/>
      <c r="B298" s="112"/>
      <c r="C298" s="33">
        <v>295</v>
      </c>
      <c r="D298" s="115"/>
      <c r="E298" s="39" t="s">
        <v>74</v>
      </c>
      <c r="F298" s="40" t="s">
        <v>125</v>
      </c>
      <c r="G298" s="40" t="s">
        <v>75</v>
      </c>
      <c r="H298" s="40" t="s">
        <v>29</v>
      </c>
      <c r="I298" s="38">
        <v>1299.95</v>
      </c>
      <c r="J298" s="17">
        <v>0</v>
      </c>
      <c r="K298" s="79">
        <f t="shared" si="18"/>
        <v>0</v>
      </c>
      <c r="L298" s="81">
        <f t="shared" si="19"/>
        <v>0</v>
      </c>
      <c r="M298" s="82"/>
      <c r="N298" s="83">
        <f t="shared" si="20"/>
        <v>0</v>
      </c>
      <c r="O298" s="80"/>
      <c r="P298" s="80"/>
      <c r="Q298" s="80"/>
      <c r="R298" s="84">
        <f t="shared" si="21"/>
        <v>0</v>
      </c>
      <c r="S298" s="19" t="str">
        <f t="shared" si="22"/>
        <v>OK</v>
      </c>
      <c r="T298" s="103"/>
      <c r="U298" s="48"/>
      <c r="V298" s="48"/>
      <c r="W298" s="48"/>
      <c r="X298" s="48"/>
      <c r="Y298" s="50"/>
      <c r="Z298" s="50"/>
      <c r="AA298" s="50"/>
      <c r="AB298" s="50"/>
      <c r="AC298" s="50"/>
      <c r="AD298" s="50"/>
      <c r="AE298" s="50"/>
      <c r="AF298" s="51"/>
      <c r="AG298" s="51"/>
      <c r="AH298" s="51"/>
      <c r="AI298" s="51"/>
    </row>
    <row r="299" spans="1:35" ht="40" customHeight="1" x14ac:dyDescent="0.35">
      <c r="A299" s="109"/>
      <c r="B299" s="112"/>
      <c r="C299" s="33">
        <v>296</v>
      </c>
      <c r="D299" s="115"/>
      <c r="E299" s="39" t="s">
        <v>78</v>
      </c>
      <c r="F299" s="40" t="s">
        <v>125</v>
      </c>
      <c r="G299" s="40" t="s">
        <v>28</v>
      </c>
      <c r="H299" s="40" t="s">
        <v>29</v>
      </c>
      <c r="I299" s="38">
        <v>87.31</v>
      </c>
      <c r="J299" s="17">
        <v>0</v>
      </c>
      <c r="K299" s="79">
        <f t="shared" si="18"/>
        <v>0</v>
      </c>
      <c r="L299" s="81">
        <f t="shared" si="19"/>
        <v>0</v>
      </c>
      <c r="M299" s="82"/>
      <c r="N299" s="83">
        <f t="shared" si="20"/>
        <v>0</v>
      </c>
      <c r="O299" s="80"/>
      <c r="P299" s="80"/>
      <c r="Q299" s="80"/>
      <c r="R299" s="84">
        <f t="shared" si="21"/>
        <v>0</v>
      </c>
      <c r="S299" s="19" t="str">
        <f t="shared" si="22"/>
        <v>OK</v>
      </c>
      <c r="T299" s="103"/>
      <c r="U299" s="48"/>
      <c r="V299" s="48"/>
      <c r="W299" s="48"/>
      <c r="X299" s="48"/>
      <c r="Y299" s="50"/>
      <c r="Z299" s="50"/>
      <c r="AA299" s="50"/>
      <c r="AB299" s="50"/>
      <c r="AC299" s="50"/>
      <c r="AD299" s="50"/>
      <c r="AE299" s="50"/>
      <c r="AF299" s="51"/>
      <c r="AG299" s="51"/>
      <c r="AH299" s="51"/>
      <c r="AI299" s="51"/>
    </row>
    <row r="300" spans="1:35" ht="40" customHeight="1" x14ac:dyDescent="0.35">
      <c r="A300" s="109"/>
      <c r="B300" s="112"/>
      <c r="C300" s="33">
        <v>297</v>
      </c>
      <c r="D300" s="115"/>
      <c r="E300" s="39" t="s">
        <v>131</v>
      </c>
      <c r="F300" s="40" t="s">
        <v>125</v>
      </c>
      <c r="G300" s="40" t="s">
        <v>28</v>
      </c>
      <c r="H300" s="40" t="s">
        <v>29</v>
      </c>
      <c r="I300" s="38">
        <v>82.66</v>
      </c>
      <c r="J300" s="17">
        <v>0</v>
      </c>
      <c r="K300" s="79">
        <f t="shared" si="18"/>
        <v>0</v>
      </c>
      <c r="L300" s="81">
        <f t="shared" si="19"/>
        <v>0</v>
      </c>
      <c r="M300" s="82"/>
      <c r="N300" s="83">
        <f t="shared" si="20"/>
        <v>0</v>
      </c>
      <c r="O300" s="80"/>
      <c r="P300" s="80"/>
      <c r="Q300" s="80"/>
      <c r="R300" s="84">
        <f t="shared" si="21"/>
        <v>0</v>
      </c>
      <c r="S300" s="19" t="str">
        <f t="shared" si="22"/>
        <v>OK</v>
      </c>
      <c r="T300" s="103"/>
      <c r="U300" s="48"/>
      <c r="V300" s="48"/>
      <c r="W300" s="48"/>
      <c r="X300" s="48"/>
      <c r="Y300" s="50"/>
      <c r="Z300" s="50"/>
      <c r="AA300" s="50"/>
      <c r="AB300" s="50"/>
      <c r="AC300" s="50"/>
      <c r="AD300" s="50"/>
      <c r="AE300" s="50"/>
      <c r="AF300" s="51"/>
      <c r="AG300" s="51"/>
      <c r="AH300" s="51"/>
      <c r="AI300" s="51"/>
    </row>
    <row r="301" spans="1:35" ht="40" customHeight="1" x14ac:dyDescent="0.35">
      <c r="A301" s="109"/>
      <c r="B301" s="112"/>
      <c r="C301" s="33">
        <v>298</v>
      </c>
      <c r="D301" s="115"/>
      <c r="E301" s="39" t="s">
        <v>132</v>
      </c>
      <c r="F301" s="40" t="s">
        <v>37</v>
      </c>
      <c r="G301" s="40" t="s">
        <v>79</v>
      </c>
      <c r="H301" s="40" t="s">
        <v>29</v>
      </c>
      <c r="I301" s="38">
        <v>15.69</v>
      </c>
      <c r="J301" s="17">
        <v>0</v>
      </c>
      <c r="K301" s="79">
        <f t="shared" si="18"/>
        <v>0</v>
      </c>
      <c r="L301" s="81">
        <f t="shared" si="19"/>
        <v>0</v>
      </c>
      <c r="M301" s="82"/>
      <c r="N301" s="83">
        <f t="shared" si="20"/>
        <v>0</v>
      </c>
      <c r="O301" s="80"/>
      <c r="P301" s="80"/>
      <c r="Q301" s="80"/>
      <c r="R301" s="84">
        <f t="shared" si="21"/>
        <v>0</v>
      </c>
      <c r="S301" s="19" t="str">
        <f t="shared" si="22"/>
        <v>OK</v>
      </c>
      <c r="T301" s="103"/>
      <c r="U301" s="48"/>
      <c r="V301" s="48"/>
      <c r="W301" s="48"/>
      <c r="X301" s="48"/>
      <c r="Y301" s="50"/>
      <c r="Z301" s="50"/>
      <c r="AA301" s="50"/>
      <c r="AB301" s="50"/>
      <c r="AC301" s="50"/>
      <c r="AD301" s="50"/>
      <c r="AE301" s="50"/>
      <c r="AF301" s="51"/>
      <c r="AG301" s="51"/>
      <c r="AH301" s="51"/>
      <c r="AI301" s="51"/>
    </row>
    <row r="302" spans="1:35" ht="40" customHeight="1" x14ac:dyDescent="0.35">
      <c r="A302" s="109"/>
      <c r="B302" s="112"/>
      <c r="C302" s="33">
        <v>299</v>
      </c>
      <c r="D302" s="115"/>
      <c r="E302" s="39" t="s">
        <v>133</v>
      </c>
      <c r="F302" s="40" t="s">
        <v>37</v>
      </c>
      <c r="G302" s="40" t="s">
        <v>80</v>
      </c>
      <c r="H302" s="40" t="s">
        <v>29</v>
      </c>
      <c r="I302" s="38">
        <v>24.05</v>
      </c>
      <c r="J302" s="17">
        <v>0</v>
      </c>
      <c r="K302" s="79">
        <f t="shared" si="18"/>
        <v>0</v>
      </c>
      <c r="L302" s="81">
        <f t="shared" si="19"/>
        <v>0</v>
      </c>
      <c r="M302" s="82"/>
      <c r="N302" s="83">
        <f t="shared" si="20"/>
        <v>0</v>
      </c>
      <c r="O302" s="80"/>
      <c r="P302" s="80"/>
      <c r="Q302" s="80"/>
      <c r="R302" s="84">
        <f t="shared" si="21"/>
        <v>0</v>
      </c>
      <c r="S302" s="19" t="str">
        <f t="shared" si="22"/>
        <v>OK</v>
      </c>
      <c r="T302" s="103"/>
      <c r="U302" s="48"/>
      <c r="V302" s="48"/>
      <c r="W302" s="48"/>
      <c r="X302" s="48"/>
      <c r="Y302" s="50"/>
      <c r="Z302" s="50"/>
      <c r="AA302" s="50"/>
      <c r="AB302" s="50"/>
      <c r="AC302" s="50"/>
      <c r="AD302" s="50"/>
      <c r="AE302" s="50"/>
      <c r="AF302" s="51"/>
      <c r="AG302" s="51"/>
      <c r="AH302" s="51"/>
      <c r="AI302" s="51"/>
    </row>
    <row r="303" spans="1:35" ht="40" customHeight="1" x14ac:dyDescent="0.35">
      <c r="A303" s="109"/>
      <c r="B303" s="112"/>
      <c r="C303" s="33">
        <v>300</v>
      </c>
      <c r="D303" s="115"/>
      <c r="E303" s="39" t="s">
        <v>134</v>
      </c>
      <c r="F303" s="40" t="s">
        <v>37</v>
      </c>
      <c r="G303" s="40" t="s">
        <v>81</v>
      </c>
      <c r="H303" s="40" t="s">
        <v>29</v>
      </c>
      <c r="I303" s="38">
        <v>25.2</v>
      </c>
      <c r="J303" s="17">
        <v>0</v>
      </c>
      <c r="K303" s="79">
        <f t="shared" si="18"/>
        <v>0</v>
      </c>
      <c r="L303" s="81">
        <f t="shared" si="19"/>
        <v>0</v>
      </c>
      <c r="M303" s="82"/>
      <c r="N303" s="83">
        <f t="shared" si="20"/>
        <v>0</v>
      </c>
      <c r="O303" s="80"/>
      <c r="P303" s="80"/>
      <c r="Q303" s="80"/>
      <c r="R303" s="84">
        <f t="shared" si="21"/>
        <v>0</v>
      </c>
      <c r="S303" s="19" t="str">
        <f t="shared" si="22"/>
        <v>OK</v>
      </c>
      <c r="T303" s="103"/>
      <c r="U303" s="48"/>
      <c r="V303" s="48"/>
      <c r="W303" s="48"/>
      <c r="X303" s="48"/>
      <c r="Y303" s="50"/>
      <c r="Z303" s="50"/>
      <c r="AA303" s="50"/>
      <c r="AB303" s="50"/>
      <c r="AC303" s="50"/>
      <c r="AD303" s="50"/>
      <c r="AE303" s="50"/>
      <c r="AF303" s="51"/>
      <c r="AG303" s="51"/>
      <c r="AH303" s="51"/>
      <c r="AI303" s="51"/>
    </row>
    <row r="304" spans="1:35" ht="40" customHeight="1" x14ac:dyDescent="0.35">
      <c r="A304" s="109"/>
      <c r="B304" s="112"/>
      <c r="C304" s="33">
        <v>301</v>
      </c>
      <c r="D304" s="115"/>
      <c r="E304" s="39" t="s">
        <v>135</v>
      </c>
      <c r="F304" s="40" t="s">
        <v>37</v>
      </c>
      <c r="G304" s="40" t="s">
        <v>82</v>
      </c>
      <c r="H304" s="40" t="s">
        <v>29</v>
      </c>
      <c r="I304" s="38">
        <v>63.45</v>
      </c>
      <c r="J304" s="17">
        <v>0</v>
      </c>
      <c r="K304" s="79">
        <f t="shared" si="18"/>
        <v>0</v>
      </c>
      <c r="L304" s="81">
        <f t="shared" si="19"/>
        <v>0</v>
      </c>
      <c r="M304" s="82"/>
      <c r="N304" s="83">
        <f t="shared" si="20"/>
        <v>0</v>
      </c>
      <c r="O304" s="80"/>
      <c r="P304" s="80"/>
      <c r="Q304" s="80"/>
      <c r="R304" s="84">
        <f t="shared" si="21"/>
        <v>0</v>
      </c>
      <c r="S304" s="19" t="str">
        <f t="shared" si="22"/>
        <v>OK</v>
      </c>
      <c r="T304" s="103"/>
      <c r="U304" s="48"/>
      <c r="V304" s="48"/>
      <c r="W304" s="48"/>
      <c r="X304" s="48"/>
      <c r="Y304" s="50"/>
      <c r="Z304" s="50"/>
      <c r="AA304" s="50"/>
      <c r="AB304" s="50"/>
      <c r="AC304" s="50"/>
      <c r="AD304" s="50"/>
      <c r="AE304" s="50"/>
      <c r="AF304" s="51"/>
      <c r="AG304" s="51"/>
      <c r="AH304" s="51"/>
      <c r="AI304" s="51"/>
    </row>
    <row r="305" spans="1:35" ht="40" customHeight="1" x14ac:dyDescent="0.35">
      <c r="A305" s="109"/>
      <c r="B305" s="112"/>
      <c r="C305" s="33">
        <v>302</v>
      </c>
      <c r="D305" s="115"/>
      <c r="E305" s="39" t="s">
        <v>136</v>
      </c>
      <c r="F305" s="40" t="s">
        <v>37</v>
      </c>
      <c r="G305" s="40" t="s">
        <v>83</v>
      </c>
      <c r="H305" s="40" t="s">
        <v>29</v>
      </c>
      <c r="I305" s="38">
        <v>33.200000000000003</v>
      </c>
      <c r="J305" s="17">
        <v>0</v>
      </c>
      <c r="K305" s="79">
        <f t="shared" si="18"/>
        <v>0</v>
      </c>
      <c r="L305" s="81">
        <f t="shared" si="19"/>
        <v>0</v>
      </c>
      <c r="M305" s="82"/>
      <c r="N305" s="83">
        <f t="shared" si="20"/>
        <v>0</v>
      </c>
      <c r="O305" s="80"/>
      <c r="P305" s="80"/>
      <c r="Q305" s="80"/>
      <c r="R305" s="84">
        <f t="shared" si="21"/>
        <v>0</v>
      </c>
      <c r="S305" s="19" t="str">
        <f t="shared" si="22"/>
        <v>OK</v>
      </c>
      <c r="T305" s="103"/>
      <c r="U305" s="48"/>
      <c r="V305" s="48"/>
      <c r="W305" s="48"/>
      <c r="X305" s="48"/>
      <c r="Y305" s="50"/>
      <c r="Z305" s="50"/>
      <c r="AA305" s="50"/>
      <c r="AB305" s="50"/>
      <c r="AC305" s="50"/>
      <c r="AD305" s="50"/>
      <c r="AE305" s="50"/>
      <c r="AF305" s="51"/>
      <c r="AG305" s="51"/>
      <c r="AH305" s="51"/>
      <c r="AI305" s="51"/>
    </row>
    <row r="306" spans="1:35" ht="40" customHeight="1" x14ac:dyDescent="0.35">
      <c r="A306" s="109"/>
      <c r="B306" s="112"/>
      <c r="C306" s="33">
        <v>303</v>
      </c>
      <c r="D306" s="115"/>
      <c r="E306" s="39" t="s">
        <v>84</v>
      </c>
      <c r="F306" s="40" t="s">
        <v>125</v>
      </c>
      <c r="G306" s="40" t="s">
        <v>85</v>
      </c>
      <c r="H306" s="40" t="s">
        <v>29</v>
      </c>
      <c r="I306" s="38">
        <v>1374.33</v>
      </c>
      <c r="J306" s="17">
        <v>0</v>
      </c>
      <c r="K306" s="79">
        <f t="shared" si="18"/>
        <v>0</v>
      </c>
      <c r="L306" s="81">
        <f t="shared" si="19"/>
        <v>0</v>
      </c>
      <c r="M306" s="82"/>
      <c r="N306" s="83">
        <f t="shared" si="20"/>
        <v>0</v>
      </c>
      <c r="O306" s="80"/>
      <c r="P306" s="80"/>
      <c r="Q306" s="80"/>
      <c r="R306" s="84">
        <f t="shared" si="21"/>
        <v>0</v>
      </c>
      <c r="S306" s="19" t="str">
        <f t="shared" si="22"/>
        <v>OK</v>
      </c>
      <c r="T306" s="103"/>
      <c r="U306" s="48"/>
      <c r="V306" s="48"/>
      <c r="W306" s="48"/>
      <c r="X306" s="48"/>
      <c r="Y306" s="50"/>
      <c r="Z306" s="50"/>
      <c r="AA306" s="50"/>
      <c r="AB306" s="50"/>
      <c r="AC306" s="50"/>
      <c r="AD306" s="50"/>
      <c r="AE306" s="50"/>
      <c r="AF306" s="51"/>
      <c r="AG306" s="51"/>
      <c r="AH306" s="51"/>
      <c r="AI306" s="51"/>
    </row>
    <row r="307" spans="1:35" ht="40" customHeight="1" x14ac:dyDescent="0.35">
      <c r="A307" s="109"/>
      <c r="B307" s="112"/>
      <c r="C307" s="33">
        <v>304</v>
      </c>
      <c r="D307" s="115"/>
      <c r="E307" s="39" t="s">
        <v>86</v>
      </c>
      <c r="F307" s="40" t="s">
        <v>125</v>
      </c>
      <c r="G307" s="40" t="s">
        <v>87</v>
      </c>
      <c r="H307" s="40" t="s">
        <v>29</v>
      </c>
      <c r="I307" s="38">
        <v>561.63</v>
      </c>
      <c r="J307" s="17">
        <v>0</v>
      </c>
      <c r="K307" s="79">
        <f t="shared" si="18"/>
        <v>0</v>
      </c>
      <c r="L307" s="81">
        <f t="shared" si="19"/>
        <v>0</v>
      </c>
      <c r="M307" s="82"/>
      <c r="N307" s="83">
        <f t="shared" si="20"/>
        <v>0</v>
      </c>
      <c r="O307" s="80"/>
      <c r="P307" s="80"/>
      <c r="Q307" s="80"/>
      <c r="R307" s="84">
        <f t="shared" si="21"/>
        <v>0</v>
      </c>
      <c r="S307" s="19" t="str">
        <f t="shared" si="22"/>
        <v>OK</v>
      </c>
      <c r="T307" s="103"/>
      <c r="U307" s="48"/>
      <c r="V307" s="48"/>
      <c r="W307" s="48"/>
      <c r="X307" s="48"/>
      <c r="Y307" s="50"/>
      <c r="Z307" s="50"/>
      <c r="AA307" s="50"/>
      <c r="AB307" s="50"/>
      <c r="AC307" s="50"/>
      <c r="AD307" s="50"/>
      <c r="AE307" s="50"/>
      <c r="AF307" s="51"/>
      <c r="AG307" s="51"/>
      <c r="AH307" s="51"/>
      <c r="AI307" s="51"/>
    </row>
    <row r="308" spans="1:35" ht="40" customHeight="1" x14ac:dyDescent="0.35">
      <c r="A308" s="109"/>
      <c r="B308" s="112"/>
      <c r="C308" s="33">
        <v>305</v>
      </c>
      <c r="D308" s="115"/>
      <c r="E308" s="39" t="s">
        <v>88</v>
      </c>
      <c r="F308" s="40" t="s">
        <v>125</v>
      </c>
      <c r="G308" s="40" t="s">
        <v>28</v>
      </c>
      <c r="H308" s="40" t="s">
        <v>29</v>
      </c>
      <c r="I308" s="38">
        <v>1115.6199999999999</v>
      </c>
      <c r="J308" s="17">
        <v>0</v>
      </c>
      <c r="K308" s="79">
        <f t="shared" si="18"/>
        <v>0</v>
      </c>
      <c r="L308" s="81">
        <f t="shared" si="19"/>
        <v>0</v>
      </c>
      <c r="M308" s="82"/>
      <c r="N308" s="83">
        <f t="shared" si="20"/>
        <v>0</v>
      </c>
      <c r="O308" s="80"/>
      <c r="P308" s="80"/>
      <c r="Q308" s="80"/>
      <c r="R308" s="84">
        <f t="shared" si="21"/>
        <v>0</v>
      </c>
      <c r="S308" s="19" t="str">
        <f t="shared" si="22"/>
        <v>OK</v>
      </c>
      <c r="T308" s="103"/>
      <c r="U308" s="48"/>
      <c r="V308" s="48"/>
      <c r="W308" s="48"/>
      <c r="X308" s="48"/>
      <c r="Y308" s="50"/>
      <c r="Z308" s="50"/>
      <c r="AA308" s="50"/>
      <c r="AB308" s="50"/>
      <c r="AC308" s="50"/>
      <c r="AD308" s="50"/>
      <c r="AE308" s="50"/>
      <c r="AF308" s="51"/>
      <c r="AG308" s="51"/>
      <c r="AH308" s="51"/>
      <c r="AI308" s="51"/>
    </row>
    <row r="309" spans="1:35" ht="40" customHeight="1" x14ac:dyDescent="0.35">
      <c r="A309" s="109"/>
      <c r="B309" s="112"/>
      <c r="C309" s="33">
        <v>306</v>
      </c>
      <c r="D309" s="115"/>
      <c r="E309" s="39" t="s">
        <v>89</v>
      </c>
      <c r="F309" s="40" t="s">
        <v>37</v>
      </c>
      <c r="G309" s="40" t="s">
        <v>28</v>
      </c>
      <c r="H309" s="40" t="s">
        <v>29</v>
      </c>
      <c r="I309" s="38">
        <v>232.82</v>
      </c>
      <c r="J309" s="17">
        <v>0</v>
      </c>
      <c r="K309" s="79">
        <f t="shared" si="18"/>
        <v>0</v>
      </c>
      <c r="L309" s="81">
        <f t="shared" si="19"/>
        <v>0</v>
      </c>
      <c r="M309" s="82"/>
      <c r="N309" s="83">
        <f t="shared" si="20"/>
        <v>0</v>
      </c>
      <c r="O309" s="80"/>
      <c r="P309" s="80"/>
      <c r="Q309" s="80"/>
      <c r="R309" s="84">
        <f t="shared" si="21"/>
        <v>0</v>
      </c>
      <c r="S309" s="19" t="str">
        <f t="shared" si="22"/>
        <v>OK</v>
      </c>
      <c r="T309" s="103"/>
      <c r="U309" s="48"/>
      <c r="V309" s="48"/>
      <c r="W309" s="48"/>
      <c r="X309" s="48"/>
      <c r="Y309" s="50"/>
      <c r="Z309" s="50"/>
      <c r="AA309" s="50"/>
      <c r="AB309" s="50"/>
      <c r="AC309" s="50"/>
      <c r="AD309" s="50"/>
      <c r="AE309" s="50"/>
      <c r="AF309" s="51"/>
      <c r="AG309" s="51"/>
      <c r="AH309" s="51"/>
      <c r="AI309" s="51"/>
    </row>
    <row r="310" spans="1:35" ht="40" customHeight="1" x14ac:dyDescent="0.35">
      <c r="A310" s="109"/>
      <c r="B310" s="112"/>
      <c r="C310" s="33">
        <v>307</v>
      </c>
      <c r="D310" s="115"/>
      <c r="E310" s="39" t="s">
        <v>90</v>
      </c>
      <c r="F310" s="40" t="s">
        <v>37</v>
      </c>
      <c r="G310" s="40" t="s">
        <v>28</v>
      </c>
      <c r="H310" s="40" t="s">
        <v>29</v>
      </c>
      <c r="I310" s="38">
        <v>130.96</v>
      </c>
      <c r="J310" s="17">
        <v>0</v>
      </c>
      <c r="K310" s="79">
        <f t="shared" si="18"/>
        <v>0</v>
      </c>
      <c r="L310" s="81">
        <f t="shared" si="19"/>
        <v>0</v>
      </c>
      <c r="M310" s="82"/>
      <c r="N310" s="83">
        <f t="shared" si="20"/>
        <v>0</v>
      </c>
      <c r="O310" s="80"/>
      <c r="P310" s="80"/>
      <c r="Q310" s="80"/>
      <c r="R310" s="84">
        <f t="shared" si="21"/>
        <v>0</v>
      </c>
      <c r="S310" s="19" t="str">
        <f t="shared" si="22"/>
        <v>OK</v>
      </c>
      <c r="T310" s="103"/>
      <c r="U310" s="48"/>
      <c r="V310" s="48"/>
      <c r="W310" s="48"/>
      <c r="X310" s="48"/>
      <c r="Y310" s="50"/>
      <c r="Z310" s="50"/>
      <c r="AA310" s="50"/>
      <c r="AB310" s="50"/>
      <c r="AC310" s="50"/>
      <c r="AD310" s="50"/>
      <c r="AE310" s="50"/>
      <c r="AF310" s="51"/>
      <c r="AG310" s="51"/>
      <c r="AH310" s="51"/>
      <c r="AI310" s="51"/>
    </row>
    <row r="311" spans="1:35" ht="40" customHeight="1" x14ac:dyDescent="0.35">
      <c r="A311" s="109"/>
      <c r="B311" s="112"/>
      <c r="C311" s="33">
        <v>308</v>
      </c>
      <c r="D311" s="115"/>
      <c r="E311" s="39" t="s">
        <v>91</v>
      </c>
      <c r="F311" s="40" t="s">
        <v>37</v>
      </c>
      <c r="G311" s="40" t="s">
        <v>28</v>
      </c>
      <c r="H311" s="40" t="s">
        <v>29</v>
      </c>
      <c r="I311" s="38">
        <v>23.48</v>
      </c>
      <c r="J311" s="17">
        <v>0</v>
      </c>
      <c r="K311" s="79">
        <f t="shared" si="18"/>
        <v>0</v>
      </c>
      <c r="L311" s="81">
        <f t="shared" si="19"/>
        <v>0</v>
      </c>
      <c r="M311" s="82"/>
      <c r="N311" s="83">
        <f t="shared" si="20"/>
        <v>0</v>
      </c>
      <c r="O311" s="80"/>
      <c r="P311" s="80"/>
      <c r="Q311" s="80"/>
      <c r="R311" s="84">
        <f t="shared" si="21"/>
        <v>0</v>
      </c>
      <c r="S311" s="19" t="str">
        <f t="shared" si="22"/>
        <v>OK</v>
      </c>
      <c r="T311" s="103"/>
      <c r="U311" s="48"/>
      <c r="V311" s="48"/>
      <c r="W311" s="48"/>
      <c r="X311" s="48"/>
      <c r="Y311" s="50"/>
      <c r="Z311" s="50"/>
      <c r="AA311" s="50"/>
      <c r="AB311" s="50"/>
      <c r="AC311" s="50"/>
      <c r="AD311" s="50"/>
      <c r="AE311" s="50"/>
      <c r="AF311" s="51"/>
      <c r="AG311" s="51"/>
      <c r="AH311" s="51"/>
      <c r="AI311" s="51"/>
    </row>
    <row r="312" spans="1:35" ht="40" customHeight="1" x14ac:dyDescent="0.35">
      <c r="A312" s="110"/>
      <c r="B312" s="113"/>
      <c r="C312" s="33">
        <v>309</v>
      </c>
      <c r="D312" s="116"/>
      <c r="E312" s="39" t="s">
        <v>94</v>
      </c>
      <c r="F312" s="40" t="s">
        <v>125</v>
      </c>
      <c r="G312" s="40" t="s">
        <v>28</v>
      </c>
      <c r="H312" s="40" t="s">
        <v>29</v>
      </c>
      <c r="I312" s="38">
        <v>237.67</v>
      </c>
      <c r="J312" s="17">
        <v>0</v>
      </c>
      <c r="K312" s="79">
        <f t="shared" si="18"/>
        <v>0</v>
      </c>
      <c r="L312" s="81">
        <f t="shared" si="19"/>
        <v>0</v>
      </c>
      <c r="M312" s="82"/>
      <c r="N312" s="83">
        <f t="shared" si="20"/>
        <v>0</v>
      </c>
      <c r="O312" s="80"/>
      <c r="P312" s="80"/>
      <c r="Q312" s="80"/>
      <c r="R312" s="84">
        <f t="shared" si="21"/>
        <v>0</v>
      </c>
      <c r="S312" s="19" t="str">
        <f t="shared" si="22"/>
        <v>OK</v>
      </c>
      <c r="T312" s="103"/>
      <c r="U312" s="48"/>
      <c r="V312" s="48"/>
      <c r="W312" s="48"/>
      <c r="X312" s="48"/>
      <c r="Y312" s="50"/>
      <c r="Z312" s="50"/>
      <c r="AA312" s="50"/>
      <c r="AB312" s="50"/>
      <c r="AC312" s="50"/>
      <c r="AD312" s="50"/>
      <c r="AE312" s="50"/>
      <c r="AF312" s="51"/>
      <c r="AG312" s="51"/>
      <c r="AH312" s="51"/>
      <c r="AI312" s="51"/>
    </row>
    <row r="313" spans="1:35" ht="40" customHeight="1" x14ac:dyDescent="0.35">
      <c r="A313" s="108" t="s">
        <v>147</v>
      </c>
      <c r="B313" s="111">
        <v>9</v>
      </c>
      <c r="C313" s="33">
        <v>310</v>
      </c>
      <c r="D313" s="114" t="s">
        <v>123</v>
      </c>
      <c r="E313" s="39" t="s">
        <v>27</v>
      </c>
      <c r="F313" s="40" t="s">
        <v>125</v>
      </c>
      <c r="G313" s="40" t="s">
        <v>28</v>
      </c>
      <c r="H313" s="40" t="s">
        <v>29</v>
      </c>
      <c r="I313" s="38">
        <v>238.58</v>
      </c>
      <c r="J313" s="17">
        <v>12</v>
      </c>
      <c r="K313" s="79">
        <f t="shared" si="18"/>
        <v>1</v>
      </c>
      <c r="L313" s="81">
        <f t="shared" si="19"/>
        <v>1</v>
      </c>
      <c r="M313" s="82"/>
      <c r="N313" s="83">
        <f t="shared" si="20"/>
        <v>3</v>
      </c>
      <c r="O313" s="80"/>
      <c r="P313" s="80"/>
      <c r="Q313" s="80"/>
      <c r="R313" s="84">
        <f t="shared" si="21"/>
        <v>11</v>
      </c>
      <c r="S313" s="19" t="str">
        <f t="shared" si="22"/>
        <v>OK</v>
      </c>
      <c r="T313" s="103">
        <v>1</v>
      </c>
      <c r="U313" s="48"/>
      <c r="V313" s="48"/>
      <c r="W313" s="48"/>
      <c r="X313" s="48"/>
      <c r="Y313" s="50"/>
      <c r="Z313" s="50"/>
      <c r="AA313" s="50"/>
      <c r="AB313" s="50"/>
      <c r="AC313" s="50"/>
      <c r="AD313" s="50"/>
      <c r="AE313" s="50"/>
      <c r="AF313" s="51"/>
      <c r="AG313" s="51"/>
      <c r="AH313" s="51"/>
      <c r="AI313" s="51"/>
    </row>
    <row r="314" spans="1:35" ht="40" customHeight="1" x14ac:dyDescent="0.35">
      <c r="A314" s="109"/>
      <c r="B314" s="112"/>
      <c r="C314" s="33">
        <v>311</v>
      </c>
      <c r="D314" s="115"/>
      <c r="E314" s="39" t="s">
        <v>30</v>
      </c>
      <c r="F314" s="40" t="s">
        <v>31</v>
      </c>
      <c r="G314" s="40" t="s">
        <v>28</v>
      </c>
      <c r="H314" s="40" t="s">
        <v>29</v>
      </c>
      <c r="I314" s="38">
        <v>19.079999999999998</v>
      </c>
      <c r="J314" s="17">
        <v>500</v>
      </c>
      <c r="K314" s="79">
        <f t="shared" si="18"/>
        <v>0</v>
      </c>
      <c r="L314" s="81">
        <f t="shared" si="19"/>
        <v>0</v>
      </c>
      <c r="M314" s="82"/>
      <c r="N314" s="83">
        <f t="shared" si="20"/>
        <v>125</v>
      </c>
      <c r="O314" s="80"/>
      <c r="P314" s="80"/>
      <c r="Q314" s="80"/>
      <c r="R314" s="84">
        <f t="shared" si="21"/>
        <v>500</v>
      </c>
      <c r="S314" s="19" t="str">
        <f t="shared" si="22"/>
        <v>OK</v>
      </c>
      <c r="T314" s="103"/>
      <c r="U314" s="48"/>
      <c r="V314" s="48"/>
      <c r="W314" s="48"/>
      <c r="X314" s="48"/>
      <c r="Y314" s="50"/>
      <c r="Z314" s="50"/>
      <c r="AA314" s="50"/>
      <c r="AB314" s="50"/>
      <c r="AC314" s="50"/>
      <c r="AD314" s="50"/>
      <c r="AE314" s="50"/>
      <c r="AF314" s="51"/>
      <c r="AG314" s="51"/>
      <c r="AH314" s="51"/>
      <c r="AI314" s="51"/>
    </row>
    <row r="315" spans="1:35" ht="40" customHeight="1" x14ac:dyDescent="0.35">
      <c r="A315" s="109"/>
      <c r="B315" s="112"/>
      <c r="C315" s="33">
        <v>312</v>
      </c>
      <c r="D315" s="115"/>
      <c r="E315" s="39" t="s">
        <v>32</v>
      </c>
      <c r="F315" s="40" t="s">
        <v>125</v>
      </c>
      <c r="G315" s="40" t="s">
        <v>28</v>
      </c>
      <c r="H315" s="40" t="s">
        <v>29</v>
      </c>
      <c r="I315" s="38">
        <v>30.53</v>
      </c>
      <c r="J315" s="17">
        <v>100</v>
      </c>
      <c r="K315" s="79">
        <f t="shared" si="18"/>
        <v>0</v>
      </c>
      <c r="L315" s="81">
        <f t="shared" si="19"/>
        <v>0</v>
      </c>
      <c r="M315" s="82"/>
      <c r="N315" s="83">
        <f t="shared" si="20"/>
        <v>25</v>
      </c>
      <c r="O315" s="80"/>
      <c r="P315" s="80"/>
      <c r="Q315" s="80"/>
      <c r="R315" s="84">
        <f t="shared" si="21"/>
        <v>100</v>
      </c>
      <c r="S315" s="19" t="str">
        <f t="shared" si="22"/>
        <v>OK</v>
      </c>
      <c r="T315" s="103"/>
      <c r="U315" s="48"/>
      <c r="V315" s="48"/>
      <c r="W315" s="48"/>
      <c r="X315" s="48"/>
      <c r="Y315" s="50"/>
      <c r="Z315" s="50"/>
      <c r="AA315" s="50"/>
      <c r="AB315" s="50"/>
      <c r="AC315" s="50"/>
      <c r="AD315" s="50"/>
      <c r="AE315" s="50"/>
      <c r="AF315" s="51"/>
      <c r="AG315" s="51"/>
      <c r="AH315" s="51"/>
      <c r="AI315" s="51"/>
    </row>
    <row r="316" spans="1:35" ht="40" customHeight="1" x14ac:dyDescent="0.35">
      <c r="A316" s="109"/>
      <c r="B316" s="112"/>
      <c r="C316" s="33">
        <v>313</v>
      </c>
      <c r="D316" s="115"/>
      <c r="E316" s="39" t="s">
        <v>33</v>
      </c>
      <c r="F316" s="40" t="s">
        <v>125</v>
      </c>
      <c r="G316" s="40" t="s">
        <v>34</v>
      </c>
      <c r="H316" s="40" t="s">
        <v>29</v>
      </c>
      <c r="I316" s="38">
        <v>49.62</v>
      </c>
      <c r="J316" s="17">
        <v>200</v>
      </c>
      <c r="K316" s="79">
        <f t="shared" si="18"/>
        <v>0</v>
      </c>
      <c r="L316" s="81">
        <f t="shared" si="19"/>
        <v>0</v>
      </c>
      <c r="M316" s="82"/>
      <c r="N316" s="83">
        <f t="shared" si="20"/>
        <v>50</v>
      </c>
      <c r="O316" s="80"/>
      <c r="P316" s="80"/>
      <c r="Q316" s="80"/>
      <c r="R316" s="84">
        <f t="shared" si="21"/>
        <v>200</v>
      </c>
      <c r="S316" s="19" t="str">
        <f t="shared" si="22"/>
        <v>OK</v>
      </c>
      <c r="T316" s="103"/>
      <c r="U316" s="48"/>
      <c r="V316" s="48"/>
      <c r="W316" s="48"/>
      <c r="X316" s="48"/>
      <c r="Y316" s="50"/>
      <c r="Z316" s="50"/>
      <c r="AA316" s="50"/>
      <c r="AB316" s="50"/>
      <c r="AC316" s="50"/>
      <c r="AD316" s="50"/>
      <c r="AE316" s="50"/>
      <c r="AF316" s="51"/>
      <c r="AG316" s="51"/>
      <c r="AH316" s="51"/>
      <c r="AI316" s="51"/>
    </row>
    <row r="317" spans="1:35" ht="40" customHeight="1" x14ac:dyDescent="0.35">
      <c r="A317" s="109"/>
      <c r="B317" s="112"/>
      <c r="C317" s="33">
        <v>314</v>
      </c>
      <c r="D317" s="115"/>
      <c r="E317" s="39" t="s">
        <v>35</v>
      </c>
      <c r="F317" s="40" t="s">
        <v>125</v>
      </c>
      <c r="G317" s="40" t="s">
        <v>36</v>
      </c>
      <c r="H317" s="40" t="s">
        <v>29</v>
      </c>
      <c r="I317" s="38">
        <v>71.569999999999993</v>
      </c>
      <c r="J317" s="17">
        <v>200</v>
      </c>
      <c r="K317" s="79">
        <f t="shared" si="18"/>
        <v>0</v>
      </c>
      <c r="L317" s="81">
        <f t="shared" si="19"/>
        <v>0</v>
      </c>
      <c r="M317" s="82"/>
      <c r="N317" s="83">
        <f t="shared" si="20"/>
        <v>50</v>
      </c>
      <c r="O317" s="80"/>
      <c r="P317" s="80"/>
      <c r="Q317" s="80"/>
      <c r="R317" s="84">
        <f t="shared" si="21"/>
        <v>200</v>
      </c>
      <c r="S317" s="19" t="str">
        <f t="shared" si="22"/>
        <v>OK</v>
      </c>
      <c r="T317" s="103"/>
      <c r="U317" s="48"/>
      <c r="V317" s="48"/>
      <c r="W317" s="48"/>
      <c r="X317" s="48"/>
      <c r="Y317" s="50"/>
      <c r="Z317" s="50"/>
      <c r="AA317" s="50"/>
      <c r="AB317" s="50"/>
      <c r="AC317" s="50"/>
      <c r="AD317" s="50"/>
      <c r="AE317" s="50"/>
      <c r="AF317" s="51"/>
      <c r="AG317" s="51"/>
      <c r="AH317" s="51"/>
      <c r="AI317" s="51"/>
    </row>
    <row r="318" spans="1:35" ht="40" customHeight="1" x14ac:dyDescent="0.35">
      <c r="A318" s="109"/>
      <c r="B318" s="112"/>
      <c r="C318" s="33">
        <v>315</v>
      </c>
      <c r="D318" s="115"/>
      <c r="E318" s="39" t="s">
        <v>127</v>
      </c>
      <c r="F318" s="40" t="s">
        <v>125</v>
      </c>
      <c r="G318" s="40" t="s">
        <v>28</v>
      </c>
      <c r="H318" s="40" t="s">
        <v>29</v>
      </c>
      <c r="I318" s="38">
        <v>6.28</v>
      </c>
      <c r="J318" s="17">
        <v>600</v>
      </c>
      <c r="K318" s="79">
        <f t="shared" si="18"/>
        <v>0</v>
      </c>
      <c r="L318" s="81">
        <f t="shared" si="19"/>
        <v>0</v>
      </c>
      <c r="M318" s="82"/>
      <c r="N318" s="83">
        <f t="shared" si="20"/>
        <v>150</v>
      </c>
      <c r="O318" s="80"/>
      <c r="P318" s="80"/>
      <c r="Q318" s="80"/>
      <c r="R318" s="84">
        <f t="shared" si="21"/>
        <v>600</v>
      </c>
      <c r="S318" s="19" t="str">
        <f t="shared" si="22"/>
        <v>OK</v>
      </c>
      <c r="T318" s="103"/>
      <c r="U318" s="48"/>
      <c r="V318" s="48"/>
      <c r="W318" s="48"/>
      <c r="X318" s="48"/>
      <c r="Y318" s="50"/>
      <c r="Z318" s="50"/>
      <c r="AA318" s="50"/>
      <c r="AB318" s="50"/>
      <c r="AC318" s="50"/>
      <c r="AD318" s="50"/>
      <c r="AE318" s="50"/>
      <c r="AF318" s="51"/>
      <c r="AG318" s="51"/>
      <c r="AH318" s="51"/>
      <c r="AI318" s="51"/>
    </row>
    <row r="319" spans="1:35" ht="40" customHeight="1" x14ac:dyDescent="0.35">
      <c r="A319" s="109"/>
      <c r="B319" s="112"/>
      <c r="C319" s="33">
        <v>316</v>
      </c>
      <c r="D319" s="115"/>
      <c r="E319" s="39" t="s">
        <v>128</v>
      </c>
      <c r="F319" s="40" t="s">
        <v>37</v>
      </c>
      <c r="G319" s="40" t="s">
        <v>38</v>
      </c>
      <c r="H319" s="40" t="s">
        <v>29</v>
      </c>
      <c r="I319" s="38">
        <v>12.72</v>
      </c>
      <c r="J319" s="17">
        <v>3000</v>
      </c>
      <c r="K319" s="79">
        <f t="shared" si="18"/>
        <v>0</v>
      </c>
      <c r="L319" s="81">
        <f t="shared" si="19"/>
        <v>0</v>
      </c>
      <c r="M319" s="82"/>
      <c r="N319" s="83">
        <f t="shared" si="20"/>
        <v>750</v>
      </c>
      <c r="O319" s="80"/>
      <c r="P319" s="80"/>
      <c r="Q319" s="80"/>
      <c r="R319" s="84">
        <f t="shared" si="21"/>
        <v>3000</v>
      </c>
      <c r="S319" s="19" t="str">
        <f t="shared" si="22"/>
        <v>OK</v>
      </c>
      <c r="T319" s="103"/>
      <c r="U319" s="48"/>
      <c r="V319" s="48"/>
      <c r="W319" s="48"/>
      <c r="X319" s="48"/>
      <c r="Y319" s="50"/>
      <c r="Z319" s="50"/>
      <c r="AA319" s="50"/>
      <c r="AB319" s="50"/>
      <c r="AC319" s="50"/>
      <c r="AD319" s="50"/>
      <c r="AE319" s="50"/>
      <c r="AF319" s="51"/>
      <c r="AG319" s="51"/>
      <c r="AH319" s="51"/>
      <c r="AI319" s="51"/>
    </row>
    <row r="320" spans="1:35" ht="40" customHeight="1" x14ac:dyDescent="0.35">
      <c r="A320" s="109"/>
      <c r="B320" s="112"/>
      <c r="C320" s="33">
        <v>317</v>
      </c>
      <c r="D320" s="115"/>
      <c r="E320" s="39" t="s">
        <v>129</v>
      </c>
      <c r="F320" s="40" t="s">
        <v>37</v>
      </c>
      <c r="G320" s="40" t="s">
        <v>39</v>
      </c>
      <c r="H320" s="40" t="s">
        <v>29</v>
      </c>
      <c r="I320" s="38">
        <v>18.73</v>
      </c>
      <c r="J320" s="17">
        <v>3000</v>
      </c>
      <c r="K320" s="79">
        <f t="shared" si="18"/>
        <v>0</v>
      </c>
      <c r="L320" s="81">
        <f t="shared" si="19"/>
        <v>0</v>
      </c>
      <c r="M320" s="82"/>
      <c r="N320" s="83">
        <f t="shared" si="20"/>
        <v>750</v>
      </c>
      <c r="O320" s="80"/>
      <c r="P320" s="80"/>
      <c r="Q320" s="80"/>
      <c r="R320" s="84">
        <f t="shared" si="21"/>
        <v>3000</v>
      </c>
      <c r="S320" s="19" t="str">
        <f t="shared" si="22"/>
        <v>OK</v>
      </c>
      <c r="T320" s="103"/>
      <c r="U320" s="48"/>
      <c r="V320" s="48"/>
      <c r="W320" s="48"/>
      <c r="X320" s="48"/>
      <c r="Y320" s="50"/>
      <c r="Z320" s="50"/>
      <c r="AA320" s="50"/>
      <c r="AB320" s="50"/>
      <c r="AC320" s="50"/>
      <c r="AD320" s="50"/>
      <c r="AE320" s="50"/>
      <c r="AF320" s="51"/>
      <c r="AG320" s="51"/>
      <c r="AH320" s="51"/>
      <c r="AI320" s="51"/>
    </row>
    <row r="321" spans="1:35" ht="40" customHeight="1" x14ac:dyDescent="0.35">
      <c r="A321" s="109"/>
      <c r="B321" s="112"/>
      <c r="C321" s="33">
        <v>318</v>
      </c>
      <c r="D321" s="115"/>
      <c r="E321" s="39" t="s">
        <v>130</v>
      </c>
      <c r="F321" s="40" t="s">
        <v>37</v>
      </c>
      <c r="G321" s="40" t="s">
        <v>40</v>
      </c>
      <c r="H321" s="40" t="s">
        <v>29</v>
      </c>
      <c r="I321" s="38">
        <v>20.350000000000001</v>
      </c>
      <c r="J321" s="17">
        <v>200</v>
      </c>
      <c r="K321" s="79">
        <f t="shared" si="18"/>
        <v>0</v>
      </c>
      <c r="L321" s="81">
        <f t="shared" si="19"/>
        <v>0</v>
      </c>
      <c r="M321" s="82"/>
      <c r="N321" s="83">
        <f t="shared" si="20"/>
        <v>50</v>
      </c>
      <c r="O321" s="80"/>
      <c r="P321" s="80"/>
      <c r="Q321" s="80"/>
      <c r="R321" s="84">
        <f t="shared" si="21"/>
        <v>200</v>
      </c>
      <c r="S321" s="19" t="str">
        <f t="shared" si="22"/>
        <v>OK</v>
      </c>
      <c r="T321" s="103"/>
      <c r="U321" s="48"/>
      <c r="V321" s="48"/>
      <c r="W321" s="48"/>
      <c r="X321" s="48"/>
      <c r="Y321" s="50"/>
      <c r="Z321" s="50"/>
      <c r="AA321" s="50"/>
      <c r="AB321" s="50"/>
      <c r="AC321" s="50"/>
      <c r="AD321" s="50"/>
      <c r="AE321" s="50"/>
      <c r="AF321" s="51"/>
      <c r="AG321" s="51"/>
      <c r="AH321" s="51"/>
      <c r="AI321" s="51"/>
    </row>
    <row r="322" spans="1:35" ht="40" customHeight="1" x14ac:dyDescent="0.35">
      <c r="A322" s="109"/>
      <c r="B322" s="112"/>
      <c r="C322" s="33">
        <v>319</v>
      </c>
      <c r="D322" s="115"/>
      <c r="E322" s="39" t="s">
        <v>41</v>
      </c>
      <c r="F322" s="40" t="s">
        <v>10</v>
      </c>
      <c r="G322" s="40" t="s">
        <v>28</v>
      </c>
      <c r="H322" s="40" t="s">
        <v>29</v>
      </c>
      <c r="I322" s="38">
        <v>70.88</v>
      </c>
      <c r="J322" s="17">
        <v>20</v>
      </c>
      <c r="K322" s="79">
        <f t="shared" si="18"/>
        <v>0</v>
      </c>
      <c r="L322" s="81">
        <f t="shared" si="19"/>
        <v>0</v>
      </c>
      <c r="M322" s="82"/>
      <c r="N322" s="83">
        <f t="shared" si="20"/>
        <v>5</v>
      </c>
      <c r="O322" s="80"/>
      <c r="P322" s="80"/>
      <c r="Q322" s="80"/>
      <c r="R322" s="84">
        <f t="shared" si="21"/>
        <v>20</v>
      </c>
      <c r="S322" s="19" t="str">
        <f t="shared" si="22"/>
        <v>OK</v>
      </c>
      <c r="T322" s="103"/>
      <c r="U322" s="48"/>
      <c r="V322" s="48"/>
      <c r="W322" s="48"/>
      <c r="X322" s="48"/>
      <c r="Y322" s="50"/>
      <c r="Z322" s="50"/>
      <c r="AA322" s="50"/>
      <c r="AB322" s="50"/>
      <c r="AC322" s="50"/>
      <c r="AD322" s="50"/>
      <c r="AE322" s="50"/>
      <c r="AF322" s="51"/>
      <c r="AG322" s="51"/>
      <c r="AH322" s="51"/>
      <c r="AI322" s="51"/>
    </row>
    <row r="323" spans="1:35" ht="40" customHeight="1" x14ac:dyDescent="0.35">
      <c r="A323" s="109"/>
      <c r="B323" s="112"/>
      <c r="C323" s="33">
        <v>320</v>
      </c>
      <c r="D323" s="115"/>
      <c r="E323" s="39" t="s">
        <v>42</v>
      </c>
      <c r="F323" s="40" t="s">
        <v>43</v>
      </c>
      <c r="G323" s="40" t="s">
        <v>28</v>
      </c>
      <c r="H323" s="40" t="s">
        <v>29</v>
      </c>
      <c r="I323" s="38">
        <v>25.35</v>
      </c>
      <c r="J323" s="17">
        <v>100</v>
      </c>
      <c r="K323" s="79">
        <f t="shared" si="18"/>
        <v>0</v>
      </c>
      <c r="L323" s="81">
        <f t="shared" si="19"/>
        <v>0</v>
      </c>
      <c r="M323" s="82"/>
      <c r="N323" s="83">
        <f t="shared" si="20"/>
        <v>25</v>
      </c>
      <c r="O323" s="80"/>
      <c r="P323" s="80"/>
      <c r="Q323" s="80"/>
      <c r="R323" s="84">
        <f t="shared" si="21"/>
        <v>100</v>
      </c>
      <c r="S323" s="19" t="str">
        <f t="shared" si="22"/>
        <v>OK</v>
      </c>
      <c r="T323" s="103"/>
      <c r="U323" s="48"/>
      <c r="V323" s="48"/>
      <c r="W323" s="48"/>
      <c r="X323" s="48"/>
      <c r="Y323" s="50"/>
      <c r="Z323" s="50"/>
      <c r="AA323" s="50"/>
      <c r="AB323" s="50"/>
      <c r="AC323" s="50"/>
      <c r="AD323" s="50"/>
      <c r="AE323" s="50"/>
      <c r="AF323" s="51"/>
      <c r="AG323" s="51"/>
      <c r="AH323" s="51"/>
      <c r="AI323" s="51"/>
    </row>
    <row r="324" spans="1:35" ht="40" customHeight="1" x14ac:dyDescent="0.35">
      <c r="A324" s="109"/>
      <c r="B324" s="112"/>
      <c r="C324" s="33">
        <v>321</v>
      </c>
      <c r="D324" s="115"/>
      <c r="E324" s="39" t="s">
        <v>44</v>
      </c>
      <c r="F324" s="40" t="s">
        <v>37</v>
      </c>
      <c r="G324" s="40" t="s">
        <v>45</v>
      </c>
      <c r="H324" s="40" t="s">
        <v>29</v>
      </c>
      <c r="I324" s="38">
        <v>32.64</v>
      </c>
      <c r="J324" s="17">
        <v>200</v>
      </c>
      <c r="K324" s="79">
        <f t="shared" si="18"/>
        <v>0</v>
      </c>
      <c r="L324" s="81">
        <f t="shared" si="19"/>
        <v>0</v>
      </c>
      <c r="M324" s="82"/>
      <c r="N324" s="83">
        <f t="shared" si="20"/>
        <v>50</v>
      </c>
      <c r="O324" s="80"/>
      <c r="P324" s="80"/>
      <c r="Q324" s="80"/>
      <c r="R324" s="84">
        <f t="shared" si="21"/>
        <v>200</v>
      </c>
      <c r="S324" s="19" t="str">
        <f t="shared" si="22"/>
        <v>OK</v>
      </c>
      <c r="T324" s="103"/>
      <c r="U324" s="48"/>
      <c r="V324" s="48"/>
      <c r="W324" s="48"/>
      <c r="X324" s="48"/>
      <c r="Y324" s="50"/>
      <c r="Z324" s="50"/>
      <c r="AA324" s="50"/>
      <c r="AB324" s="50"/>
      <c r="AC324" s="50"/>
      <c r="AD324" s="50"/>
      <c r="AE324" s="50"/>
      <c r="AF324" s="51"/>
      <c r="AG324" s="51"/>
      <c r="AH324" s="51"/>
      <c r="AI324" s="51"/>
    </row>
    <row r="325" spans="1:35" ht="40" customHeight="1" x14ac:dyDescent="0.35">
      <c r="A325" s="109"/>
      <c r="B325" s="112"/>
      <c r="C325" s="33">
        <v>322</v>
      </c>
      <c r="D325" s="115"/>
      <c r="E325" s="39" t="s">
        <v>46</v>
      </c>
      <c r="F325" s="40" t="s">
        <v>37</v>
      </c>
      <c r="G325" s="40" t="s">
        <v>47</v>
      </c>
      <c r="H325" s="40" t="s">
        <v>29</v>
      </c>
      <c r="I325" s="38">
        <v>25.76</v>
      </c>
      <c r="J325" s="17">
        <v>200</v>
      </c>
      <c r="K325" s="79">
        <f t="shared" ref="K325:K354" si="23">IF(SUM(T325:AK325)&gt;J325,J325,SUM(T325:AK325))</f>
        <v>0</v>
      </c>
      <c r="L325" s="81">
        <f t="shared" ref="L325:L354" si="24">(SUM(T325:AK325))</f>
        <v>0</v>
      </c>
      <c r="M325" s="82"/>
      <c r="N325" s="83">
        <f t="shared" ref="N325:N354" si="25">ROUND(IF(J325*0.25-0.5&lt;0,0,J325*0.25-0.5),0)-Q325-O325</f>
        <v>50</v>
      </c>
      <c r="O325" s="80"/>
      <c r="P325" s="80"/>
      <c r="Q325" s="80"/>
      <c r="R325" s="84">
        <f t="shared" ref="R325:R354" si="26">J325-(SUM(T325:AC325))+M325</f>
        <v>200</v>
      </c>
      <c r="S325" s="19" t="str">
        <f t="shared" si="22"/>
        <v>OK</v>
      </c>
      <c r="T325" s="103"/>
      <c r="U325" s="48"/>
      <c r="V325" s="48"/>
      <c r="W325" s="48"/>
      <c r="X325" s="48"/>
      <c r="Y325" s="50"/>
      <c r="Z325" s="50"/>
      <c r="AA325" s="50"/>
      <c r="AB325" s="50"/>
      <c r="AC325" s="50"/>
      <c r="AD325" s="50"/>
      <c r="AE325" s="50"/>
      <c r="AF325" s="51"/>
      <c r="AG325" s="51"/>
      <c r="AH325" s="51"/>
      <c r="AI325" s="51"/>
    </row>
    <row r="326" spans="1:35" ht="40" customHeight="1" x14ac:dyDescent="0.35">
      <c r="A326" s="109"/>
      <c r="B326" s="112"/>
      <c r="C326" s="33">
        <v>323</v>
      </c>
      <c r="D326" s="115"/>
      <c r="E326" s="39" t="s">
        <v>48</v>
      </c>
      <c r="F326" s="40" t="s">
        <v>37</v>
      </c>
      <c r="G326" s="40" t="s">
        <v>49</v>
      </c>
      <c r="H326" s="40" t="s">
        <v>29</v>
      </c>
      <c r="I326" s="38">
        <v>18.329999999999998</v>
      </c>
      <c r="J326" s="17">
        <v>200</v>
      </c>
      <c r="K326" s="79">
        <f t="shared" si="23"/>
        <v>0</v>
      </c>
      <c r="L326" s="81">
        <f t="shared" si="24"/>
        <v>0</v>
      </c>
      <c r="M326" s="82"/>
      <c r="N326" s="83">
        <f t="shared" si="25"/>
        <v>50</v>
      </c>
      <c r="O326" s="80"/>
      <c r="P326" s="80"/>
      <c r="Q326" s="80"/>
      <c r="R326" s="84">
        <f t="shared" si="26"/>
        <v>200</v>
      </c>
      <c r="S326" s="19" t="str">
        <f t="shared" si="22"/>
        <v>OK</v>
      </c>
      <c r="T326" s="103"/>
      <c r="U326" s="48"/>
      <c r="V326" s="48"/>
      <c r="W326" s="48"/>
      <c r="X326" s="48"/>
      <c r="Y326" s="50"/>
      <c r="Z326" s="50"/>
      <c r="AA326" s="50"/>
      <c r="AB326" s="50"/>
      <c r="AC326" s="50"/>
      <c r="AD326" s="50"/>
      <c r="AE326" s="50"/>
      <c r="AF326" s="51"/>
      <c r="AG326" s="51"/>
      <c r="AH326" s="51"/>
      <c r="AI326" s="51"/>
    </row>
    <row r="327" spans="1:35" ht="40" customHeight="1" x14ac:dyDescent="0.35">
      <c r="A327" s="109"/>
      <c r="B327" s="112"/>
      <c r="C327" s="33">
        <v>324</v>
      </c>
      <c r="D327" s="115"/>
      <c r="E327" s="39" t="s">
        <v>50</v>
      </c>
      <c r="F327" s="40" t="s">
        <v>37</v>
      </c>
      <c r="G327" s="40" t="s">
        <v>51</v>
      </c>
      <c r="H327" s="40" t="s">
        <v>29</v>
      </c>
      <c r="I327" s="38">
        <v>229.33</v>
      </c>
      <c r="J327" s="17">
        <v>50</v>
      </c>
      <c r="K327" s="79">
        <f t="shared" si="23"/>
        <v>0</v>
      </c>
      <c r="L327" s="81">
        <f t="shared" si="24"/>
        <v>0</v>
      </c>
      <c r="M327" s="82"/>
      <c r="N327" s="83">
        <f t="shared" si="25"/>
        <v>12</v>
      </c>
      <c r="O327" s="80"/>
      <c r="P327" s="80"/>
      <c r="Q327" s="80"/>
      <c r="R327" s="84">
        <f t="shared" si="26"/>
        <v>50</v>
      </c>
      <c r="S327" s="19" t="str">
        <f t="shared" si="22"/>
        <v>OK</v>
      </c>
      <c r="T327" s="103"/>
      <c r="U327" s="48"/>
      <c r="V327" s="48"/>
      <c r="W327" s="48"/>
      <c r="X327" s="48"/>
      <c r="Y327" s="50"/>
      <c r="Z327" s="50"/>
      <c r="AA327" s="50"/>
      <c r="AB327" s="50"/>
      <c r="AC327" s="50"/>
      <c r="AD327" s="50"/>
      <c r="AE327" s="50"/>
      <c r="AF327" s="51"/>
      <c r="AG327" s="51"/>
      <c r="AH327" s="51"/>
      <c r="AI327" s="51"/>
    </row>
    <row r="328" spans="1:35" ht="40" customHeight="1" x14ac:dyDescent="0.35">
      <c r="A328" s="109"/>
      <c r="B328" s="112"/>
      <c r="C328" s="33">
        <v>325</v>
      </c>
      <c r="D328" s="115"/>
      <c r="E328" s="39" t="s">
        <v>52</v>
      </c>
      <c r="F328" s="40" t="s">
        <v>37</v>
      </c>
      <c r="G328" s="40" t="s">
        <v>53</v>
      </c>
      <c r="H328" s="40" t="s">
        <v>29</v>
      </c>
      <c r="I328" s="38">
        <v>250.37</v>
      </c>
      <c r="J328" s="17">
        <v>50</v>
      </c>
      <c r="K328" s="79">
        <f t="shared" si="23"/>
        <v>0</v>
      </c>
      <c r="L328" s="81">
        <f t="shared" si="24"/>
        <v>0</v>
      </c>
      <c r="M328" s="82"/>
      <c r="N328" s="83">
        <f t="shared" si="25"/>
        <v>12</v>
      </c>
      <c r="O328" s="80"/>
      <c r="P328" s="80"/>
      <c r="Q328" s="80"/>
      <c r="R328" s="84">
        <f t="shared" si="26"/>
        <v>50</v>
      </c>
      <c r="S328" s="19" t="str">
        <f t="shared" si="22"/>
        <v>OK</v>
      </c>
      <c r="T328" s="103"/>
      <c r="U328" s="48"/>
      <c r="V328" s="48"/>
      <c r="W328" s="48"/>
      <c r="X328" s="48"/>
      <c r="Y328" s="50"/>
      <c r="Z328" s="50"/>
      <c r="AA328" s="50"/>
      <c r="AB328" s="50"/>
      <c r="AC328" s="50"/>
      <c r="AD328" s="50"/>
      <c r="AE328" s="50"/>
      <c r="AF328" s="51"/>
      <c r="AG328" s="51"/>
      <c r="AH328" s="51"/>
      <c r="AI328" s="51"/>
    </row>
    <row r="329" spans="1:35" ht="40" customHeight="1" x14ac:dyDescent="0.35">
      <c r="A329" s="109"/>
      <c r="B329" s="112"/>
      <c r="C329" s="33">
        <v>326</v>
      </c>
      <c r="D329" s="115"/>
      <c r="E329" s="39" t="s">
        <v>54</v>
      </c>
      <c r="F329" s="40" t="s">
        <v>37</v>
      </c>
      <c r="G329" s="40" t="s">
        <v>95</v>
      </c>
      <c r="H329" s="40" t="s">
        <v>29</v>
      </c>
      <c r="I329" s="38">
        <v>82.53</v>
      </c>
      <c r="J329" s="17">
        <v>200</v>
      </c>
      <c r="K329" s="79">
        <f t="shared" si="23"/>
        <v>0</v>
      </c>
      <c r="L329" s="81">
        <f t="shared" si="24"/>
        <v>0</v>
      </c>
      <c r="M329" s="82"/>
      <c r="N329" s="83">
        <f t="shared" si="25"/>
        <v>50</v>
      </c>
      <c r="O329" s="80"/>
      <c r="P329" s="80"/>
      <c r="Q329" s="80"/>
      <c r="R329" s="84">
        <f t="shared" si="26"/>
        <v>200</v>
      </c>
      <c r="S329" s="19" t="str">
        <f t="shared" si="22"/>
        <v>OK</v>
      </c>
      <c r="T329" s="103"/>
      <c r="U329" s="48"/>
      <c r="V329" s="48"/>
      <c r="W329" s="48"/>
      <c r="X329" s="48"/>
      <c r="Y329" s="50"/>
      <c r="Z329" s="50"/>
      <c r="AA329" s="50"/>
      <c r="AB329" s="50"/>
      <c r="AC329" s="50"/>
      <c r="AD329" s="50"/>
      <c r="AE329" s="50"/>
      <c r="AF329" s="51"/>
      <c r="AG329" s="51"/>
      <c r="AH329" s="51"/>
      <c r="AI329" s="51"/>
    </row>
    <row r="330" spans="1:35" ht="40" customHeight="1" x14ac:dyDescent="0.35">
      <c r="A330" s="109"/>
      <c r="B330" s="112"/>
      <c r="C330" s="33">
        <v>327</v>
      </c>
      <c r="D330" s="115"/>
      <c r="E330" s="39" t="s">
        <v>56</v>
      </c>
      <c r="F330" s="40" t="s">
        <v>37</v>
      </c>
      <c r="G330" s="40" t="s">
        <v>96</v>
      </c>
      <c r="H330" s="40" t="s">
        <v>29</v>
      </c>
      <c r="I330" s="38">
        <v>31.65</v>
      </c>
      <c r="J330" s="17">
        <v>200</v>
      </c>
      <c r="K330" s="79">
        <f t="shared" si="23"/>
        <v>0</v>
      </c>
      <c r="L330" s="81">
        <f t="shared" si="24"/>
        <v>0</v>
      </c>
      <c r="M330" s="82"/>
      <c r="N330" s="83">
        <f t="shared" si="25"/>
        <v>50</v>
      </c>
      <c r="O330" s="80"/>
      <c r="P330" s="80"/>
      <c r="Q330" s="80"/>
      <c r="R330" s="84">
        <f t="shared" si="26"/>
        <v>200</v>
      </c>
      <c r="S330" s="19" t="str">
        <f t="shared" si="22"/>
        <v>OK</v>
      </c>
      <c r="T330" s="103"/>
      <c r="U330" s="48"/>
      <c r="V330" s="48"/>
      <c r="W330" s="48"/>
      <c r="X330" s="48"/>
      <c r="Y330" s="50"/>
      <c r="Z330" s="50"/>
      <c r="AA330" s="50"/>
      <c r="AB330" s="50"/>
      <c r="AC330" s="50"/>
      <c r="AD330" s="50"/>
      <c r="AE330" s="50"/>
      <c r="AF330" s="51"/>
      <c r="AG330" s="51"/>
      <c r="AH330" s="51"/>
      <c r="AI330" s="51"/>
    </row>
    <row r="331" spans="1:35" ht="40" customHeight="1" x14ac:dyDescent="0.35">
      <c r="A331" s="109"/>
      <c r="B331" s="112"/>
      <c r="C331" s="33">
        <v>328</v>
      </c>
      <c r="D331" s="115"/>
      <c r="E331" s="39" t="s">
        <v>58</v>
      </c>
      <c r="F331" s="40" t="s">
        <v>37</v>
      </c>
      <c r="G331" s="40" t="s">
        <v>59</v>
      </c>
      <c r="H331" s="40" t="s">
        <v>29</v>
      </c>
      <c r="I331" s="38">
        <v>70.91</v>
      </c>
      <c r="J331" s="17">
        <v>100</v>
      </c>
      <c r="K331" s="79">
        <f t="shared" si="23"/>
        <v>0</v>
      </c>
      <c r="L331" s="81">
        <f t="shared" si="24"/>
        <v>0</v>
      </c>
      <c r="M331" s="82"/>
      <c r="N331" s="83">
        <f t="shared" si="25"/>
        <v>25</v>
      </c>
      <c r="O331" s="80"/>
      <c r="P331" s="80"/>
      <c r="Q331" s="80"/>
      <c r="R331" s="84">
        <f t="shared" si="26"/>
        <v>100</v>
      </c>
      <c r="S331" s="19" t="str">
        <f t="shared" si="22"/>
        <v>OK</v>
      </c>
      <c r="T331" s="103"/>
      <c r="U331" s="48"/>
      <c r="V331" s="48"/>
      <c r="W331" s="48"/>
      <c r="X331" s="48"/>
      <c r="Y331" s="50"/>
      <c r="Z331" s="50"/>
      <c r="AA331" s="50"/>
      <c r="AB331" s="50"/>
      <c r="AC331" s="50"/>
      <c r="AD331" s="50"/>
      <c r="AE331" s="50"/>
      <c r="AF331" s="51"/>
      <c r="AG331" s="51"/>
      <c r="AH331" s="51"/>
      <c r="AI331" s="51"/>
    </row>
    <row r="332" spans="1:35" ht="40" customHeight="1" x14ac:dyDescent="0.35">
      <c r="A332" s="109"/>
      <c r="B332" s="112"/>
      <c r="C332" s="33">
        <v>329</v>
      </c>
      <c r="D332" s="115"/>
      <c r="E332" s="39" t="s">
        <v>60</v>
      </c>
      <c r="F332" s="40" t="s">
        <v>37</v>
      </c>
      <c r="G332" s="40" t="s">
        <v>61</v>
      </c>
      <c r="H332" s="40" t="s">
        <v>29</v>
      </c>
      <c r="I332" s="38">
        <v>118.78</v>
      </c>
      <c r="J332" s="17">
        <v>50</v>
      </c>
      <c r="K332" s="79">
        <f t="shared" si="23"/>
        <v>0</v>
      </c>
      <c r="L332" s="81">
        <f t="shared" si="24"/>
        <v>0</v>
      </c>
      <c r="M332" s="82"/>
      <c r="N332" s="83">
        <f t="shared" si="25"/>
        <v>12</v>
      </c>
      <c r="O332" s="80"/>
      <c r="P332" s="80"/>
      <c r="Q332" s="80"/>
      <c r="R332" s="84">
        <f t="shared" si="26"/>
        <v>50</v>
      </c>
      <c r="S332" s="19" t="str">
        <f t="shared" si="22"/>
        <v>OK</v>
      </c>
      <c r="T332" s="103"/>
      <c r="U332" s="48"/>
      <c r="V332" s="48"/>
      <c r="W332" s="48"/>
      <c r="X332" s="48"/>
      <c r="Y332" s="50"/>
      <c r="Z332" s="50"/>
      <c r="AA332" s="50"/>
      <c r="AB332" s="50"/>
      <c r="AC332" s="50"/>
      <c r="AD332" s="50"/>
      <c r="AE332" s="50"/>
      <c r="AF332" s="51"/>
      <c r="AG332" s="51"/>
      <c r="AH332" s="51"/>
      <c r="AI332" s="51"/>
    </row>
    <row r="333" spans="1:35" ht="40" customHeight="1" x14ac:dyDescent="0.35">
      <c r="A333" s="109"/>
      <c r="B333" s="112"/>
      <c r="C333" s="33">
        <v>330</v>
      </c>
      <c r="D333" s="115"/>
      <c r="E333" s="39" t="s">
        <v>64</v>
      </c>
      <c r="F333" s="40" t="s">
        <v>125</v>
      </c>
      <c r="G333" s="40" t="s">
        <v>63</v>
      </c>
      <c r="H333" s="40" t="s">
        <v>29</v>
      </c>
      <c r="I333" s="38">
        <v>667.31</v>
      </c>
      <c r="J333" s="17">
        <v>4</v>
      </c>
      <c r="K333" s="79">
        <f t="shared" si="23"/>
        <v>0</v>
      </c>
      <c r="L333" s="81">
        <f t="shared" si="24"/>
        <v>0</v>
      </c>
      <c r="M333" s="82"/>
      <c r="N333" s="83">
        <f t="shared" si="25"/>
        <v>1</v>
      </c>
      <c r="O333" s="80"/>
      <c r="P333" s="80"/>
      <c r="Q333" s="80"/>
      <c r="R333" s="84">
        <f t="shared" si="26"/>
        <v>4</v>
      </c>
      <c r="S333" s="19" t="str">
        <f t="shared" si="22"/>
        <v>OK</v>
      </c>
      <c r="T333" s="103"/>
      <c r="U333" s="48"/>
      <c r="V333" s="48"/>
      <c r="W333" s="48"/>
      <c r="X333" s="48"/>
      <c r="Y333" s="50"/>
      <c r="Z333" s="50"/>
      <c r="AA333" s="50"/>
      <c r="AB333" s="50"/>
      <c r="AC333" s="50"/>
      <c r="AD333" s="50"/>
      <c r="AE333" s="50"/>
      <c r="AF333" s="51"/>
      <c r="AG333" s="51"/>
      <c r="AH333" s="51"/>
      <c r="AI333" s="51"/>
    </row>
    <row r="334" spans="1:35" ht="40" customHeight="1" x14ac:dyDescent="0.35">
      <c r="A334" s="109"/>
      <c r="B334" s="112"/>
      <c r="C334" s="33">
        <v>331</v>
      </c>
      <c r="D334" s="115"/>
      <c r="E334" s="39" t="s">
        <v>65</v>
      </c>
      <c r="F334" s="40" t="s">
        <v>125</v>
      </c>
      <c r="G334" s="40" t="s">
        <v>66</v>
      </c>
      <c r="H334" s="40" t="s">
        <v>29</v>
      </c>
      <c r="I334" s="38">
        <v>180.17</v>
      </c>
      <c r="J334" s="17">
        <v>4</v>
      </c>
      <c r="K334" s="79">
        <f t="shared" si="23"/>
        <v>0</v>
      </c>
      <c r="L334" s="81">
        <f t="shared" si="24"/>
        <v>0</v>
      </c>
      <c r="M334" s="82"/>
      <c r="N334" s="83">
        <f t="shared" si="25"/>
        <v>1</v>
      </c>
      <c r="O334" s="80"/>
      <c r="P334" s="80"/>
      <c r="Q334" s="80"/>
      <c r="R334" s="84">
        <f t="shared" si="26"/>
        <v>4</v>
      </c>
      <c r="S334" s="19" t="str">
        <f t="shared" si="22"/>
        <v>OK</v>
      </c>
      <c r="T334" s="103"/>
      <c r="U334" s="48"/>
      <c r="V334" s="48"/>
      <c r="W334" s="48"/>
      <c r="X334" s="48"/>
      <c r="Y334" s="50"/>
      <c r="Z334" s="50"/>
      <c r="AA334" s="50"/>
      <c r="AB334" s="50"/>
      <c r="AC334" s="50"/>
      <c r="AD334" s="50"/>
      <c r="AE334" s="50"/>
      <c r="AF334" s="51"/>
      <c r="AG334" s="51"/>
      <c r="AH334" s="51"/>
      <c r="AI334" s="51"/>
    </row>
    <row r="335" spans="1:35" ht="40" customHeight="1" x14ac:dyDescent="0.35">
      <c r="A335" s="109"/>
      <c r="B335" s="112"/>
      <c r="C335" s="33">
        <v>332</v>
      </c>
      <c r="D335" s="115"/>
      <c r="E335" s="39" t="s">
        <v>67</v>
      </c>
      <c r="F335" s="40" t="s">
        <v>125</v>
      </c>
      <c r="G335" s="40" t="s">
        <v>68</v>
      </c>
      <c r="H335" s="40" t="s">
        <v>29</v>
      </c>
      <c r="I335" s="38">
        <v>827.52</v>
      </c>
      <c r="J335" s="17">
        <v>2</v>
      </c>
      <c r="K335" s="79">
        <f t="shared" si="23"/>
        <v>0</v>
      </c>
      <c r="L335" s="81">
        <f t="shared" si="24"/>
        <v>0</v>
      </c>
      <c r="M335" s="82"/>
      <c r="N335" s="83">
        <f t="shared" si="25"/>
        <v>0</v>
      </c>
      <c r="O335" s="80"/>
      <c r="P335" s="80"/>
      <c r="Q335" s="80"/>
      <c r="R335" s="84">
        <f t="shared" si="26"/>
        <v>2</v>
      </c>
      <c r="S335" s="19" t="str">
        <f t="shared" si="22"/>
        <v>OK</v>
      </c>
      <c r="T335" s="103"/>
      <c r="U335" s="48"/>
      <c r="V335" s="48"/>
      <c r="W335" s="48"/>
      <c r="X335" s="48"/>
      <c r="Y335" s="50"/>
      <c r="Z335" s="50"/>
      <c r="AA335" s="50"/>
      <c r="AB335" s="50"/>
      <c r="AC335" s="50"/>
      <c r="AD335" s="50"/>
      <c r="AE335" s="50"/>
      <c r="AF335" s="51"/>
      <c r="AG335" s="51"/>
      <c r="AH335" s="51"/>
      <c r="AI335" s="51"/>
    </row>
    <row r="336" spans="1:35" ht="40" customHeight="1" x14ac:dyDescent="0.35">
      <c r="A336" s="109"/>
      <c r="B336" s="112"/>
      <c r="C336" s="33">
        <v>333</v>
      </c>
      <c r="D336" s="115"/>
      <c r="E336" s="39" t="s">
        <v>69</v>
      </c>
      <c r="F336" s="40" t="s">
        <v>125</v>
      </c>
      <c r="G336" s="40" t="s">
        <v>28</v>
      </c>
      <c r="H336" s="40" t="s">
        <v>29</v>
      </c>
      <c r="I336" s="38">
        <v>413.48</v>
      </c>
      <c r="J336" s="17">
        <v>4</v>
      </c>
      <c r="K336" s="79">
        <f t="shared" si="23"/>
        <v>0</v>
      </c>
      <c r="L336" s="81">
        <f t="shared" si="24"/>
        <v>0</v>
      </c>
      <c r="M336" s="82"/>
      <c r="N336" s="83">
        <f t="shared" si="25"/>
        <v>1</v>
      </c>
      <c r="O336" s="80"/>
      <c r="P336" s="80"/>
      <c r="Q336" s="80"/>
      <c r="R336" s="84">
        <f t="shared" si="26"/>
        <v>4</v>
      </c>
      <c r="S336" s="19" t="str">
        <f t="shared" si="22"/>
        <v>OK</v>
      </c>
      <c r="T336" s="103"/>
      <c r="U336" s="48"/>
      <c r="V336" s="48"/>
      <c r="W336" s="48"/>
      <c r="X336" s="48"/>
      <c r="Y336" s="50"/>
      <c r="Z336" s="50"/>
      <c r="AA336" s="50"/>
      <c r="AB336" s="50"/>
      <c r="AC336" s="50"/>
      <c r="AD336" s="50"/>
      <c r="AE336" s="50"/>
      <c r="AF336" s="51"/>
      <c r="AG336" s="51"/>
      <c r="AH336" s="51"/>
      <c r="AI336" s="51"/>
    </row>
    <row r="337" spans="1:35" ht="40" customHeight="1" x14ac:dyDescent="0.35">
      <c r="A337" s="109"/>
      <c r="B337" s="112"/>
      <c r="C337" s="33">
        <v>334</v>
      </c>
      <c r="D337" s="115"/>
      <c r="E337" s="39" t="s">
        <v>70</v>
      </c>
      <c r="F337" s="40" t="s">
        <v>125</v>
      </c>
      <c r="G337" s="40" t="s">
        <v>71</v>
      </c>
      <c r="H337" s="40" t="s">
        <v>29</v>
      </c>
      <c r="I337" s="38">
        <v>157.21</v>
      </c>
      <c r="J337" s="17">
        <v>4</v>
      </c>
      <c r="K337" s="79">
        <f t="shared" si="23"/>
        <v>0</v>
      </c>
      <c r="L337" s="81">
        <f t="shared" si="24"/>
        <v>0</v>
      </c>
      <c r="M337" s="82"/>
      <c r="N337" s="83">
        <f t="shared" si="25"/>
        <v>1</v>
      </c>
      <c r="O337" s="80"/>
      <c r="P337" s="80"/>
      <c r="Q337" s="80"/>
      <c r="R337" s="84">
        <f t="shared" si="26"/>
        <v>4</v>
      </c>
      <c r="S337" s="19" t="str">
        <f t="shared" si="22"/>
        <v>OK</v>
      </c>
      <c r="T337" s="103"/>
      <c r="U337" s="48"/>
      <c r="V337" s="48"/>
      <c r="W337" s="48"/>
      <c r="X337" s="48"/>
      <c r="Y337" s="50"/>
      <c r="Z337" s="50"/>
      <c r="AA337" s="50"/>
      <c r="AB337" s="50"/>
      <c r="AC337" s="50"/>
      <c r="AD337" s="50"/>
      <c r="AE337" s="50"/>
      <c r="AF337" s="51"/>
      <c r="AG337" s="51"/>
      <c r="AH337" s="51"/>
      <c r="AI337" s="51"/>
    </row>
    <row r="338" spans="1:35" ht="40" customHeight="1" x14ac:dyDescent="0.35">
      <c r="A338" s="109"/>
      <c r="B338" s="112"/>
      <c r="C338" s="33">
        <v>335</v>
      </c>
      <c r="D338" s="115"/>
      <c r="E338" s="39" t="s">
        <v>72</v>
      </c>
      <c r="F338" s="40" t="s">
        <v>125</v>
      </c>
      <c r="G338" s="40" t="s">
        <v>73</v>
      </c>
      <c r="H338" s="40" t="s">
        <v>29</v>
      </c>
      <c r="I338" s="38">
        <v>916.17</v>
      </c>
      <c r="J338" s="17">
        <v>4</v>
      </c>
      <c r="K338" s="79">
        <f t="shared" si="23"/>
        <v>0</v>
      </c>
      <c r="L338" s="81">
        <f t="shared" si="24"/>
        <v>0</v>
      </c>
      <c r="M338" s="82"/>
      <c r="N338" s="83">
        <f t="shared" si="25"/>
        <v>1</v>
      </c>
      <c r="O338" s="80"/>
      <c r="P338" s="80"/>
      <c r="Q338" s="80"/>
      <c r="R338" s="84">
        <f t="shared" si="26"/>
        <v>4</v>
      </c>
      <c r="S338" s="19" t="str">
        <f t="shared" si="22"/>
        <v>OK</v>
      </c>
      <c r="T338" s="103"/>
      <c r="U338" s="48"/>
      <c r="V338" s="48"/>
      <c r="W338" s="48"/>
      <c r="X338" s="48"/>
      <c r="Y338" s="50"/>
      <c r="Z338" s="50"/>
      <c r="AA338" s="50"/>
      <c r="AB338" s="50"/>
      <c r="AC338" s="50"/>
      <c r="AD338" s="50"/>
      <c r="AE338" s="50"/>
      <c r="AF338" s="51"/>
      <c r="AG338" s="51"/>
      <c r="AH338" s="51"/>
      <c r="AI338" s="51"/>
    </row>
    <row r="339" spans="1:35" ht="40" customHeight="1" x14ac:dyDescent="0.35">
      <c r="A339" s="109"/>
      <c r="B339" s="112"/>
      <c r="C339" s="33">
        <v>336</v>
      </c>
      <c r="D339" s="115"/>
      <c r="E339" s="39" t="s">
        <v>74</v>
      </c>
      <c r="F339" s="40" t="s">
        <v>125</v>
      </c>
      <c r="G339" s="40" t="s">
        <v>75</v>
      </c>
      <c r="H339" s="40" t="s">
        <v>29</v>
      </c>
      <c r="I339" s="38">
        <v>1278.82</v>
      </c>
      <c r="J339" s="17">
        <v>4</v>
      </c>
      <c r="K339" s="79">
        <f t="shared" si="23"/>
        <v>0</v>
      </c>
      <c r="L339" s="81">
        <f t="shared" si="24"/>
        <v>0</v>
      </c>
      <c r="M339" s="82"/>
      <c r="N339" s="83">
        <f t="shared" si="25"/>
        <v>1</v>
      </c>
      <c r="O339" s="80"/>
      <c r="P339" s="80"/>
      <c r="Q339" s="80"/>
      <c r="R339" s="84">
        <f t="shared" si="26"/>
        <v>4</v>
      </c>
      <c r="S339" s="19" t="str">
        <f t="shared" si="22"/>
        <v>OK</v>
      </c>
      <c r="T339" s="103"/>
      <c r="U339" s="48"/>
      <c r="V339" s="48"/>
      <c r="W339" s="48"/>
      <c r="X339" s="48"/>
      <c r="Y339" s="50"/>
      <c r="Z339" s="50"/>
      <c r="AA339" s="50"/>
      <c r="AB339" s="50"/>
      <c r="AC339" s="50"/>
      <c r="AD339" s="50"/>
      <c r="AE339" s="50"/>
      <c r="AF339" s="51"/>
      <c r="AG339" s="51"/>
      <c r="AH339" s="51"/>
      <c r="AI339" s="51"/>
    </row>
    <row r="340" spans="1:35" ht="40" customHeight="1" x14ac:dyDescent="0.35">
      <c r="A340" s="109"/>
      <c r="B340" s="112"/>
      <c r="C340" s="33">
        <v>337</v>
      </c>
      <c r="D340" s="115"/>
      <c r="E340" s="39" t="s">
        <v>76</v>
      </c>
      <c r="F340" s="40" t="s">
        <v>125</v>
      </c>
      <c r="G340" s="40" t="s">
        <v>28</v>
      </c>
      <c r="H340" s="40" t="s">
        <v>29</v>
      </c>
      <c r="I340" s="38">
        <v>684.04</v>
      </c>
      <c r="J340" s="17">
        <v>4</v>
      </c>
      <c r="K340" s="79">
        <f t="shared" si="23"/>
        <v>0</v>
      </c>
      <c r="L340" s="81">
        <f t="shared" si="24"/>
        <v>0</v>
      </c>
      <c r="M340" s="82"/>
      <c r="N340" s="83">
        <f t="shared" si="25"/>
        <v>1</v>
      </c>
      <c r="O340" s="80"/>
      <c r="P340" s="80"/>
      <c r="Q340" s="80"/>
      <c r="R340" s="84">
        <f t="shared" si="26"/>
        <v>4</v>
      </c>
      <c r="S340" s="19" t="str">
        <f t="shared" si="22"/>
        <v>OK</v>
      </c>
      <c r="T340" s="103"/>
      <c r="U340" s="48"/>
      <c r="V340" s="48"/>
      <c r="W340" s="48"/>
      <c r="X340" s="48"/>
      <c r="Y340" s="50"/>
      <c r="Z340" s="50"/>
      <c r="AA340" s="50"/>
      <c r="AB340" s="50"/>
      <c r="AC340" s="50"/>
      <c r="AD340" s="50"/>
      <c r="AE340" s="50"/>
      <c r="AF340" s="51"/>
      <c r="AG340" s="51"/>
      <c r="AH340" s="51"/>
      <c r="AI340" s="51"/>
    </row>
    <row r="341" spans="1:35" ht="40" customHeight="1" x14ac:dyDescent="0.35">
      <c r="A341" s="109"/>
      <c r="B341" s="112"/>
      <c r="C341" s="33">
        <v>338</v>
      </c>
      <c r="D341" s="115"/>
      <c r="E341" s="39" t="s">
        <v>77</v>
      </c>
      <c r="F341" s="40" t="s">
        <v>125</v>
      </c>
      <c r="G341" s="40" t="s">
        <v>28</v>
      </c>
      <c r="H341" s="40" t="s">
        <v>29</v>
      </c>
      <c r="I341" s="38">
        <v>1291.77</v>
      </c>
      <c r="J341" s="17">
        <v>2</v>
      </c>
      <c r="K341" s="79">
        <f t="shared" si="23"/>
        <v>0</v>
      </c>
      <c r="L341" s="81">
        <f t="shared" si="24"/>
        <v>0</v>
      </c>
      <c r="M341" s="82"/>
      <c r="N341" s="83">
        <f t="shared" si="25"/>
        <v>0</v>
      </c>
      <c r="O341" s="80"/>
      <c r="P341" s="80"/>
      <c r="Q341" s="80"/>
      <c r="R341" s="84">
        <f t="shared" si="26"/>
        <v>2</v>
      </c>
      <c r="S341" s="19" t="str">
        <f t="shared" si="22"/>
        <v>OK</v>
      </c>
      <c r="T341" s="103"/>
      <c r="U341" s="48"/>
      <c r="V341" s="48"/>
      <c r="W341" s="48"/>
      <c r="X341" s="48"/>
      <c r="Y341" s="50"/>
      <c r="Z341" s="50"/>
      <c r="AA341" s="50"/>
      <c r="AB341" s="50"/>
      <c r="AC341" s="50"/>
      <c r="AD341" s="50"/>
      <c r="AE341" s="50"/>
      <c r="AF341" s="51"/>
      <c r="AG341" s="51"/>
      <c r="AH341" s="51"/>
      <c r="AI341" s="51"/>
    </row>
    <row r="342" spans="1:35" ht="40" customHeight="1" x14ac:dyDescent="0.35">
      <c r="A342" s="109"/>
      <c r="B342" s="112"/>
      <c r="C342" s="33">
        <v>339</v>
      </c>
      <c r="D342" s="115"/>
      <c r="E342" s="39" t="s">
        <v>78</v>
      </c>
      <c r="F342" s="40" t="s">
        <v>125</v>
      </c>
      <c r="G342" s="40" t="s">
        <v>28</v>
      </c>
      <c r="H342" s="40" t="s">
        <v>29</v>
      </c>
      <c r="I342" s="38">
        <v>85.89</v>
      </c>
      <c r="J342" s="17">
        <v>12</v>
      </c>
      <c r="K342" s="79">
        <f t="shared" si="23"/>
        <v>0</v>
      </c>
      <c r="L342" s="81">
        <f t="shared" si="24"/>
        <v>0</v>
      </c>
      <c r="M342" s="82"/>
      <c r="N342" s="83">
        <f t="shared" si="25"/>
        <v>3</v>
      </c>
      <c r="O342" s="80"/>
      <c r="P342" s="80"/>
      <c r="Q342" s="80"/>
      <c r="R342" s="84">
        <f t="shared" si="26"/>
        <v>12</v>
      </c>
      <c r="S342" s="19" t="str">
        <f t="shared" si="22"/>
        <v>OK</v>
      </c>
      <c r="T342" s="103"/>
      <c r="U342" s="48"/>
      <c r="V342" s="48"/>
      <c r="W342" s="48"/>
      <c r="X342" s="48"/>
      <c r="Y342" s="50"/>
      <c r="Z342" s="50"/>
      <c r="AA342" s="50"/>
      <c r="AB342" s="50"/>
      <c r="AC342" s="50"/>
      <c r="AD342" s="50"/>
      <c r="AE342" s="50"/>
      <c r="AF342" s="51"/>
      <c r="AG342" s="51"/>
      <c r="AH342" s="51"/>
      <c r="AI342" s="51"/>
    </row>
    <row r="343" spans="1:35" ht="40" customHeight="1" x14ac:dyDescent="0.35">
      <c r="A343" s="109"/>
      <c r="B343" s="112"/>
      <c r="C343" s="33">
        <v>340</v>
      </c>
      <c r="D343" s="115"/>
      <c r="E343" s="39" t="s">
        <v>131</v>
      </c>
      <c r="F343" s="40" t="s">
        <v>125</v>
      </c>
      <c r="G343" s="40" t="s">
        <v>28</v>
      </c>
      <c r="H343" s="40" t="s">
        <v>29</v>
      </c>
      <c r="I343" s="38">
        <v>81.319999999999993</v>
      </c>
      <c r="J343" s="17">
        <v>12</v>
      </c>
      <c r="K343" s="79">
        <f t="shared" si="23"/>
        <v>0</v>
      </c>
      <c r="L343" s="81">
        <f t="shared" si="24"/>
        <v>0</v>
      </c>
      <c r="M343" s="82"/>
      <c r="N343" s="83">
        <f t="shared" si="25"/>
        <v>3</v>
      </c>
      <c r="O343" s="80"/>
      <c r="P343" s="80"/>
      <c r="Q343" s="80"/>
      <c r="R343" s="84">
        <f t="shared" si="26"/>
        <v>12</v>
      </c>
      <c r="S343" s="19" t="str">
        <f t="shared" si="22"/>
        <v>OK</v>
      </c>
      <c r="T343" s="103"/>
      <c r="U343" s="48"/>
      <c r="V343" s="48"/>
      <c r="W343" s="48"/>
      <c r="X343" s="48"/>
      <c r="Y343" s="50"/>
      <c r="Z343" s="50"/>
      <c r="AA343" s="50"/>
      <c r="AB343" s="50"/>
      <c r="AC343" s="50"/>
      <c r="AD343" s="50"/>
      <c r="AE343" s="50"/>
      <c r="AF343" s="51"/>
      <c r="AG343" s="51"/>
      <c r="AH343" s="51"/>
      <c r="AI343" s="51"/>
    </row>
    <row r="344" spans="1:35" ht="40" customHeight="1" x14ac:dyDescent="0.35">
      <c r="A344" s="109"/>
      <c r="B344" s="112"/>
      <c r="C344" s="33">
        <v>341</v>
      </c>
      <c r="D344" s="115"/>
      <c r="E344" s="39" t="s">
        <v>133</v>
      </c>
      <c r="F344" s="40" t="s">
        <v>37</v>
      </c>
      <c r="G344" s="40" t="s">
        <v>80</v>
      </c>
      <c r="H344" s="40" t="s">
        <v>29</v>
      </c>
      <c r="I344" s="38">
        <v>23.66</v>
      </c>
      <c r="J344" s="17">
        <v>200</v>
      </c>
      <c r="K344" s="79">
        <f t="shared" si="23"/>
        <v>0</v>
      </c>
      <c r="L344" s="81">
        <f t="shared" si="24"/>
        <v>0</v>
      </c>
      <c r="M344" s="82"/>
      <c r="N344" s="83">
        <f t="shared" si="25"/>
        <v>50</v>
      </c>
      <c r="O344" s="80"/>
      <c r="P344" s="80"/>
      <c r="Q344" s="80"/>
      <c r="R344" s="84">
        <f t="shared" si="26"/>
        <v>200</v>
      </c>
      <c r="S344" s="19" t="str">
        <f t="shared" si="22"/>
        <v>OK</v>
      </c>
      <c r="T344" s="103"/>
      <c r="U344" s="48"/>
      <c r="V344" s="48"/>
      <c r="W344" s="48"/>
      <c r="X344" s="48"/>
      <c r="Y344" s="50"/>
      <c r="Z344" s="50"/>
      <c r="AA344" s="50"/>
      <c r="AB344" s="50"/>
      <c r="AC344" s="50"/>
      <c r="AD344" s="50"/>
      <c r="AE344" s="50"/>
      <c r="AF344" s="51"/>
      <c r="AG344" s="51"/>
      <c r="AH344" s="51"/>
      <c r="AI344" s="51"/>
    </row>
    <row r="345" spans="1:35" ht="40" customHeight="1" x14ac:dyDescent="0.35">
      <c r="A345" s="109"/>
      <c r="B345" s="112"/>
      <c r="C345" s="33">
        <v>342</v>
      </c>
      <c r="D345" s="115"/>
      <c r="E345" s="39" t="s">
        <v>134</v>
      </c>
      <c r="F345" s="40" t="s">
        <v>37</v>
      </c>
      <c r="G345" s="40" t="s">
        <v>81</v>
      </c>
      <c r="H345" s="40" t="s">
        <v>29</v>
      </c>
      <c r="I345" s="38">
        <v>24.79</v>
      </c>
      <c r="J345" s="17">
        <v>200</v>
      </c>
      <c r="K345" s="79">
        <f t="shared" si="23"/>
        <v>0</v>
      </c>
      <c r="L345" s="81">
        <f t="shared" si="24"/>
        <v>0</v>
      </c>
      <c r="M345" s="82"/>
      <c r="N345" s="83">
        <f t="shared" si="25"/>
        <v>50</v>
      </c>
      <c r="O345" s="80"/>
      <c r="P345" s="80"/>
      <c r="Q345" s="80"/>
      <c r="R345" s="84">
        <f t="shared" si="26"/>
        <v>200</v>
      </c>
      <c r="S345" s="19" t="str">
        <f t="shared" si="22"/>
        <v>OK</v>
      </c>
      <c r="T345" s="103"/>
      <c r="U345" s="48"/>
      <c r="V345" s="48"/>
      <c r="W345" s="48"/>
      <c r="X345" s="48"/>
      <c r="Y345" s="50"/>
      <c r="Z345" s="50"/>
      <c r="AA345" s="50"/>
      <c r="AB345" s="50"/>
      <c r="AC345" s="50"/>
      <c r="AD345" s="50"/>
      <c r="AE345" s="50"/>
      <c r="AF345" s="51"/>
      <c r="AG345" s="51"/>
      <c r="AH345" s="51"/>
      <c r="AI345" s="51"/>
    </row>
    <row r="346" spans="1:35" ht="40" customHeight="1" x14ac:dyDescent="0.35">
      <c r="A346" s="109"/>
      <c r="B346" s="112"/>
      <c r="C346" s="33">
        <v>343</v>
      </c>
      <c r="D346" s="115"/>
      <c r="E346" s="39" t="s">
        <v>135</v>
      </c>
      <c r="F346" s="40" t="s">
        <v>37</v>
      </c>
      <c r="G346" s="40" t="s">
        <v>82</v>
      </c>
      <c r="H346" s="40" t="s">
        <v>29</v>
      </c>
      <c r="I346" s="38">
        <v>62.42</v>
      </c>
      <c r="J346" s="17">
        <v>200</v>
      </c>
      <c r="K346" s="79">
        <f t="shared" si="23"/>
        <v>0</v>
      </c>
      <c r="L346" s="81">
        <f t="shared" si="24"/>
        <v>0</v>
      </c>
      <c r="M346" s="82"/>
      <c r="N346" s="83">
        <f t="shared" si="25"/>
        <v>50</v>
      </c>
      <c r="O346" s="80"/>
      <c r="P346" s="80"/>
      <c r="Q346" s="80"/>
      <c r="R346" s="84">
        <f t="shared" si="26"/>
        <v>200</v>
      </c>
      <c r="S346" s="19" t="str">
        <f t="shared" si="22"/>
        <v>OK</v>
      </c>
      <c r="T346" s="103"/>
      <c r="U346" s="48"/>
      <c r="V346" s="48"/>
      <c r="W346" s="48"/>
      <c r="X346" s="48"/>
      <c r="Y346" s="50"/>
      <c r="Z346" s="50"/>
      <c r="AA346" s="50"/>
      <c r="AB346" s="50"/>
      <c r="AC346" s="50"/>
      <c r="AD346" s="50"/>
      <c r="AE346" s="50"/>
      <c r="AF346" s="51"/>
      <c r="AG346" s="51"/>
      <c r="AH346" s="51"/>
      <c r="AI346" s="51"/>
    </row>
    <row r="347" spans="1:35" ht="40" customHeight="1" x14ac:dyDescent="0.35">
      <c r="A347" s="109"/>
      <c r="B347" s="112"/>
      <c r="C347" s="33">
        <v>344</v>
      </c>
      <c r="D347" s="115"/>
      <c r="E347" s="39" t="s">
        <v>136</v>
      </c>
      <c r="F347" s="40" t="s">
        <v>37</v>
      </c>
      <c r="G347" s="40" t="s">
        <v>83</v>
      </c>
      <c r="H347" s="40" t="s">
        <v>29</v>
      </c>
      <c r="I347" s="38">
        <v>32.659999999999997</v>
      </c>
      <c r="J347" s="17">
        <v>200</v>
      </c>
      <c r="K347" s="79">
        <f t="shared" si="23"/>
        <v>0</v>
      </c>
      <c r="L347" s="81">
        <f t="shared" si="24"/>
        <v>0</v>
      </c>
      <c r="M347" s="82"/>
      <c r="N347" s="83">
        <f t="shared" si="25"/>
        <v>50</v>
      </c>
      <c r="O347" s="80"/>
      <c r="P347" s="80"/>
      <c r="Q347" s="80"/>
      <c r="R347" s="84">
        <f t="shared" si="26"/>
        <v>200</v>
      </c>
      <c r="S347" s="19" t="str">
        <f t="shared" si="22"/>
        <v>OK</v>
      </c>
      <c r="T347" s="103"/>
      <c r="U347" s="48"/>
      <c r="V347" s="48"/>
      <c r="W347" s="48"/>
      <c r="X347" s="48"/>
      <c r="Y347" s="50"/>
      <c r="Z347" s="50"/>
      <c r="AA347" s="50"/>
      <c r="AB347" s="50"/>
      <c r="AC347" s="50"/>
      <c r="AD347" s="50"/>
      <c r="AE347" s="50"/>
      <c r="AF347" s="51"/>
      <c r="AG347" s="51"/>
      <c r="AH347" s="51"/>
      <c r="AI347" s="51"/>
    </row>
    <row r="348" spans="1:35" ht="40" customHeight="1" x14ac:dyDescent="0.35">
      <c r="A348" s="109"/>
      <c r="B348" s="112"/>
      <c r="C348" s="33">
        <v>345</v>
      </c>
      <c r="D348" s="115"/>
      <c r="E348" s="39" t="s">
        <v>86</v>
      </c>
      <c r="F348" s="40" t="s">
        <v>125</v>
      </c>
      <c r="G348" s="40" t="s">
        <v>87</v>
      </c>
      <c r="H348" s="40" t="s">
        <v>29</v>
      </c>
      <c r="I348" s="38">
        <v>552.51</v>
      </c>
      <c r="J348" s="17">
        <v>8</v>
      </c>
      <c r="K348" s="79">
        <f t="shared" si="23"/>
        <v>0</v>
      </c>
      <c r="L348" s="81">
        <f t="shared" si="24"/>
        <v>0</v>
      </c>
      <c r="M348" s="82"/>
      <c r="N348" s="83">
        <f t="shared" si="25"/>
        <v>2</v>
      </c>
      <c r="O348" s="80"/>
      <c r="P348" s="80"/>
      <c r="Q348" s="80"/>
      <c r="R348" s="84">
        <f t="shared" si="26"/>
        <v>8</v>
      </c>
      <c r="S348" s="19" t="str">
        <f t="shared" si="22"/>
        <v>OK</v>
      </c>
      <c r="T348" s="103"/>
      <c r="U348" s="48"/>
      <c r="V348" s="48"/>
      <c r="W348" s="48"/>
      <c r="X348" s="48"/>
      <c r="Y348" s="50"/>
      <c r="Z348" s="50"/>
      <c r="AA348" s="50"/>
      <c r="AB348" s="50"/>
      <c r="AC348" s="50"/>
      <c r="AD348" s="50"/>
      <c r="AE348" s="50"/>
      <c r="AF348" s="51"/>
      <c r="AG348" s="51"/>
      <c r="AH348" s="51"/>
      <c r="AI348" s="51"/>
    </row>
    <row r="349" spans="1:35" ht="40" customHeight="1" x14ac:dyDescent="0.35">
      <c r="A349" s="109"/>
      <c r="B349" s="112"/>
      <c r="C349" s="33">
        <v>346</v>
      </c>
      <c r="D349" s="115"/>
      <c r="E349" s="39" t="s">
        <v>88</v>
      </c>
      <c r="F349" s="40" t="s">
        <v>125</v>
      </c>
      <c r="G349" s="40" t="s">
        <v>28</v>
      </c>
      <c r="H349" s="40" t="s">
        <v>29</v>
      </c>
      <c r="I349" s="38">
        <v>1097.5</v>
      </c>
      <c r="J349" s="17">
        <v>2</v>
      </c>
      <c r="K349" s="79">
        <f t="shared" si="23"/>
        <v>0</v>
      </c>
      <c r="L349" s="81">
        <f t="shared" si="24"/>
        <v>0</v>
      </c>
      <c r="M349" s="82"/>
      <c r="N349" s="83">
        <f t="shared" si="25"/>
        <v>0</v>
      </c>
      <c r="O349" s="80"/>
      <c r="P349" s="80"/>
      <c r="Q349" s="80"/>
      <c r="R349" s="84">
        <f t="shared" si="26"/>
        <v>2</v>
      </c>
      <c r="S349" s="19" t="str">
        <f t="shared" si="22"/>
        <v>OK</v>
      </c>
      <c r="T349" s="103"/>
      <c r="U349" s="48"/>
      <c r="V349" s="48"/>
      <c r="W349" s="48"/>
      <c r="X349" s="48"/>
      <c r="Y349" s="50"/>
      <c r="Z349" s="50"/>
      <c r="AA349" s="50"/>
      <c r="AB349" s="50"/>
      <c r="AC349" s="50"/>
      <c r="AD349" s="50"/>
      <c r="AE349" s="50"/>
      <c r="AF349" s="51"/>
      <c r="AG349" s="51"/>
      <c r="AH349" s="51"/>
      <c r="AI349" s="51"/>
    </row>
    <row r="350" spans="1:35" ht="40" customHeight="1" x14ac:dyDescent="0.35">
      <c r="A350" s="109"/>
      <c r="B350" s="112"/>
      <c r="C350" s="33">
        <v>347</v>
      </c>
      <c r="D350" s="115"/>
      <c r="E350" s="39" t="s">
        <v>89</v>
      </c>
      <c r="F350" s="40" t="s">
        <v>37</v>
      </c>
      <c r="G350" s="40" t="s">
        <v>28</v>
      </c>
      <c r="H350" s="40" t="s">
        <v>29</v>
      </c>
      <c r="I350" s="38">
        <v>229.04</v>
      </c>
      <c r="J350" s="17">
        <v>100</v>
      </c>
      <c r="K350" s="79">
        <f t="shared" si="23"/>
        <v>0</v>
      </c>
      <c r="L350" s="81">
        <f t="shared" si="24"/>
        <v>0</v>
      </c>
      <c r="M350" s="82"/>
      <c r="N350" s="83">
        <f t="shared" si="25"/>
        <v>25</v>
      </c>
      <c r="O350" s="80"/>
      <c r="P350" s="80"/>
      <c r="Q350" s="80"/>
      <c r="R350" s="84">
        <f t="shared" si="26"/>
        <v>100</v>
      </c>
      <c r="S350" s="19" t="str">
        <f t="shared" si="22"/>
        <v>OK</v>
      </c>
      <c r="T350" s="103"/>
      <c r="U350" s="48"/>
      <c r="V350" s="48"/>
      <c r="W350" s="48"/>
      <c r="X350" s="48"/>
      <c r="Y350" s="50"/>
      <c r="Z350" s="50"/>
      <c r="AA350" s="50"/>
      <c r="AB350" s="50"/>
      <c r="AC350" s="50"/>
      <c r="AD350" s="50"/>
      <c r="AE350" s="50"/>
      <c r="AF350" s="51"/>
      <c r="AG350" s="51"/>
      <c r="AH350" s="51"/>
      <c r="AI350" s="51"/>
    </row>
    <row r="351" spans="1:35" ht="40" customHeight="1" x14ac:dyDescent="0.35">
      <c r="A351" s="109"/>
      <c r="B351" s="112"/>
      <c r="C351" s="33">
        <v>348</v>
      </c>
      <c r="D351" s="115"/>
      <c r="E351" s="39" t="s">
        <v>90</v>
      </c>
      <c r="F351" s="40" t="s">
        <v>37</v>
      </c>
      <c r="G351" s="40" t="s">
        <v>28</v>
      </c>
      <c r="H351" s="40" t="s">
        <v>29</v>
      </c>
      <c r="I351" s="38">
        <v>128.83000000000001</v>
      </c>
      <c r="J351" s="17">
        <v>100</v>
      </c>
      <c r="K351" s="79">
        <f t="shared" si="23"/>
        <v>0</v>
      </c>
      <c r="L351" s="81">
        <f t="shared" si="24"/>
        <v>0</v>
      </c>
      <c r="M351" s="82"/>
      <c r="N351" s="83">
        <f t="shared" si="25"/>
        <v>25</v>
      </c>
      <c r="O351" s="80"/>
      <c r="P351" s="80"/>
      <c r="Q351" s="80"/>
      <c r="R351" s="84">
        <f t="shared" si="26"/>
        <v>100</v>
      </c>
      <c r="S351" s="19" t="str">
        <f t="shared" si="22"/>
        <v>OK</v>
      </c>
      <c r="T351" s="103"/>
      <c r="U351" s="48"/>
      <c r="V351" s="48"/>
      <c r="W351" s="48"/>
      <c r="X351" s="48"/>
      <c r="Y351" s="50"/>
      <c r="Z351" s="50"/>
      <c r="AA351" s="50"/>
      <c r="AB351" s="50"/>
      <c r="AC351" s="50"/>
      <c r="AD351" s="50"/>
      <c r="AE351" s="50"/>
      <c r="AF351" s="51"/>
      <c r="AG351" s="51"/>
      <c r="AH351" s="51"/>
      <c r="AI351" s="51"/>
    </row>
    <row r="352" spans="1:35" ht="40" customHeight="1" x14ac:dyDescent="0.35">
      <c r="A352" s="109"/>
      <c r="B352" s="112"/>
      <c r="C352" s="33">
        <v>349</v>
      </c>
      <c r="D352" s="115"/>
      <c r="E352" s="39" t="s">
        <v>91</v>
      </c>
      <c r="F352" s="40" t="s">
        <v>37</v>
      </c>
      <c r="G352" s="40" t="s">
        <v>92</v>
      </c>
      <c r="H352" s="40" t="s">
        <v>29</v>
      </c>
      <c r="I352" s="38">
        <v>23.1</v>
      </c>
      <c r="J352" s="17">
        <v>200</v>
      </c>
      <c r="K352" s="79">
        <f t="shared" si="23"/>
        <v>0</v>
      </c>
      <c r="L352" s="81">
        <f t="shared" si="24"/>
        <v>0</v>
      </c>
      <c r="M352" s="82"/>
      <c r="N352" s="83">
        <f t="shared" si="25"/>
        <v>50</v>
      </c>
      <c r="O352" s="80"/>
      <c r="P352" s="80"/>
      <c r="Q352" s="80"/>
      <c r="R352" s="84">
        <f t="shared" si="26"/>
        <v>200</v>
      </c>
      <c r="S352" s="19" t="str">
        <f t="shared" si="22"/>
        <v>OK</v>
      </c>
      <c r="T352" s="103"/>
      <c r="U352" s="48"/>
      <c r="V352" s="48"/>
      <c r="W352" s="48"/>
      <c r="X352" s="48"/>
      <c r="Y352" s="50"/>
      <c r="Z352" s="50"/>
      <c r="AA352" s="50"/>
      <c r="AB352" s="50"/>
      <c r="AC352" s="50"/>
      <c r="AD352" s="50"/>
      <c r="AE352" s="50"/>
      <c r="AF352" s="51"/>
      <c r="AG352" s="51"/>
      <c r="AH352" s="51"/>
      <c r="AI352" s="51"/>
    </row>
    <row r="353" spans="1:35" ht="40" customHeight="1" x14ac:dyDescent="0.35">
      <c r="A353" s="109"/>
      <c r="B353" s="112"/>
      <c r="C353" s="33">
        <v>350</v>
      </c>
      <c r="D353" s="115"/>
      <c r="E353" s="39" t="s">
        <v>93</v>
      </c>
      <c r="F353" s="40" t="s">
        <v>125</v>
      </c>
      <c r="G353" s="40" t="s">
        <v>28</v>
      </c>
      <c r="H353" s="40" t="s">
        <v>29</v>
      </c>
      <c r="I353" s="38">
        <v>213.77</v>
      </c>
      <c r="J353" s="17">
        <v>20</v>
      </c>
      <c r="K353" s="79">
        <f t="shared" si="23"/>
        <v>0</v>
      </c>
      <c r="L353" s="81">
        <f t="shared" si="24"/>
        <v>0</v>
      </c>
      <c r="M353" s="82"/>
      <c r="N353" s="83">
        <f t="shared" si="25"/>
        <v>5</v>
      </c>
      <c r="O353" s="80"/>
      <c r="P353" s="80"/>
      <c r="Q353" s="80"/>
      <c r="R353" s="84">
        <f t="shared" si="26"/>
        <v>20</v>
      </c>
      <c r="S353" s="19" t="str">
        <f t="shared" si="22"/>
        <v>OK</v>
      </c>
      <c r="T353" s="103"/>
      <c r="U353" s="48"/>
      <c r="V353" s="48"/>
      <c r="W353" s="48"/>
      <c r="X353" s="48"/>
      <c r="Y353" s="50"/>
      <c r="Z353" s="50"/>
      <c r="AA353" s="50"/>
      <c r="AB353" s="50"/>
      <c r="AC353" s="50"/>
      <c r="AD353" s="50"/>
      <c r="AE353" s="50"/>
      <c r="AF353" s="51"/>
      <c r="AG353" s="51"/>
      <c r="AH353" s="51"/>
      <c r="AI353" s="51"/>
    </row>
    <row r="354" spans="1:35" ht="40" customHeight="1" x14ac:dyDescent="0.35">
      <c r="A354" s="110"/>
      <c r="B354" s="113"/>
      <c r="C354" s="41">
        <v>351</v>
      </c>
      <c r="D354" s="116"/>
      <c r="E354" s="39" t="s">
        <v>94</v>
      </c>
      <c r="F354" s="40" t="s">
        <v>125</v>
      </c>
      <c r="G354" s="40" t="s">
        <v>28</v>
      </c>
      <c r="H354" s="40" t="s">
        <v>29</v>
      </c>
      <c r="I354" s="38">
        <v>233.81</v>
      </c>
      <c r="J354" s="17">
        <v>2</v>
      </c>
      <c r="K354" s="79">
        <f t="shared" si="23"/>
        <v>0</v>
      </c>
      <c r="L354" s="81">
        <f t="shared" si="24"/>
        <v>0</v>
      </c>
      <c r="M354" s="82"/>
      <c r="N354" s="83">
        <f t="shared" si="25"/>
        <v>0</v>
      </c>
      <c r="O354" s="80"/>
      <c r="P354" s="80"/>
      <c r="Q354" s="80"/>
      <c r="R354" s="84">
        <f t="shared" si="26"/>
        <v>2</v>
      </c>
      <c r="S354" s="19" t="str">
        <f t="shared" si="22"/>
        <v>OK</v>
      </c>
      <c r="T354" s="103"/>
      <c r="U354" s="48"/>
      <c r="V354" s="48"/>
      <c r="W354" s="48"/>
      <c r="X354" s="48"/>
      <c r="Y354" s="50"/>
      <c r="Z354" s="50"/>
      <c r="AA354" s="50"/>
      <c r="AB354" s="50"/>
      <c r="AC354" s="50"/>
      <c r="AD354" s="50"/>
      <c r="AE354" s="50"/>
      <c r="AF354" s="51"/>
      <c r="AG354" s="51"/>
      <c r="AH354" s="51"/>
      <c r="AI354" s="51"/>
    </row>
    <row r="355" spans="1:35" ht="24" customHeight="1" x14ac:dyDescent="0.6">
      <c r="J355" s="4">
        <f>SUM(J4:J354)</f>
        <v>10470</v>
      </c>
      <c r="R355" s="4">
        <f t="shared" ref="R355" si="27">SUM(R4:R354)</f>
        <v>10469</v>
      </c>
      <c r="T355" s="106">
        <f>SUMPRODUCT($I$4:$I$354,T4:T354)</f>
        <v>238.58</v>
      </c>
      <c r="U355" s="31">
        <f t="shared" ref="U355:AI355" si="28">SUMPRODUCT($I$4:$I$354,U4:U354)</f>
        <v>0</v>
      </c>
      <c r="V355" s="31">
        <f t="shared" si="28"/>
        <v>0</v>
      </c>
      <c r="W355" s="31">
        <f t="shared" si="28"/>
        <v>0</v>
      </c>
      <c r="X355" s="31">
        <f t="shared" si="28"/>
        <v>0</v>
      </c>
      <c r="Y355" s="31">
        <f t="shared" si="28"/>
        <v>0</v>
      </c>
      <c r="Z355" s="31">
        <f t="shared" si="28"/>
        <v>0</v>
      </c>
      <c r="AA355" s="31">
        <f t="shared" si="28"/>
        <v>0</v>
      </c>
      <c r="AB355" s="31">
        <f t="shared" si="28"/>
        <v>0</v>
      </c>
      <c r="AC355" s="31">
        <f t="shared" si="28"/>
        <v>0</v>
      </c>
      <c r="AD355" s="31">
        <f t="shared" si="28"/>
        <v>0</v>
      </c>
      <c r="AE355" s="31">
        <f t="shared" si="28"/>
        <v>0</v>
      </c>
      <c r="AF355" s="31">
        <f t="shared" si="28"/>
        <v>0</v>
      </c>
      <c r="AG355" s="31">
        <f t="shared" si="28"/>
        <v>0</v>
      </c>
      <c r="AH355" s="31">
        <f t="shared" si="28"/>
        <v>0</v>
      </c>
      <c r="AI355" s="31">
        <f t="shared" si="28"/>
        <v>0</v>
      </c>
    </row>
    <row r="356" spans="1:35" ht="40" customHeight="1" x14ac:dyDescent="0.6">
      <c r="J356" s="85">
        <f>SUMPRODUCT($I$4:$I$354,J4:J354)</f>
        <v>324936.56</v>
      </c>
      <c r="K356" s="85">
        <f>SUMPRODUCT($I$4:$I$354,K4:K354)</f>
        <v>238.58</v>
      </c>
      <c r="L356" s="85">
        <f>SUMPRODUCT($I$4:$I$354,L4:L354)</f>
        <v>238.58</v>
      </c>
    </row>
    <row r="360" spans="1:35" ht="40" customHeight="1" x14ac:dyDescent="0.6">
      <c r="A360" s="58"/>
      <c r="D360" s="61"/>
    </row>
    <row r="361" spans="1:35" ht="40" customHeight="1" x14ac:dyDescent="0.6">
      <c r="A361" s="58"/>
      <c r="D361" s="61"/>
    </row>
    <row r="362" spans="1:35" ht="40" customHeight="1" x14ac:dyDescent="0.6">
      <c r="A362" s="58"/>
      <c r="D362" s="61"/>
    </row>
    <row r="363" spans="1:35" ht="40" customHeight="1" x14ac:dyDescent="0.6">
      <c r="A363" s="58"/>
      <c r="D363" s="61"/>
    </row>
    <row r="364" spans="1:35" ht="40" customHeight="1" x14ac:dyDescent="0.6">
      <c r="A364" s="58"/>
      <c r="D364" s="61"/>
    </row>
    <row r="365" spans="1:35" ht="40" customHeight="1" x14ac:dyDescent="0.6">
      <c r="A365" s="58"/>
      <c r="D365" s="61"/>
    </row>
    <row r="366" spans="1:35" ht="40" customHeight="1" x14ac:dyDescent="0.6">
      <c r="A366" s="58"/>
      <c r="D366" s="61"/>
    </row>
    <row r="367" spans="1:35" ht="40" customHeight="1" x14ac:dyDescent="0.6">
      <c r="A367" s="58"/>
      <c r="D367" s="61"/>
    </row>
    <row r="368" spans="1:35" ht="40" customHeight="1" x14ac:dyDescent="0.6">
      <c r="A368" s="58"/>
      <c r="D368" s="61"/>
    </row>
    <row r="369" spans="1:9" ht="40" customHeight="1" x14ac:dyDescent="0.6">
      <c r="A369" s="58"/>
      <c r="D369" s="61"/>
    </row>
    <row r="370" spans="1:9" ht="40" customHeight="1" x14ac:dyDescent="0.6">
      <c r="A370" s="58"/>
      <c r="D370" s="61"/>
    </row>
    <row r="371" spans="1:9" ht="40" customHeight="1" x14ac:dyDescent="0.6">
      <c r="A371" s="58"/>
      <c r="D371" s="61"/>
    </row>
    <row r="372" spans="1:9" ht="40" customHeight="1" x14ac:dyDescent="0.6">
      <c r="A372" s="58"/>
      <c r="D372" s="61"/>
    </row>
    <row r="373" spans="1:9" ht="40" customHeight="1" x14ac:dyDescent="0.6">
      <c r="A373" s="58"/>
      <c r="D373" s="61"/>
    </row>
    <row r="374" spans="1:9" ht="40" customHeight="1" x14ac:dyDescent="0.6">
      <c r="A374" s="58"/>
      <c r="D374" s="61"/>
    </row>
    <row r="375" spans="1:9" ht="40" customHeight="1" x14ac:dyDescent="0.6">
      <c r="A375" s="58"/>
      <c r="D375" s="61"/>
    </row>
    <row r="376" spans="1:9" ht="40" customHeight="1" x14ac:dyDescent="0.6">
      <c r="A376" s="58"/>
      <c r="D376" s="61"/>
    </row>
    <row r="377" spans="1:9" ht="40" customHeight="1" x14ac:dyDescent="0.6">
      <c r="A377" s="58"/>
      <c r="D377" s="61"/>
    </row>
    <row r="379" spans="1:9" ht="40" customHeight="1" x14ac:dyDescent="0.6">
      <c r="A379" s="58"/>
      <c r="C379" s="3"/>
      <c r="D379" s="61"/>
      <c r="E379" s="53"/>
      <c r="F379" s="3"/>
      <c r="G379" s="3"/>
      <c r="H379" s="3"/>
      <c r="I379" s="54"/>
    </row>
    <row r="380" spans="1:9" ht="40" customHeight="1" x14ac:dyDescent="0.6">
      <c r="A380" s="58"/>
      <c r="C380" s="3"/>
      <c r="D380" s="61"/>
      <c r="E380" s="53"/>
      <c r="F380" s="3"/>
      <c r="G380" s="3"/>
      <c r="H380" s="3"/>
      <c r="I380" s="54"/>
    </row>
  </sheetData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U4:AE354">
    <cfRule type="cellIs" dxfId="15" priority="10" stopIfTrue="1" operator="greaterThan">
      <formula>0</formula>
    </cfRule>
    <cfRule type="cellIs" dxfId="14" priority="11" stopIfTrue="1" operator="greaterThan">
      <formula>0</formula>
    </cfRule>
    <cfRule type="cellIs" dxfId="13" priority="12" stopIfTrue="1" operator="greaterThan">
      <formula>0</formula>
    </cfRule>
  </conditionalFormatting>
  <conditionalFormatting sqref="U4:AI354">
    <cfRule type="cellIs" dxfId="12" priority="6" operator="greaterThan">
      <formula>10</formula>
    </cfRule>
    <cfRule type="cellIs" dxfId="11" priority="9" operator="greaterThan">
      <formula>0</formula>
    </cfRule>
  </conditionalFormatting>
  <conditionalFormatting sqref="T4:T354">
    <cfRule type="cellIs" dxfId="10" priority="3" stopIfTrue="1" operator="greaterThan">
      <formula>0</formula>
    </cfRule>
    <cfRule type="cellIs" dxfId="9" priority="4" stopIfTrue="1" operator="greaterThan">
      <formula>0</formula>
    </cfRule>
    <cfRule type="cellIs" dxfId="8" priority="5" stopIfTrue="1" operator="greaterThan">
      <formula>0</formula>
    </cfRule>
  </conditionalFormatting>
  <conditionalFormatting sqref="T4:T354">
    <cfRule type="cellIs" dxfId="7" priority="1" operator="greaterThan">
      <formula>10</formula>
    </cfRule>
    <cfRule type="cellIs" dxfId="6" priority="2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</sheetPr>
  <dimension ref="A1:Q365"/>
  <sheetViews>
    <sheetView tabSelected="1" topLeftCell="A351" zoomScale="60" zoomScaleNormal="60" workbookViewId="0">
      <selection activeCell="H300" sqref="H300"/>
    </sheetView>
  </sheetViews>
  <sheetFormatPr defaultColWidth="9.7265625" defaultRowHeight="40" customHeight="1" x14ac:dyDescent="0.35"/>
  <cols>
    <col min="1" max="1" width="9" style="1" customWidth="1"/>
    <col min="2" max="2" width="7.453125" style="1" customWidth="1"/>
    <col min="3" max="3" width="8.81640625" style="20" customWidth="1"/>
    <col min="4" max="4" width="13.6328125" style="1" customWidth="1"/>
    <col min="5" max="5" width="33.453125" style="1" customWidth="1"/>
    <col min="6" max="6" width="12.453125" style="1" customWidth="1"/>
    <col min="7" max="7" width="20.1796875" style="1" customWidth="1"/>
    <col min="8" max="9" width="12.54296875" style="4" customWidth="1"/>
    <col min="10" max="12" width="13.26953125" style="21" customWidth="1"/>
    <col min="13" max="13" width="12.54296875" style="5" customWidth="1"/>
    <col min="14" max="16" width="16" style="2" customWidth="1"/>
    <col min="17" max="17" width="20.81640625" style="2" customWidth="1"/>
    <col min="18" max="16384" width="9.7265625" style="2"/>
  </cols>
  <sheetData>
    <row r="1" spans="1:17" ht="40" customHeight="1" x14ac:dyDescent="0.35">
      <c r="A1" s="140" t="s">
        <v>23</v>
      </c>
      <c r="B1" s="140"/>
      <c r="C1" s="144"/>
      <c r="D1" s="139" t="s">
        <v>126</v>
      </c>
      <c r="E1" s="140"/>
      <c r="F1" s="140"/>
      <c r="G1" s="140"/>
      <c r="H1" s="140"/>
      <c r="I1" s="140"/>
      <c r="J1" s="140"/>
      <c r="K1" s="140"/>
      <c r="L1" s="140"/>
      <c r="M1" s="140"/>
      <c r="N1" s="141" t="s">
        <v>161</v>
      </c>
      <c r="O1" s="142"/>
      <c r="P1" s="142"/>
      <c r="Q1" s="143"/>
    </row>
    <row r="2" spans="1:17" ht="23.25" customHeight="1" x14ac:dyDescent="0.35">
      <c r="A2" s="137" t="s">
        <v>22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8"/>
    </row>
    <row r="3" spans="1:17" s="3" customFormat="1" ht="40" customHeight="1" x14ac:dyDescent="0.25">
      <c r="A3" s="52" t="s">
        <v>138</v>
      </c>
      <c r="B3" s="55" t="s">
        <v>21</v>
      </c>
      <c r="C3" s="55" t="s">
        <v>19</v>
      </c>
      <c r="D3" s="59" t="s">
        <v>12</v>
      </c>
      <c r="E3" s="52" t="s">
        <v>26</v>
      </c>
      <c r="F3" s="55" t="s">
        <v>3</v>
      </c>
      <c r="G3" s="52" t="s">
        <v>16</v>
      </c>
      <c r="H3" s="73" t="s">
        <v>5</v>
      </c>
      <c r="I3" s="73" t="s">
        <v>169</v>
      </c>
      <c r="J3" s="72" t="s">
        <v>170</v>
      </c>
      <c r="K3" s="72" t="s">
        <v>167</v>
      </c>
      <c r="L3" s="72" t="s">
        <v>168</v>
      </c>
      <c r="M3" s="74" t="s">
        <v>4</v>
      </c>
      <c r="N3" s="23" t="s">
        <v>14</v>
      </c>
      <c r="O3" s="71" t="s">
        <v>166</v>
      </c>
      <c r="P3" s="23" t="s">
        <v>15</v>
      </c>
      <c r="Q3" s="23" t="s">
        <v>6</v>
      </c>
    </row>
    <row r="4" spans="1:17" ht="32.25" customHeight="1" x14ac:dyDescent="0.35">
      <c r="A4" s="108" t="s">
        <v>139</v>
      </c>
      <c r="B4" s="111">
        <v>1</v>
      </c>
      <c r="C4" s="33">
        <v>1</v>
      </c>
      <c r="D4" s="123" t="s">
        <v>123</v>
      </c>
      <c r="E4" s="34" t="s">
        <v>27</v>
      </c>
      <c r="F4" s="35" t="s">
        <v>125</v>
      </c>
      <c r="G4" s="35" t="s">
        <v>28</v>
      </c>
      <c r="H4" s="47">
        <f>REITORIA!J4+CEAD!J4+CEART!J4+CEFID!J4+ESAG!J4+FAED!J4+CCT!J4+CAV!J4+CEO!J4+CEAVI!J4+CESFI!J4+CERES!J4+CEPLAN!J4+CESMO!J4</f>
        <v>68</v>
      </c>
      <c r="I4" s="86">
        <f>REITORIA!K4+CEAD!K4+CEART!K4+CEFID!K4+ESAG!K4+FAED!K4+CCT!K4+CAV!K4+CEO!K4+CEAVI!K4+CESFI!K4+CERES!K4+CEPLAN!K4+CESMO!K4</f>
        <v>6</v>
      </c>
      <c r="J4" s="87">
        <f>REITORIA!L4+CEAD!L4+CEART!L4+CEFID!L4+ESAG!L4+FAED!L4+CCT!L4+CAV!L4+CEO!L4+CEAVI!L4+CESFI!L4+CERES!L4+CEPLAN!L4+CESMO!L4</f>
        <v>6</v>
      </c>
      <c r="K4" s="75">
        <f>H4*0.25-0.5</f>
        <v>16.5</v>
      </c>
      <c r="L4" s="76">
        <f>REITORIA!O4+REITORIA!P4+CEAD!O4+CEAD!P4+CEART!O4+CEART!P4+CEFID!P4+CEFID!O4+ESAG!O4+ESAG!P4+FAED!O4+FAED!P4+CCT!O4+CCT!P4+CAV!O4+CAV!P4+CEO!O4+CEO!P4+CEAVI!O4+CEAVI!P4+CESFI!O4+CESFI!P4+CERES!O4+CERES!P4+CEPLAN!O4+CEPLAN!P4+CESMO!O4+CESMO!P4</f>
        <v>0</v>
      </c>
      <c r="M4" s="24">
        <f>H4-J4+L4</f>
        <v>62</v>
      </c>
      <c r="N4" s="18">
        <v>161.22</v>
      </c>
      <c r="O4" s="18">
        <f>N4*L4</f>
        <v>0</v>
      </c>
      <c r="P4" s="18">
        <f>N4*H4</f>
        <v>10962.96</v>
      </c>
      <c r="Q4" s="62">
        <f>N4*J4</f>
        <v>967.31999999999994</v>
      </c>
    </row>
    <row r="5" spans="1:17" ht="34.5" customHeight="1" x14ac:dyDescent="0.35">
      <c r="A5" s="109"/>
      <c r="B5" s="112"/>
      <c r="C5" s="33">
        <v>2</v>
      </c>
      <c r="D5" s="124"/>
      <c r="E5" s="34" t="s">
        <v>30</v>
      </c>
      <c r="F5" s="37" t="s">
        <v>31</v>
      </c>
      <c r="G5" s="37" t="s">
        <v>28</v>
      </c>
      <c r="H5" s="47">
        <f>REITORIA!J5+CEAD!J5+CEART!J5+CEFID!J5+ESAG!J5+FAED!J5+CCT!J5+CAV!J5+CEO!J5+CEAVI!J5+CESFI!J5+CERES!J5+CEPLAN!J5+CESMO!J5</f>
        <v>5800</v>
      </c>
      <c r="I5" s="86">
        <f>REITORIA!K5+CEAD!K5+CEART!K5+CEFID!K5+ESAG!K5+FAED!K5+CCT!K5+CAV!K5+CEO!K5+CEAVI!K5+CESFI!K5+CERES!K5+CEPLAN!K5+CESMO!K5</f>
        <v>0</v>
      </c>
      <c r="J5" s="87">
        <f>REITORIA!L5+CEAD!L5+CEART!L5+CEFID!L5+ESAG!L5+FAED!L5+CCT!L5+CAV!L5+CEO!L5+CEAVI!L5+CESFI!L5+CERES!L5+CEPLAN!L5+CESMO!L5</f>
        <v>0</v>
      </c>
      <c r="K5" s="75">
        <f t="shared" ref="K5:K68" si="0">H5*0.25-0.5</f>
        <v>1449.5</v>
      </c>
      <c r="L5" s="76">
        <f>REITORIA!O5+REITORIA!P5+CEAD!O5+CEAD!P5+CEART!O5+CEART!P5+CEFID!P5+CEFID!O5+ESAG!O5+ESAG!P5+FAED!O5+FAED!P5+CCT!O5+CCT!P5+CAV!O5+CAV!P5+CEO!O5+CEO!P5+CEAVI!O5+CEAVI!P5+CESFI!O5+CESFI!P5+CERES!O5+CERES!P5+CEPLAN!O5+CEPLAN!P5+CESMO!O5+CESMO!P5</f>
        <v>0</v>
      </c>
      <c r="M5" s="24">
        <f t="shared" ref="M5:M68" si="1">H5-J5+L5</f>
        <v>5800</v>
      </c>
      <c r="N5" s="18">
        <v>12.89</v>
      </c>
      <c r="O5" s="18">
        <f t="shared" ref="O5:O68" si="2">N5*L5</f>
        <v>0</v>
      </c>
      <c r="P5" s="18">
        <f t="shared" ref="P5:P11" si="3">N5*H5</f>
        <v>74762</v>
      </c>
      <c r="Q5" s="62">
        <f t="shared" ref="Q5:Q11" si="4">N5*J5</f>
        <v>0</v>
      </c>
    </row>
    <row r="6" spans="1:17" ht="29" x14ac:dyDescent="0.35">
      <c r="A6" s="109"/>
      <c r="B6" s="112"/>
      <c r="C6" s="33">
        <v>3</v>
      </c>
      <c r="D6" s="124"/>
      <c r="E6" s="34" t="s">
        <v>32</v>
      </c>
      <c r="F6" s="37" t="s">
        <v>125</v>
      </c>
      <c r="G6" s="37" t="s">
        <v>28</v>
      </c>
      <c r="H6" s="47">
        <f>REITORIA!J6+CEAD!J6+CEART!J6+CEFID!J6+ESAG!J6+FAED!J6+CCT!J6+CAV!J6+CEO!J6+CEAVI!J6+CESFI!J6+CERES!J6+CEPLAN!J6+CESMO!J6</f>
        <v>550</v>
      </c>
      <c r="I6" s="86">
        <f>REITORIA!K6+CEAD!K6+CEART!K6+CEFID!K6+ESAG!K6+FAED!K6+CCT!K6+CAV!K6+CEO!K6+CEAVI!K6+CESFI!K6+CERES!K6+CEPLAN!K6+CESMO!K6</f>
        <v>0</v>
      </c>
      <c r="J6" s="87">
        <f>REITORIA!L6+CEAD!L6+CEART!L6+CEFID!L6+ESAG!L6+FAED!L6+CCT!L6+CAV!L6+CEO!L6+CEAVI!L6+CESFI!L6+CERES!L6+CEPLAN!L6+CESMO!L6</f>
        <v>0</v>
      </c>
      <c r="K6" s="75">
        <f t="shared" si="0"/>
        <v>137</v>
      </c>
      <c r="L6" s="76">
        <f>REITORIA!O6+REITORIA!P6+CEAD!O6+CEAD!P6+CEART!O6+CEART!P6+CEFID!P6+CEFID!O6+ESAG!O6+ESAG!P6+FAED!O6+FAED!P6+CCT!O6+CCT!P6+CAV!O6+CAV!P6+CEO!O6+CEO!P6+CEAVI!O6+CEAVI!P6+CESFI!O6+CESFI!P6+CERES!O6+CERES!P6+CEPLAN!O6+CEPLAN!P6+CESMO!O6+CESMO!P6</f>
        <v>0</v>
      </c>
      <c r="M6" s="24">
        <f t="shared" si="1"/>
        <v>550</v>
      </c>
      <c r="N6" s="18">
        <v>20.63</v>
      </c>
      <c r="O6" s="18">
        <f t="shared" si="2"/>
        <v>0</v>
      </c>
      <c r="P6" s="18">
        <f t="shared" si="3"/>
        <v>11346.5</v>
      </c>
      <c r="Q6" s="62">
        <f t="shared" si="4"/>
        <v>0</v>
      </c>
    </row>
    <row r="7" spans="1:17" ht="29" x14ac:dyDescent="0.35">
      <c r="A7" s="109"/>
      <c r="B7" s="112"/>
      <c r="C7" s="33">
        <v>4</v>
      </c>
      <c r="D7" s="124"/>
      <c r="E7" s="34" t="s">
        <v>33</v>
      </c>
      <c r="F7" s="37" t="s">
        <v>125</v>
      </c>
      <c r="G7" s="37" t="s">
        <v>34</v>
      </c>
      <c r="H7" s="47">
        <f>REITORIA!J7+CEAD!J7+CEART!J7+CEFID!J7+ESAG!J7+FAED!J7+CCT!J7+CAV!J7+CEO!J7+CEAVI!J7+CESFI!J7+CERES!J7+CEPLAN!J7+CESMO!J7</f>
        <v>4600</v>
      </c>
      <c r="I7" s="86">
        <f>REITORIA!K7+CEAD!K7+CEART!K7+CEFID!K7+ESAG!K7+FAED!K7+CCT!K7+CAV!K7+CEO!K7+CEAVI!K7+CESFI!K7+CERES!K7+CEPLAN!K7+CESMO!K7</f>
        <v>182</v>
      </c>
      <c r="J7" s="87">
        <f>REITORIA!L7+CEAD!L7+CEART!L7+CEFID!L7+ESAG!L7+FAED!L7+CCT!L7+CAV!L7+CEO!L7+CEAVI!L7+CESFI!L7+CERES!L7+CEPLAN!L7+CESMO!L7</f>
        <v>182</v>
      </c>
      <c r="K7" s="75">
        <f t="shared" si="0"/>
        <v>1149.5</v>
      </c>
      <c r="L7" s="76">
        <f>REITORIA!O7+REITORIA!P7+CEAD!O7+CEAD!P7+CEART!O7+CEART!P7+CEFID!P7+CEFID!O7+ESAG!O7+ESAG!P7+FAED!O7+FAED!P7+CCT!O7+CCT!P7+CAV!O7+CAV!P7+CEO!O7+CEO!P7+CEAVI!O7+CEAVI!P7+CESFI!O7+CESFI!P7+CERES!O7+CERES!P7+CEPLAN!O7+CEPLAN!P7+CESMO!O7+CESMO!P7</f>
        <v>0</v>
      </c>
      <c r="M7" s="24">
        <f t="shared" si="1"/>
        <v>4418</v>
      </c>
      <c r="N7" s="18">
        <v>33.53</v>
      </c>
      <c r="O7" s="18">
        <f t="shared" si="2"/>
        <v>0</v>
      </c>
      <c r="P7" s="18">
        <f t="shared" si="3"/>
        <v>154238</v>
      </c>
      <c r="Q7" s="62">
        <f t="shared" si="4"/>
        <v>6102.46</v>
      </c>
    </row>
    <row r="8" spans="1:17" ht="29" x14ac:dyDescent="0.35">
      <c r="A8" s="109"/>
      <c r="B8" s="112"/>
      <c r="C8" s="33">
        <v>5</v>
      </c>
      <c r="D8" s="124"/>
      <c r="E8" s="34" t="s">
        <v>35</v>
      </c>
      <c r="F8" s="37" t="s">
        <v>125</v>
      </c>
      <c r="G8" s="37" t="s">
        <v>36</v>
      </c>
      <c r="H8" s="47">
        <f>REITORIA!J8+CEAD!J8+CEART!J8+CEFID!J8+ESAG!J8+FAED!J8+CCT!J8+CAV!J8+CEO!J8+CEAVI!J8+CESFI!J8+CERES!J8+CEPLAN!J8+CESMO!J8</f>
        <v>935</v>
      </c>
      <c r="I8" s="86">
        <f>REITORIA!K8+CEAD!K8+CEART!K8+CEFID!K8+ESAG!K8+FAED!K8+CCT!K8+CAV!K8+CEO!K8+CEAVI!K8+CESFI!K8+CERES!K8+CEPLAN!K8+CESMO!K8</f>
        <v>122</v>
      </c>
      <c r="J8" s="87">
        <f>REITORIA!L8+CEAD!L8+CEART!L8+CEFID!L8+ESAG!L8+FAED!L8+CCT!L8+CAV!L8+CEO!L8+CEAVI!L8+CESFI!L8+CERES!L8+CEPLAN!L8+CESMO!L8</f>
        <v>122</v>
      </c>
      <c r="K8" s="75">
        <f t="shared" si="0"/>
        <v>233.25</v>
      </c>
      <c r="L8" s="76">
        <f>REITORIA!O8+REITORIA!P8+CEAD!O8+CEAD!P8+CEART!O8+CEART!P8+CEFID!P8+CEFID!O8+ESAG!O8+ESAG!P8+FAED!O8+FAED!P8+CCT!O8+CCT!P8+CAV!O8+CAV!P8+CEO!O8+CEO!P8+CEAVI!O8+CEAVI!P8+CESFI!O8+CESFI!P8+CERES!O8+CERES!P8+CEPLAN!O8+CEPLAN!P8+CESMO!O8+CESMO!P8</f>
        <v>0</v>
      </c>
      <c r="M8" s="24">
        <f t="shared" si="1"/>
        <v>813</v>
      </c>
      <c r="N8" s="18">
        <v>48.36</v>
      </c>
      <c r="O8" s="18">
        <f t="shared" si="2"/>
        <v>0</v>
      </c>
      <c r="P8" s="18">
        <f t="shared" si="3"/>
        <v>45216.6</v>
      </c>
      <c r="Q8" s="62">
        <f t="shared" si="4"/>
        <v>5899.92</v>
      </c>
    </row>
    <row r="9" spans="1:17" ht="29" x14ac:dyDescent="0.35">
      <c r="A9" s="109"/>
      <c r="B9" s="112"/>
      <c r="C9" s="33">
        <v>6</v>
      </c>
      <c r="D9" s="124"/>
      <c r="E9" s="34" t="s">
        <v>127</v>
      </c>
      <c r="F9" s="35" t="s">
        <v>125</v>
      </c>
      <c r="G9" s="37" t="s">
        <v>28</v>
      </c>
      <c r="H9" s="47">
        <f>REITORIA!J9+CEAD!J9+CEART!J9+CEFID!J9+ESAG!J9+FAED!J9+CCT!J9+CAV!J9+CEO!J9+CEAVI!J9+CESFI!J9+CERES!J9+CEPLAN!J9+CESMO!J9</f>
        <v>4800</v>
      </c>
      <c r="I9" s="86">
        <f>REITORIA!K9+CEAD!K9+CEART!K9+CEFID!K9+ESAG!K9+FAED!K9+CCT!K9+CAV!K9+CEO!K9+CEAVI!K9+CESFI!K9+CERES!K9+CEPLAN!K9+CESMO!K9</f>
        <v>0</v>
      </c>
      <c r="J9" s="87">
        <f>REITORIA!L9+CEAD!L9+CEART!L9+CEFID!L9+ESAG!L9+FAED!L9+CCT!L9+CAV!L9+CEO!L9+CEAVI!L9+CESFI!L9+CERES!L9+CEPLAN!L9+CESMO!L9</f>
        <v>0</v>
      </c>
      <c r="K9" s="75">
        <f t="shared" si="0"/>
        <v>1199.5</v>
      </c>
      <c r="L9" s="76">
        <f>REITORIA!O9+REITORIA!P9+CEAD!O9+CEAD!P9+CEART!O9+CEART!P9+CEFID!P9+CEFID!O9+ESAG!O9+ESAG!P9+FAED!O9+FAED!P9+CCT!O9+CCT!P9+CAV!O9+CAV!P9+CEO!O9+CEO!P9+CEAVI!O9+CEAVI!P9+CESFI!O9+CESFI!P9+CERES!O9+CERES!P9+CEPLAN!O9+CEPLAN!P9+CESMO!O9+CESMO!P9</f>
        <v>0</v>
      </c>
      <c r="M9" s="24">
        <f t="shared" si="1"/>
        <v>4800</v>
      </c>
      <c r="N9" s="18">
        <v>4.24</v>
      </c>
      <c r="O9" s="18">
        <f t="shared" si="2"/>
        <v>0</v>
      </c>
      <c r="P9" s="18">
        <f t="shared" si="3"/>
        <v>20352</v>
      </c>
      <c r="Q9" s="62">
        <f t="shared" si="4"/>
        <v>0</v>
      </c>
    </row>
    <row r="10" spans="1:17" ht="29" x14ac:dyDescent="0.35">
      <c r="A10" s="109"/>
      <c r="B10" s="112"/>
      <c r="C10" s="33">
        <v>7</v>
      </c>
      <c r="D10" s="124"/>
      <c r="E10" s="39" t="s">
        <v>128</v>
      </c>
      <c r="F10" s="40" t="s">
        <v>37</v>
      </c>
      <c r="G10" s="40" t="s">
        <v>38</v>
      </c>
      <c r="H10" s="47">
        <f>REITORIA!J10+CEAD!J10+CEART!J10+CEFID!J10+ESAG!J10+FAED!J10+CCT!J10+CAV!J10+CEO!J10+CEAVI!J10+CESFI!J10+CERES!J10+CEPLAN!J10+CESMO!J10</f>
        <v>16000</v>
      </c>
      <c r="I10" s="86">
        <f>REITORIA!K10+CEAD!K10+CEART!K10+CEFID!K10+ESAG!K10+FAED!K10+CCT!K10+CAV!K10+CEO!K10+CEAVI!K10+CESFI!K10+CERES!K10+CEPLAN!K10+CESMO!K10</f>
        <v>3100</v>
      </c>
      <c r="J10" s="87">
        <f>REITORIA!L10+CEAD!L10+CEART!L10+CEFID!L10+ESAG!L10+FAED!L10+CCT!L10+CAV!L10+CEO!L10+CEAVI!L10+CESFI!L10+CERES!L10+CEPLAN!L10+CESMO!L10</f>
        <v>3100</v>
      </c>
      <c r="K10" s="75">
        <f t="shared" si="0"/>
        <v>3999.5</v>
      </c>
      <c r="L10" s="76">
        <f>REITORIA!O10+REITORIA!P10+CEAD!O10+CEAD!P10+CEART!O10+CEART!P10+CEFID!P10+CEFID!O10+ESAG!O10+ESAG!P10+FAED!O10+FAED!P10+CCT!O10+CCT!P10+CAV!O10+CAV!P10+CEO!O10+CEO!P10+CEAVI!O10+CEAVI!P10+CESFI!O10+CESFI!P10+CERES!O10+CERES!P10+CEPLAN!O10+CEPLAN!P10+CESMO!O10+CESMO!P10</f>
        <v>0</v>
      </c>
      <c r="M10" s="24">
        <f t="shared" si="1"/>
        <v>12900</v>
      </c>
      <c r="N10" s="18">
        <v>8.59</v>
      </c>
      <c r="O10" s="18">
        <f t="shared" si="2"/>
        <v>0</v>
      </c>
      <c r="P10" s="18">
        <f t="shared" si="3"/>
        <v>137440</v>
      </c>
      <c r="Q10" s="62">
        <f t="shared" si="4"/>
        <v>26629</v>
      </c>
    </row>
    <row r="11" spans="1:17" ht="29" x14ac:dyDescent="0.35">
      <c r="A11" s="109"/>
      <c r="B11" s="112"/>
      <c r="C11" s="33">
        <v>8</v>
      </c>
      <c r="D11" s="124"/>
      <c r="E11" s="39" t="s">
        <v>129</v>
      </c>
      <c r="F11" s="40" t="s">
        <v>37</v>
      </c>
      <c r="G11" s="40" t="s">
        <v>39</v>
      </c>
      <c r="H11" s="47">
        <f>REITORIA!J11+CEAD!J11+CEART!J11+CEFID!J11+ESAG!J11+FAED!J11+CCT!J11+CAV!J11+CEO!J11+CEAVI!J11+CESFI!J11+CERES!J11+CEPLAN!J11+CESMO!J11</f>
        <v>19700</v>
      </c>
      <c r="I11" s="86">
        <f>REITORIA!K11+CEAD!K11+CEART!K11+CEFID!K11+ESAG!K11+FAED!K11+CCT!K11+CAV!K11+CEO!K11+CEAVI!K11+CESFI!K11+CERES!K11+CEPLAN!K11+CESMO!K11</f>
        <v>1722</v>
      </c>
      <c r="J11" s="87">
        <f>REITORIA!L11+CEAD!L11+CEART!L11+CEFID!L11+ESAG!L11+FAED!L11+CCT!L11+CAV!L11+CEO!L11+CEAVI!L11+CESFI!L11+CERES!L11+CEPLAN!L11+CESMO!L11</f>
        <v>1822</v>
      </c>
      <c r="K11" s="75">
        <f t="shared" si="0"/>
        <v>4924.5</v>
      </c>
      <c r="L11" s="76">
        <f>REITORIA!O11+REITORIA!P11+CEAD!O11+CEAD!P11+CEART!O11+CEART!P11+CEFID!P11+CEFID!O11+ESAG!O11+ESAG!P11+FAED!O11+FAED!P11+CCT!O11+CCT!P11+CAV!O11+CAV!P11+CEO!O11+CEO!P11+CEAVI!O11+CEAVI!P11+CESFI!O11+CESFI!P11+CERES!O11+CERES!P11+CEPLAN!O11+CEPLAN!P11+CESMO!O11+CESMO!P11</f>
        <v>0</v>
      </c>
      <c r="M11" s="24">
        <f t="shared" si="1"/>
        <v>17878</v>
      </c>
      <c r="N11" s="18">
        <v>12.65</v>
      </c>
      <c r="O11" s="18">
        <f t="shared" si="2"/>
        <v>0</v>
      </c>
      <c r="P11" s="18">
        <f t="shared" si="3"/>
        <v>249205</v>
      </c>
      <c r="Q11" s="62">
        <f t="shared" si="4"/>
        <v>23048.3</v>
      </c>
    </row>
    <row r="12" spans="1:17" ht="29" x14ac:dyDescent="0.35">
      <c r="A12" s="109"/>
      <c r="B12" s="112"/>
      <c r="C12" s="33">
        <v>9</v>
      </c>
      <c r="D12" s="124"/>
      <c r="E12" s="39" t="s">
        <v>130</v>
      </c>
      <c r="F12" s="41" t="s">
        <v>37</v>
      </c>
      <c r="G12" s="40" t="s">
        <v>40</v>
      </c>
      <c r="H12" s="47">
        <f>REITORIA!J12+CEAD!J12+CEART!J12+CEFID!J12+ESAG!J12+FAED!J12+CCT!J12+CAV!J12+CEO!J12+CEAVI!J12+CESFI!J12+CERES!J12+CEPLAN!J12+CESMO!J12</f>
        <v>600</v>
      </c>
      <c r="I12" s="86">
        <f>REITORIA!K12+CEAD!K12+CEART!K12+CEFID!K12+ESAG!K12+FAED!K12+CCT!K12+CAV!K12+CEO!K12+CEAVI!K12+CESFI!K12+CERES!K12+CEPLAN!K12+CESMO!K12</f>
        <v>0</v>
      </c>
      <c r="J12" s="87">
        <f>REITORIA!L12+CEAD!L12+CEART!L12+CEFID!L12+ESAG!L12+FAED!L12+CCT!L12+CAV!L12+CEO!L12+CEAVI!L12+CESFI!L12+CERES!L12+CEPLAN!L12+CESMO!L12</f>
        <v>0</v>
      </c>
      <c r="K12" s="75">
        <f t="shared" si="0"/>
        <v>149.5</v>
      </c>
      <c r="L12" s="76">
        <f>REITORIA!O12+REITORIA!P12+CEAD!O12+CEAD!P12+CEART!O12+CEART!P12+CEFID!P12+CEFID!O12+ESAG!O12+ESAG!P12+FAED!O12+FAED!P12+CCT!O12+CCT!P12+CAV!O12+CAV!P12+CEO!O12+CEO!P12+CEAVI!O12+CEAVI!P12+CESFI!O12+CESFI!P12+CERES!O12+CERES!P12+CEPLAN!O12+CEPLAN!P12+CESMO!O12+CESMO!P12</f>
        <v>0</v>
      </c>
      <c r="M12" s="24">
        <f t="shared" si="1"/>
        <v>600</v>
      </c>
      <c r="N12" s="18">
        <v>13.75</v>
      </c>
      <c r="O12" s="18">
        <f t="shared" si="2"/>
        <v>0</v>
      </c>
      <c r="P12" s="18">
        <f t="shared" ref="P12:P265" si="5">N12*H12</f>
        <v>8250</v>
      </c>
      <c r="Q12" s="62">
        <f t="shared" ref="Q12:Q265" si="6">N12*J12</f>
        <v>0</v>
      </c>
    </row>
    <row r="13" spans="1:17" ht="29" x14ac:dyDescent="0.35">
      <c r="A13" s="109"/>
      <c r="B13" s="112"/>
      <c r="C13" s="33">
        <v>10</v>
      </c>
      <c r="D13" s="124"/>
      <c r="E13" s="39" t="s">
        <v>41</v>
      </c>
      <c r="F13" s="41" t="s">
        <v>10</v>
      </c>
      <c r="G13" s="40" t="s">
        <v>28</v>
      </c>
      <c r="H13" s="47">
        <f>REITORIA!J13+CEAD!J13+CEART!J13+CEFID!J13+ESAG!J13+FAED!J13+CCT!J13+CAV!J13+CEO!J13+CEAVI!J13+CESFI!J13+CERES!J13+CEPLAN!J13+CESMO!J13</f>
        <v>470</v>
      </c>
      <c r="I13" s="86">
        <f>REITORIA!K13+CEAD!K13+CEART!K13+CEFID!K13+ESAG!K13+FAED!K13+CCT!K13+CAV!K13+CEO!K13+CEAVI!K13+CESFI!K13+CERES!K13+CEPLAN!K13+CESMO!K13</f>
        <v>4</v>
      </c>
      <c r="J13" s="87">
        <f>REITORIA!L13+CEAD!L13+CEART!L13+CEFID!L13+ESAG!L13+FAED!L13+CCT!L13+CAV!L13+CEO!L13+CEAVI!L13+CESFI!L13+CERES!L13+CEPLAN!L13+CESMO!L13</f>
        <v>4</v>
      </c>
      <c r="K13" s="75">
        <f t="shared" si="0"/>
        <v>117</v>
      </c>
      <c r="L13" s="76">
        <f>REITORIA!O13+REITORIA!P13+CEAD!O13+CEAD!P13+CEART!O13+CEART!P13+CEFID!P13+CEFID!O13+ESAG!O13+ESAG!P13+FAED!O13+FAED!P13+CCT!O13+CCT!P13+CAV!O13+CAV!P13+CEO!O13+CEO!P13+CEAVI!O13+CEAVI!P13+CESFI!O13+CESFI!P13+CERES!O13+CERES!P13+CEPLAN!O13+CEPLAN!P13+CESMO!O13+CESMO!P13</f>
        <v>0</v>
      </c>
      <c r="M13" s="24">
        <f t="shared" si="1"/>
        <v>466</v>
      </c>
      <c r="N13" s="18">
        <v>47.9</v>
      </c>
      <c r="O13" s="18">
        <f t="shared" si="2"/>
        <v>0</v>
      </c>
      <c r="P13" s="18">
        <f t="shared" si="5"/>
        <v>22513</v>
      </c>
      <c r="Q13" s="62">
        <f t="shared" si="6"/>
        <v>191.6</v>
      </c>
    </row>
    <row r="14" spans="1:17" ht="14.5" x14ac:dyDescent="0.35">
      <c r="A14" s="109"/>
      <c r="B14" s="112"/>
      <c r="C14" s="33">
        <v>11</v>
      </c>
      <c r="D14" s="124"/>
      <c r="E14" s="39" t="s">
        <v>42</v>
      </c>
      <c r="F14" s="40" t="s">
        <v>43</v>
      </c>
      <c r="G14" s="40" t="s">
        <v>28</v>
      </c>
      <c r="H14" s="47">
        <f>REITORIA!J14+CEAD!J14+CEART!J14+CEFID!J14+ESAG!J14+FAED!J14+CCT!J14+CAV!J14+CEO!J14+CEAVI!J14+CESFI!J14+CERES!J14+CEPLAN!J14+CESMO!J14</f>
        <v>970</v>
      </c>
      <c r="I14" s="86">
        <f>REITORIA!K14+CEAD!K14+CEART!K14+CEFID!K14+ESAG!K14+FAED!K14+CCT!K14+CAV!K14+CEO!K14+CEAVI!K14+CESFI!K14+CERES!K14+CEPLAN!K14+CESMO!K14</f>
        <v>2</v>
      </c>
      <c r="J14" s="87">
        <f>REITORIA!L14+CEAD!L14+CEART!L14+CEFID!L14+ESAG!L14+FAED!L14+CCT!L14+CAV!L14+CEO!L14+CEAVI!L14+CESFI!L14+CERES!L14+CEPLAN!L14+CESMO!L14</f>
        <v>2</v>
      </c>
      <c r="K14" s="75">
        <f t="shared" si="0"/>
        <v>242</v>
      </c>
      <c r="L14" s="76">
        <f>REITORIA!O14+REITORIA!P14+CEAD!O14+CEAD!P14+CEART!O14+CEART!P14+CEFID!P14+CEFID!O14+ESAG!O14+ESAG!P14+FAED!O14+FAED!P14+CCT!O14+CCT!P14+CAV!O14+CAV!P14+CEO!O14+CEO!P14+CEAVI!O14+CEAVI!P14+CESFI!O14+CESFI!P14+CERES!O14+CERES!P14+CEPLAN!O14+CEPLAN!P14+CESMO!O14+CESMO!P14</f>
        <v>0</v>
      </c>
      <c r="M14" s="24">
        <f t="shared" si="1"/>
        <v>968</v>
      </c>
      <c r="N14" s="18">
        <v>17.13</v>
      </c>
      <c r="O14" s="18">
        <f t="shared" si="2"/>
        <v>0</v>
      </c>
      <c r="P14" s="18">
        <f t="shared" si="5"/>
        <v>16616.099999999999</v>
      </c>
      <c r="Q14" s="62">
        <f t="shared" si="6"/>
        <v>34.26</v>
      </c>
    </row>
    <row r="15" spans="1:17" ht="29" x14ac:dyDescent="0.35">
      <c r="A15" s="109"/>
      <c r="B15" s="112"/>
      <c r="C15" s="33">
        <v>12</v>
      </c>
      <c r="D15" s="124"/>
      <c r="E15" s="39" t="s">
        <v>44</v>
      </c>
      <c r="F15" s="40" t="s">
        <v>37</v>
      </c>
      <c r="G15" s="40" t="s">
        <v>45</v>
      </c>
      <c r="H15" s="47">
        <f>REITORIA!J15+CEAD!J15+CEART!J15+CEFID!J15+ESAG!J15+FAED!J15+CCT!J15+CAV!J15+CEO!J15+CEAVI!J15+CESFI!J15+CERES!J15+CEPLAN!J15+CESMO!J15</f>
        <v>670</v>
      </c>
      <c r="I15" s="86">
        <f>REITORIA!K15+CEAD!K15+CEART!K15+CEFID!K15+ESAG!K15+FAED!K15+CCT!K15+CAV!K15+CEO!K15+CEAVI!K15+CESFI!K15+CERES!K15+CEPLAN!K15+CESMO!K15</f>
        <v>110</v>
      </c>
      <c r="J15" s="87">
        <f>REITORIA!L15+CEAD!L15+CEART!L15+CEFID!L15+ESAG!L15+FAED!L15+CCT!L15+CAV!L15+CEO!L15+CEAVI!L15+CESFI!L15+CERES!L15+CEPLAN!L15+CESMO!L15</f>
        <v>110</v>
      </c>
      <c r="K15" s="75">
        <f t="shared" si="0"/>
        <v>167</v>
      </c>
      <c r="L15" s="76">
        <f>REITORIA!O15+REITORIA!P15+CEAD!O15+CEAD!P15+CEART!O15+CEART!P15+CEFID!P15+CEFID!O15+ESAG!O15+ESAG!P15+FAED!O15+FAED!P15+CCT!O15+CCT!P15+CAV!O15+CAV!P15+CEO!O15+CEO!P15+CEAVI!O15+CEAVI!P15+CESFI!O15+CESFI!P15+CERES!O15+CERES!P15+CEPLAN!O15+CEPLAN!P15+CESMO!O15+CESMO!P15</f>
        <v>0</v>
      </c>
      <c r="M15" s="24">
        <f t="shared" si="1"/>
        <v>560</v>
      </c>
      <c r="N15" s="18">
        <v>22.06</v>
      </c>
      <c r="O15" s="18">
        <f t="shared" si="2"/>
        <v>0</v>
      </c>
      <c r="P15" s="18">
        <f t="shared" si="5"/>
        <v>14780.199999999999</v>
      </c>
      <c r="Q15" s="62">
        <f t="shared" si="6"/>
        <v>2426.6</v>
      </c>
    </row>
    <row r="16" spans="1:17" ht="40" customHeight="1" x14ac:dyDescent="0.35">
      <c r="A16" s="109"/>
      <c r="B16" s="112"/>
      <c r="C16" s="33">
        <v>13</v>
      </c>
      <c r="D16" s="124"/>
      <c r="E16" s="42" t="s">
        <v>46</v>
      </c>
      <c r="F16" s="43" t="s">
        <v>37</v>
      </c>
      <c r="G16" s="43" t="s">
        <v>47</v>
      </c>
      <c r="H16" s="47">
        <f>REITORIA!J16+CEAD!J16+CEART!J16+CEFID!J16+ESAG!J16+FAED!J16+CCT!J16+CAV!J16+CEO!J16+CEAVI!J16+CESFI!J16+CERES!J16+CEPLAN!J16+CESMO!J16</f>
        <v>800</v>
      </c>
      <c r="I16" s="86">
        <f>REITORIA!K16+CEAD!K16+CEART!K16+CEFID!K16+ESAG!K16+FAED!K16+CCT!K16+CAV!K16+CEO!K16+CEAVI!K16+CESFI!K16+CERES!K16+CEPLAN!K16+CESMO!K16</f>
        <v>150</v>
      </c>
      <c r="J16" s="87">
        <f>REITORIA!L16+CEAD!L16+CEART!L16+CEFID!L16+ESAG!L16+FAED!L16+CCT!L16+CAV!L16+CEO!L16+CEAVI!L16+CESFI!L16+CERES!L16+CEPLAN!L16+CESMO!L16</f>
        <v>299</v>
      </c>
      <c r="K16" s="75">
        <f t="shared" si="0"/>
        <v>199.5</v>
      </c>
      <c r="L16" s="76">
        <f>REITORIA!O16+REITORIA!P16+CEAD!O16+CEAD!P16+CEART!O16+CEART!P16+CEFID!P16+CEFID!O16+ESAG!O16+ESAG!P16+FAED!O16+FAED!P16+CCT!O16+CCT!P16+CAV!O16+CAV!P16+CEO!O16+CEO!P16+CEAVI!O16+CEAVI!P16+CESFI!O16+CESFI!P16+CERES!O16+CERES!P16+CEPLAN!O16+CEPLAN!P16+CESMO!O16+CESMO!P16</f>
        <v>0</v>
      </c>
      <c r="M16" s="24">
        <f t="shared" si="1"/>
        <v>501</v>
      </c>
      <c r="N16" s="18">
        <v>17.41</v>
      </c>
      <c r="O16" s="18">
        <f t="shared" si="2"/>
        <v>0</v>
      </c>
      <c r="P16" s="18">
        <f t="shared" si="5"/>
        <v>13928</v>
      </c>
      <c r="Q16" s="62">
        <f t="shared" si="6"/>
        <v>5205.59</v>
      </c>
    </row>
    <row r="17" spans="1:17" ht="40" customHeight="1" x14ac:dyDescent="0.35">
      <c r="A17" s="109"/>
      <c r="B17" s="112"/>
      <c r="C17" s="33">
        <v>14</v>
      </c>
      <c r="D17" s="124"/>
      <c r="E17" s="39" t="s">
        <v>48</v>
      </c>
      <c r="F17" s="40" t="s">
        <v>37</v>
      </c>
      <c r="G17" s="40" t="s">
        <v>49</v>
      </c>
      <c r="H17" s="47">
        <f>REITORIA!J17+CEAD!J17+CEART!J17+CEFID!J17+ESAG!J17+FAED!J17+CCT!J17+CAV!J17+CEO!J17+CEAVI!J17+CESFI!J17+CERES!J17+CEPLAN!J17+CESMO!J17</f>
        <v>700</v>
      </c>
      <c r="I17" s="86">
        <f>REITORIA!K17+CEAD!K17+CEART!K17+CEFID!K17+ESAG!K17+FAED!K17+CCT!K17+CAV!K17+CEO!K17+CEAVI!K17+CESFI!K17+CERES!K17+CEPLAN!K17+CESMO!K17</f>
        <v>20</v>
      </c>
      <c r="J17" s="87">
        <f>REITORIA!L17+CEAD!L17+CEART!L17+CEFID!L17+ESAG!L17+FAED!L17+CCT!L17+CAV!L17+CEO!L17+CEAVI!L17+CESFI!L17+CERES!L17+CEPLAN!L17+CESMO!L17</f>
        <v>20</v>
      </c>
      <c r="K17" s="75">
        <f t="shared" si="0"/>
        <v>174.5</v>
      </c>
      <c r="L17" s="76">
        <f>REITORIA!O17+REITORIA!P17+CEAD!O17+CEAD!P17+CEART!O17+CEART!P17+CEFID!P17+CEFID!O17+ESAG!O17+ESAG!P17+FAED!O17+FAED!P17+CCT!O17+CCT!P17+CAV!O17+CAV!P17+CEO!O17+CEO!P17+CEAVI!O17+CEAVI!P17+CESFI!O17+CESFI!P17+CERES!O17+CERES!P17+CEPLAN!O17+CEPLAN!P17+CESMO!O17+CESMO!P17</f>
        <v>0</v>
      </c>
      <c r="M17" s="24">
        <f t="shared" si="1"/>
        <v>680</v>
      </c>
      <c r="N17" s="18">
        <v>12.38</v>
      </c>
      <c r="O17" s="18">
        <f t="shared" si="2"/>
        <v>0</v>
      </c>
      <c r="P17" s="18">
        <f t="shared" si="5"/>
        <v>8666</v>
      </c>
      <c r="Q17" s="62">
        <f t="shared" si="6"/>
        <v>247.60000000000002</v>
      </c>
    </row>
    <row r="18" spans="1:17" ht="40" customHeight="1" x14ac:dyDescent="0.35">
      <c r="A18" s="109"/>
      <c r="B18" s="112"/>
      <c r="C18" s="33">
        <v>15</v>
      </c>
      <c r="D18" s="124"/>
      <c r="E18" s="39" t="s">
        <v>50</v>
      </c>
      <c r="F18" s="40" t="s">
        <v>37</v>
      </c>
      <c r="G18" s="40" t="s">
        <v>51</v>
      </c>
      <c r="H18" s="47">
        <f>REITORIA!J18+CEAD!J18+CEART!J18+CEFID!J18+ESAG!J18+FAED!J18+CCT!J18+CAV!J18+CEO!J18+CEAVI!J18+CESFI!J18+CERES!J18+CEPLAN!J18+CESMO!J18</f>
        <v>350</v>
      </c>
      <c r="I18" s="86">
        <f>REITORIA!K18+CEAD!K18+CEART!K18+CEFID!K18+ESAG!K18+FAED!K18+CCT!K18+CAV!K18+CEO!K18+CEAVI!K18+CESFI!K18+CERES!K18+CEPLAN!K18+CESMO!K18</f>
        <v>0</v>
      </c>
      <c r="J18" s="87">
        <f>REITORIA!L18+CEAD!L18+CEART!L18+CEFID!L18+ESAG!L18+FAED!L18+CCT!L18+CAV!L18+CEO!L18+CEAVI!L18+CESFI!L18+CERES!L18+CEPLAN!L18+CESMO!L18</f>
        <v>0</v>
      </c>
      <c r="K18" s="75">
        <f t="shared" si="0"/>
        <v>87</v>
      </c>
      <c r="L18" s="76">
        <f>REITORIA!O18+REITORIA!P18+CEAD!O18+CEAD!P18+CEART!O18+CEART!P18+CEFID!P18+CEFID!O18+ESAG!O18+ESAG!P18+FAED!O18+FAED!P18+CCT!O18+CCT!P18+CAV!O18+CAV!P18+CEO!O18+CEO!P18+CEAVI!O18+CEAVI!P18+CESFI!O18+CESFI!P18+CERES!O18+CERES!P18+CEPLAN!O18+CEPLAN!P18+CESMO!O18+CESMO!P18</f>
        <v>0</v>
      </c>
      <c r="M18" s="24">
        <f t="shared" si="1"/>
        <v>350</v>
      </c>
      <c r="N18" s="18">
        <v>154.96</v>
      </c>
      <c r="O18" s="18">
        <f t="shared" si="2"/>
        <v>0</v>
      </c>
      <c r="P18" s="18">
        <f t="shared" si="5"/>
        <v>54236</v>
      </c>
      <c r="Q18" s="62">
        <f t="shared" si="6"/>
        <v>0</v>
      </c>
    </row>
    <row r="19" spans="1:17" ht="60" customHeight="1" x14ac:dyDescent="0.35">
      <c r="A19" s="109"/>
      <c r="B19" s="112"/>
      <c r="C19" s="33">
        <v>16</v>
      </c>
      <c r="D19" s="124"/>
      <c r="E19" s="39" t="s">
        <v>52</v>
      </c>
      <c r="F19" s="40" t="s">
        <v>37</v>
      </c>
      <c r="G19" s="40" t="s">
        <v>53</v>
      </c>
      <c r="H19" s="47">
        <f>REITORIA!J19+CEAD!J19+CEART!J19+CEFID!J19+ESAG!J19+FAED!J19+CCT!J19+CAV!J19+CEO!J19+CEAVI!J19+CESFI!J19+CERES!J19+CEPLAN!J19+CESMO!J19</f>
        <v>320</v>
      </c>
      <c r="I19" s="86">
        <f>REITORIA!K19+CEAD!K19+CEART!K19+CEFID!K19+ESAG!K19+FAED!K19+CCT!K19+CAV!K19+CEO!K19+CEAVI!K19+CESFI!K19+CERES!K19+CEPLAN!K19+CESMO!K19</f>
        <v>0</v>
      </c>
      <c r="J19" s="87">
        <f>REITORIA!L19+CEAD!L19+CEART!L19+CEFID!L19+ESAG!L19+FAED!L19+CCT!L19+CAV!L19+CEO!L19+CEAVI!L19+CESFI!L19+CERES!L19+CEPLAN!L19+CESMO!L19</f>
        <v>0</v>
      </c>
      <c r="K19" s="75">
        <f t="shared" si="0"/>
        <v>79.5</v>
      </c>
      <c r="L19" s="76">
        <f>REITORIA!O19+REITORIA!P19+CEAD!O19+CEAD!P19+CEART!O19+CEART!P19+CEFID!P19+CEFID!O19+ESAG!O19+ESAG!P19+FAED!O19+FAED!P19+CCT!O19+CCT!P19+CAV!O19+CAV!P19+CEO!O19+CEO!P19+CEAVI!O19+CEAVI!P19+CESFI!O19+CESFI!P19+CERES!O19+CERES!P19+CEPLAN!O19+CEPLAN!P19+CESMO!O19+CESMO!P19</f>
        <v>0</v>
      </c>
      <c r="M19" s="24">
        <f t="shared" si="1"/>
        <v>320</v>
      </c>
      <c r="N19" s="18">
        <v>169.18</v>
      </c>
      <c r="O19" s="18">
        <f t="shared" si="2"/>
        <v>0</v>
      </c>
      <c r="P19" s="18">
        <f t="shared" si="5"/>
        <v>54137.600000000006</v>
      </c>
      <c r="Q19" s="62">
        <f t="shared" si="6"/>
        <v>0</v>
      </c>
    </row>
    <row r="20" spans="1:17" ht="29" x14ac:dyDescent="0.35">
      <c r="A20" s="109"/>
      <c r="B20" s="112"/>
      <c r="C20" s="33">
        <v>17</v>
      </c>
      <c r="D20" s="124"/>
      <c r="E20" s="39" t="s">
        <v>54</v>
      </c>
      <c r="F20" s="40" t="s">
        <v>37</v>
      </c>
      <c r="G20" s="40" t="s">
        <v>55</v>
      </c>
      <c r="H20" s="47">
        <f>REITORIA!J20+CEAD!J20+CEART!J20+CEFID!J20+ESAG!J20+FAED!J20+CCT!J20+CAV!J20+CEO!J20+CEAVI!J20+CESFI!J20+CERES!J20+CEPLAN!J20+CESMO!J20</f>
        <v>1200</v>
      </c>
      <c r="I20" s="86">
        <f>REITORIA!K20+CEAD!K20+CEART!K20+CEFID!K20+ESAG!K20+FAED!K20+CCT!K20+CAV!K20+CEO!K20+CEAVI!K20+CESFI!K20+CERES!K20+CEPLAN!K20+CESMO!K20</f>
        <v>52</v>
      </c>
      <c r="J20" s="87">
        <f>REITORIA!L20+CEAD!L20+CEART!L20+CEFID!L20+ESAG!L20+FAED!L20+CCT!L20+CAV!L20+CEO!L20+CEAVI!L20+CESFI!L20+CERES!L20+CEPLAN!L20+CESMO!L20</f>
        <v>52</v>
      </c>
      <c r="K20" s="75">
        <f t="shared" si="0"/>
        <v>299.5</v>
      </c>
      <c r="L20" s="76">
        <f>REITORIA!O20+REITORIA!P20+CEAD!O20+CEAD!P20+CEART!O20+CEART!P20+CEFID!P20+CEFID!O20+ESAG!O20+ESAG!P20+FAED!O20+FAED!P20+CCT!O20+CCT!P20+CAV!O20+CAV!P20+CEO!O20+CEO!P20+CEAVI!O20+CEAVI!P20+CESFI!O20+CESFI!P20+CERES!O20+CERES!P20+CEPLAN!O20+CEPLAN!P20+CESMO!O20+CESMO!P20</f>
        <v>0</v>
      </c>
      <c r="M20" s="24">
        <f t="shared" si="1"/>
        <v>1148</v>
      </c>
      <c r="N20" s="18">
        <v>55.76</v>
      </c>
      <c r="O20" s="18">
        <f t="shared" si="2"/>
        <v>0</v>
      </c>
      <c r="P20" s="18">
        <f t="shared" si="5"/>
        <v>66912</v>
      </c>
      <c r="Q20" s="62">
        <f t="shared" si="6"/>
        <v>2899.52</v>
      </c>
    </row>
    <row r="21" spans="1:17" ht="29" x14ac:dyDescent="0.35">
      <c r="A21" s="109"/>
      <c r="B21" s="112"/>
      <c r="C21" s="33">
        <v>18</v>
      </c>
      <c r="D21" s="124"/>
      <c r="E21" s="39" t="s">
        <v>56</v>
      </c>
      <c r="F21" s="40" t="s">
        <v>37</v>
      </c>
      <c r="G21" s="40" t="s">
        <v>57</v>
      </c>
      <c r="H21" s="47">
        <f>REITORIA!J21+CEAD!J21+CEART!J21+CEFID!J21+ESAG!J21+FAED!J21+CCT!J21+CAV!J21+CEO!J21+CEAVI!J21+CESFI!J21+CERES!J21+CEPLAN!J21+CESMO!J21</f>
        <v>920</v>
      </c>
      <c r="I21" s="86">
        <f>REITORIA!K21+CEAD!K21+CEART!K21+CEFID!K21+ESAG!K21+FAED!K21+CCT!K21+CAV!K21+CEO!K21+CEAVI!K21+CESFI!K21+CERES!K21+CEPLAN!K21+CESMO!K21</f>
        <v>52</v>
      </c>
      <c r="J21" s="87">
        <f>REITORIA!L21+CEAD!L21+CEART!L21+CEFID!L21+ESAG!L21+FAED!L21+CCT!L21+CAV!L21+CEO!L21+CEAVI!L21+CESFI!L21+CERES!L21+CEPLAN!L21+CESMO!L21</f>
        <v>52</v>
      </c>
      <c r="K21" s="75">
        <f t="shared" si="0"/>
        <v>229.5</v>
      </c>
      <c r="L21" s="76">
        <f>REITORIA!O21+REITORIA!P21+CEAD!O21+CEAD!P21+CEART!O21+CEART!P21+CEFID!P21+CEFID!O21+ESAG!O21+ESAG!P21+FAED!O21+FAED!P21+CCT!O21+CCT!P21+CAV!O21+CAV!P21+CEO!O21+CEO!P21+CEAVI!O21+CEAVI!P21+CESFI!O21+CESFI!P21+CERES!O21+CERES!P21+CEPLAN!O21+CEPLAN!P21+CESMO!O21+CESMO!P21</f>
        <v>0</v>
      </c>
      <c r="M21" s="24">
        <f t="shared" si="1"/>
        <v>868</v>
      </c>
      <c r="N21" s="18">
        <v>21.39</v>
      </c>
      <c r="O21" s="18">
        <f t="shared" si="2"/>
        <v>0</v>
      </c>
      <c r="P21" s="18">
        <f t="shared" si="5"/>
        <v>19678.8</v>
      </c>
      <c r="Q21" s="62">
        <f t="shared" si="6"/>
        <v>1112.28</v>
      </c>
    </row>
    <row r="22" spans="1:17" ht="39.75" customHeight="1" x14ac:dyDescent="0.35">
      <c r="A22" s="109"/>
      <c r="B22" s="112"/>
      <c r="C22" s="33">
        <v>19</v>
      </c>
      <c r="D22" s="124"/>
      <c r="E22" s="39" t="s">
        <v>58</v>
      </c>
      <c r="F22" s="40" t="s">
        <v>37</v>
      </c>
      <c r="G22" s="40" t="s">
        <v>59</v>
      </c>
      <c r="H22" s="47">
        <f>REITORIA!J22+CEAD!J22+CEART!J22+CEFID!J22+ESAG!J22+FAED!J22+CCT!J22+CAV!J22+CEO!J22+CEAVI!J22+CESFI!J22+CERES!J22+CEPLAN!J22+CESMO!J22</f>
        <v>410</v>
      </c>
      <c r="I22" s="86">
        <f>REITORIA!K22+CEAD!K22+CEART!K22+CEFID!K22+ESAG!K22+FAED!K22+CCT!K22+CAV!K22+CEO!K22+CEAVI!K22+CESFI!K22+CERES!K22+CEPLAN!K22+CESMO!K22</f>
        <v>18</v>
      </c>
      <c r="J22" s="87">
        <f>REITORIA!L22+CEAD!L22+CEART!L22+CEFID!L22+ESAG!L22+FAED!L22+CCT!L22+CAV!L22+CEO!L22+CEAVI!L22+CESFI!L22+CERES!L22+CEPLAN!L22+CESMO!L22</f>
        <v>18</v>
      </c>
      <c r="K22" s="75">
        <f t="shared" si="0"/>
        <v>102</v>
      </c>
      <c r="L22" s="76">
        <f>REITORIA!O22+REITORIA!P22+CEAD!O22+CEAD!P22+CEART!O22+CEART!P22+CEFID!P22+CEFID!O22+ESAG!O22+ESAG!P22+FAED!O22+FAED!P22+CCT!O22+CCT!P22+CAV!O22+CAV!P22+CEO!O22+CEO!P22+CEAVI!O22+CEAVI!P22+CESFI!O22+CESFI!P22+CERES!O22+CERES!P22+CEPLAN!O22+CEPLAN!P22+CESMO!O22+CESMO!P22</f>
        <v>0</v>
      </c>
      <c r="M22" s="24">
        <f t="shared" si="1"/>
        <v>392</v>
      </c>
      <c r="N22" s="18">
        <v>47.92</v>
      </c>
      <c r="O22" s="18">
        <f t="shared" si="2"/>
        <v>0</v>
      </c>
      <c r="P22" s="18">
        <f t="shared" si="5"/>
        <v>19647.2</v>
      </c>
      <c r="Q22" s="62">
        <f t="shared" si="6"/>
        <v>862.56000000000006</v>
      </c>
    </row>
    <row r="23" spans="1:17" ht="40" customHeight="1" x14ac:dyDescent="0.35">
      <c r="A23" s="109"/>
      <c r="B23" s="112"/>
      <c r="C23" s="33">
        <v>20</v>
      </c>
      <c r="D23" s="124"/>
      <c r="E23" s="39" t="s">
        <v>60</v>
      </c>
      <c r="F23" s="40" t="s">
        <v>37</v>
      </c>
      <c r="G23" s="40" t="s">
        <v>61</v>
      </c>
      <c r="H23" s="47">
        <f>REITORIA!J23+CEAD!J23+CEART!J23+CEFID!J23+ESAG!J23+FAED!J23+CCT!J23+CAV!J23+CEO!J23+CEAVI!J23+CESFI!J23+CERES!J23+CEPLAN!J23+CESMO!J23</f>
        <v>270</v>
      </c>
      <c r="I23" s="86">
        <f>REITORIA!K23+CEAD!K23+CEART!K23+CEFID!K23+ESAG!K23+FAED!K23+CCT!K23+CAV!K23+CEO!K23+CEAVI!K23+CESFI!K23+CERES!K23+CEPLAN!K23+CESMO!K23</f>
        <v>50</v>
      </c>
      <c r="J23" s="87">
        <f>REITORIA!L23+CEAD!L23+CEART!L23+CEFID!L23+ESAG!L23+FAED!L23+CCT!L23+CAV!L23+CEO!L23+CEAVI!L23+CESFI!L23+CERES!L23+CEPLAN!L23+CESMO!L23</f>
        <v>50</v>
      </c>
      <c r="K23" s="75">
        <f t="shared" si="0"/>
        <v>67</v>
      </c>
      <c r="L23" s="76">
        <f>REITORIA!O23+REITORIA!P23+CEAD!O23+CEAD!P23+CEART!O23+CEART!P23+CEFID!P23+CEFID!O23+ESAG!O23+ESAG!P23+FAED!O23+FAED!P23+CCT!O23+CCT!P23+CAV!O23+CAV!P23+CEO!O23+CEO!P23+CEAVI!O23+CEAVI!P23+CESFI!O23+CESFI!P23+CERES!O23+CERES!P23+CEPLAN!O23+CEPLAN!P23+CESMO!O23+CESMO!P23</f>
        <v>0</v>
      </c>
      <c r="M23" s="24">
        <f t="shared" si="1"/>
        <v>220</v>
      </c>
      <c r="N23" s="18">
        <v>80.260000000000005</v>
      </c>
      <c r="O23" s="18">
        <f t="shared" si="2"/>
        <v>0</v>
      </c>
      <c r="P23" s="18">
        <f t="shared" si="5"/>
        <v>21670.2</v>
      </c>
      <c r="Q23" s="62">
        <f t="shared" si="6"/>
        <v>4013.0000000000005</v>
      </c>
    </row>
    <row r="24" spans="1:17" ht="40" customHeight="1" x14ac:dyDescent="0.35">
      <c r="A24" s="109"/>
      <c r="B24" s="112"/>
      <c r="C24" s="33">
        <v>21</v>
      </c>
      <c r="D24" s="124"/>
      <c r="E24" s="39" t="s">
        <v>62</v>
      </c>
      <c r="F24" s="40" t="s">
        <v>125</v>
      </c>
      <c r="G24" s="40" t="s">
        <v>63</v>
      </c>
      <c r="H24" s="47">
        <f>REITORIA!J24+CEAD!J24+CEART!J24+CEFID!J24+ESAG!J24+FAED!J24+CCT!J24+CAV!J24+CEO!J24+CEAVI!J24+CESFI!J24+CERES!J24+CEPLAN!J24+CESMO!J24</f>
        <v>13</v>
      </c>
      <c r="I24" s="86">
        <f>REITORIA!K24+CEAD!K24+CEART!K24+CEFID!K24+ESAG!K24+FAED!K24+CCT!K24+CAV!K24+CEO!K24+CEAVI!K24+CESFI!K24+CERES!K24+CEPLAN!K24+CESMO!K24</f>
        <v>1</v>
      </c>
      <c r="J24" s="87">
        <f>REITORIA!L24+CEAD!L24+CEART!L24+CEFID!L24+ESAG!L24+FAED!L24+CCT!L24+CAV!L24+CEO!L24+CEAVI!L24+CESFI!L24+CERES!L24+CEPLAN!L24+CESMO!L24</f>
        <v>1</v>
      </c>
      <c r="K24" s="75">
        <f t="shared" si="0"/>
        <v>2.75</v>
      </c>
      <c r="L24" s="76">
        <f>REITORIA!O24+REITORIA!P24+CEAD!O24+CEAD!P24+CEART!O24+CEART!P24+CEFID!P24+CEFID!O24+ESAG!O24+ESAG!P24+FAED!O24+FAED!P24+CCT!O24+CCT!P24+CAV!O24+CAV!P24+CEO!O24+CEO!P24+CEAVI!O24+CEAVI!P24+CESFI!O24+CESFI!P24+CERES!O24+CERES!P24+CEPLAN!O24+CEPLAN!P24+CESMO!O24+CESMO!P24</f>
        <v>0</v>
      </c>
      <c r="M24" s="24">
        <f t="shared" si="1"/>
        <v>12</v>
      </c>
      <c r="N24" s="18">
        <v>857.58</v>
      </c>
      <c r="O24" s="18">
        <f t="shared" si="2"/>
        <v>0</v>
      </c>
      <c r="P24" s="18">
        <f t="shared" si="5"/>
        <v>11148.54</v>
      </c>
      <c r="Q24" s="62">
        <f t="shared" si="6"/>
        <v>857.58</v>
      </c>
    </row>
    <row r="25" spans="1:17" ht="40" customHeight="1" x14ac:dyDescent="0.35">
      <c r="A25" s="109"/>
      <c r="B25" s="112"/>
      <c r="C25" s="33">
        <v>22</v>
      </c>
      <c r="D25" s="124"/>
      <c r="E25" s="39" t="s">
        <v>64</v>
      </c>
      <c r="F25" s="40" t="s">
        <v>125</v>
      </c>
      <c r="G25" s="40" t="s">
        <v>63</v>
      </c>
      <c r="H25" s="47">
        <f>REITORIA!J25+CEAD!J25+CEART!J25+CEFID!J25+ESAG!J25+FAED!J25+CCT!J25+CAV!J25+CEO!J25+CEAVI!J25+CESFI!J25+CERES!J25+CEPLAN!J25+CESMO!J25</f>
        <v>21</v>
      </c>
      <c r="I25" s="86">
        <f>REITORIA!K25+CEAD!K25+CEART!K25+CEFID!K25+ESAG!K25+FAED!K25+CCT!K25+CAV!K25+CEO!K25+CEAVI!K25+CESFI!K25+CERES!K25+CEPLAN!K25+CESMO!K25</f>
        <v>1</v>
      </c>
      <c r="J25" s="87">
        <f>REITORIA!L25+CEAD!L25+CEART!L25+CEFID!L25+ESAG!L25+FAED!L25+CCT!L25+CAV!L25+CEO!L25+CEAVI!L25+CESFI!L25+CERES!L25+CEPLAN!L25+CESMO!L25</f>
        <v>1</v>
      </c>
      <c r="K25" s="75">
        <f t="shared" si="0"/>
        <v>4.75</v>
      </c>
      <c r="L25" s="76">
        <f>REITORIA!O25+REITORIA!P25+CEAD!O25+CEAD!P25+CEART!O25+CEART!P25+CEFID!P25+CEFID!O25+ESAG!O25+ESAG!P25+FAED!O25+FAED!P25+CCT!O25+CCT!P25+CAV!O25+CAV!P25+CEO!O25+CEO!P25+CEAVI!O25+CEAVI!P25+CESFI!O25+CESFI!P25+CERES!O25+CERES!P25+CEPLAN!O25+CEPLAN!P25+CESMO!O25+CESMO!P25</f>
        <v>0</v>
      </c>
      <c r="M25" s="24">
        <f t="shared" si="1"/>
        <v>20</v>
      </c>
      <c r="N25" s="18">
        <v>450.92</v>
      </c>
      <c r="O25" s="18">
        <f t="shared" si="2"/>
        <v>0</v>
      </c>
      <c r="P25" s="18">
        <f t="shared" si="5"/>
        <v>9469.32</v>
      </c>
      <c r="Q25" s="62">
        <f t="shared" si="6"/>
        <v>450.92</v>
      </c>
    </row>
    <row r="26" spans="1:17" ht="40" customHeight="1" x14ac:dyDescent="0.35">
      <c r="A26" s="109"/>
      <c r="B26" s="112"/>
      <c r="C26" s="33">
        <v>23</v>
      </c>
      <c r="D26" s="124"/>
      <c r="E26" s="39" t="s">
        <v>65</v>
      </c>
      <c r="F26" s="40" t="s">
        <v>125</v>
      </c>
      <c r="G26" s="40" t="s">
        <v>66</v>
      </c>
      <c r="H26" s="47">
        <f>REITORIA!J26+CEAD!J26+CEART!J26+CEFID!J26+ESAG!J26+FAED!J26+CCT!J26+CAV!J26+CEO!J26+CEAVI!J26+CESFI!J26+CERES!J26+CEPLAN!J26+CESMO!J26</f>
        <v>31</v>
      </c>
      <c r="I26" s="86">
        <f>REITORIA!K26+CEAD!K26+CEART!K26+CEFID!K26+ESAG!K26+FAED!K26+CCT!K26+CAV!K26+CEO!K26+CEAVI!K26+CESFI!K26+CERES!K26+CEPLAN!K26+CESMO!K26</f>
        <v>0</v>
      </c>
      <c r="J26" s="87">
        <f>REITORIA!L26+CEAD!L26+CEART!L26+CEFID!L26+ESAG!L26+FAED!L26+CCT!L26+CAV!L26+CEO!L26+CEAVI!L26+CESFI!L26+CERES!L26+CEPLAN!L26+CESMO!L26</f>
        <v>0</v>
      </c>
      <c r="K26" s="75">
        <f t="shared" si="0"/>
        <v>7.25</v>
      </c>
      <c r="L26" s="76">
        <f>REITORIA!O26+REITORIA!P26+CEAD!O26+CEAD!P26+CEART!O26+CEART!P26+CEFID!P26+CEFID!O26+ESAG!O26+ESAG!P26+FAED!O26+FAED!P26+CCT!O26+CCT!P26+CAV!O26+CAV!P26+CEO!O26+CEO!P26+CEAVI!O26+CEAVI!P26+CESFI!O26+CESFI!P26+CERES!O26+CERES!P26+CEPLAN!O26+CEPLAN!P26+CESMO!O26+CESMO!P26</f>
        <v>0</v>
      </c>
      <c r="M26" s="24">
        <f t="shared" si="1"/>
        <v>31</v>
      </c>
      <c r="N26" s="18">
        <v>121.74</v>
      </c>
      <c r="O26" s="18">
        <f t="shared" si="2"/>
        <v>0</v>
      </c>
      <c r="P26" s="18">
        <f t="shared" si="5"/>
        <v>3773.94</v>
      </c>
      <c r="Q26" s="62">
        <f t="shared" si="6"/>
        <v>0</v>
      </c>
    </row>
    <row r="27" spans="1:17" ht="40" customHeight="1" x14ac:dyDescent="0.35">
      <c r="A27" s="109"/>
      <c r="B27" s="112"/>
      <c r="C27" s="33">
        <v>24</v>
      </c>
      <c r="D27" s="124"/>
      <c r="E27" s="39" t="s">
        <v>67</v>
      </c>
      <c r="F27" s="40" t="s">
        <v>125</v>
      </c>
      <c r="G27" s="40" t="s">
        <v>68</v>
      </c>
      <c r="H27" s="47">
        <f>REITORIA!J27+CEAD!J27+CEART!J27+CEFID!J27+ESAG!J27+FAED!J27+CCT!J27+CAV!J27+CEO!J27+CEAVI!J27+CESFI!J27+CERES!J27+CEPLAN!J27+CESMO!J27</f>
        <v>15</v>
      </c>
      <c r="I27" s="86">
        <f>REITORIA!K27+CEAD!K27+CEART!K27+CEFID!K27+ESAG!K27+FAED!K27+CCT!K27+CAV!K27+CEO!K27+CEAVI!K27+CESFI!K27+CERES!K27+CEPLAN!K27+CESMO!K27</f>
        <v>0</v>
      </c>
      <c r="J27" s="87">
        <f>REITORIA!L27+CEAD!L27+CEART!L27+CEFID!L27+ESAG!L27+FAED!L27+CCT!L27+CAV!L27+CEO!L27+CEAVI!L27+CESFI!L27+CERES!L27+CEPLAN!L27+CESMO!L27</f>
        <v>0</v>
      </c>
      <c r="K27" s="75">
        <f t="shared" si="0"/>
        <v>3.25</v>
      </c>
      <c r="L27" s="76">
        <f>REITORIA!O27+REITORIA!P27+CEAD!O27+CEAD!P27+CEART!O27+CEART!P27+CEFID!P27+CEFID!O27+ESAG!O27+ESAG!P27+FAED!O27+FAED!P27+CCT!O27+CCT!P27+CAV!O27+CAV!P27+CEO!O27+CEO!P27+CEAVI!O27+CEAVI!P27+CESFI!O27+CESFI!P27+CERES!O27+CERES!P27+CEPLAN!O27+CEPLAN!P27+CESMO!O27+CESMO!P27</f>
        <v>0</v>
      </c>
      <c r="M27" s="24">
        <f t="shared" si="1"/>
        <v>15</v>
      </c>
      <c r="N27" s="18">
        <v>559.17999999999995</v>
      </c>
      <c r="O27" s="18">
        <f t="shared" si="2"/>
        <v>0</v>
      </c>
      <c r="P27" s="18">
        <f t="shared" si="5"/>
        <v>8387.6999999999989</v>
      </c>
      <c r="Q27" s="62">
        <f t="shared" si="6"/>
        <v>0</v>
      </c>
    </row>
    <row r="28" spans="1:17" ht="29" x14ac:dyDescent="0.35">
      <c r="A28" s="109"/>
      <c r="B28" s="112"/>
      <c r="C28" s="33">
        <v>25</v>
      </c>
      <c r="D28" s="124"/>
      <c r="E28" s="39" t="s">
        <v>69</v>
      </c>
      <c r="F28" s="40" t="s">
        <v>125</v>
      </c>
      <c r="G28" s="40" t="s">
        <v>28</v>
      </c>
      <c r="H28" s="47">
        <f>REITORIA!J28+CEAD!J28+CEART!J28+CEFID!J28+ESAG!J28+FAED!J28+CCT!J28+CAV!J28+CEO!J28+CEAVI!J28+CESFI!J28+CERES!J28+CEPLAN!J28+CESMO!J28</f>
        <v>39</v>
      </c>
      <c r="I28" s="86">
        <f>REITORIA!K28+CEAD!K28+CEART!K28+CEFID!K28+ESAG!K28+FAED!K28+CCT!K28+CAV!K28+CEO!K28+CEAVI!K28+CESFI!K28+CERES!K28+CEPLAN!K28+CESMO!K28</f>
        <v>7</v>
      </c>
      <c r="J28" s="87">
        <f>REITORIA!L28+CEAD!L28+CEART!L28+CEFID!L28+ESAG!L28+FAED!L28+CCT!L28+CAV!L28+CEO!L28+CEAVI!L28+CESFI!L28+CERES!L28+CEPLAN!L28+CESMO!L28</f>
        <v>7</v>
      </c>
      <c r="K28" s="75">
        <f t="shared" si="0"/>
        <v>9.25</v>
      </c>
      <c r="L28" s="76">
        <f>REITORIA!O28+REITORIA!P28+CEAD!O28+CEAD!P28+CEART!O28+CEART!P28+CEFID!P28+CEFID!O28+ESAG!O28+ESAG!P28+FAED!O28+FAED!P28+CCT!O28+CCT!P28+CAV!O28+CAV!P28+CEO!O28+CEO!P28+CEAVI!O28+CEAVI!P28+CESFI!O28+CESFI!P28+CERES!O28+CERES!P28+CEPLAN!O28+CEPLAN!P28+CESMO!O28+CESMO!P28</f>
        <v>0</v>
      </c>
      <c r="M28" s="24">
        <f t="shared" si="1"/>
        <v>32</v>
      </c>
      <c r="N28" s="18">
        <v>279.39999999999998</v>
      </c>
      <c r="O28" s="18">
        <f t="shared" si="2"/>
        <v>0</v>
      </c>
      <c r="P28" s="18">
        <f t="shared" si="5"/>
        <v>10896.599999999999</v>
      </c>
      <c r="Q28" s="62">
        <f t="shared" si="6"/>
        <v>1955.7999999999997</v>
      </c>
    </row>
    <row r="29" spans="1:17" ht="29" x14ac:dyDescent="0.35">
      <c r="A29" s="109"/>
      <c r="B29" s="112"/>
      <c r="C29" s="33">
        <v>26</v>
      </c>
      <c r="D29" s="124"/>
      <c r="E29" s="39" t="s">
        <v>70</v>
      </c>
      <c r="F29" s="40" t="s">
        <v>125</v>
      </c>
      <c r="G29" s="40" t="s">
        <v>71</v>
      </c>
      <c r="H29" s="47">
        <f>REITORIA!J29+CEAD!J29+CEART!J29+CEFID!J29+ESAG!J29+FAED!J29+CCT!J29+CAV!J29+CEO!J29+CEAVI!J29+CESFI!J29+CERES!J29+CEPLAN!J29+CESMO!J29</f>
        <v>43</v>
      </c>
      <c r="I29" s="86">
        <f>REITORIA!K29+CEAD!K29+CEART!K29+CEFID!K29+ESAG!K29+FAED!K29+CCT!K29+CAV!K29+CEO!K29+CEAVI!K29+CESFI!K29+CERES!K29+CEPLAN!K29+CESMO!K29</f>
        <v>6</v>
      </c>
      <c r="J29" s="87">
        <f>REITORIA!L29+CEAD!L29+CEART!L29+CEFID!L29+ESAG!L29+FAED!L29+CCT!L29+CAV!L29+CEO!L29+CEAVI!L29+CESFI!L29+CERES!L29+CEPLAN!L29+CESMO!L29</f>
        <v>6</v>
      </c>
      <c r="K29" s="75">
        <f t="shared" si="0"/>
        <v>10.25</v>
      </c>
      <c r="L29" s="76">
        <f>REITORIA!O29+REITORIA!P29+CEAD!O29+CEAD!P29+CEART!O29+CEART!P29+CEFID!P29+CEFID!O29+ESAG!O29+ESAG!P29+FAED!O29+FAED!P29+CCT!O29+CCT!P29+CAV!O29+CAV!P29+CEO!O29+CEO!P29+CEAVI!O29+CEAVI!P29+CESFI!O29+CESFI!P29+CERES!O29+CERES!P29+CEPLAN!O29+CEPLAN!P29+CESMO!O29+CESMO!P29</f>
        <v>0</v>
      </c>
      <c r="M29" s="24">
        <f t="shared" si="1"/>
        <v>37</v>
      </c>
      <c r="N29" s="18">
        <v>106.23</v>
      </c>
      <c r="O29" s="18">
        <f t="shared" si="2"/>
        <v>0</v>
      </c>
      <c r="P29" s="18">
        <f t="shared" si="5"/>
        <v>4567.8900000000003</v>
      </c>
      <c r="Q29" s="62">
        <f t="shared" si="6"/>
        <v>637.38</v>
      </c>
    </row>
    <row r="30" spans="1:17" ht="45" customHeight="1" x14ac:dyDescent="0.35">
      <c r="A30" s="109"/>
      <c r="B30" s="112"/>
      <c r="C30" s="33">
        <v>27</v>
      </c>
      <c r="D30" s="124"/>
      <c r="E30" s="39" t="s">
        <v>72</v>
      </c>
      <c r="F30" s="40" t="s">
        <v>125</v>
      </c>
      <c r="G30" s="40" t="s">
        <v>73</v>
      </c>
      <c r="H30" s="47">
        <f>REITORIA!J30+CEAD!J30+CEART!J30+CEFID!J30+ESAG!J30+FAED!J30+CCT!J30+CAV!J30+CEO!J30+CEAVI!J30+CESFI!J30+CERES!J30+CEPLAN!J30+CESMO!J30</f>
        <v>43</v>
      </c>
      <c r="I30" s="86">
        <f>REITORIA!K30+CEAD!K30+CEART!K30+CEFID!K30+ESAG!K30+FAED!K30+CCT!K30+CAV!K30+CEO!K30+CEAVI!K30+CESFI!K30+CERES!K30+CEPLAN!K30+CESMO!K30</f>
        <v>5</v>
      </c>
      <c r="J30" s="87">
        <f>REITORIA!L30+CEAD!L30+CEART!L30+CEFID!L30+ESAG!L30+FAED!L30+CCT!L30+CAV!L30+CEO!L30+CEAVI!L30+CESFI!L30+CERES!L30+CEPLAN!L30+CESMO!L30</f>
        <v>5</v>
      </c>
      <c r="K30" s="75">
        <f t="shared" si="0"/>
        <v>10.25</v>
      </c>
      <c r="L30" s="76">
        <f>REITORIA!O30+REITORIA!P30+CEAD!O30+CEAD!P30+CEART!O30+CEART!P30+CEFID!P30+CEFID!O30+ESAG!O30+ESAG!P30+FAED!O30+FAED!P30+CCT!O30+CCT!P30+CAV!O30+CAV!P30+CEO!O30+CEO!P30+CEAVI!O30+CEAVI!P30+CESFI!O30+CESFI!P30+CERES!O30+CERES!P30+CEPLAN!O30+CEPLAN!P30+CESMO!O30+CESMO!P30</f>
        <v>0</v>
      </c>
      <c r="M30" s="24">
        <f t="shared" si="1"/>
        <v>38</v>
      </c>
      <c r="N30" s="18">
        <v>619.09</v>
      </c>
      <c r="O30" s="18">
        <f t="shared" si="2"/>
        <v>0</v>
      </c>
      <c r="P30" s="18">
        <f t="shared" si="5"/>
        <v>26620.870000000003</v>
      </c>
      <c r="Q30" s="62">
        <f t="shared" si="6"/>
        <v>3095.4500000000003</v>
      </c>
    </row>
    <row r="31" spans="1:17" ht="29" x14ac:dyDescent="0.35">
      <c r="A31" s="109"/>
      <c r="B31" s="112"/>
      <c r="C31" s="33">
        <v>28</v>
      </c>
      <c r="D31" s="124"/>
      <c r="E31" s="39" t="s">
        <v>74</v>
      </c>
      <c r="F31" s="40" t="s">
        <v>125</v>
      </c>
      <c r="G31" s="40" t="s">
        <v>75</v>
      </c>
      <c r="H31" s="47">
        <f>REITORIA!J31+CEAD!J31+CEART!J31+CEFID!J31+ESAG!J31+FAED!J31+CCT!J31+CAV!J31+CEO!J31+CEAVI!J31+CESFI!J31+CERES!J31+CEPLAN!J31+CESMO!J31</f>
        <v>44</v>
      </c>
      <c r="I31" s="86">
        <f>REITORIA!K31+CEAD!K31+CEART!K31+CEFID!K31+ESAG!K31+FAED!K31+CCT!K31+CAV!K31+CEO!K31+CEAVI!K31+CESFI!K31+CERES!K31+CEPLAN!K31+CESMO!K31</f>
        <v>3</v>
      </c>
      <c r="J31" s="87">
        <f>REITORIA!L31+CEAD!L31+CEART!L31+CEFID!L31+ESAG!L31+FAED!L31+CCT!L31+CAV!L31+CEO!L31+CEAVI!L31+CESFI!L31+CERES!L31+CEPLAN!L31+CESMO!L31</f>
        <v>3</v>
      </c>
      <c r="K31" s="75">
        <f t="shared" si="0"/>
        <v>10.5</v>
      </c>
      <c r="L31" s="76">
        <f>REITORIA!O31+REITORIA!P31+CEAD!O31+CEAD!P31+CEART!O31+CEART!P31+CEFID!P31+CEFID!O31+ESAG!O31+ESAG!P31+FAED!O31+FAED!P31+CCT!O31+CCT!P31+CAV!O31+CAV!P31+CEO!O31+CEO!P31+CEAVI!O31+CEAVI!P31+CESFI!O31+CESFI!P31+CERES!O31+CERES!P31+CEPLAN!O31+CEPLAN!P31+CESMO!O31+CESMO!P31</f>
        <v>0</v>
      </c>
      <c r="M31" s="24">
        <f t="shared" si="1"/>
        <v>41</v>
      </c>
      <c r="N31" s="18">
        <v>864.15</v>
      </c>
      <c r="O31" s="18">
        <f t="shared" si="2"/>
        <v>0</v>
      </c>
      <c r="P31" s="18">
        <f t="shared" si="5"/>
        <v>38022.6</v>
      </c>
      <c r="Q31" s="62">
        <f t="shared" si="6"/>
        <v>2592.4499999999998</v>
      </c>
    </row>
    <row r="32" spans="1:17" ht="43.5" x14ac:dyDescent="0.35">
      <c r="A32" s="109"/>
      <c r="B32" s="112"/>
      <c r="C32" s="33">
        <v>29</v>
      </c>
      <c r="D32" s="124"/>
      <c r="E32" s="39" t="s">
        <v>76</v>
      </c>
      <c r="F32" s="40" t="s">
        <v>125</v>
      </c>
      <c r="G32" s="40" t="s">
        <v>28</v>
      </c>
      <c r="H32" s="47">
        <f>REITORIA!J32+CEAD!J32+CEART!J32+CEFID!J32+ESAG!J32+FAED!J32+CCT!J32+CAV!J32+CEO!J32+CEAVI!J32+CESFI!J32+CERES!J32+CEPLAN!J32+CESMO!J32</f>
        <v>61</v>
      </c>
      <c r="I32" s="86">
        <f>REITORIA!K32+CEAD!K32+CEART!K32+CEFID!K32+ESAG!K32+FAED!K32+CCT!K32+CAV!K32+CEO!K32+CEAVI!K32+CESFI!K32+CERES!K32+CEPLAN!K32+CESMO!K32</f>
        <v>1</v>
      </c>
      <c r="J32" s="87">
        <f>REITORIA!L32+CEAD!L32+CEART!L32+CEFID!L32+ESAG!L32+FAED!L32+CCT!L32+CAV!L32+CEO!L32+CEAVI!L32+CESFI!L32+CERES!L32+CEPLAN!L32+CESMO!L32</f>
        <v>1</v>
      </c>
      <c r="K32" s="75">
        <f t="shared" si="0"/>
        <v>14.75</v>
      </c>
      <c r="L32" s="76">
        <f>REITORIA!O32+REITORIA!P32+CEAD!O32+CEAD!P32+CEART!O32+CEART!P32+CEFID!P32+CEFID!O32+ESAG!O32+ESAG!P32+FAED!O32+FAED!P32+CCT!O32+CCT!P32+CAV!O32+CAV!P32+CEO!O32+CEO!P32+CEAVI!O32+CEAVI!P32+CESFI!O32+CESFI!P32+CERES!O32+CERES!P32+CEPLAN!O32+CEPLAN!P32+CESMO!O32+CESMO!P32</f>
        <v>0</v>
      </c>
      <c r="M32" s="24">
        <f t="shared" si="1"/>
        <v>60</v>
      </c>
      <c r="N32" s="18">
        <v>462.23</v>
      </c>
      <c r="O32" s="18">
        <f t="shared" si="2"/>
        <v>0</v>
      </c>
      <c r="P32" s="18">
        <f t="shared" si="5"/>
        <v>28196.030000000002</v>
      </c>
      <c r="Q32" s="62">
        <f t="shared" si="6"/>
        <v>462.23</v>
      </c>
    </row>
    <row r="33" spans="1:17" ht="58" x14ac:dyDescent="0.35">
      <c r="A33" s="109"/>
      <c r="B33" s="112"/>
      <c r="C33" s="33">
        <v>30</v>
      </c>
      <c r="D33" s="124"/>
      <c r="E33" s="39" t="s">
        <v>77</v>
      </c>
      <c r="F33" s="40" t="s">
        <v>125</v>
      </c>
      <c r="G33" s="40" t="s">
        <v>28</v>
      </c>
      <c r="H33" s="47">
        <f>REITORIA!J33+CEAD!J33+CEART!J33+CEFID!J33+ESAG!J33+FAED!J33+CCT!J33+CAV!J33+CEO!J33+CEAVI!J33+CESFI!J33+CERES!J33+CEPLAN!J33+CESMO!J33</f>
        <v>41</v>
      </c>
      <c r="I33" s="86">
        <f>REITORIA!K33+CEAD!K33+CEART!K33+CEFID!K33+ESAG!K33+FAED!K33+CCT!K33+CAV!K33+CEO!K33+CEAVI!K33+CESFI!K33+CERES!K33+CEPLAN!K33+CESMO!K33</f>
        <v>0</v>
      </c>
      <c r="J33" s="87">
        <f>REITORIA!L33+CEAD!L33+CEART!L33+CEFID!L33+ESAG!L33+FAED!L33+CCT!L33+CAV!L33+CEO!L33+CEAVI!L33+CESFI!L33+CERES!L33+CEPLAN!L33+CESMO!L33</f>
        <v>0</v>
      </c>
      <c r="K33" s="75">
        <f t="shared" si="0"/>
        <v>9.75</v>
      </c>
      <c r="L33" s="76">
        <f>REITORIA!O33+REITORIA!P33+CEAD!O33+CEAD!P33+CEART!O33+CEART!P33+CEFID!P33+CEFID!O33+ESAG!O33+ESAG!P33+FAED!O33+FAED!P33+CCT!O33+CCT!P33+CAV!O33+CAV!P33+CEO!O33+CEO!P33+CEAVI!O33+CEAVI!P33+CESFI!O33+CESFI!P33+CERES!O33+CERES!P33+CEPLAN!O33+CEPLAN!P33+CESMO!O33+CESMO!P33</f>
        <v>0</v>
      </c>
      <c r="M33" s="24">
        <f t="shared" si="1"/>
        <v>41</v>
      </c>
      <c r="N33" s="18">
        <v>872.9</v>
      </c>
      <c r="O33" s="18">
        <f t="shared" si="2"/>
        <v>0</v>
      </c>
      <c r="P33" s="18">
        <f t="shared" si="5"/>
        <v>35788.9</v>
      </c>
      <c r="Q33" s="62">
        <f t="shared" si="6"/>
        <v>0</v>
      </c>
    </row>
    <row r="34" spans="1:17" ht="29" x14ac:dyDescent="0.35">
      <c r="A34" s="109"/>
      <c r="B34" s="112"/>
      <c r="C34" s="33">
        <v>31</v>
      </c>
      <c r="D34" s="124"/>
      <c r="E34" s="39" t="s">
        <v>78</v>
      </c>
      <c r="F34" s="40" t="s">
        <v>125</v>
      </c>
      <c r="G34" s="40" t="s">
        <v>28</v>
      </c>
      <c r="H34" s="47">
        <f>REITORIA!J34+CEAD!J34+CEART!J34+CEFID!J34+ESAG!J34+FAED!J34+CCT!J34+CAV!J34+CEO!J34+CEAVI!J34+CESFI!J34+CERES!J34+CEPLAN!J34+CESMO!J34</f>
        <v>66</v>
      </c>
      <c r="I34" s="86">
        <f>REITORIA!K34+CEAD!K34+CEART!K34+CEFID!K34+ESAG!K34+FAED!K34+CCT!K34+CAV!K34+CEO!K34+CEAVI!K34+CESFI!K34+CERES!K34+CEPLAN!K34+CESMO!K34</f>
        <v>8</v>
      </c>
      <c r="J34" s="87">
        <f>REITORIA!L34+CEAD!L34+CEART!L34+CEFID!L34+ESAG!L34+FAED!L34+CCT!L34+CAV!L34+CEO!L34+CEAVI!L34+CESFI!L34+CERES!L34+CEPLAN!L34+CESMO!L34</f>
        <v>8</v>
      </c>
      <c r="K34" s="75">
        <f t="shared" si="0"/>
        <v>16</v>
      </c>
      <c r="L34" s="76">
        <f>REITORIA!O34+REITORIA!P34+CEAD!O34+CEAD!P34+CEART!O34+CEART!P34+CEFID!P34+CEFID!O34+ESAG!O34+ESAG!P34+FAED!O34+FAED!P34+CCT!O34+CCT!P34+CAV!O34+CAV!P34+CEO!O34+CEO!P34+CEAVI!O34+CEAVI!P34+CESFI!O34+CESFI!P34+CERES!O34+CERES!P34+CEPLAN!O34+CEPLAN!P34+CESMO!O34+CESMO!P34</f>
        <v>0</v>
      </c>
      <c r="M34" s="24">
        <f t="shared" si="1"/>
        <v>58</v>
      </c>
      <c r="N34" s="18">
        <v>58.04</v>
      </c>
      <c r="O34" s="18">
        <f t="shared" si="2"/>
        <v>0</v>
      </c>
      <c r="P34" s="18">
        <f t="shared" si="5"/>
        <v>3830.64</v>
      </c>
      <c r="Q34" s="62">
        <f t="shared" si="6"/>
        <v>464.32</v>
      </c>
    </row>
    <row r="35" spans="1:17" ht="14.5" x14ac:dyDescent="0.35">
      <c r="A35" s="109"/>
      <c r="B35" s="112"/>
      <c r="C35" s="33">
        <v>32</v>
      </c>
      <c r="D35" s="124"/>
      <c r="E35" s="39" t="s">
        <v>131</v>
      </c>
      <c r="F35" s="40" t="s">
        <v>125</v>
      </c>
      <c r="G35" s="40" t="s">
        <v>28</v>
      </c>
      <c r="H35" s="47">
        <f>REITORIA!J35+CEAD!J35+CEART!J35+CEFID!J35+ESAG!J35+FAED!J35+CCT!J35+CAV!J35+CEO!J35+CEAVI!J35+CESFI!J35+CERES!J35+CEPLAN!J35+CESMO!J35</f>
        <v>109</v>
      </c>
      <c r="I35" s="86">
        <f>REITORIA!K35+CEAD!K35+CEART!K35+CEFID!K35+ESAG!K35+FAED!K35+CCT!K35+CAV!K35+CEO!K35+CEAVI!K35+CESFI!K35+CERES!K35+CEPLAN!K35+CESMO!K35</f>
        <v>8</v>
      </c>
      <c r="J35" s="87">
        <f>REITORIA!L35+CEAD!L35+CEART!L35+CEFID!L35+ESAG!L35+FAED!L35+CCT!L35+CAV!L35+CEO!L35+CEAVI!L35+CESFI!L35+CERES!L35+CEPLAN!L35+CESMO!L35</f>
        <v>8</v>
      </c>
      <c r="K35" s="75">
        <f t="shared" si="0"/>
        <v>26.75</v>
      </c>
      <c r="L35" s="76">
        <f>REITORIA!O35+REITORIA!P35+CEAD!O35+CEAD!P35+CEART!O35+CEART!P35+CEFID!P35+CEFID!O35+ESAG!O35+ESAG!P35+FAED!O35+FAED!P35+CCT!O35+CCT!P35+CAV!O35+CAV!P35+CEO!O35+CEO!P35+CEAVI!O35+CEAVI!P35+CESFI!O35+CESFI!P35+CERES!O35+CERES!P35+CEPLAN!O35+CEPLAN!P35+CESMO!O35+CESMO!P35</f>
        <v>0</v>
      </c>
      <c r="M35" s="24">
        <f t="shared" si="1"/>
        <v>101</v>
      </c>
      <c r="N35" s="18">
        <v>54.95</v>
      </c>
      <c r="O35" s="18">
        <f t="shared" si="2"/>
        <v>0</v>
      </c>
      <c r="P35" s="18">
        <f t="shared" si="5"/>
        <v>5989.55</v>
      </c>
      <c r="Q35" s="62">
        <f t="shared" si="6"/>
        <v>439.6</v>
      </c>
    </row>
    <row r="36" spans="1:17" ht="43.5" x14ac:dyDescent="0.35">
      <c r="A36" s="109"/>
      <c r="B36" s="112"/>
      <c r="C36" s="33">
        <v>33</v>
      </c>
      <c r="D36" s="124"/>
      <c r="E36" s="39" t="s">
        <v>132</v>
      </c>
      <c r="F36" s="40" t="s">
        <v>37</v>
      </c>
      <c r="G36" s="40" t="s">
        <v>79</v>
      </c>
      <c r="H36" s="47">
        <f>REITORIA!J36+CEAD!J36+CEART!J36+CEFID!J36+ESAG!J36+FAED!J36+CCT!J36+CAV!J36+CEO!J36+CEAVI!J36+CESFI!J36+CERES!J36+CEPLAN!J36+CESMO!J36</f>
        <v>4000</v>
      </c>
      <c r="I36" s="86">
        <f>REITORIA!K36+CEAD!K36+CEART!K36+CEFID!K36+ESAG!K36+FAED!K36+CCT!K36+CAV!K36+CEO!K36+CEAVI!K36+CESFI!K36+CERES!K36+CEPLAN!K36+CESMO!K36</f>
        <v>0</v>
      </c>
      <c r="J36" s="87">
        <f>REITORIA!L36+CEAD!L36+CEART!L36+CEFID!L36+ESAG!L36+FAED!L36+CCT!L36+CAV!L36+CEO!L36+CEAVI!L36+CESFI!L36+CERES!L36+CEPLAN!L36+CESMO!L36</f>
        <v>0</v>
      </c>
      <c r="K36" s="75">
        <f t="shared" si="0"/>
        <v>999.5</v>
      </c>
      <c r="L36" s="76">
        <f>REITORIA!O36+REITORIA!P36+CEAD!O36+CEAD!P36+CEART!O36+CEART!P36+CEFID!P36+CEFID!O36+ESAG!O36+ESAG!P36+FAED!O36+FAED!P36+CCT!O36+CCT!P36+CAV!O36+CAV!P36+CEO!O36+CEO!P36+CEAVI!O36+CEAVI!P36+CESFI!O36+CESFI!P36+CERES!O36+CERES!P36+CEPLAN!O36+CEPLAN!P36+CESMO!O36+CESMO!P36</f>
        <v>0</v>
      </c>
      <c r="M36" s="24">
        <f t="shared" si="1"/>
        <v>4000</v>
      </c>
      <c r="N36" s="18">
        <v>10.43</v>
      </c>
      <c r="O36" s="18">
        <f t="shared" si="2"/>
        <v>0</v>
      </c>
      <c r="P36" s="18">
        <f t="shared" si="5"/>
        <v>41720</v>
      </c>
      <c r="Q36" s="62">
        <f t="shared" si="6"/>
        <v>0</v>
      </c>
    </row>
    <row r="37" spans="1:17" ht="40" customHeight="1" x14ac:dyDescent="0.35">
      <c r="A37" s="109"/>
      <c r="B37" s="112"/>
      <c r="C37" s="33">
        <v>34</v>
      </c>
      <c r="D37" s="124"/>
      <c r="E37" s="39" t="s">
        <v>133</v>
      </c>
      <c r="F37" s="40" t="s">
        <v>37</v>
      </c>
      <c r="G37" s="40" t="s">
        <v>80</v>
      </c>
      <c r="H37" s="47">
        <f>REITORIA!J37+CEAD!J37+CEART!J37+CEFID!J37+ESAG!J37+FAED!J37+CCT!J37+CAV!J37+CEO!J37+CEAVI!J37+CESFI!J37+CERES!J37+CEPLAN!J37+CESMO!J37</f>
        <v>3000</v>
      </c>
      <c r="I37" s="86">
        <f>REITORIA!K37+CEAD!K37+CEART!K37+CEFID!K37+ESAG!K37+FAED!K37+CCT!K37+CAV!K37+CEO!K37+CEAVI!K37+CESFI!K37+CERES!K37+CEPLAN!K37+CESMO!K37</f>
        <v>0</v>
      </c>
      <c r="J37" s="87">
        <f>REITORIA!L37+CEAD!L37+CEART!L37+CEFID!L37+ESAG!L37+FAED!L37+CCT!L37+CAV!L37+CEO!L37+CEAVI!L37+CESFI!L37+CERES!L37+CEPLAN!L37+CESMO!L37</f>
        <v>80</v>
      </c>
      <c r="K37" s="75">
        <f t="shared" si="0"/>
        <v>749.5</v>
      </c>
      <c r="L37" s="76">
        <f>REITORIA!O37+REITORIA!P37+CEAD!O37+CEAD!P37+CEART!O37+CEART!P37+CEFID!P37+CEFID!O37+ESAG!O37+ESAG!P37+FAED!O37+FAED!P37+CCT!O37+CCT!P37+CAV!O37+CAV!P37+CEO!O37+CEO!P37+CEAVI!O37+CEAVI!P37+CESFI!O37+CESFI!P37+CERES!O37+CERES!P37+CEPLAN!O37+CEPLAN!P37+CESMO!O37+CESMO!P37</f>
        <v>0</v>
      </c>
      <c r="M37" s="24">
        <f t="shared" si="1"/>
        <v>2920</v>
      </c>
      <c r="N37" s="18">
        <v>15.99</v>
      </c>
      <c r="O37" s="18">
        <f t="shared" si="2"/>
        <v>0</v>
      </c>
      <c r="P37" s="18">
        <f t="shared" si="5"/>
        <v>47970</v>
      </c>
      <c r="Q37" s="62">
        <f t="shared" si="6"/>
        <v>1279.2</v>
      </c>
    </row>
    <row r="38" spans="1:17" ht="40" customHeight="1" x14ac:dyDescent="0.35">
      <c r="A38" s="109"/>
      <c r="B38" s="112"/>
      <c r="C38" s="33">
        <v>35</v>
      </c>
      <c r="D38" s="124"/>
      <c r="E38" s="39" t="s">
        <v>134</v>
      </c>
      <c r="F38" s="40" t="s">
        <v>37</v>
      </c>
      <c r="G38" s="40" t="s">
        <v>81</v>
      </c>
      <c r="H38" s="47">
        <f>REITORIA!J38+CEAD!J38+CEART!J38+CEFID!J38+ESAG!J38+FAED!J38+CCT!J38+CAV!J38+CEO!J38+CEAVI!J38+CESFI!J38+CERES!J38+CEPLAN!J38+CESMO!J38</f>
        <v>3000</v>
      </c>
      <c r="I38" s="86">
        <f>REITORIA!K38+CEAD!K38+CEART!K38+CEFID!K38+ESAG!K38+FAED!K38+CCT!K38+CAV!K38+CEO!K38+CEAVI!K38+CESFI!K38+CERES!K38+CEPLAN!K38+CESMO!K38</f>
        <v>0</v>
      </c>
      <c r="J38" s="87">
        <f>REITORIA!L38+CEAD!L38+CEART!L38+CEFID!L38+ESAG!L38+FAED!L38+CCT!L38+CAV!L38+CEO!L38+CEAVI!L38+CESFI!L38+CERES!L38+CEPLAN!L38+CESMO!L38</f>
        <v>0</v>
      </c>
      <c r="K38" s="75">
        <f t="shared" si="0"/>
        <v>749.5</v>
      </c>
      <c r="L38" s="76">
        <f>REITORIA!O38+REITORIA!P38+CEAD!O38+CEAD!P38+CEART!O38+CEART!P38+CEFID!P38+CEFID!O38+ESAG!O38+ESAG!P38+FAED!O38+FAED!P38+CCT!O38+CCT!P38+CAV!O38+CAV!P38+CEO!O38+CEO!P38+CEAVI!O38+CEAVI!P38+CESFI!O38+CESFI!P38+CERES!O38+CERES!P38+CEPLAN!O38+CEPLAN!P38+CESMO!O38+CESMO!P38</f>
        <v>0</v>
      </c>
      <c r="M38" s="24">
        <f t="shared" si="1"/>
        <v>3000</v>
      </c>
      <c r="N38" s="18">
        <v>16.75</v>
      </c>
      <c r="O38" s="18">
        <f t="shared" si="2"/>
        <v>0</v>
      </c>
      <c r="P38" s="18">
        <f t="shared" si="5"/>
        <v>50250</v>
      </c>
      <c r="Q38" s="62">
        <f t="shared" si="6"/>
        <v>0</v>
      </c>
    </row>
    <row r="39" spans="1:17" ht="40" customHeight="1" x14ac:dyDescent="0.35">
      <c r="A39" s="109"/>
      <c r="B39" s="112"/>
      <c r="C39" s="33">
        <v>36</v>
      </c>
      <c r="D39" s="124"/>
      <c r="E39" s="39" t="s">
        <v>135</v>
      </c>
      <c r="F39" s="40" t="s">
        <v>37</v>
      </c>
      <c r="G39" s="40" t="s">
        <v>82</v>
      </c>
      <c r="H39" s="47">
        <f>REITORIA!J39+CEAD!J39+CEART!J39+CEFID!J39+ESAG!J39+FAED!J39+CCT!J39+CAV!J39+CEO!J39+CEAVI!J39+CESFI!J39+CERES!J39+CEPLAN!J39+CESMO!J39</f>
        <v>1900</v>
      </c>
      <c r="I39" s="86">
        <f>REITORIA!K39+CEAD!K39+CEART!K39+CEFID!K39+ESAG!K39+FAED!K39+CCT!K39+CAV!K39+CEO!K39+CEAVI!K39+CESFI!K39+CERES!K39+CEPLAN!K39+CESMO!K39</f>
        <v>0</v>
      </c>
      <c r="J39" s="87">
        <f>REITORIA!L39+CEAD!L39+CEART!L39+CEFID!L39+ESAG!L39+FAED!L39+CCT!L39+CAV!L39+CEO!L39+CEAVI!L39+CESFI!L39+CERES!L39+CEPLAN!L39+CESMO!L39</f>
        <v>0</v>
      </c>
      <c r="K39" s="75">
        <f t="shared" si="0"/>
        <v>474.5</v>
      </c>
      <c r="L39" s="76">
        <f>REITORIA!O39+REITORIA!P39+CEAD!O39+CEAD!P39+CEART!O39+CEART!P39+CEFID!P39+CEFID!O39+ESAG!O39+ESAG!P39+FAED!O39+FAED!P39+CCT!O39+CCT!P39+CAV!O39+CAV!P39+CEO!O39+CEO!P39+CEAVI!O39+CEAVI!P39+CESFI!O39+CESFI!P39+CERES!O39+CERES!P39+CEPLAN!O39+CEPLAN!P39+CESMO!O39+CESMO!P39</f>
        <v>0</v>
      </c>
      <c r="M39" s="24">
        <f t="shared" si="1"/>
        <v>1900</v>
      </c>
      <c r="N39" s="18">
        <v>42.18</v>
      </c>
      <c r="O39" s="18">
        <f t="shared" si="2"/>
        <v>0</v>
      </c>
      <c r="P39" s="18">
        <f t="shared" si="5"/>
        <v>80142</v>
      </c>
      <c r="Q39" s="62">
        <f t="shared" si="6"/>
        <v>0</v>
      </c>
    </row>
    <row r="40" spans="1:17" ht="43.5" x14ac:dyDescent="0.35">
      <c r="A40" s="109"/>
      <c r="B40" s="112"/>
      <c r="C40" s="33">
        <v>37</v>
      </c>
      <c r="D40" s="124"/>
      <c r="E40" s="39" t="s">
        <v>136</v>
      </c>
      <c r="F40" s="40" t="s">
        <v>37</v>
      </c>
      <c r="G40" s="40" t="s">
        <v>83</v>
      </c>
      <c r="H40" s="47">
        <f>REITORIA!J40+CEAD!J40+CEART!J40+CEFID!J40+ESAG!J40+FAED!J40+CCT!J40+CAV!J40+CEO!J40+CEAVI!J40+CESFI!J40+CERES!J40+CEPLAN!J40+CESMO!J40</f>
        <v>1900</v>
      </c>
      <c r="I40" s="86">
        <f>REITORIA!K40+CEAD!K40+CEART!K40+CEFID!K40+ESAG!K40+FAED!K40+CCT!K40+CAV!K40+CEO!K40+CEAVI!K40+CESFI!K40+CERES!K40+CEPLAN!K40+CESMO!K40</f>
        <v>0</v>
      </c>
      <c r="J40" s="87">
        <f>REITORIA!L40+CEAD!L40+CEART!L40+CEFID!L40+ESAG!L40+FAED!L40+CCT!L40+CAV!L40+CEO!L40+CEAVI!L40+CESFI!L40+CERES!L40+CEPLAN!L40+CESMO!L40</f>
        <v>0</v>
      </c>
      <c r="K40" s="75">
        <f t="shared" si="0"/>
        <v>474.5</v>
      </c>
      <c r="L40" s="76">
        <f>REITORIA!O40+REITORIA!P40+CEAD!O40+CEAD!P40+CEART!O40+CEART!P40+CEFID!P40+CEFID!O40+ESAG!O40+ESAG!P40+FAED!O40+FAED!P40+CCT!O40+CCT!P40+CAV!O40+CAV!P40+CEO!O40+CEO!P40+CEAVI!O40+CEAVI!P40+CESFI!O40+CESFI!P40+CERES!O40+CERES!P40+CEPLAN!O40+CEPLAN!P40+CESMO!O40+CESMO!P40</f>
        <v>0</v>
      </c>
      <c r="M40" s="24">
        <f t="shared" si="1"/>
        <v>1900</v>
      </c>
      <c r="N40" s="18">
        <v>22.07</v>
      </c>
      <c r="O40" s="18">
        <f t="shared" si="2"/>
        <v>0</v>
      </c>
      <c r="P40" s="18">
        <f t="shared" si="5"/>
        <v>41933</v>
      </c>
      <c r="Q40" s="62">
        <f t="shared" si="6"/>
        <v>0</v>
      </c>
    </row>
    <row r="41" spans="1:17" ht="43.5" x14ac:dyDescent="0.35">
      <c r="A41" s="109"/>
      <c r="B41" s="112"/>
      <c r="C41" s="33">
        <v>38</v>
      </c>
      <c r="D41" s="124"/>
      <c r="E41" s="39" t="s">
        <v>84</v>
      </c>
      <c r="F41" s="40" t="s">
        <v>125</v>
      </c>
      <c r="G41" s="40" t="s">
        <v>85</v>
      </c>
      <c r="H41" s="47">
        <f>REITORIA!J41+CEAD!J41+CEART!J41+CEFID!J41+ESAG!J41+FAED!J41+CCT!J41+CAV!J41+CEO!J41+CEAVI!J41+CESFI!J41+CERES!J41+CEPLAN!J41+CESMO!J41</f>
        <v>5</v>
      </c>
      <c r="I41" s="86">
        <f>REITORIA!K41+CEAD!K41+CEART!K41+CEFID!K41+ESAG!K41+FAED!K41+CCT!K41+CAV!K41+CEO!K41+CEAVI!K41+CESFI!K41+CERES!K41+CEPLAN!K41+CESMO!K41</f>
        <v>0</v>
      </c>
      <c r="J41" s="87">
        <f>REITORIA!L41+CEAD!L41+CEART!L41+CEFID!L41+ESAG!L41+FAED!L41+CCT!L41+CAV!L41+CEO!L41+CEAVI!L41+CESFI!L41+CERES!L41+CEPLAN!L41+CESMO!L41</f>
        <v>0</v>
      </c>
      <c r="K41" s="75">
        <f t="shared" si="0"/>
        <v>0.75</v>
      </c>
      <c r="L41" s="76">
        <f>REITORIA!O41+REITORIA!P41+CEAD!O41+CEAD!P41+CEART!O41+CEART!P41+CEFID!P41+CEFID!O41+ESAG!O41+ESAG!P41+FAED!O41+FAED!P41+CCT!O41+CCT!P41+CAV!O41+CAV!P41+CEO!O41+CEO!P41+CEAVI!O41+CEAVI!P41+CESFI!O41+CESFI!P41+CERES!O41+CERES!P41+CEPLAN!O41+CEPLAN!P41+CESMO!O41+CESMO!P41</f>
        <v>0</v>
      </c>
      <c r="M41" s="24">
        <f t="shared" si="1"/>
        <v>5</v>
      </c>
      <c r="N41" s="18">
        <v>913.6</v>
      </c>
      <c r="O41" s="18">
        <f t="shared" si="2"/>
        <v>0</v>
      </c>
      <c r="P41" s="18">
        <f t="shared" si="5"/>
        <v>4568</v>
      </c>
      <c r="Q41" s="62">
        <f t="shared" si="6"/>
        <v>0</v>
      </c>
    </row>
    <row r="42" spans="1:17" ht="40" customHeight="1" x14ac:dyDescent="0.35">
      <c r="A42" s="109"/>
      <c r="B42" s="112"/>
      <c r="C42" s="33">
        <v>39</v>
      </c>
      <c r="D42" s="124"/>
      <c r="E42" s="39" t="s">
        <v>86</v>
      </c>
      <c r="F42" s="40" t="s">
        <v>125</v>
      </c>
      <c r="G42" s="40" t="s">
        <v>87</v>
      </c>
      <c r="H42" s="47">
        <f>REITORIA!J42+CEAD!J42+CEART!J42+CEFID!J42+ESAG!J42+FAED!J42+CCT!J42+CAV!J42+CEO!J42+CEAVI!J42+CESFI!J42+CERES!J42+CEPLAN!J42+CESMO!J42</f>
        <v>25</v>
      </c>
      <c r="I42" s="86">
        <f>REITORIA!K42+CEAD!K42+CEART!K42+CEFID!K42+ESAG!K42+FAED!K42+CCT!K42+CAV!K42+CEO!K42+CEAVI!K42+CESFI!K42+CERES!K42+CEPLAN!K42+CESMO!K42</f>
        <v>0</v>
      </c>
      <c r="J42" s="87">
        <f>REITORIA!L42+CEAD!L42+CEART!L42+CEFID!L42+ESAG!L42+FAED!L42+CCT!L42+CAV!L42+CEO!L42+CEAVI!L42+CESFI!L42+CERES!L42+CEPLAN!L42+CESMO!L42</f>
        <v>0</v>
      </c>
      <c r="K42" s="75">
        <f t="shared" si="0"/>
        <v>5.75</v>
      </c>
      <c r="L42" s="76">
        <f>REITORIA!O42+REITORIA!P42+CEAD!O42+CEAD!P42+CEART!O42+CEART!P42+CEFID!P42+CEFID!O42+ESAG!O42+ESAG!P42+FAED!O42+FAED!P42+CCT!O42+CCT!P42+CAV!O42+CAV!P42+CEO!O42+CEO!P42+CEAVI!O42+CEAVI!P42+CESFI!O42+CESFI!P42+CERES!O42+CERES!P42+CEPLAN!O42+CEPLAN!P42+CESMO!O42+CESMO!P42</f>
        <v>0</v>
      </c>
      <c r="M42" s="24">
        <f t="shared" si="1"/>
        <v>25</v>
      </c>
      <c r="N42" s="18">
        <v>373.35</v>
      </c>
      <c r="O42" s="18">
        <f t="shared" si="2"/>
        <v>0</v>
      </c>
      <c r="P42" s="18">
        <f t="shared" si="5"/>
        <v>9333.75</v>
      </c>
      <c r="Q42" s="62">
        <f t="shared" si="6"/>
        <v>0</v>
      </c>
    </row>
    <row r="43" spans="1:17" ht="40" customHeight="1" x14ac:dyDescent="0.35">
      <c r="A43" s="109"/>
      <c r="B43" s="112"/>
      <c r="C43" s="33">
        <v>40</v>
      </c>
      <c r="D43" s="124"/>
      <c r="E43" s="39" t="s">
        <v>88</v>
      </c>
      <c r="F43" s="40" t="s">
        <v>125</v>
      </c>
      <c r="G43" s="40" t="s">
        <v>28</v>
      </c>
      <c r="H43" s="47">
        <f>REITORIA!J43+CEAD!J43+CEART!J43+CEFID!J43+ESAG!J43+FAED!J43+CCT!J43+CAV!J43+CEO!J43+CEAVI!J43+CESFI!J43+CERES!J43+CEPLAN!J43+CESMO!J43</f>
        <v>14</v>
      </c>
      <c r="I43" s="86">
        <f>REITORIA!K43+CEAD!K43+CEART!K43+CEFID!K43+ESAG!K43+FAED!K43+CCT!K43+CAV!K43+CEO!K43+CEAVI!K43+CESFI!K43+CERES!K43+CEPLAN!K43+CESMO!K43</f>
        <v>2</v>
      </c>
      <c r="J43" s="87">
        <f>REITORIA!L43+CEAD!L43+CEART!L43+CEFID!L43+ESAG!L43+FAED!L43+CCT!L43+CAV!L43+CEO!L43+CEAVI!L43+CESFI!L43+CERES!L43+CEPLAN!L43+CESMO!L43</f>
        <v>2</v>
      </c>
      <c r="K43" s="75">
        <f t="shared" si="0"/>
        <v>3</v>
      </c>
      <c r="L43" s="76">
        <f>REITORIA!O43+REITORIA!P43+CEAD!O43+CEAD!P43+CEART!O43+CEART!P43+CEFID!P43+CEFID!O43+ESAG!O43+ESAG!P43+FAED!O43+FAED!P43+CCT!O43+CCT!P43+CAV!O43+CAV!P43+CEO!O43+CEO!P43+CEAVI!O43+CEAVI!P43+CESFI!O43+CESFI!P43+CERES!O43+CERES!P43+CEPLAN!O43+CEPLAN!P43+CESMO!O43+CESMO!P43</f>
        <v>0</v>
      </c>
      <c r="M43" s="24">
        <f t="shared" si="1"/>
        <v>12</v>
      </c>
      <c r="N43" s="18">
        <v>741.62</v>
      </c>
      <c r="O43" s="18">
        <f t="shared" si="2"/>
        <v>0</v>
      </c>
      <c r="P43" s="18">
        <f t="shared" si="5"/>
        <v>10382.68</v>
      </c>
      <c r="Q43" s="62">
        <f t="shared" si="6"/>
        <v>1483.24</v>
      </c>
    </row>
    <row r="44" spans="1:17" ht="40" customHeight="1" x14ac:dyDescent="0.35">
      <c r="A44" s="109"/>
      <c r="B44" s="112"/>
      <c r="C44" s="33">
        <v>41</v>
      </c>
      <c r="D44" s="124"/>
      <c r="E44" s="39" t="s">
        <v>89</v>
      </c>
      <c r="F44" s="40" t="s">
        <v>37</v>
      </c>
      <c r="G44" s="40" t="s">
        <v>28</v>
      </c>
      <c r="H44" s="47">
        <f>REITORIA!J44+CEAD!J44+CEART!J44+CEFID!J44+ESAG!J44+FAED!J44+CCT!J44+CAV!J44+CEO!J44+CEAVI!J44+CESFI!J44+CERES!J44+CEPLAN!J44+CESMO!J44</f>
        <v>1050</v>
      </c>
      <c r="I44" s="86">
        <f>REITORIA!K44+CEAD!K44+CEART!K44+CEFID!K44+ESAG!K44+FAED!K44+CCT!K44+CAV!K44+CEO!K44+CEAVI!K44+CESFI!K44+CERES!K44+CEPLAN!K44+CESMO!K44</f>
        <v>0</v>
      </c>
      <c r="J44" s="87">
        <f>REITORIA!L44+CEAD!L44+CEART!L44+CEFID!L44+ESAG!L44+FAED!L44+CCT!L44+CAV!L44+CEO!L44+CEAVI!L44+CESFI!L44+CERES!L44+CEPLAN!L44+CESMO!L44</f>
        <v>0</v>
      </c>
      <c r="K44" s="75">
        <f t="shared" si="0"/>
        <v>262</v>
      </c>
      <c r="L44" s="76">
        <f>REITORIA!O44+REITORIA!P44+CEAD!O44+CEAD!P44+CEART!O44+CEART!P44+CEFID!P44+CEFID!O44+ESAG!O44+ESAG!P44+FAED!O44+FAED!P44+CCT!O44+CCT!P44+CAV!O44+CAV!P44+CEO!O44+CEO!P44+CEAVI!O44+CEAVI!P44+CESFI!O44+CESFI!P44+CERES!O44+CERES!P44+CEPLAN!O44+CEPLAN!P44+CESMO!O44+CESMO!P44</f>
        <v>0</v>
      </c>
      <c r="M44" s="24">
        <f t="shared" si="1"/>
        <v>1050</v>
      </c>
      <c r="N44" s="18">
        <v>154.77000000000001</v>
      </c>
      <c r="O44" s="18">
        <f t="shared" si="2"/>
        <v>0</v>
      </c>
      <c r="P44" s="18">
        <f t="shared" si="5"/>
        <v>162508.5</v>
      </c>
      <c r="Q44" s="62">
        <f t="shared" si="6"/>
        <v>0</v>
      </c>
    </row>
    <row r="45" spans="1:17" ht="40" customHeight="1" x14ac:dyDescent="0.35">
      <c r="A45" s="109"/>
      <c r="B45" s="112"/>
      <c r="C45" s="33">
        <v>42</v>
      </c>
      <c r="D45" s="124"/>
      <c r="E45" s="39" t="s">
        <v>90</v>
      </c>
      <c r="F45" s="40" t="s">
        <v>37</v>
      </c>
      <c r="G45" s="40" t="s">
        <v>28</v>
      </c>
      <c r="H45" s="47">
        <f>REITORIA!J45+CEAD!J45+CEART!J45+CEFID!J45+ESAG!J45+FAED!J45+CCT!J45+CAV!J45+CEO!J45+CEAVI!J45+CESFI!J45+CERES!J45+CEPLAN!J45+CESMO!J45</f>
        <v>2500</v>
      </c>
      <c r="I45" s="86">
        <f>REITORIA!K45+CEAD!K45+CEART!K45+CEFID!K45+ESAG!K45+FAED!K45+CCT!K45+CAV!K45+CEO!K45+CEAVI!K45+CESFI!K45+CERES!K45+CEPLAN!K45+CESMO!K45</f>
        <v>0</v>
      </c>
      <c r="J45" s="87">
        <f>REITORIA!L45+CEAD!L45+CEART!L45+CEFID!L45+ESAG!L45+FAED!L45+CCT!L45+CAV!L45+CEO!L45+CEAVI!L45+CESFI!L45+CERES!L45+CEPLAN!L45+CESMO!L45</f>
        <v>0</v>
      </c>
      <c r="K45" s="75">
        <f t="shared" si="0"/>
        <v>624.5</v>
      </c>
      <c r="L45" s="76">
        <f>REITORIA!O45+REITORIA!P45+CEAD!O45+CEAD!P45+CEART!O45+CEART!P45+CEFID!P45+CEFID!O45+ESAG!O45+ESAG!P45+FAED!O45+FAED!P45+CCT!O45+CCT!P45+CAV!O45+CAV!P45+CEO!O45+CEO!P45+CEAVI!O45+CEAVI!P45+CESFI!O45+CESFI!P45+CERES!O45+CERES!P45+CEPLAN!O45+CEPLAN!P45+CESMO!O45+CESMO!P45</f>
        <v>0</v>
      </c>
      <c r="M45" s="24">
        <f t="shared" si="1"/>
        <v>2500</v>
      </c>
      <c r="N45" s="18">
        <v>87.06</v>
      </c>
      <c r="O45" s="18">
        <f t="shared" si="2"/>
        <v>0</v>
      </c>
      <c r="P45" s="18">
        <f t="shared" si="5"/>
        <v>217650</v>
      </c>
      <c r="Q45" s="62">
        <f t="shared" si="6"/>
        <v>0</v>
      </c>
    </row>
    <row r="46" spans="1:17" ht="60" customHeight="1" x14ac:dyDescent="0.35">
      <c r="A46" s="109"/>
      <c r="B46" s="112"/>
      <c r="C46" s="33">
        <v>43</v>
      </c>
      <c r="D46" s="124"/>
      <c r="E46" s="39" t="s">
        <v>91</v>
      </c>
      <c r="F46" s="40" t="s">
        <v>37</v>
      </c>
      <c r="G46" s="40" t="s">
        <v>92</v>
      </c>
      <c r="H46" s="47">
        <f>REITORIA!J46+CEAD!J46+CEART!J46+CEFID!J46+ESAG!J46+FAED!J46+CCT!J46+CAV!J46+CEO!J46+CEAVI!J46+CESFI!J46+CERES!J46+CEPLAN!J46+CESMO!J46</f>
        <v>2900</v>
      </c>
      <c r="I46" s="86">
        <f>REITORIA!K46+CEAD!K46+CEART!K46+CEFID!K46+ESAG!K46+FAED!K46+CCT!K46+CAV!K46+CEO!K46+CEAVI!K46+CESFI!K46+CERES!K46+CEPLAN!K46+CESMO!K46</f>
        <v>0</v>
      </c>
      <c r="J46" s="87">
        <f>REITORIA!L46+CEAD!L46+CEART!L46+CEFID!L46+ESAG!L46+FAED!L46+CCT!L46+CAV!L46+CEO!L46+CEAVI!L46+CESFI!L46+CERES!L46+CEPLAN!L46+CESMO!L46</f>
        <v>0</v>
      </c>
      <c r="K46" s="75">
        <f t="shared" si="0"/>
        <v>724.5</v>
      </c>
      <c r="L46" s="76">
        <f>REITORIA!O46+REITORIA!P46+CEAD!O46+CEAD!P46+CEART!O46+CEART!P46+CEFID!P46+CEFID!O46+ESAG!O46+ESAG!P46+FAED!O46+FAED!P46+CCT!O46+CCT!P46+CAV!O46+CAV!P46+CEO!O46+CEO!P46+CEAVI!O46+CEAVI!P46+CESFI!O46+CESFI!P46+CERES!O46+CERES!P46+CEPLAN!O46+CEPLAN!P46+CESMO!O46+CESMO!P46</f>
        <v>0</v>
      </c>
      <c r="M46" s="24">
        <f t="shared" si="1"/>
        <v>2900</v>
      </c>
      <c r="N46" s="18">
        <v>15.61</v>
      </c>
      <c r="O46" s="18">
        <f t="shared" si="2"/>
        <v>0</v>
      </c>
      <c r="P46" s="18">
        <f t="shared" si="5"/>
        <v>45269</v>
      </c>
      <c r="Q46" s="62">
        <f t="shared" si="6"/>
        <v>0</v>
      </c>
    </row>
    <row r="47" spans="1:17" ht="29" x14ac:dyDescent="0.35">
      <c r="A47" s="109"/>
      <c r="B47" s="112"/>
      <c r="C47" s="33">
        <v>44</v>
      </c>
      <c r="D47" s="124"/>
      <c r="E47" s="39" t="s">
        <v>93</v>
      </c>
      <c r="F47" s="40" t="s">
        <v>125</v>
      </c>
      <c r="G47" s="40" t="s">
        <v>28</v>
      </c>
      <c r="H47" s="47">
        <f>REITORIA!J47+CEAD!J47+CEART!J47+CEFID!J47+ESAG!J47+FAED!J47+CCT!J47+CAV!J47+CEO!J47+CEAVI!J47+CESFI!J47+CERES!J47+CEPLAN!J47+CESMO!J47</f>
        <v>154</v>
      </c>
      <c r="I47" s="86">
        <f>REITORIA!K47+CEAD!K47+CEART!K47+CEFID!K47+ESAG!K47+FAED!K47+CCT!K47+CAV!K47+CEO!K47+CEAVI!K47+CESFI!K47+CERES!K47+CEPLAN!K47+CESMO!K47</f>
        <v>28</v>
      </c>
      <c r="J47" s="87">
        <f>REITORIA!L47+CEAD!L47+CEART!L47+CEFID!L47+ESAG!L47+FAED!L47+CCT!L47+CAV!L47+CEO!L47+CEAVI!L47+CESFI!L47+CERES!L47+CEPLAN!L47+CESMO!L47</f>
        <v>30</v>
      </c>
      <c r="K47" s="75">
        <f t="shared" si="0"/>
        <v>38</v>
      </c>
      <c r="L47" s="76">
        <f>REITORIA!O47+REITORIA!P47+CEAD!O47+CEAD!P47+CEART!O47+CEART!P47+CEFID!P47+CEFID!O47+ESAG!O47+ESAG!P47+FAED!O47+FAED!P47+CCT!O47+CCT!P47+CAV!O47+CAV!P47+CEO!O47+CEO!P47+CEAVI!O47+CEAVI!P47+CESFI!O47+CESFI!P47+CERES!O47+CERES!P47+CEPLAN!O47+CEPLAN!P47+CESMO!O47+CESMO!P47</f>
        <v>0</v>
      </c>
      <c r="M47" s="24">
        <f t="shared" si="1"/>
        <v>124</v>
      </c>
      <c r="N47" s="18">
        <v>144.44999999999999</v>
      </c>
      <c r="O47" s="18">
        <f t="shared" si="2"/>
        <v>0</v>
      </c>
      <c r="P47" s="18">
        <f t="shared" si="5"/>
        <v>22245.3</v>
      </c>
      <c r="Q47" s="62">
        <f t="shared" si="6"/>
        <v>4333.5</v>
      </c>
    </row>
    <row r="48" spans="1:17" ht="29" x14ac:dyDescent="0.35">
      <c r="A48" s="110"/>
      <c r="B48" s="113"/>
      <c r="C48" s="33">
        <v>45</v>
      </c>
      <c r="D48" s="125"/>
      <c r="E48" s="39" t="s">
        <v>94</v>
      </c>
      <c r="F48" s="40" t="s">
        <v>125</v>
      </c>
      <c r="G48" s="40" t="s">
        <v>28</v>
      </c>
      <c r="H48" s="47">
        <f>REITORIA!J48+CEAD!J48+CEART!J48+CEFID!J48+ESAG!J48+FAED!J48+CCT!J48+CAV!J48+CEO!J48+CEAVI!J48+CESFI!J48+CERES!J48+CEPLAN!J48+CESMO!J48</f>
        <v>27</v>
      </c>
      <c r="I48" s="86">
        <f>REITORIA!K48+CEAD!K48+CEART!K48+CEFID!K48+ESAG!K48+FAED!K48+CCT!K48+CAV!K48+CEO!K48+CEAVI!K48+CESFI!K48+CERES!K48+CEPLAN!K48+CESMO!K48</f>
        <v>0</v>
      </c>
      <c r="J48" s="87">
        <f>REITORIA!L48+CEAD!L48+CEART!L48+CEFID!L48+ESAG!L48+FAED!L48+CCT!L48+CAV!L48+CEO!L48+CEAVI!L48+CESFI!L48+CERES!L48+CEPLAN!L48+CESMO!L48</f>
        <v>0</v>
      </c>
      <c r="K48" s="75">
        <f t="shared" si="0"/>
        <v>6.25</v>
      </c>
      <c r="L48" s="76">
        <f>REITORIA!O48+REITORIA!P48+CEAD!O48+CEAD!P48+CEART!O48+CEART!P48+CEFID!P48+CEFID!O48+ESAG!O48+ESAG!P48+FAED!O48+FAED!P48+CCT!O48+CCT!P48+CAV!O48+CAV!P48+CEO!O48+CEO!P48+CEAVI!O48+CEAVI!P48+CESFI!O48+CESFI!P48+CERES!O48+CERES!P48+CEPLAN!O48+CEPLAN!P48+CESMO!O48+CESMO!P48</f>
        <v>0</v>
      </c>
      <c r="M48" s="24">
        <f t="shared" si="1"/>
        <v>27</v>
      </c>
      <c r="N48" s="18">
        <v>157.99</v>
      </c>
      <c r="O48" s="18">
        <f t="shared" si="2"/>
        <v>0</v>
      </c>
      <c r="P48" s="18">
        <f t="shared" si="5"/>
        <v>4265.7300000000005</v>
      </c>
      <c r="Q48" s="62">
        <f t="shared" si="6"/>
        <v>0</v>
      </c>
    </row>
    <row r="49" spans="1:17" ht="29" x14ac:dyDescent="0.35">
      <c r="A49" s="108" t="s">
        <v>140</v>
      </c>
      <c r="B49" s="111">
        <v>2</v>
      </c>
      <c r="C49" s="33">
        <v>46</v>
      </c>
      <c r="D49" s="114" t="s">
        <v>123</v>
      </c>
      <c r="E49" s="39" t="s">
        <v>27</v>
      </c>
      <c r="F49" s="40" t="s">
        <v>125</v>
      </c>
      <c r="G49" s="40" t="s">
        <v>28</v>
      </c>
      <c r="H49" s="47">
        <f>REITORIA!J49+CEAD!J49+CEART!J49+CEFID!J49+ESAG!J49+FAED!J49+CCT!J49+CAV!J49+CEO!J49+CEAVI!J49+CESFI!J49+CERES!J49+CEPLAN!J49+CESMO!J49</f>
        <v>8</v>
      </c>
      <c r="I49" s="86">
        <f>REITORIA!K49+CEAD!K49+CEART!K49+CEFID!K49+ESAG!K49+FAED!K49+CCT!K49+CAV!K49+CEO!K49+CEAVI!K49+CESFI!K49+CERES!K49+CEPLAN!K49+CESMO!K49</f>
        <v>0</v>
      </c>
      <c r="J49" s="87">
        <f>REITORIA!L49+CEAD!L49+CEART!L49+CEFID!L49+ESAG!L49+FAED!L49+CCT!L49+CAV!L49+CEO!L49+CEAVI!L49+CESFI!L49+CERES!L49+CEPLAN!L49+CESMO!L49</f>
        <v>0</v>
      </c>
      <c r="K49" s="75">
        <f t="shared" si="0"/>
        <v>1.5</v>
      </c>
      <c r="L49" s="76">
        <f>REITORIA!O49+REITORIA!P49+CEAD!O49+CEAD!P49+CEART!O49+CEART!P49+CEFID!P49+CEFID!O49+ESAG!O49+ESAG!P49+FAED!O49+FAED!P49+CCT!O49+CCT!P49+CAV!O49+CAV!P49+CEO!O49+CEO!P49+CEAVI!O49+CEAVI!P49+CESFI!O49+CESFI!P49+CERES!O49+CERES!P49+CEPLAN!O49+CEPLAN!P49+CESMO!O49+CESMO!P49</f>
        <v>0</v>
      </c>
      <c r="M49" s="24">
        <f t="shared" si="1"/>
        <v>8</v>
      </c>
      <c r="N49" s="18">
        <v>185.26</v>
      </c>
      <c r="O49" s="18">
        <f t="shared" si="2"/>
        <v>0</v>
      </c>
      <c r="P49" s="18">
        <f t="shared" si="5"/>
        <v>1482.08</v>
      </c>
      <c r="Q49" s="62">
        <f t="shared" si="6"/>
        <v>0</v>
      </c>
    </row>
    <row r="50" spans="1:17" ht="14.5" x14ac:dyDescent="0.35">
      <c r="A50" s="109"/>
      <c r="B50" s="112"/>
      <c r="C50" s="33">
        <v>47</v>
      </c>
      <c r="D50" s="115"/>
      <c r="E50" s="39" t="s">
        <v>30</v>
      </c>
      <c r="F50" s="40" t="s">
        <v>31</v>
      </c>
      <c r="G50" s="40" t="s">
        <v>28</v>
      </c>
      <c r="H50" s="47">
        <f>REITORIA!J50+CEAD!J50+CEART!J50+CEFID!J50+ESAG!J50+FAED!J50+CCT!J50+CAV!J50+CEO!J50+CEAVI!J50+CESFI!J50+CERES!J50+CEPLAN!J50+CESMO!J50</f>
        <v>200</v>
      </c>
      <c r="I50" s="86">
        <f>REITORIA!K50+CEAD!K50+CEART!K50+CEFID!K50+ESAG!K50+FAED!K50+CCT!K50+CAV!K50+CEO!K50+CEAVI!K50+CESFI!K50+CERES!K50+CEPLAN!K50+CESMO!K50</f>
        <v>0</v>
      </c>
      <c r="J50" s="87">
        <f>REITORIA!L50+CEAD!L50+CEART!L50+CEFID!L50+ESAG!L50+FAED!L50+CCT!L50+CAV!L50+CEO!L50+CEAVI!L50+CESFI!L50+CERES!L50+CEPLAN!L50+CESMO!L50</f>
        <v>0</v>
      </c>
      <c r="K50" s="75">
        <f t="shared" si="0"/>
        <v>49.5</v>
      </c>
      <c r="L50" s="76">
        <f>REITORIA!O50+REITORIA!P50+CEAD!O50+CEAD!P50+CEART!O50+CEART!P50+CEFID!P50+CEFID!O50+ESAG!O50+ESAG!P50+FAED!O50+FAED!P50+CCT!O50+CCT!P50+CAV!O50+CAV!P50+CEO!O50+CEO!P50+CEAVI!O50+CEAVI!P50+CESFI!O50+CESFI!P50+CERES!O50+CERES!P50+CEPLAN!O50+CEPLAN!P50+CESMO!O50+CESMO!P50</f>
        <v>0</v>
      </c>
      <c r="M50" s="24">
        <f t="shared" si="1"/>
        <v>200</v>
      </c>
      <c r="N50" s="18">
        <v>14.82</v>
      </c>
      <c r="O50" s="18">
        <f t="shared" si="2"/>
        <v>0</v>
      </c>
      <c r="P50" s="18">
        <f t="shared" si="5"/>
        <v>2964</v>
      </c>
      <c r="Q50" s="62">
        <f t="shared" si="6"/>
        <v>0</v>
      </c>
    </row>
    <row r="51" spans="1:17" ht="29" x14ac:dyDescent="0.35">
      <c r="A51" s="109"/>
      <c r="B51" s="112"/>
      <c r="C51" s="33">
        <v>48</v>
      </c>
      <c r="D51" s="115"/>
      <c r="E51" s="39" t="s">
        <v>35</v>
      </c>
      <c r="F51" s="40" t="s">
        <v>125</v>
      </c>
      <c r="G51" s="40" t="s">
        <v>36</v>
      </c>
      <c r="H51" s="47">
        <f>REITORIA!J51+CEAD!J51+CEART!J51+CEFID!J51+ESAG!J51+FAED!J51+CCT!J51+CAV!J51+CEO!J51+CEAVI!J51+CESFI!J51+CERES!J51+CEPLAN!J51+CESMO!J51</f>
        <v>100</v>
      </c>
      <c r="I51" s="86">
        <f>REITORIA!K51+CEAD!K51+CEART!K51+CEFID!K51+ESAG!K51+FAED!K51+CCT!K51+CAV!K51+CEO!K51+CEAVI!K51+CESFI!K51+CERES!K51+CEPLAN!K51+CESMO!K51</f>
        <v>0</v>
      </c>
      <c r="J51" s="87">
        <f>REITORIA!L51+CEAD!L51+CEART!L51+CEFID!L51+ESAG!L51+FAED!L51+CCT!L51+CAV!L51+CEO!L51+CEAVI!L51+CESFI!L51+CERES!L51+CEPLAN!L51+CESMO!L51</f>
        <v>0</v>
      </c>
      <c r="K51" s="75">
        <f t="shared" si="0"/>
        <v>24.5</v>
      </c>
      <c r="L51" s="76">
        <f>REITORIA!O51+REITORIA!P51+CEAD!O51+CEAD!P51+CEART!O51+CEART!P51+CEFID!P51+CEFID!O51+ESAG!O51+ESAG!P51+FAED!O51+FAED!P51+CCT!O51+CCT!P51+CAV!O51+CAV!P51+CEO!O51+CEO!P51+CEAVI!O51+CEAVI!P51+CESFI!O51+CESFI!P51+CERES!O51+CERES!P51+CEPLAN!O51+CEPLAN!P51+CESMO!O51+CESMO!P51</f>
        <v>0</v>
      </c>
      <c r="M51" s="24">
        <f t="shared" si="1"/>
        <v>100</v>
      </c>
      <c r="N51" s="18">
        <v>55.57</v>
      </c>
      <c r="O51" s="18">
        <f t="shared" si="2"/>
        <v>0</v>
      </c>
      <c r="P51" s="18">
        <f t="shared" si="5"/>
        <v>5557</v>
      </c>
      <c r="Q51" s="62">
        <f t="shared" si="6"/>
        <v>0</v>
      </c>
    </row>
    <row r="52" spans="1:17" ht="40" customHeight="1" x14ac:dyDescent="0.35">
      <c r="A52" s="109"/>
      <c r="B52" s="112"/>
      <c r="C52" s="33">
        <v>49</v>
      </c>
      <c r="D52" s="115"/>
      <c r="E52" s="39" t="s">
        <v>127</v>
      </c>
      <c r="F52" s="40" t="s">
        <v>125</v>
      </c>
      <c r="G52" s="40" t="s">
        <v>28</v>
      </c>
      <c r="H52" s="47">
        <f>REITORIA!J52+CEAD!J52+CEART!J52+CEFID!J52+ESAG!J52+FAED!J52+CCT!J52+CAV!J52+CEO!J52+CEAVI!J52+CESFI!J52+CERES!J52+CEPLAN!J52+CESMO!J52</f>
        <v>2000</v>
      </c>
      <c r="I52" s="86">
        <f>REITORIA!K52+CEAD!K52+CEART!K52+CEFID!K52+ESAG!K52+FAED!K52+CCT!K52+CAV!K52+CEO!K52+CEAVI!K52+CESFI!K52+CERES!K52+CEPLAN!K52+CESMO!K52</f>
        <v>0</v>
      </c>
      <c r="J52" s="87">
        <f>REITORIA!L52+CEAD!L52+CEART!L52+CEFID!L52+ESAG!L52+FAED!L52+CCT!L52+CAV!L52+CEO!L52+CEAVI!L52+CESFI!L52+CERES!L52+CEPLAN!L52+CESMO!L52</f>
        <v>0</v>
      </c>
      <c r="K52" s="75">
        <f t="shared" si="0"/>
        <v>499.5</v>
      </c>
      <c r="L52" s="76">
        <f>REITORIA!O52+REITORIA!P52+CEAD!O52+CEAD!P52+CEART!O52+CEART!P52+CEFID!P52+CEFID!O52+ESAG!O52+ESAG!P52+FAED!O52+FAED!P52+CCT!O52+CCT!P52+CAV!O52+CAV!P52+CEO!O52+CEO!P52+CEAVI!O52+CEAVI!P52+CESFI!O52+CESFI!P52+CERES!O52+CERES!P52+CEPLAN!O52+CEPLAN!P52+CESMO!O52+CESMO!P52</f>
        <v>0</v>
      </c>
      <c r="M52" s="24">
        <f t="shared" si="1"/>
        <v>2000</v>
      </c>
      <c r="N52" s="18">
        <v>4.88</v>
      </c>
      <c r="O52" s="18">
        <f t="shared" si="2"/>
        <v>0</v>
      </c>
      <c r="P52" s="18">
        <f t="shared" si="5"/>
        <v>9760</v>
      </c>
      <c r="Q52" s="62">
        <f t="shared" si="6"/>
        <v>0</v>
      </c>
    </row>
    <row r="53" spans="1:17" ht="29" x14ac:dyDescent="0.35">
      <c r="A53" s="109"/>
      <c r="B53" s="112"/>
      <c r="C53" s="33">
        <v>50</v>
      </c>
      <c r="D53" s="115"/>
      <c r="E53" s="39" t="s">
        <v>129</v>
      </c>
      <c r="F53" s="40" t="s">
        <v>37</v>
      </c>
      <c r="G53" s="40" t="s">
        <v>39</v>
      </c>
      <c r="H53" s="47">
        <f>REITORIA!J53+CEAD!J53+CEART!J53+CEFID!J53+ESAG!J53+FAED!J53+CCT!J53+CAV!J53+CEO!J53+CEAVI!J53+CESFI!J53+CERES!J53+CEPLAN!J53+CESMO!J53</f>
        <v>2000</v>
      </c>
      <c r="I53" s="86">
        <f>REITORIA!K53+CEAD!K53+CEART!K53+CEFID!K53+ESAG!K53+FAED!K53+CCT!K53+CAV!K53+CEO!K53+CEAVI!K53+CESFI!K53+CERES!K53+CEPLAN!K53+CESMO!K53</f>
        <v>0</v>
      </c>
      <c r="J53" s="87">
        <f>REITORIA!L53+CEAD!L53+CEART!L53+CEFID!L53+ESAG!L53+FAED!L53+CCT!L53+CAV!L53+CEO!L53+CEAVI!L53+CESFI!L53+CERES!L53+CEPLAN!L53+CESMO!L53</f>
        <v>0</v>
      </c>
      <c r="K53" s="75">
        <f t="shared" si="0"/>
        <v>499.5</v>
      </c>
      <c r="L53" s="76">
        <f>REITORIA!O53+REITORIA!P53+CEAD!O53+CEAD!P53+CEART!O53+CEART!P53+CEFID!P53+CEFID!O53+ESAG!O53+ESAG!P53+FAED!O53+FAED!P53+CCT!O53+CCT!P53+CAV!O53+CAV!P53+CEO!O53+CEO!P53+CEAVI!O53+CEAVI!P53+CESFI!O53+CESFI!P53+CERES!O53+CERES!P53+CEPLAN!O53+CEPLAN!P53+CESMO!O53+CESMO!P53</f>
        <v>0</v>
      </c>
      <c r="M53" s="24">
        <f t="shared" si="1"/>
        <v>2000</v>
      </c>
      <c r="N53" s="18">
        <v>14.54</v>
      </c>
      <c r="O53" s="18">
        <f t="shared" si="2"/>
        <v>0</v>
      </c>
      <c r="P53" s="18">
        <f t="shared" si="5"/>
        <v>29080</v>
      </c>
      <c r="Q53" s="62">
        <f t="shared" si="6"/>
        <v>0</v>
      </c>
    </row>
    <row r="54" spans="1:17" ht="29" x14ac:dyDescent="0.35">
      <c r="A54" s="109"/>
      <c r="B54" s="112"/>
      <c r="C54" s="33">
        <v>51</v>
      </c>
      <c r="D54" s="115"/>
      <c r="E54" s="39" t="s">
        <v>130</v>
      </c>
      <c r="F54" s="40" t="s">
        <v>37</v>
      </c>
      <c r="G54" s="40" t="s">
        <v>40</v>
      </c>
      <c r="H54" s="47">
        <f>REITORIA!J54+CEAD!J54+CEART!J54+CEFID!J54+ESAG!J54+FAED!J54+CCT!J54+CAV!J54+CEO!J54+CEAVI!J54+CESFI!J54+CERES!J54+CEPLAN!J54+CESMO!J54</f>
        <v>200</v>
      </c>
      <c r="I54" s="86">
        <f>REITORIA!K54+CEAD!K54+CEART!K54+CEFID!K54+ESAG!K54+FAED!K54+CCT!K54+CAV!K54+CEO!K54+CEAVI!K54+CESFI!K54+CERES!K54+CEPLAN!K54+CESMO!K54</f>
        <v>0</v>
      </c>
      <c r="J54" s="87">
        <f>REITORIA!L54+CEAD!L54+CEART!L54+CEFID!L54+ESAG!L54+FAED!L54+CCT!L54+CAV!L54+CEO!L54+CEAVI!L54+CESFI!L54+CERES!L54+CEPLAN!L54+CESMO!L54</f>
        <v>0</v>
      </c>
      <c r="K54" s="75">
        <f t="shared" si="0"/>
        <v>49.5</v>
      </c>
      <c r="L54" s="76">
        <f>REITORIA!O54+REITORIA!P54+CEAD!O54+CEAD!P54+CEART!O54+CEART!P54+CEFID!P54+CEFID!O54+ESAG!O54+ESAG!P54+FAED!O54+FAED!P54+CCT!O54+CCT!P54+CAV!O54+CAV!P54+CEO!O54+CEO!P54+CEAVI!O54+CEAVI!P54+CESFI!O54+CESFI!P54+CERES!O54+CERES!P54+CEPLAN!O54+CEPLAN!P54+CESMO!O54+CESMO!P54</f>
        <v>0</v>
      </c>
      <c r="M54" s="24">
        <f t="shared" si="1"/>
        <v>200</v>
      </c>
      <c r="N54" s="18">
        <v>15.8</v>
      </c>
      <c r="O54" s="18">
        <f t="shared" si="2"/>
        <v>0</v>
      </c>
      <c r="P54" s="18">
        <f t="shared" si="5"/>
        <v>3160</v>
      </c>
      <c r="Q54" s="62">
        <f t="shared" si="6"/>
        <v>0</v>
      </c>
    </row>
    <row r="55" spans="1:17" ht="40" customHeight="1" x14ac:dyDescent="0.35">
      <c r="A55" s="109"/>
      <c r="B55" s="112"/>
      <c r="C55" s="33">
        <v>52</v>
      </c>
      <c r="D55" s="115"/>
      <c r="E55" s="39" t="s">
        <v>44</v>
      </c>
      <c r="F55" s="40" t="s">
        <v>37</v>
      </c>
      <c r="G55" s="40" t="s">
        <v>45</v>
      </c>
      <c r="H55" s="47">
        <f>REITORIA!J55+CEAD!J55+CEART!J55+CEFID!J55+ESAG!J55+FAED!J55+CCT!J55+CAV!J55+CEO!J55+CEAVI!J55+CESFI!J55+CERES!J55+CEPLAN!J55+CESMO!J55</f>
        <v>300</v>
      </c>
      <c r="I55" s="86">
        <f>REITORIA!K55+CEAD!K55+CEART!K55+CEFID!K55+ESAG!K55+FAED!K55+CCT!K55+CAV!K55+CEO!K55+CEAVI!K55+CESFI!K55+CERES!K55+CEPLAN!K55+CESMO!K55</f>
        <v>0</v>
      </c>
      <c r="J55" s="87">
        <f>REITORIA!L55+CEAD!L55+CEART!L55+CEFID!L55+ESAG!L55+FAED!L55+CCT!L55+CAV!L55+CEO!L55+CEAVI!L55+CESFI!L55+CERES!L55+CEPLAN!L55+CESMO!L55</f>
        <v>0</v>
      </c>
      <c r="K55" s="75">
        <f t="shared" si="0"/>
        <v>74.5</v>
      </c>
      <c r="L55" s="76">
        <f>REITORIA!O55+REITORIA!P55+CEAD!O55+CEAD!P55+CEART!O55+CEART!P55+CEFID!P55+CEFID!O55+ESAG!O55+ESAG!P55+FAED!O55+FAED!P55+CCT!O55+CCT!P55+CAV!O55+CAV!P55+CEO!O55+CEO!P55+CEAVI!O55+CEAVI!P55+CESFI!O55+CESFI!P55+CERES!O55+CERES!P55+CEPLAN!O55+CEPLAN!P55+CESMO!O55+CESMO!P55</f>
        <v>0</v>
      </c>
      <c r="M55" s="24">
        <f t="shared" si="1"/>
        <v>300</v>
      </c>
      <c r="N55" s="18">
        <v>25.35</v>
      </c>
      <c r="O55" s="18">
        <f t="shared" si="2"/>
        <v>0</v>
      </c>
      <c r="P55" s="18">
        <f t="shared" si="5"/>
        <v>7605</v>
      </c>
      <c r="Q55" s="62">
        <f t="shared" si="6"/>
        <v>0</v>
      </c>
    </row>
    <row r="56" spans="1:17" ht="29" x14ac:dyDescent="0.35">
      <c r="A56" s="109"/>
      <c r="B56" s="112"/>
      <c r="C56" s="33">
        <v>53</v>
      </c>
      <c r="D56" s="115"/>
      <c r="E56" s="39" t="s">
        <v>46</v>
      </c>
      <c r="F56" s="40" t="s">
        <v>37</v>
      </c>
      <c r="G56" s="40" t="s">
        <v>47</v>
      </c>
      <c r="H56" s="47">
        <f>REITORIA!J56+CEAD!J56+CEART!J56+CEFID!J56+ESAG!J56+FAED!J56+CCT!J56+CAV!J56+CEO!J56+CEAVI!J56+CESFI!J56+CERES!J56+CEPLAN!J56+CESMO!J56</f>
        <v>300</v>
      </c>
      <c r="I56" s="86">
        <f>REITORIA!K56+CEAD!K56+CEART!K56+CEFID!K56+ESAG!K56+FAED!K56+CCT!K56+CAV!K56+CEO!K56+CEAVI!K56+CESFI!K56+CERES!K56+CEPLAN!K56+CESMO!K56</f>
        <v>0</v>
      </c>
      <c r="J56" s="87">
        <f>REITORIA!L56+CEAD!L56+CEART!L56+CEFID!L56+ESAG!L56+FAED!L56+CCT!L56+CAV!L56+CEO!L56+CEAVI!L56+CESFI!L56+CERES!L56+CEPLAN!L56+CESMO!L56</f>
        <v>0</v>
      </c>
      <c r="K56" s="75">
        <f t="shared" si="0"/>
        <v>74.5</v>
      </c>
      <c r="L56" s="76">
        <f>REITORIA!O56+REITORIA!P56+CEAD!O56+CEAD!P56+CEART!O56+CEART!P56+CEFID!P56+CEFID!O56+ESAG!O56+ESAG!P56+FAED!O56+FAED!P56+CCT!O56+CCT!P56+CAV!O56+CAV!P56+CEO!O56+CEO!P56+CEAVI!O56+CEAVI!P56+CESFI!O56+CESFI!P56+CERES!O56+CERES!P56+CEPLAN!O56+CEPLAN!P56+CESMO!O56+CESMO!P56</f>
        <v>0</v>
      </c>
      <c r="M56" s="24">
        <f t="shared" si="1"/>
        <v>300</v>
      </c>
      <c r="N56" s="18">
        <v>20</v>
      </c>
      <c r="O56" s="18">
        <f t="shared" si="2"/>
        <v>0</v>
      </c>
      <c r="P56" s="18">
        <f t="shared" si="5"/>
        <v>6000</v>
      </c>
      <c r="Q56" s="62">
        <f t="shared" si="6"/>
        <v>0</v>
      </c>
    </row>
    <row r="57" spans="1:17" ht="29" x14ac:dyDescent="0.35">
      <c r="A57" s="109"/>
      <c r="B57" s="112"/>
      <c r="C57" s="33">
        <v>54</v>
      </c>
      <c r="D57" s="115"/>
      <c r="E57" s="39" t="s">
        <v>48</v>
      </c>
      <c r="F57" s="40" t="s">
        <v>37</v>
      </c>
      <c r="G57" s="40" t="s">
        <v>49</v>
      </c>
      <c r="H57" s="47">
        <f>REITORIA!J57+CEAD!J57+CEART!J57+CEFID!J57+ESAG!J57+FAED!J57+CCT!J57+CAV!J57+CEO!J57+CEAVI!J57+CESFI!J57+CERES!J57+CEPLAN!J57+CESMO!J57</f>
        <v>200</v>
      </c>
      <c r="I57" s="86">
        <f>REITORIA!K57+CEAD!K57+CEART!K57+CEFID!K57+ESAG!K57+FAED!K57+CCT!K57+CAV!K57+CEO!K57+CEAVI!K57+CESFI!K57+CERES!K57+CEPLAN!K57+CESMO!K57</f>
        <v>0</v>
      </c>
      <c r="J57" s="87">
        <f>REITORIA!L57+CEAD!L57+CEART!L57+CEFID!L57+ESAG!L57+FAED!L57+CCT!L57+CAV!L57+CEO!L57+CEAVI!L57+CESFI!L57+CERES!L57+CEPLAN!L57+CESMO!L57</f>
        <v>0</v>
      </c>
      <c r="K57" s="75">
        <f t="shared" si="0"/>
        <v>49.5</v>
      </c>
      <c r="L57" s="76">
        <f>REITORIA!O57+REITORIA!P57+CEAD!O57+CEAD!P57+CEART!O57+CEART!P57+CEFID!P57+CEFID!O57+ESAG!O57+ESAG!P57+FAED!O57+FAED!P57+CCT!O57+CCT!P57+CAV!O57+CAV!P57+CEO!O57+CEO!P57+CEAVI!O57+CEAVI!P57+CESFI!O57+CESFI!P57+CERES!O57+CERES!P57+CEPLAN!O57+CEPLAN!P57+CESMO!O57+CESMO!P57</f>
        <v>0</v>
      </c>
      <c r="M57" s="24">
        <f t="shared" si="1"/>
        <v>200</v>
      </c>
      <c r="N57" s="18">
        <v>14.23</v>
      </c>
      <c r="O57" s="18">
        <f t="shared" si="2"/>
        <v>0</v>
      </c>
      <c r="P57" s="18">
        <f t="shared" si="5"/>
        <v>2846</v>
      </c>
      <c r="Q57" s="62">
        <f t="shared" si="6"/>
        <v>0</v>
      </c>
    </row>
    <row r="58" spans="1:17" ht="29" x14ac:dyDescent="0.35">
      <c r="A58" s="109"/>
      <c r="B58" s="112"/>
      <c r="C58" s="33">
        <v>55</v>
      </c>
      <c r="D58" s="115"/>
      <c r="E58" s="39" t="s">
        <v>54</v>
      </c>
      <c r="F58" s="40" t="s">
        <v>37</v>
      </c>
      <c r="G58" s="40" t="s">
        <v>95</v>
      </c>
      <c r="H58" s="47">
        <f>REITORIA!J58+CEAD!J58+CEART!J58+CEFID!J58+ESAG!J58+FAED!J58+CCT!J58+CAV!J58+CEO!J58+CEAVI!J58+CESFI!J58+CERES!J58+CEPLAN!J58+CESMO!J58</f>
        <v>100</v>
      </c>
      <c r="I58" s="86">
        <f>REITORIA!K58+CEAD!K58+CEART!K58+CEFID!K58+ESAG!K58+FAED!K58+CCT!K58+CAV!K58+CEO!K58+CEAVI!K58+CESFI!K58+CERES!K58+CEPLAN!K58+CESMO!K58</f>
        <v>0</v>
      </c>
      <c r="J58" s="87">
        <f>REITORIA!L58+CEAD!L58+CEART!L58+CEFID!L58+ESAG!L58+FAED!L58+CCT!L58+CAV!L58+CEO!L58+CEAVI!L58+CESFI!L58+CERES!L58+CEPLAN!L58+CESMO!L58</f>
        <v>0</v>
      </c>
      <c r="K58" s="75">
        <f t="shared" si="0"/>
        <v>24.5</v>
      </c>
      <c r="L58" s="76">
        <f>REITORIA!O58+REITORIA!P58+CEAD!O58+CEAD!P58+CEART!O58+CEART!P58+CEFID!P58+CEFID!O58+ESAG!O58+ESAG!P58+FAED!O58+FAED!P58+CCT!O58+CCT!P58+CAV!O58+CAV!P58+CEO!O58+CEO!P58+CEAVI!O58+CEAVI!P58+CESFI!O58+CESFI!P58+CERES!O58+CERES!P58+CEPLAN!O58+CEPLAN!P58+CESMO!O58+CESMO!P58</f>
        <v>0</v>
      </c>
      <c r="M58" s="24">
        <f t="shared" si="1"/>
        <v>100</v>
      </c>
      <c r="N58" s="18">
        <v>64.08</v>
      </c>
      <c r="O58" s="18">
        <f t="shared" si="2"/>
        <v>0</v>
      </c>
      <c r="P58" s="18">
        <f t="shared" si="5"/>
        <v>6408</v>
      </c>
      <c r="Q58" s="62">
        <f t="shared" si="6"/>
        <v>0</v>
      </c>
    </row>
    <row r="59" spans="1:17" ht="29" x14ac:dyDescent="0.35">
      <c r="A59" s="109"/>
      <c r="B59" s="112"/>
      <c r="C59" s="33">
        <v>56</v>
      </c>
      <c r="D59" s="115"/>
      <c r="E59" s="39" t="s">
        <v>56</v>
      </c>
      <c r="F59" s="40" t="s">
        <v>37</v>
      </c>
      <c r="G59" s="40" t="s">
        <v>96</v>
      </c>
      <c r="H59" s="47">
        <f>REITORIA!J59+CEAD!J59+CEART!J59+CEFID!J59+ESAG!J59+FAED!J59+CCT!J59+CAV!J59+CEO!J59+CEAVI!J59+CESFI!J59+CERES!J59+CEPLAN!J59+CESMO!J59</f>
        <v>100</v>
      </c>
      <c r="I59" s="86">
        <f>REITORIA!K59+CEAD!K59+CEART!K59+CEFID!K59+ESAG!K59+FAED!K59+CCT!K59+CAV!K59+CEO!K59+CEAVI!K59+CESFI!K59+CERES!K59+CEPLAN!K59+CESMO!K59</f>
        <v>0</v>
      </c>
      <c r="J59" s="87">
        <f>REITORIA!L59+CEAD!L59+CEART!L59+CEFID!L59+ESAG!L59+FAED!L59+CCT!L59+CAV!L59+CEO!L59+CEAVI!L59+CESFI!L59+CERES!L59+CEPLAN!L59+CESMO!L59</f>
        <v>0</v>
      </c>
      <c r="K59" s="75">
        <f t="shared" si="0"/>
        <v>24.5</v>
      </c>
      <c r="L59" s="76">
        <f>REITORIA!O59+REITORIA!P59+CEAD!O59+CEAD!P59+CEART!O59+CEART!P59+CEFID!P59+CEFID!O59+ESAG!O59+ESAG!P59+FAED!O59+FAED!P59+CCT!O59+CCT!P59+CAV!O59+CAV!P59+CEO!O59+CEO!P59+CEAVI!O59+CEAVI!P59+CESFI!O59+CESFI!P59+CERES!O59+CERES!P59+CEPLAN!O59+CEPLAN!P59+CESMO!O59+CESMO!P59</f>
        <v>0</v>
      </c>
      <c r="M59" s="24">
        <f t="shared" si="1"/>
        <v>100</v>
      </c>
      <c r="N59" s="18">
        <v>24.58</v>
      </c>
      <c r="O59" s="18">
        <f t="shared" si="2"/>
        <v>0</v>
      </c>
      <c r="P59" s="18">
        <f t="shared" si="5"/>
        <v>2458</v>
      </c>
      <c r="Q59" s="62">
        <f t="shared" si="6"/>
        <v>0</v>
      </c>
    </row>
    <row r="60" spans="1:17" ht="40" customHeight="1" x14ac:dyDescent="0.35">
      <c r="A60" s="109"/>
      <c r="B60" s="112"/>
      <c r="C60" s="33">
        <v>57</v>
      </c>
      <c r="D60" s="115"/>
      <c r="E60" s="39" t="s">
        <v>58</v>
      </c>
      <c r="F60" s="40" t="s">
        <v>37</v>
      </c>
      <c r="G60" s="40" t="s">
        <v>59</v>
      </c>
      <c r="H60" s="47">
        <f>REITORIA!J60+CEAD!J60+CEART!J60+CEFID!J60+ESAG!J60+FAED!J60+CCT!J60+CAV!J60+CEO!J60+CEAVI!J60+CESFI!J60+CERES!J60+CEPLAN!J60+CESMO!J60</f>
        <v>80</v>
      </c>
      <c r="I60" s="86">
        <f>REITORIA!K60+CEAD!K60+CEART!K60+CEFID!K60+ESAG!K60+FAED!K60+CCT!K60+CAV!K60+CEO!K60+CEAVI!K60+CESFI!K60+CERES!K60+CEPLAN!K60+CESMO!K60</f>
        <v>0</v>
      </c>
      <c r="J60" s="87">
        <f>REITORIA!L60+CEAD!L60+CEART!L60+CEFID!L60+ESAG!L60+FAED!L60+CCT!L60+CAV!L60+CEO!L60+CEAVI!L60+CESFI!L60+CERES!L60+CEPLAN!L60+CESMO!L60</f>
        <v>0</v>
      </c>
      <c r="K60" s="75">
        <f t="shared" si="0"/>
        <v>19.5</v>
      </c>
      <c r="L60" s="76">
        <f>REITORIA!O60+REITORIA!P60+CEAD!O60+CEAD!P60+CEART!O60+CEART!P60+CEFID!P60+CEFID!O60+ESAG!O60+ESAG!P60+FAED!O60+FAED!P60+CCT!O60+CCT!P60+CAV!O60+CAV!P60+CEO!O60+CEO!P60+CEAVI!O60+CEAVI!P60+CESFI!O60+CESFI!P60+CERES!O60+CERES!P60+CEPLAN!O60+CEPLAN!P60+CESMO!O60+CESMO!P60</f>
        <v>0</v>
      </c>
      <c r="M60" s="24">
        <f t="shared" si="1"/>
        <v>80</v>
      </c>
      <c r="N60" s="18">
        <v>55.06</v>
      </c>
      <c r="O60" s="18">
        <f t="shared" si="2"/>
        <v>0</v>
      </c>
      <c r="P60" s="18">
        <f t="shared" si="5"/>
        <v>4404.8</v>
      </c>
      <c r="Q60" s="62">
        <f t="shared" si="6"/>
        <v>0</v>
      </c>
    </row>
    <row r="61" spans="1:17" ht="40" customHeight="1" x14ac:dyDescent="0.35">
      <c r="A61" s="109"/>
      <c r="B61" s="112"/>
      <c r="C61" s="33">
        <v>58</v>
      </c>
      <c r="D61" s="115"/>
      <c r="E61" s="39" t="s">
        <v>62</v>
      </c>
      <c r="F61" s="40" t="s">
        <v>125</v>
      </c>
      <c r="G61" s="40" t="s">
        <v>63</v>
      </c>
      <c r="H61" s="47">
        <f>REITORIA!J61+CEAD!J61+CEART!J61+CEFID!J61+ESAG!J61+FAED!J61+CCT!J61+CAV!J61+CEO!J61+CEAVI!J61+CESFI!J61+CERES!J61+CEPLAN!J61+CESMO!J61</f>
        <v>2</v>
      </c>
      <c r="I61" s="86">
        <f>REITORIA!K61+CEAD!K61+CEART!K61+CEFID!K61+ESAG!K61+FAED!K61+CCT!K61+CAV!K61+CEO!K61+CEAVI!K61+CESFI!K61+CERES!K61+CEPLAN!K61+CESMO!K61</f>
        <v>0</v>
      </c>
      <c r="J61" s="87">
        <f>REITORIA!L61+CEAD!L61+CEART!L61+CEFID!L61+ESAG!L61+FAED!L61+CCT!L61+CAV!L61+CEO!L61+CEAVI!L61+CESFI!L61+CERES!L61+CEPLAN!L61+CESMO!L61</f>
        <v>0</v>
      </c>
      <c r="K61" s="75">
        <f t="shared" si="0"/>
        <v>0</v>
      </c>
      <c r="L61" s="76">
        <f>REITORIA!O61+REITORIA!P61+CEAD!O61+CEAD!P61+CEART!O61+CEART!P61+CEFID!P61+CEFID!O61+ESAG!O61+ESAG!P61+FAED!O61+FAED!P61+CCT!O61+CCT!P61+CAV!O61+CAV!P61+CEO!O61+CEO!P61+CEAVI!O61+CEAVI!P61+CESFI!O61+CESFI!P61+CERES!O61+CERES!P61+CEPLAN!O61+CEPLAN!P61+CESMO!O61+CESMO!P61</f>
        <v>0</v>
      </c>
      <c r="M61" s="24">
        <f t="shared" si="1"/>
        <v>2</v>
      </c>
      <c r="N61" s="18">
        <v>985.48</v>
      </c>
      <c r="O61" s="18">
        <f t="shared" si="2"/>
        <v>0</v>
      </c>
      <c r="P61" s="18">
        <f t="shared" si="5"/>
        <v>1970.96</v>
      </c>
      <c r="Q61" s="62">
        <f t="shared" si="6"/>
        <v>0</v>
      </c>
    </row>
    <row r="62" spans="1:17" ht="40" customHeight="1" x14ac:dyDescent="0.35">
      <c r="A62" s="109"/>
      <c r="B62" s="112"/>
      <c r="C62" s="33">
        <v>59</v>
      </c>
      <c r="D62" s="115"/>
      <c r="E62" s="39" t="s">
        <v>64</v>
      </c>
      <c r="F62" s="40" t="s">
        <v>125</v>
      </c>
      <c r="G62" s="40" t="s">
        <v>63</v>
      </c>
      <c r="H62" s="47">
        <f>REITORIA!J62+CEAD!J62+CEART!J62+CEFID!J62+ESAG!J62+FAED!J62+CCT!J62+CAV!J62+CEO!J62+CEAVI!J62+CESFI!J62+CERES!J62+CEPLAN!J62+CESMO!J62</f>
        <v>10</v>
      </c>
      <c r="I62" s="86">
        <f>REITORIA!K62+CEAD!K62+CEART!K62+CEFID!K62+ESAG!K62+FAED!K62+CCT!K62+CAV!K62+CEO!K62+CEAVI!K62+CESFI!K62+CERES!K62+CEPLAN!K62+CESMO!K62</f>
        <v>0</v>
      </c>
      <c r="J62" s="87">
        <f>REITORIA!L62+CEAD!L62+CEART!L62+CEFID!L62+ESAG!L62+FAED!L62+CCT!L62+CAV!L62+CEO!L62+CEAVI!L62+CESFI!L62+CERES!L62+CEPLAN!L62+CESMO!L62</f>
        <v>0</v>
      </c>
      <c r="K62" s="75">
        <f t="shared" si="0"/>
        <v>2</v>
      </c>
      <c r="L62" s="76">
        <f>REITORIA!O62+REITORIA!P62+CEAD!O62+CEAD!P62+CEART!O62+CEART!P62+CEFID!P62+CEFID!O62+ESAG!O62+ESAG!P62+FAED!O62+FAED!P62+CCT!O62+CCT!P62+CAV!O62+CAV!P62+CEO!O62+CEO!P62+CEAVI!O62+CEAVI!P62+CESFI!O62+CESFI!P62+CERES!O62+CERES!P62+CEPLAN!O62+CEPLAN!P62+CESMO!O62+CESMO!P62</f>
        <v>0</v>
      </c>
      <c r="M62" s="24">
        <f t="shared" si="1"/>
        <v>10</v>
      </c>
      <c r="N62" s="18">
        <v>518.16999999999996</v>
      </c>
      <c r="O62" s="18">
        <f t="shared" si="2"/>
        <v>0</v>
      </c>
      <c r="P62" s="18">
        <f t="shared" si="5"/>
        <v>5181.7</v>
      </c>
      <c r="Q62" s="62">
        <f t="shared" si="6"/>
        <v>0</v>
      </c>
    </row>
    <row r="63" spans="1:17" ht="40" customHeight="1" x14ac:dyDescent="0.35">
      <c r="A63" s="109"/>
      <c r="B63" s="112"/>
      <c r="C63" s="33">
        <v>60</v>
      </c>
      <c r="D63" s="115"/>
      <c r="E63" s="39" t="s">
        <v>65</v>
      </c>
      <c r="F63" s="40" t="s">
        <v>125</v>
      </c>
      <c r="G63" s="40" t="s">
        <v>66</v>
      </c>
      <c r="H63" s="47">
        <f>REITORIA!J63+CEAD!J63+CEART!J63+CEFID!J63+ESAG!J63+FAED!J63+CCT!J63+CAV!J63+CEO!J63+CEAVI!J63+CESFI!J63+CERES!J63+CEPLAN!J63+CESMO!J63</f>
        <v>10</v>
      </c>
      <c r="I63" s="86">
        <f>REITORIA!K63+CEAD!K63+CEART!K63+CEFID!K63+ESAG!K63+FAED!K63+CCT!K63+CAV!K63+CEO!K63+CEAVI!K63+CESFI!K63+CERES!K63+CEPLAN!K63+CESMO!K63</f>
        <v>0</v>
      </c>
      <c r="J63" s="87">
        <f>REITORIA!L63+CEAD!L63+CEART!L63+CEFID!L63+ESAG!L63+FAED!L63+CCT!L63+CAV!L63+CEO!L63+CEAVI!L63+CESFI!L63+CERES!L63+CEPLAN!L63+CESMO!L63</f>
        <v>0</v>
      </c>
      <c r="K63" s="75">
        <f t="shared" si="0"/>
        <v>2</v>
      </c>
      <c r="L63" s="76">
        <f>REITORIA!O63+REITORIA!P63+CEAD!O63+CEAD!P63+CEART!O63+CEART!P63+CEFID!P63+CEFID!O63+ESAG!O63+ESAG!P63+FAED!O63+FAED!P63+CCT!O63+CCT!P63+CAV!O63+CAV!P63+CEO!O63+CEO!P63+CEAVI!O63+CEAVI!P63+CESFI!O63+CESFI!P63+CERES!O63+CERES!P63+CEPLAN!O63+CEPLAN!P63+CESMO!O63+CESMO!P63</f>
        <v>0</v>
      </c>
      <c r="M63" s="24">
        <f t="shared" si="1"/>
        <v>10</v>
      </c>
      <c r="N63" s="18">
        <v>139.9</v>
      </c>
      <c r="O63" s="18">
        <f t="shared" si="2"/>
        <v>0</v>
      </c>
      <c r="P63" s="18">
        <f t="shared" si="5"/>
        <v>1399</v>
      </c>
      <c r="Q63" s="62">
        <f t="shared" si="6"/>
        <v>0</v>
      </c>
    </row>
    <row r="64" spans="1:17" ht="40" customHeight="1" x14ac:dyDescent="0.35">
      <c r="A64" s="109"/>
      <c r="B64" s="112"/>
      <c r="C64" s="33">
        <v>61</v>
      </c>
      <c r="D64" s="115"/>
      <c r="E64" s="39" t="s">
        <v>67</v>
      </c>
      <c r="F64" s="40" t="s">
        <v>125</v>
      </c>
      <c r="G64" s="40" t="s">
        <v>68</v>
      </c>
      <c r="H64" s="47">
        <f>REITORIA!J64+CEAD!J64+CEART!J64+CEFID!J64+ESAG!J64+FAED!J64+CCT!J64+CAV!J64+CEO!J64+CEAVI!J64+CESFI!J64+CERES!J64+CEPLAN!J64+CESMO!J64</f>
        <v>4</v>
      </c>
      <c r="I64" s="86">
        <f>REITORIA!K64+CEAD!K64+CEART!K64+CEFID!K64+ESAG!K64+FAED!K64+CCT!K64+CAV!K64+CEO!K64+CEAVI!K64+CESFI!K64+CERES!K64+CEPLAN!K64+CESMO!K64</f>
        <v>0</v>
      </c>
      <c r="J64" s="87">
        <f>REITORIA!L64+CEAD!L64+CEART!L64+CEFID!L64+ESAG!L64+FAED!L64+CCT!L64+CAV!L64+CEO!L64+CEAVI!L64+CESFI!L64+CERES!L64+CEPLAN!L64+CESMO!L64</f>
        <v>0</v>
      </c>
      <c r="K64" s="75">
        <f t="shared" si="0"/>
        <v>0.5</v>
      </c>
      <c r="L64" s="76">
        <f>REITORIA!O64+REITORIA!P64+CEAD!O64+CEAD!P64+CEART!O64+CEART!P64+CEFID!P64+CEFID!O64+ESAG!O64+ESAG!P64+FAED!O64+FAED!P64+CCT!O64+CCT!P64+CAV!O64+CAV!P64+CEO!O64+CEO!P64+CEAVI!O64+CEAVI!P64+CESFI!O64+CESFI!P64+CERES!O64+CERES!P64+CEPLAN!O64+CEPLAN!P64+CESMO!O64+CESMO!P64</f>
        <v>0</v>
      </c>
      <c r="M64" s="24">
        <f t="shared" si="1"/>
        <v>4</v>
      </c>
      <c r="N64" s="18">
        <v>642.58000000000004</v>
      </c>
      <c r="O64" s="18">
        <f t="shared" si="2"/>
        <v>0</v>
      </c>
      <c r="P64" s="18">
        <f t="shared" si="5"/>
        <v>2570.3200000000002</v>
      </c>
      <c r="Q64" s="62">
        <f t="shared" si="6"/>
        <v>0</v>
      </c>
    </row>
    <row r="65" spans="1:17" ht="40" customHeight="1" x14ac:dyDescent="0.35">
      <c r="A65" s="109"/>
      <c r="B65" s="112"/>
      <c r="C65" s="33">
        <v>62</v>
      </c>
      <c r="D65" s="115"/>
      <c r="E65" s="39" t="s">
        <v>74</v>
      </c>
      <c r="F65" s="40" t="s">
        <v>125</v>
      </c>
      <c r="G65" s="40" t="s">
        <v>39</v>
      </c>
      <c r="H65" s="47">
        <f>REITORIA!J65+CEAD!J65+CEART!J65+CEFID!J65+ESAG!J65+FAED!J65+CCT!J65+CAV!J65+CEO!J65+CEAVI!J65+CESFI!J65+CERES!J65+CEPLAN!J65+CESMO!J65</f>
        <v>10</v>
      </c>
      <c r="I65" s="86">
        <f>REITORIA!K65+CEAD!K65+CEART!K65+CEFID!K65+ESAG!K65+FAED!K65+CCT!K65+CAV!K65+CEO!K65+CEAVI!K65+CESFI!K65+CERES!K65+CEPLAN!K65+CESMO!K65</f>
        <v>0</v>
      </c>
      <c r="J65" s="87">
        <f>REITORIA!L65+CEAD!L65+CEART!L65+CEFID!L65+ESAG!L65+FAED!L65+CCT!L65+CAV!L65+CEO!L65+CEAVI!L65+CESFI!L65+CERES!L65+CEPLAN!L65+CESMO!L65</f>
        <v>0</v>
      </c>
      <c r="K65" s="75">
        <f t="shared" si="0"/>
        <v>2</v>
      </c>
      <c r="L65" s="76">
        <f>REITORIA!O65+REITORIA!P65+CEAD!O65+CEAD!P65+CEART!O65+CEART!P65+CEFID!P65+CEFID!O65+ESAG!O65+ESAG!P65+FAED!O65+FAED!P65+CCT!O65+CCT!P65+CAV!O65+CAV!P65+CEO!O65+CEO!P65+CEAVI!O65+CEAVI!P65+CESFI!O65+CESFI!P65+CERES!O65+CERES!P65+CEPLAN!O65+CEPLAN!P65+CESMO!O65+CESMO!P65</f>
        <v>0</v>
      </c>
      <c r="M65" s="24">
        <f t="shared" si="1"/>
        <v>10</v>
      </c>
      <c r="N65" s="18">
        <v>993.02</v>
      </c>
      <c r="O65" s="18">
        <f t="shared" si="2"/>
        <v>0</v>
      </c>
      <c r="P65" s="18">
        <f t="shared" si="5"/>
        <v>9930.2000000000007</v>
      </c>
      <c r="Q65" s="62">
        <f t="shared" si="6"/>
        <v>0</v>
      </c>
    </row>
    <row r="66" spans="1:17" ht="40" customHeight="1" x14ac:dyDescent="0.35">
      <c r="A66" s="109"/>
      <c r="B66" s="112"/>
      <c r="C66" s="33">
        <v>63</v>
      </c>
      <c r="D66" s="115"/>
      <c r="E66" s="39" t="s">
        <v>78</v>
      </c>
      <c r="F66" s="40" t="s">
        <v>125</v>
      </c>
      <c r="G66" s="40" t="s">
        <v>28</v>
      </c>
      <c r="H66" s="47">
        <f>REITORIA!J66+CEAD!J66+CEART!J66+CEFID!J66+ESAG!J66+FAED!J66+CCT!J66+CAV!J66+CEO!J66+CEAVI!J66+CESFI!J66+CERES!J66+CEPLAN!J66+CESMO!J66</f>
        <v>50</v>
      </c>
      <c r="I66" s="86">
        <f>REITORIA!K66+CEAD!K66+CEART!K66+CEFID!K66+ESAG!K66+FAED!K66+CCT!K66+CAV!K66+CEO!K66+CEAVI!K66+CESFI!K66+CERES!K66+CEPLAN!K66+CESMO!K66</f>
        <v>0</v>
      </c>
      <c r="J66" s="87">
        <f>REITORIA!L66+CEAD!L66+CEART!L66+CEFID!L66+ESAG!L66+FAED!L66+CCT!L66+CAV!L66+CEO!L66+CEAVI!L66+CESFI!L66+CERES!L66+CEPLAN!L66+CESMO!L66</f>
        <v>0</v>
      </c>
      <c r="K66" s="75">
        <f t="shared" si="0"/>
        <v>12</v>
      </c>
      <c r="L66" s="76">
        <f>REITORIA!O66+REITORIA!P66+CEAD!O66+CEAD!P66+CEART!O66+CEART!P66+CEFID!P66+CEFID!O66+ESAG!O66+ESAG!P66+FAED!O66+FAED!P66+CCT!O66+CCT!P66+CAV!O66+CAV!P66+CEO!O66+CEO!P66+CEAVI!O66+CEAVI!P66+CESFI!O66+CESFI!P66+CERES!O66+CERES!P66+CEPLAN!O66+CEPLAN!P66+CESMO!O66+CESMO!P66</f>
        <v>0</v>
      </c>
      <c r="M66" s="24">
        <f t="shared" si="1"/>
        <v>50</v>
      </c>
      <c r="N66" s="18">
        <v>66.69</v>
      </c>
      <c r="O66" s="18">
        <f t="shared" si="2"/>
        <v>0</v>
      </c>
      <c r="P66" s="18">
        <f t="shared" si="5"/>
        <v>3334.5</v>
      </c>
      <c r="Q66" s="62">
        <f t="shared" si="6"/>
        <v>0</v>
      </c>
    </row>
    <row r="67" spans="1:17" ht="40" customHeight="1" x14ac:dyDescent="0.35">
      <c r="A67" s="109"/>
      <c r="B67" s="112"/>
      <c r="C67" s="33">
        <v>64</v>
      </c>
      <c r="D67" s="115"/>
      <c r="E67" s="39" t="s">
        <v>131</v>
      </c>
      <c r="F67" s="40" t="s">
        <v>125</v>
      </c>
      <c r="G67" s="40" t="s">
        <v>28</v>
      </c>
      <c r="H67" s="47">
        <f>REITORIA!J67+CEAD!J67+CEART!J67+CEFID!J67+ESAG!J67+FAED!J67+CCT!J67+CAV!J67+CEO!J67+CEAVI!J67+CESFI!J67+CERES!J67+CEPLAN!J67+CESMO!J67</f>
        <v>100</v>
      </c>
      <c r="I67" s="86">
        <f>REITORIA!K67+CEAD!K67+CEART!K67+CEFID!K67+ESAG!K67+FAED!K67+CCT!K67+CAV!K67+CEO!K67+CEAVI!K67+CESFI!K67+CERES!K67+CEPLAN!K67+CESMO!K67</f>
        <v>0</v>
      </c>
      <c r="J67" s="87">
        <f>REITORIA!L67+CEAD!L67+CEART!L67+CEFID!L67+ESAG!L67+FAED!L67+CCT!L67+CAV!L67+CEO!L67+CEAVI!L67+CESFI!L67+CERES!L67+CEPLAN!L67+CESMO!L67</f>
        <v>0</v>
      </c>
      <c r="K67" s="75">
        <f t="shared" si="0"/>
        <v>24.5</v>
      </c>
      <c r="L67" s="76">
        <f>REITORIA!O67+REITORIA!P67+CEAD!O67+CEAD!P67+CEART!O67+CEART!P67+CEFID!P67+CEFID!O67+ESAG!O67+ESAG!P67+FAED!O67+FAED!P67+CCT!O67+CCT!P67+CAV!O67+CAV!P67+CEO!O67+CEO!P67+CEAVI!O67+CEAVI!P67+CESFI!O67+CESFI!P67+CERES!O67+CERES!P67+CEPLAN!O67+CEPLAN!P67+CESMO!O67+CESMO!P67</f>
        <v>0</v>
      </c>
      <c r="M67" s="24">
        <f t="shared" si="1"/>
        <v>100</v>
      </c>
      <c r="N67" s="18">
        <v>63.14</v>
      </c>
      <c r="O67" s="18">
        <f t="shared" si="2"/>
        <v>0</v>
      </c>
      <c r="P67" s="18">
        <f t="shared" si="5"/>
        <v>6314</v>
      </c>
      <c r="Q67" s="62">
        <f t="shared" si="6"/>
        <v>0</v>
      </c>
    </row>
    <row r="68" spans="1:17" ht="40" customHeight="1" x14ac:dyDescent="0.35">
      <c r="A68" s="109"/>
      <c r="B68" s="112"/>
      <c r="C68" s="33">
        <v>65</v>
      </c>
      <c r="D68" s="115"/>
      <c r="E68" s="39" t="s">
        <v>132</v>
      </c>
      <c r="F68" s="40" t="s">
        <v>37</v>
      </c>
      <c r="G68" s="40" t="s">
        <v>79</v>
      </c>
      <c r="H68" s="47">
        <f>REITORIA!J68+CEAD!J68+CEART!J68+CEFID!J68+ESAG!J68+FAED!J68+CCT!J68+CAV!J68+CEO!J68+CEAVI!J68+CESFI!J68+CERES!J68+CEPLAN!J68+CESMO!J68</f>
        <v>3000</v>
      </c>
      <c r="I68" s="86">
        <f>REITORIA!K68+CEAD!K68+CEART!K68+CEFID!K68+ESAG!K68+FAED!K68+CCT!K68+CAV!K68+CEO!K68+CEAVI!K68+CESFI!K68+CERES!K68+CEPLAN!K68+CESMO!K68</f>
        <v>0</v>
      </c>
      <c r="J68" s="87">
        <f>REITORIA!L68+CEAD!L68+CEART!L68+CEFID!L68+ESAG!L68+FAED!L68+CCT!L68+CAV!L68+CEO!L68+CEAVI!L68+CESFI!L68+CERES!L68+CEPLAN!L68+CESMO!L68</f>
        <v>0</v>
      </c>
      <c r="K68" s="75">
        <f t="shared" si="0"/>
        <v>749.5</v>
      </c>
      <c r="L68" s="76">
        <f>REITORIA!O68+REITORIA!P68+CEAD!O68+CEAD!P68+CEART!O68+CEART!P68+CEFID!P68+CEFID!O68+ESAG!O68+ESAG!P68+FAED!O68+FAED!P68+CCT!O68+CCT!P68+CAV!O68+CAV!P68+CEO!O68+CEO!P68+CEAVI!O68+CEAVI!P68+CESFI!O68+CESFI!P68+CERES!O68+CERES!P68+CEPLAN!O68+CEPLAN!P68+CESMO!O68+CESMO!P68</f>
        <v>0</v>
      </c>
      <c r="M68" s="24">
        <f t="shared" si="1"/>
        <v>3000</v>
      </c>
      <c r="N68" s="18">
        <v>11.99</v>
      </c>
      <c r="O68" s="18">
        <f t="shared" si="2"/>
        <v>0</v>
      </c>
      <c r="P68" s="18">
        <f t="shared" si="5"/>
        <v>35970</v>
      </c>
      <c r="Q68" s="62">
        <f t="shared" si="6"/>
        <v>0</v>
      </c>
    </row>
    <row r="69" spans="1:17" ht="40" customHeight="1" x14ac:dyDescent="0.35">
      <c r="A69" s="109"/>
      <c r="B69" s="112"/>
      <c r="C69" s="33">
        <v>66</v>
      </c>
      <c r="D69" s="115"/>
      <c r="E69" s="39" t="s">
        <v>133</v>
      </c>
      <c r="F69" s="40" t="s">
        <v>37</v>
      </c>
      <c r="G69" s="40" t="s">
        <v>80</v>
      </c>
      <c r="H69" s="47">
        <f>REITORIA!J69+CEAD!J69+CEART!J69+CEFID!J69+ESAG!J69+FAED!J69+CCT!J69+CAV!J69+CEO!J69+CEAVI!J69+CESFI!J69+CERES!J69+CEPLAN!J69+CESMO!J69</f>
        <v>3000</v>
      </c>
      <c r="I69" s="86">
        <f>REITORIA!K69+CEAD!K69+CEART!K69+CEFID!K69+ESAG!K69+FAED!K69+CCT!K69+CAV!K69+CEO!K69+CEAVI!K69+CESFI!K69+CERES!K69+CEPLAN!K69+CESMO!K69</f>
        <v>0</v>
      </c>
      <c r="J69" s="87">
        <f>REITORIA!L69+CEAD!L69+CEART!L69+CEFID!L69+ESAG!L69+FAED!L69+CCT!L69+CAV!L69+CEO!L69+CEAVI!L69+CESFI!L69+CERES!L69+CEPLAN!L69+CESMO!L69</f>
        <v>0</v>
      </c>
      <c r="K69" s="75">
        <f t="shared" ref="K69:K132" si="7">H69*0.25-0.5</f>
        <v>749.5</v>
      </c>
      <c r="L69" s="76">
        <f>REITORIA!O69+REITORIA!P69+CEAD!O69+CEAD!P69+CEART!O69+CEART!P69+CEFID!P69+CEFID!O69+ESAG!O69+ESAG!P69+FAED!O69+FAED!P69+CCT!O69+CCT!P69+CAV!O69+CAV!P69+CEO!O69+CEO!P69+CEAVI!O69+CEAVI!P69+CESFI!O69+CESFI!P69+CERES!O69+CERES!P69+CEPLAN!O69+CEPLAN!P69+CESMO!O69+CESMO!P69</f>
        <v>0</v>
      </c>
      <c r="M69" s="24">
        <f t="shared" ref="M69:M132" si="8">H69-J69+L69</f>
        <v>3000</v>
      </c>
      <c r="N69" s="18">
        <v>18.37</v>
      </c>
      <c r="O69" s="18">
        <f t="shared" ref="O69:O132" si="9">N69*L69</f>
        <v>0</v>
      </c>
      <c r="P69" s="18">
        <f t="shared" si="5"/>
        <v>55110</v>
      </c>
      <c r="Q69" s="62">
        <f t="shared" si="6"/>
        <v>0</v>
      </c>
    </row>
    <row r="70" spans="1:17" ht="40" customHeight="1" x14ac:dyDescent="0.35">
      <c r="A70" s="109"/>
      <c r="B70" s="112"/>
      <c r="C70" s="33">
        <v>67</v>
      </c>
      <c r="D70" s="115"/>
      <c r="E70" s="39" t="s">
        <v>134</v>
      </c>
      <c r="F70" s="40" t="s">
        <v>37</v>
      </c>
      <c r="G70" s="40" t="s">
        <v>81</v>
      </c>
      <c r="H70" s="47">
        <f>REITORIA!J70+CEAD!J70+CEART!J70+CEFID!J70+ESAG!J70+FAED!J70+CCT!J70+CAV!J70+CEO!J70+CEAVI!J70+CESFI!J70+CERES!J70+CEPLAN!J70+CESMO!J70</f>
        <v>3000</v>
      </c>
      <c r="I70" s="86">
        <f>REITORIA!K70+CEAD!K70+CEART!K70+CEFID!K70+ESAG!K70+FAED!K70+CCT!K70+CAV!K70+CEO!K70+CEAVI!K70+CESFI!K70+CERES!K70+CEPLAN!K70+CESMO!K70</f>
        <v>0</v>
      </c>
      <c r="J70" s="87">
        <f>REITORIA!L70+CEAD!L70+CEART!L70+CEFID!L70+ESAG!L70+FAED!L70+CCT!L70+CAV!L70+CEO!L70+CEAVI!L70+CESFI!L70+CERES!L70+CEPLAN!L70+CESMO!L70</f>
        <v>0</v>
      </c>
      <c r="K70" s="75">
        <f t="shared" si="7"/>
        <v>749.5</v>
      </c>
      <c r="L70" s="76">
        <f>REITORIA!O70+REITORIA!P70+CEAD!O70+CEAD!P70+CEART!O70+CEART!P70+CEFID!P70+CEFID!O70+ESAG!O70+ESAG!P70+FAED!O70+FAED!P70+CCT!O70+CCT!P70+CAV!O70+CAV!P70+CEO!O70+CEO!P70+CEAVI!O70+CEAVI!P70+CESFI!O70+CESFI!P70+CERES!O70+CERES!P70+CEPLAN!O70+CEPLAN!P70+CESMO!O70+CESMO!P70</f>
        <v>0</v>
      </c>
      <c r="M70" s="24">
        <f t="shared" si="8"/>
        <v>3000</v>
      </c>
      <c r="N70" s="18">
        <v>19.25</v>
      </c>
      <c r="O70" s="18">
        <f t="shared" si="9"/>
        <v>0</v>
      </c>
      <c r="P70" s="18">
        <f t="shared" si="5"/>
        <v>57750</v>
      </c>
      <c r="Q70" s="62">
        <f t="shared" si="6"/>
        <v>0</v>
      </c>
    </row>
    <row r="71" spans="1:17" ht="40" customHeight="1" x14ac:dyDescent="0.35">
      <c r="A71" s="109"/>
      <c r="B71" s="112"/>
      <c r="C71" s="33">
        <v>68</v>
      </c>
      <c r="D71" s="115"/>
      <c r="E71" s="39" t="s">
        <v>135</v>
      </c>
      <c r="F71" s="40" t="s">
        <v>37</v>
      </c>
      <c r="G71" s="40" t="s">
        <v>82</v>
      </c>
      <c r="H71" s="47">
        <f>REITORIA!J71+CEAD!J71+CEART!J71+CEFID!J71+ESAG!J71+FAED!J71+CCT!J71+CAV!J71+CEO!J71+CEAVI!J71+CESFI!J71+CERES!J71+CEPLAN!J71+CESMO!J71</f>
        <v>500</v>
      </c>
      <c r="I71" s="86">
        <f>REITORIA!K71+CEAD!K71+CEART!K71+CEFID!K71+ESAG!K71+FAED!K71+CCT!K71+CAV!K71+CEO!K71+CEAVI!K71+CESFI!K71+CERES!K71+CEPLAN!K71+CESMO!K71</f>
        <v>0</v>
      </c>
      <c r="J71" s="87">
        <f>REITORIA!L71+CEAD!L71+CEART!L71+CEFID!L71+ESAG!L71+FAED!L71+CCT!L71+CAV!L71+CEO!L71+CEAVI!L71+CESFI!L71+CERES!L71+CEPLAN!L71+CESMO!L71</f>
        <v>0</v>
      </c>
      <c r="K71" s="75">
        <f t="shared" si="7"/>
        <v>124.5</v>
      </c>
      <c r="L71" s="76">
        <f>REITORIA!O71+REITORIA!P71+CEAD!O71+CEAD!P71+CEART!O71+CEART!P71+CEFID!P71+CEFID!O71+ESAG!O71+ESAG!P71+FAED!O71+FAED!P71+CCT!O71+CCT!P71+CAV!O71+CAV!P71+CEO!O71+CEO!P71+CEAVI!O71+CEAVI!P71+CESFI!O71+CESFI!P71+CERES!O71+CERES!P71+CEPLAN!O71+CEPLAN!P71+CESMO!O71+CESMO!P71</f>
        <v>0</v>
      </c>
      <c r="M71" s="24">
        <f t="shared" si="8"/>
        <v>500</v>
      </c>
      <c r="N71" s="18">
        <v>48.47</v>
      </c>
      <c r="O71" s="18">
        <f t="shared" si="9"/>
        <v>0</v>
      </c>
      <c r="P71" s="18">
        <f t="shared" si="5"/>
        <v>24235</v>
      </c>
      <c r="Q71" s="62">
        <f t="shared" si="6"/>
        <v>0</v>
      </c>
    </row>
    <row r="72" spans="1:17" ht="40" customHeight="1" x14ac:dyDescent="0.35">
      <c r="A72" s="109"/>
      <c r="B72" s="112"/>
      <c r="C72" s="33">
        <v>69</v>
      </c>
      <c r="D72" s="115"/>
      <c r="E72" s="39" t="s">
        <v>136</v>
      </c>
      <c r="F72" s="40" t="s">
        <v>37</v>
      </c>
      <c r="G72" s="40" t="s">
        <v>83</v>
      </c>
      <c r="H72" s="47">
        <f>REITORIA!J72+CEAD!J72+CEART!J72+CEFID!J72+ESAG!J72+FAED!J72+CCT!J72+CAV!J72+CEO!J72+CEAVI!J72+CESFI!J72+CERES!J72+CEPLAN!J72+CESMO!J72</f>
        <v>500</v>
      </c>
      <c r="I72" s="86">
        <f>REITORIA!K72+CEAD!K72+CEART!K72+CEFID!K72+ESAG!K72+FAED!K72+CCT!K72+CAV!K72+CEO!K72+CEAVI!K72+CESFI!K72+CERES!K72+CEPLAN!K72+CESMO!K72</f>
        <v>0</v>
      </c>
      <c r="J72" s="87">
        <f>REITORIA!L72+CEAD!L72+CEART!L72+CEFID!L72+ESAG!L72+FAED!L72+CCT!L72+CAV!L72+CEO!L72+CEAVI!L72+CESFI!L72+CERES!L72+CEPLAN!L72+CESMO!L72</f>
        <v>0</v>
      </c>
      <c r="K72" s="75">
        <f t="shared" si="7"/>
        <v>124.5</v>
      </c>
      <c r="L72" s="76">
        <f>REITORIA!O72+REITORIA!P72+CEAD!O72+CEAD!P72+CEART!O72+CEART!P72+CEFID!P72+CEFID!O72+ESAG!O72+ESAG!P72+FAED!O72+FAED!P72+CCT!O72+CCT!P72+CAV!O72+CAV!P72+CEO!O72+CEO!P72+CEAVI!O72+CEAVI!P72+CESFI!O72+CESFI!P72+CERES!O72+CERES!P72+CEPLAN!O72+CEPLAN!P72+CESMO!O72+CESMO!P72</f>
        <v>0</v>
      </c>
      <c r="M72" s="24">
        <f t="shared" si="8"/>
        <v>500</v>
      </c>
      <c r="N72" s="18">
        <v>25.36</v>
      </c>
      <c r="O72" s="18">
        <f t="shared" si="9"/>
        <v>0</v>
      </c>
      <c r="P72" s="18">
        <f t="shared" si="5"/>
        <v>12680</v>
      </c>
      <c r="Q72" s="62">
        <f t="shared" si="6"/>
        <v>0</v>
      </c>
    </row>
    <row r="73" spans="1:17" ht="40" customHeight="1" x14ac:dyDescent="0.35">
      <c r="A73" s="109"/>
      <c r="B73" s="112"/>
      <c r="C73" s="33">
        <v>70</v>
      </c>
      <c r="D73" s="115"/>
      <c r="E73" s="39" t="s">
        <v>84</v>
      </c>
      <c r="F73" s="40" t="s">
        <v>125</v>
      </c>
      <c r="G73" s="40" t="s">
        <v>85</v>
      </c>
      <c r="H73" s="47">
        <f>REITORIA!J73+CEAD!J73+CEART!J73+CEFID!J73+ESAG!J73+FAED!J73+CCT!J73+CAV!J73+CEO!J73+CEAVI!J73+CESFI!J73+CERES!J73+CEPLAN!J73+CESMO!J73</f>
        <v>3</v>
      </c>
      <c r="I73" s="86">
        <f>REITORIA!K73+CEAD!K73+CEART!K73+CEFID!K73+ESAG!K73+FAED!K73+CCT!K73+CAV!K73+CEO!K73+CEAVI!K73+CESFI!K73+CERES!K73+CEPLAN!K73+CESMO!K73</f>
        <v>0</v>
      </c>
      <c r="J73" s="87">
        <f>REITORIA!L73+CEAD!L73+CEART!L73+CEFID!L73+ESAG!L73+FAED!L73+CCT!L73+CAV!L73+CEO!L73+CEAVI!L73+CESFI!L73+CERES!L73+CEPLAN!L73+CESMO!L73</f>
        <v>0</v>
      </c>
      <c r="K73" s="75">
        <f t="shared" si="7"/>
        <v>0.25</v>
      </c>
      <c r="L73" s="76">
        <f>REITORIA!O73+REITORIA!P73+CEAD!O73+CEAD!P73+CEART!O73+CEART!P73+CEFID!P73+CEFID!O73+ESAG!O73+ESAG!P73+FAED!O73+FAED!P73+CCT!O73+CCT!P73+CAV!O73+CAV!P73+CEO!O73+CEO!P73+CEAVI!O73+CEAVI!P73+CESFI!O73+CESFI!P73+CERES!O73+CERES!P73+CEPLAN!O73+CEPLAN!P73+CESMO!O73+CESMO!P73</f>
        <v>0</v>
      </c>
      <c r="M73" s="24">
        <f t="shared" si="8"/>
        <v>3</v>
      </c>
      <c r="N73" s="18">
        <v>1049.8499999999999</v>
      </c>
      <c r="O73" s="18">
        <f t="shared" si="9"/>
        <v>0</v>
      </c>
      <c r="P73" s="18">
        <f t="shared" si="5"/>
        <v>3149.5499999999997</v>
      </c>
      <c r="Q73" s="62">
        <f t="shared" si="6"/>
        <v>0</v>
      </c>
    </row>
    <row r="74" spans="1:17" ht="40" customHeight="1" x14ac:dyDescent="0.35">
      <c r="A74" s="109"/>
      <c r="B74" s="112"/>
      <c r="C74" s="33">
        <v>71</v>
      </c>
      <c r="D74" s="115"/>
      <c r="E74" s="39" t="s">
        <v>86</v>
      </c>
      <c r="F74" s="40" t="s">
        <v>125</v>
      </c>
      <c r="G74" s="40" t="s">
        <v>87</v>
      </c>
      <c r="H74" s="47">
        <f>REITORIA!J74+CEAD!J74+CEART!J74+CEFID!J74+ESAG!J74+FAED!J74+CCT!J74+CAV!J74+CEO!J74+CEAVI!J74+CESFI!J74+CERES!J74+CEPLAN!J74+CESMO!J74</f>
        <v>10</v>
      </c>
      <c r="I74" s="86">
        <f>REITORIA!K74+CEAD!K74+CEART!K74+CEFID!K74+ESAG!K74+FAED!K74+CCT!K74+CAV!K74+CEO!K74+CEAVI!K74+CESFI!K74+CERES!K74+CEPLAN!K74+CESMO!K74</f>
        <v>0</v>
      </c>
      <c r="J74" s="87">
        <f>REITORIA!L74+CEAD!L74+CEART!L74+CEFID!L74+ESAG!L74+FAED!L74+CCT!L74+CAV!L74+CEO!L74+CEAVI!L74+CESFI!L74+CERES!L74+CEPLAN!L74+CESMO!L74</f>
        <v>0</v>
      </c>
      <c r="K74" s="75">
        <f t="shared" si="7"/>
        <v>2</v>
      </c>
      <c r="L74" s="76">
        <f>REITORIA!O74+REITORIA!P74+CEAD!O74+CEAD!P74+CEART!O74+CEART!P74+CEFID!P74+CEFID!O74+ESAG!O74+ESAG!P74+FAED!O74+FAED!P74+CCT!O74+CCT!P74+CAV!O74+CAV!P74+CEO!O74+CEO!P74+CEAVI!O74+CEAVI!P74+CESFI!O74+CESFI!P74+CERES!O74+CERES!P74+CEPLAN!O74+CEPLAN!P74+CESMO!O74+CESMO!P74</f>
        <v>0</v>
      </c>
      <c r="M74" s="24">
        <f t="shared" si="8"/>
        <v>10</v>
      </c>
      <c r="N74" s="18">
        <v>429.03</v>
      </c>
      <c r="O74" s="18">
        <f t="shared" si="9"/>
        <v>0</v>
      </c>
      <c r="P74" s="18">
        <f t="shared" si="5"/>
        <v>4290.2999999999993</v>
      </c>
      <c r="Q74" s="62">
        <f t="shared" si="6"/>
        <v>0</v>
      </c>
    </row>
    <row r="75" spans="1:17" ht="40" customHeight="1" x14ac:dyDescent="0.35">
      <c r="A75" s="109"/>
      <c r="B75" s="112"/>
      <c r="C75" s="33">
        <v>72</v>
      </c>
      <c r="D75" s="115"/>
      <c r="E75" s="39" t="s">
        <v>89</v>
      </c>
      <c r="F75" s="40" t="s">
        <v>37</v>
      </c>
      <c r="G75" s="40" t="s">
        <v>28</v>
      </c>
      <c r="H75" s="47">
        <f>REITORIA!J75+CEAD!J75+CEART!J75+CEFID!J75+ESAG!J75+FAED!J75+CCT!J75+CAV!J75+CEO!J75+CEAVI!J75+CESFI!J75+CERES!J75+CEPLAN!J75+CESMO!J75</f>
        <v>300</v>
      </c>
      <c r="I75" s="86">
        <f>REITORIA!K75+CEAD!K75+CEART!K75+CEFID!K75+ESAG!K75+FAED!K75+CCT!K75+CAV!K75+CEO!K75+CEAVI!K75+CESFI!K75+CERES!K75+CEPLAN!K75+CESMO!K75</f>
        <v>0</v>
      </c>
      <c r="J75" s="87">
        <f>REITORIA!L75+CEAD!L75+CEART!L75+CEFID!L75+ESAG!L75+FAED!L75+CCT!L75+CAV!L75+CEO!L75+CEAVI!L75+CESFI!L75+CERES!L75+CEPLAN!L75+CESMO!L75</f>
        <v>0</v>
      </c>
      <c r="K75" s="75">
        <f t="shared" si="7"/>
        <v>74.5</v>
      </c>
      <c r="L75" s="76">
        <f>REITORIA!O75+REITORIA!P75+CEAD!O75+CEAD!P75+CEART!O75+CEART!P75+CEFID!P75+CEFID!O75+ESAG!O75+ESAG!P75+FAED!O75+FAED!P75+CCT!O75+CCT!P75+CAV!O75+CAV!P75+CEO!O75+CEO!P75+CEAVI!O75+CEAVI!P75+CESFI!O75+CESFI!P75+CERES!O75+CERES!P75+CEPLAN!O75+CEPLAN!P75+CESMO!O75+CESMO!P75</f>
        <v>0</v>
      </c>
      <c r="M75" s="24">
        <f t="shared" si="8"/>
        <v>300</v>
      </c>
      <c r="N75" s="18">
        <v>177.85</v>
      </c>
      <c r="O75" s="18">
        <f t="shared" si="9"/>
        <v>0</v>
      </c>
      <c r="P75" s="18">
        <f t="shared" si="5"/>
        <v>53355</v>
      </c>
      <c r="Q75" s="62">
        <f t="shared" si="6"/>
        <v>0</v>
      </c>
    </row>
    <row r="76" spans="1:17" ht="40" customHeight="1" x14ac:dyDescent="0.35">
      <c r="A76" s="109"/>
      <c r="B76" s="112"/>
      <c r="C76" s="33">
        <v>73</v>
      </c>
      <c r="D76" s="115"/>
      <c r="E76" s="39" t="s">
        <v>90</v>
      </c>
      <c r="F76" s="40" t="s">
        <v>37</v>
      </c>
      <c r="G76" s="40" t="s">
        <v>28</v>
      </c>
      <c r="H76" s="47">
        <f>REITORIA!J76+CEAD!J76+CEART!J76+CEFID!J76+ESAG!J76+FAED!J76+CCT!J76+CAV!J76+CEO!J76+CEAVI!J76+CESFI!J76+CERES!J76+CEPLAN!J76+CESMO!J76</f>
        <v>600</v>
      </c>
      <c r="I76" s="86">
        <f>REITORIA!K76+CEAD!K76+CEART!K76+CEFID!K76+ESAG!K76+FAED!K76+CCT!K76+CAV!K76+CEO!K76+CEAVI!K76+CESFI!K76+CERES!K76+CEPLAN!K76+CESMO!K76</f>
        <v>0</v>
      </c>
      <c r="J76" s="87">
        <f>REITORIA!L76+CEAD!L76+CEART!L76+CEFID!L76+ESAG!L76+FAED!L76+CCT!L76+CAV!L76+CEO!L76+CEAVI!L76+CESFI!L76+CERES!L76+CEPLAN!L76+CESMO!L76</f>
        <v>0</v>
      </c>
      <c r="K76" s="75">
        <f t="shared" si="7"/>
        <v>149.5</v>
      </c>
      <c r="L76" s="76">
        <f>REITORIA!O76+REITORIA!P76+CEAD!O76+CEAD!P76+CEART!O76+CEART!P76+CEFID!P76+CEFID!O76+ESAG!O76+ESAG!P76+FAED!O76+FAED!P76+CCT!O76+CCT!P76+CAV!O76+CAV!P76+CEO!O76+CEO!P76+CEAVI!O76+CEAVI!P76+CESFI!O76+CESFI!P76+CERES!O76+CERES!P76+CEPLAN!O76+CEPLAN!P76+CESMO!O76+CESMO!P76</f>
        <v>0</v>
      </c>
      <c r="M76" s="24">
        <f t="shared" si="8"/>
        <v>600</v>
      </c>
      <c r="N76" s="18">
        <v>100.04</v>
      </c>
      <c r="O76" s="18">
        <f t="shared" si="9"/>
        <v>0</v>
      </c>
      <c r="P76" s="18">
        <f t="shared" si="5"/>
        <v>60024.000000000007</v>
      </c>
      <c r="Q76" s="62">
        <f t="shared" si="6"/>
        <v>0</v>
      </c>
    </row>
    <row r="77" spans="1:17" ht="40" customHeight="1" x14ac:dyDescent="0.35">
      <c r="A77" s="109"/>
      <c r="B77" s="112"/>
      <c r="C77" s="33">
        <v>74</v>
      </c>
      <c r="D77" s="115"/>
      <c r="E77" s="39" t="s">
        <v>91</v>
      </c>
      <c r="F77" s="40" t="s">
        <v>37</v>
      </c>
      <c r="G77" s="40" t="s">
        <v>92</v>
      </c>
      <c r="H77" s="47">
        <f>REITORIA!J77+CEAD!J77+CEART!J77+CEFID!J77+ESAG!J77+FAED!J77+CCT!J77+CAV!J77+CEO!J77+CEAVI!J77+CESFI!J77+CERES!J77+CEPLAN!J77+CESMO!J77</f>
        <v>900</v>
      </c>
      <c r="I77" s="86">
        <f>REITORIA!K77+CEAD!K77+CEART!K77+CEFID!K77+ESAG!K77+FAED!K77+CCT!K77+CAV!K77+CEO!K77+CEAVI!K77+CESFI!K77+CERES!K77+CEPLAN!K77+CESMO!K77</f>
        <v>0</v>
      </c>
      <c r="J77" s="87">
        <f>REITORIA!L77+CEAD!L77+CEART!L77+CEFID!L77+ESAG!L77+FAED!L77+CCT!L77+CAV!L77+CEO!L77+CEAVI!L77+CESFI!L77+CERES!L77+CEPLAN!L77+CESMO!L77</f>
        <v>0</v>
      </c>
      <c r="K77" s="75">
        <f t="shared" si="7"/>
        <v>224.5</v>
      </c>
      <c r="L77" s="76">
        <f>REITORIA!O77+REITORIA!P77+CEAD!O77+CEAD!P77+CEART!O77+CEART!P77+CEFID!P77+CEFID!O77+ESAG!O77+ESAG!P77+FAED!O77+FAED!P77+CCT!O77+CCT!P77+CAV!O77+CAV!P77+CEO!O77+CEO!P77+CEAVI!O77+CEAVI!P77+CESFI!O77+CESFI!P77+CERES!O77+CERES!P77+CEPLAN!O77+CEPLAN!P77+CESMO!O77+CESMO!P77</f>
        <v>0</v>
      </c>
      <c r="M77" s="24">
        <f t="shared" si="8"/>
        <v>900</v>
      </c>
      <c r="N77" s="18">
        <v>17.940000000000001</v>
      </c>
      <c r="O77" s="18">
        <f t="shared" si="9"/>
        <v>0</v>
      </c>
      <c r="P77" s="18">
        <f t="shared" si="5"/>
        <v>16146.000000000002</v>
      </c>
      <c r="Q77" s="62">
        <f t="shared" si="6"/>
        <v>0</v>
      </c>
    </row>
    <row r="78" spans="1:17" ht="40" customHeight="1" x14ac:dyDescent="0.35">
      <c r="A78" s="109"/>
      <c r="B78" s="112"/>
      <c r="C78" s="33">
        <v>75</v>
      </c>
      <c r="D78" s="115"/>
      <c r="E78" s="39" t="s">
        <v>93</v>
      </c>
      <c r="F78" s="40" t="s">
        <v>125</v>
      </c>
      <c r="G78" s="40" t="s">
        <v>28</v>
      </c>
      <c r="H78" s="47">
        <f>REITORIA!J78+CEAD!J78+CEART!J78+CEFID!J78+ESAG!J78+FAED!J78+CCT!J78+CAV!J78+CEO!J78+CEAVI!J78+CESFI!J78+CERES!J78+CEPLAN!J78+CESMO!J78</f>
        <v>20</v>
      </c>
      <c r="I78" s="86">
        <f>REITORIA!K78+CEAD!K78+CEART!K78+CEFID!K78+ESAG!K78+FAED!K78+CCT!K78+CAV!K78+CEO!K78+CEAVI!K78+CESFI!K78+CERES!K78+CEPLAN!K78+CESMO!K78</f>
        <v>0</v>
      </c>
      <c r="J78" s="87">
        <f>REITORIA!L78+CEAD!L78+CEART!L78+CEFID!L78+ESAG!L78+FAED!L78+CCT!L78+CAV!L78+CEO!L78+CEAVI!L78+CESFI!L78+CERES!L78+CEPLAN!L78+CESMO!L78</f>
        <v>0</v>
      </c>
      <c r="K78" s="75">
        <f t="shared" si="7"/>
        <v>4.5</v>
      </c>
      <c r="L78" s="76">
        <f>REITORIA!O78+REITORIA!P78+CEAD!O78+CEAD!P78+CEART!O78+CEART!P78+CEFID!P78+CEFID!O78+ESAG!O78+ESAG!P78+FAED!O78+FAED!P78+CCT!O78+CCT!P78+CAV!O78+CAV!P78+CEO!O78+CEO!P78+CEAVI!O78+CEAVI!P78+CESFI!O78+CESFI!P78+CERES!O78+CERES!P78+CEPLAN!O78+CEPLAN!P78+CESMO!O78+CESMO!P78</f>
        <v>0</v>
      </c>
      <c r="M78" s="24">
        <f t="shared" si="8"/>
        <v>20</v>
      </c>
      <c r="N78" s="18">
        <v>165.99</v>
      </c>
      <c r="O78" s="18">
        <f t="shared" si="9"/>
        <v>0</v>
      </c>
      <c r="P78" s="18">
        <f t="shared" si="5"/>
        <v>3319.8</v>
      </c>
      <c r="Q78" s="62">
        <f t="shared" si="6"/>
        <v>0</v>
      </c>
    </row>
    <row r="79" spans="1:17" ht="40" customHeight="1" x14ac:dyDescent="0.35">
      <c r="A79" s="109"/>
      <c r="B79" s="113"/>
      <c r="C79" s="33">
        <v>76</v>
      </c>
      <c r="D79" s="116"/>
      <c r="E79" s="39" t="s">
        <v>94</v>
      </c>
      <c r="F79" s="40" t="s">
        <v>125</v>
      </c>
      <c r="G79" s="40" t="s">
        <v>28</v>
      </c>
      <c r="H79" s="47">
        <f>REITORIA!J79+CEAD!J79+CEART!J79+CEFID!J79+ESAG!J79+FAED!J79+CCT!J79+CAV!J79+CEO!J79+CEAVI!J79+CESFI!J79+CERES!J79+CEPLAN!J79+CESMO!J79</f>
        <v>8</v>
      </c>
      <c r="I79" s="86">
        <f>REITORIA!K79+CEAD!K79+CEART!K79+CEFID!K79+ESAG!K79+FAED!K79+CCT!K79+CAV!K79+CEO!K79+CEAVI!K79+CESFI!K79+CERES!K79+CEPLAN!K79+CESMO!K79</f>
        <v>0</v>
      </c>
      <c r="J79" s="87">
        <f>REITORIA!L79+CEAD!L79+CEART!L79+CEFID!L79+ESAG!L79+FAED!L79+CCT!L79+CAV!L79+CEO!L79+CEAVI!L79+CESFI!L79+CERES!L79+CEPLAN!L79+CESMO!L79</f>
        <v>0</v>
      </c>
      <c r="K79" s="75">
        <f t="shared" si="7"/>
        <v>1.5</v>
      </c>
      <c r="L79" s="76">
        <f>REITORIA!O79+REITORIA!P79+CEAD!O79+CEAD!P79+CEART!O79+CEART!P79+CEFID!P79+CEFID!O79+ESAG!O79+ESAG!P79+FAED!O79+FAED!P79+CCT!O79+CCT!P79+CAV!O79+CAV!P79+CEO!O79+CEO!P79+CEAVI!O79+CEAVI!P79+CESFI!O79+CESFI!P79+CERES!O79+CERES!P79+CEPLAN!O79+CEPLAN!P79+CESMO!O79+CESMO!P79</f>
        <v>0</v>
      </c>
      <c r="M79" s="24">
        <f t="shared" si="8"/>
        <v>8</v>
      </c>
      <c r="N79" s="18">
        <v>181.56</v>
      </c>
      <c r="O79" s="18">
        <f t="shared" si="9"/>
        <v>0</v>
      </c>
      <c r="P79" s="18">
        <f t="shared" si="5"/>
        <v>1452.48</v>
      </c>
      <c r="Q79" s="62">
        <f t="shared" si="6"/>
        <v>0</v>
      </c>
    </row>
    <row r="80" spans="1:17" ht="40" customHeight="1" x14ac:dyDescent="0.35">
      <c r="A80" s="108" t="s">
        <v>141</v>
      </c>
      <c r="B80" s="111">
        <v>3</v>
      </c>
      <c r="C80" s="33">
        <v>77</v>
      </c>
      <c r="D80" s="114" t="s">
        <v>123</v>
      </c>
      <c r="E80" s="39" t="s">
        <v>27</v>
      </c>
      <c r="F80" s="40" t="s">
        <v>125</v>
      </c>
      <c r="G80" s="40" t="s">
        <v>28</v>
      </c>
      <c r="H80" s="47">
        <f>REITORIA!J80+CEAD!J80+CEART!J80+CEFID!J80+ESAG!J80+FAED!J80+CCT!J80+CAV!J80+CEO!J80+CEAVI!J80+CESFI!J80+CERES!J80+CEPLAN!J80+CESMO!J80</f>
        <v>6</v>
      </c>
      <c r="I80" s="86">
        <f>REITORIA!K80+CEAD!K80+CEART!K80+CEFID!K80+ESAG!K80+FAED!K80+CCT!K80+CAV!K80+CEO!K80+CEAVI!K80+CESFI!K80+CERES!K80+CEPLAN!K80+CESMO!K80</f>
        <v>0</v>
      </c>
      <c r="J80" s="87">
        <f>REITORIA!L80+CEAD!L80+CEART!L80+CEFID!L80+ESAG!L80+FAED!L80+CCT!L80+CAV!L80+CEO!L80+CEAVI!L80+CESFI!L80+CERES!L80+CEPLAN!L80+CESMO!L80</f>
        <v>0</v>
      </c>
      <c r="K80" s="75">
        <f t="shared" si="7"/>
        <v>1</v>
      </c>
      <c r="L80" s="76">
        <f>REITORIA!O80+REITORIA!P80+CEAD!O80+CEAD!P80+CEART!O80+CEART!P80+CEFID!P80+CEFID!O80+ESAG!O80+ESAG!P80+FAED!O80+FAED!P80+CCT!O80+CCT!P80+CAV!O80+CAV!P80+CEO!O80+CEO!P80+CEAVI!O80+CEAVI!P80+CESFI!O80+CESFI!P80+CERES!O80+CERES!P80+CEPLAN!O80+CEPLAN!P80+CESMO!O80+CESMO!P80</f>
        <v>0</v>
      </c>
      <c r="M80" s="24">
        <f t="shared" si="8"/>
        <v>6</v>
      </c>
      <c r="N80" s="18">
        <v>214.44</v>
      </c>
      <c r="O80" s="18">
        <f t="shared" si="9"/>
        <v>0</v>
      </c>
      <c r="P80" s="18">
        <f t="shared" si="5"/>
        <v>1286.6399999999999</v>
      </c>
      <c r="Q80" s="62">
        <f t="shared" si="6"/>
        <v>0</v>
      </c>
    </row>
    <row r="81" spans="1:17" ht="40" customHeight="1" x14ac:dyDescent="0.35">
      <c r="A81" s="109"/>
      <c r="B81" s="112"/>
      <c r="C81" s="33">
        <v>78</v>
      </c>
      <c r="D81" s="115"/>
      <c r="E81" s="39" t="s">
        <v>32</v>
      </c>
      <c r="F81" s="40" t="s">
        <v>125</v>
      </c>
      <c r="G81" s="40" t="s">
        <v>28</v>
      </c>
      <c r="H81" s="47">
        <f>REITORIA!J81+CEAD!J81+CEART!J81+CEFID!J81+ESAG!J81+FAED!J81+CCT!J81+CAV!J81+CEO!J81+CEAVI!J81+CESFI!J81+CERES!J81+CEPLAN!J81+CESMO!J81</f>
        <v>50</v>
      </c>
      <c r="I81" s="86">
        <f>REITORIA!K81+CEAD!K81+CEART!K81+CEFID!K81+ESAG!K81+FAED!K81+CCT!K81+CAV!K81+CEO!K81+CEAVI!K81+CESFI!K81+CERES!K81+CEPLAN!K81+CESMO!K81</f>
        <v>0</v>
      </c>
      <c r="J81" s="87">
        <f>REITORIA!L81+CEAD!L81+CEART!L81+CEFID!L81+ESAG!L81+FAED!L81+CCT!L81+CAV!L81+CEO!L81+CEAVI!L81+CESFI!L81+CERES!L81+CEPLAN!L81+CESMO!L81</f>
        <v>0</v>
      </c>
      <c r="K81" s="75">
        <f t="shared" si="7"/>
        <v>12</v>
      </c>
      <c r="L81" s="76">
        <f>REITORIA!O81+REITORIA!P81+CEAD!O81+CEAD!P81+CEART!O81+CEART!P81+CEFID!P81+CEFID!O81+ESAG!O81+ESAG!P81+FAED!O81+FAED!P81+CCT!O81+CCT!P81+CAV!O81+CAV!P81+CEO!O81+CEO!P81+CEAVI!O81+CEAVI!P81+CESFI!O81+CESFI!P81+CERES!O81+CERES!P81+CEPLAN!O81+CEPLAN!P81+CESMO!O81+CESMO!P81</f>
        <v>0</v>
      </c>
      <c r="M81" s="24">
        <f t="shared" si="8"/>
        <v>50</v>
      </c>
      <c r="N81" s="18">
        <v>27.44</v>
      </c>
      <c r="O81" s="18">
        <f t="shared" si="9"/>
        <v>0</v>
      </c>
      <c r="P81" s="18">
        <f t="shared" si="5"/>
        <v>1372</v>
      </c>
      <c r="Q81" s="62">
        <f t="shared" si="6"/>
        <v>0</v>
      </c>
    </row>
    <row r="82" spans="1:17" ht="40" customHeight="1" x14ac:dyDescent="0.35">
      <c r="A82" s="109"/>
      <c r="B82" s="112"/>
      <c r="C82" s="33">
        <v>79</v>
      </c>
      <c r="D82" s="115"/>
      <c r="E82" s="39" t="s">
        <v>33</v>
      </c>
      <c r="F82" s="40" t="s">
        <v>125</v>
      </c>
      <c r="G82" s="40" t="s">
        <v>34</v>
      </c>
      <c r="H82" s="47">
        <f>REITORIA!J82+CEAD!J82+CEART!J82+CEFID!J82+ESAG!J82+FAED!J82+CCT!J82+CAV!J82+CEO!J82+CEAVI!J82+CESFI!J82+CERES!J82+CEPLAN!J82+CESMO!J82</f>
        <v>100</v>
      </c>
      <c r="I82" s="86">
        <f>REITORIA!K82+CEAD!K82+CEART!K82+CEFID!K82+ESAG!K82+FAED!K82+CCT!K82+CAV!K82+CEO!K82+CEAVI!K82+CESFI!K82+CERES!K82+CEPLAN!K82+CESMO!K82</f>
        <v>0</v>
      </c>
      <c r="J82" s="87">
        <f>REITORIA!L82+CEAD!L82+CEART!L82+CEFID!L82+ESAG!L82+FAED!L82+CCT!L82+CAV!L82+CEO!L82+CEAVI!L82+CESFI!L82+CERES!L82+CEPLAN!L82+CESMO!L82</f>
        <v>0</v>
      </c>
      <c r="K82" s="75">
        <f t="shared" si="7"/>
        <v>24.5</v>
      </c>
      <c r="L82" s="76">
        <f>REITORIA!O82+REITORIA!P82+CEAD!O82+CEAD!P82+CEART!O82+CEART!P82+CEFID!P82+CEFID!O82+ESAG!O82+ESAG!P82+FAED!O82+FAED!P82+CCT!O82+CCT!P82+CAV!O82+CAV!P82+CEO!O82+CEO!P82+CEAVI!O82+CEAVI!P82+CESFI!O82+CESFI!P82+CERES!O82+CERES!P82+CEPLAN!O82+CEPLAN!P82+CESMO!O82+CESMO!P82</f>
        <v>0</v>
      </c>
      <c r="M82" s="24">
        <f t="shared" si="8"/>
        <v>100</v>
      </c>
      <c r="N82" s="18">
        <v>44.6</v>
      </c>
      <c r="O82" s="18">
        <f t="shared" si="9"/>
        <v>0</v>
      </c>
      <c r="P82" s="18">
        <f t="shared" si="5"/>
        <v>4460</v>
      </c>
      <c r="Q82" s="62">
        <f t="shared" si="6"/>
        <v>0</v>
      </c>
    </row>
    <row r="83" spans="1:17" ht="40" customHeight="1" x14ac:dyDescent="0.35">
      <c r="A83" s="109"/>
      <c r="B83" s="112"/>
      <c r="C83" s="33">
        <v>80</v>
      </c>
      <c r="D83" s="115"/>
      <c r="E83" s="39" t="s">
        <v>35</v>
      </c>
      <c r="F83" s="40" t="s">
        <v>125</v>
      </c>
      <c r="G83" s="40" t="s">
        <v>36</v>
      </c>
      <c r="H83" s="47">
        <f>REITORIA!J83+CEAD!J83+CEART!J83+CEFID!J83+ESAG!J83+FAED!J83+CCT!J83+CAV!J83+CEO!J83+CEAVI!J83+CESFI!J83+CERES!J83+CEPLAN!J83+CESMO!J83</f>
        <v>100</v>
      </c>
      <c r="I83" s="86">
        <f>REITORIA!K83+CEAD!K83+CEART!K83+CEFID!K83+ESAG!K83+FAED!K83+CCT!K83+CAV!K83+CEO!K83+CEAVI!K83+CESFI!K83+CERES!K83+CEPLAN!K83+CESMO!K83</f>
        <v>0</v>
      </c>
      <c r="J83" s="87">
        <f>REITORIA!L83+CEAD!L83+CEART!L83+CEFID!L83+ESAG!L83+FAED!L83+CCT!L83+CAV!L83+CEO!L83+CEAVI!L83+CESFI!L83+CERES!L83+CEPLAN!L83+CESMO!L83</f>
        <v>0</v>
      </c>
      <c r="K83" s="75">
        <f t="shared" si="7"/>
        <v>24.5</v>
      </c>
      <c r="L83" s="76">
        <f>REITORIA!O83+REITORIA!P83+CEAD!O83+CEAD!P83+CEART!O83+CEART!P83+CEFID!P83+CEFID!O83+ESAG!O83+ESAG!P83+FAED!O83+FAED!P83+CCT!O83+CCT!P83+CAV!O83+CAV!P83+CEO!O83+CEO!P83+CEAVI!O83+CEAVI!P83+CESFI!O83+CESFI!P83+CERES!O83+CERES!P83+CEPLAN!O83+CEPLAN!P83+CESMO!O83+CESMO!P83</f>
        <v>0</v>
      </c>
      <c r="M83" s="24">
        <f t="shared" si="8"/>
        <v>100</v>
      </c>
      <c r="N83" s="18">
        <v>64.33</v>
      </c>
      <c r="O83" s="18">
        <f t="shared" si="9"/>
        <v>0</v>
      </c>
      <c r="P83" s="18">
        <f t="shared" si="5"/>
        <v>6433</v>
      </c>
      <c r="Q83" s="62">
        <f t="shared" si="6"/>
        <v>0</v>
      </c>
    </row>
    <row r="84" spans="1:17" ht="40" customHeight="1" x14ac:dyDescent="0.35">
      <c r="A84" s="109"/>
      <c r="B84" s="112"/>
      <c r="C84" s="33">
        <v>81</v>
      </c>
      <c r="D84" s="115"/>
      <c r="E84" s="39" t="s">
        <v>127</v>
      </c>
      <c r="F84" s="40" t="s">
        <v>125</v>
      </c>
      <c r="G84" s="40" t="s">
        <v>28</v>
      </c>
      <c r="H84" s="47">
        <f>REITORIA!J84+CEAD!J84+CEART!J84+CEFID!J84+ESAG!J84+FAED!J84+CCT!J84+CAV!J84+CEO!J84+CEAVI!J84+CESFI!J84+CERES!J84+CEPLAN!J84+CESMO!J84</f>
        <v>50</v>
      </c>
      <c r="I84" s="86">
        <f>REITORIA!K84+CEAD!K84+CEART!K84+CEFID!K84+ESAG!K84+FAED!K84+CCT!K84+CAV!K84+CEO!K84+CEAVI!K84+CESFI!K84+CERES!K84+CEPLAN!K84+CESMO!K84</f>
        <v>0</v>
      </c>
      <c r="J84" s="87">
        <f>REITORIA!L84+CEAD!L84+CEART!L84+CEFID!L84+ESAG!L84+FAED!L84+CCT!L84+CAV!L84+CEO!L84+CEAVI!L84+CESFI!L84+CERES!L84+CEPLAN!L84+CESMO!L84</f>
        <v>0</v>
      </c>
      <c r="K84" s="75">
        <f t="shared" si="7"/>
        <v>12</v>
      </c>
      <c r="L84" s="76">
        <f>REITORIA!O84+REITORIA!P84+CEAD!O84+CEAD!P84+CEART!O84+CEART!P84+CEFID!P84+CEFID!O84+ESAG!O84+ESAG!P84+FAED!O84+FAED!P84+CCT!O84+CCT!P84+CAV!O84+CAV!P84+CEO!O84+CEO!P84+CEAVI!O84+CEAVI!P84+CESFI!O84+CESFI!P84+CERES!O84+CERES!P84+CEPLAN!O84+CEPLAN!P84+CESMO!O84+CESMO!P84</f>
        <v>0</v>
      </c>
      <c r="M84" s="24">
        <f t="shared" si="8"/>
        <v>50</v>
      </c>
      <c r="N84" s="18">
        <v>5.65</v>
      </c>
      <c r="O84" s="18">
        <f t="shared" si="9"/>
        <v>0</v>
      </c>
      <c r="P84" s="18">
        <f t="shared" si="5"/>
        <v>282.5</v>
      </c>
      <c r="Q84" s="62">
        <f t="shared" si="6"/>
        <v>0</v>
      </c>
    </row>
    <row r="85" spans="1:17" ht="40" customHeight="1" x14ac:dyDescent="0.35">
      <c r="A85" s="109"/>
      <c r="B85" s="112"/>
      <c r="C85" s="33">
        <v>82</v>
      </c>
      <c r="D85" s="115"/>
      <c r="E85" s="39" t="s">
        <v>128</v>
      </c>
      <c r="F85" s="40" t="s">
        <v>37</v>
      </c>
      <c r="G85" s="40" t="s">
        <v>38</v>
      </c>
      <c r="H85" s="47">
        <f>REITORIA!J85+CEAD!J85+CEART!J85+CEFID!J85+ESAG!J85+FAED!J85+CCT!J85+CAV!J85+CEO!J85+CEAVI!J85+CESFI!J85+CERES!J85+CEPLAN!J85+CESMO!J85</f>
        <v>2000</v>
      </c>
      <c r="I85" s="86">
        <f>REITORIA!K85+CEAD!K85+CEART!K85+CEFID!K85+ESAG!K85+FAED!K85+CCT!K85+CAV!K85+CEO!K85+CEAVI!K85+CESFI!K85+CERES!K85+CEPLAN!K85+CESMO!K85</f>
        <v>0</v>
      </c>
      <c r="J85" s="87">
        <f>REITORIA!L85+CEAD!L85+CEART!L85+CEFID!L85+ESAG!L85+FAED!L85+CCT!L85+CAV!L85+CEO!L85+CEAVI!L85+CESFI!L85+CERES!L85+CEPLAN!L85+CESMO!L85</f>
        <v>0</v>
      </c>
      <c r="K85" s="75">
        <f t="shared" si="7"/>
        <v>499.5</v>
      </c>
      <c r="L85" s="76">
        <f>REITORIA!O85+REITORIA!P85+CEAD!O85+CEAD!P85+CEART!O85+CEART!P85+CEFID!P85+CEFID!O85+ESAG!O85+ESAG!P85+FAED!O85+FAED!P85+CCT!O85+CCT!P85+CAV!O85+CAV!P85+CEO!O85+CEO!P85+CEAVI!O85+CEAVI!P85+CESFI!O85+CESFI!P85+CERES!O85+CERES!P85+CEPLAN!O85+CEPLAN!P85+CESMO!O85+CESMO!P85</f>
        <v>0</v>
      </c>
      <c r="M85" s="24">
        <f t="shared" si="8"/>
        <v>2000</v>
      </c>
      <c r="N85" s="18">
        <v>11.43</v>
      </c>
      <c r="O85" s="18">
        <f t="shared" si="9"/>
        <v>0</v>
      </c>
      <c r="P85" s="18">
        <f t="shared" si="5"/>
        <v>22860</v>
      </c>
      <c r="Q85" s="62">
        <f t="shared" si="6"/>
        <v>0</v>
      </c>
    </row>
    <row r="86" spans="1:17" ht="40" customHeight="1" x14ac:dyDescent="0.35">
      <c r="A86" s="109"/>
      <c r="B86" s="112"/>
      <c r="C86" s="33">
        <v>83</v>
      </c>
      <c r="D86" s="115"/>
      <c r="E86" s="39" t="s">
        <v>129</v>
      </c>
      <c r="F86" s="40" t="s">
        <v>37</v>
      </c>
      <c r="G86" s="40" t="s">
        <v>39</v>
      </c>
      <c r="H86" s="47">
        <f>REITORIA!J86+CEAD!J86+CEART!J86+CEFID!J86+ESAG!J86+FAED!J86+CCT!J86+CAV!J86+CEO!J86+CEAVI!J86+CESFI!J86+CERES!J86+CEPLAN!J86+CESMO!J86</f>
        <v>2000</v>
      </c>
      <c r="I86" s="86">
        <f>REITORIA!K86+CEAD!K86+CEART!K86+CEFID!K86+ESAG!K86+FAED!K86+CCT!K86+CAV!K86+CEO!K86+CEAVI!K86+CESFI!K86+CERES!K86+CEPLAN!K86+CESMO!K86</f>
        <v>0</v>
      </c>
      <c r="J86" s="87">
        <f>REITORIA!L86+CEAD!L86+CEART!L86+CEFID!L86+ESAG!L86+FAED!L86+CCT!L86+CAV!L86+CEO!L86+CEAVI!L86+CESFI!L86+CERES!L86+CEPLAN!L86+CESMO!L86</f>
        <v>0</v>
      </c>
      <c r="K86" s="75">
        <f t="shared" si="7"/>
        <v>499.5</v>
      </c>
      <c r="L86" s="76">
        <f>REITORIA!O86+REITORIA!P86+CEAD!O86+CEAD!P86+CEART!O86+CEART!P86+CEFID!P86+CEFID!O86+ESAG!O86+ESAG!P86+FAED!O86+FAED!P86+CCT!O86+CCT!P86+CAV!O86+CAV!P86+CEO!O86+CEO!P86+CEAVI!O86+CEAVI!P86+CESFI!O86+CESFI!P86+CERES!O86+CERES!P86+CEPLAN!O86+CEPLAN!P86+CESMO!O86+CESMO!P86</f>
        <v>0</v>
      </c>
      <c r="M86" s="24">
        <f t="shared" si="8"/>
        <v>2000</v>
      </c>
      <c r="N86" s="18">
        <v>16.829999999999998</v>
      </c>
      <c r="O86" s="18">
        <f t="shared" si="9"/>
        <v>0</v>
      </c>
      <c r="P86" s="18">
        <f t="shared" si="5"/>
        <v>33660</v>
      </c>
      <c r="Q86" s="62">
        <f t="shared" si="6"/>
        <v>0</v>
      </c>
    </row>
    <row r="87" spans="1:17" ht="40" customHeight="1" x14ac:dyDescent="0.35">
      <c r="A87" s="109"/>
      <c r="B87" s="112"/>
      <c r="C87" s="33">
        <v>84</v>
      </c>
      <c r="D87" s="115"/>
      <c r="E87" s="39" t="s">
        <v>41</v>
      </c>
      <c r="F87" s="40" t="s">
        <v>10</v>
      </c>
      <c r="G87" s="40" t="s">
        <v>28</v>
      </c>
      <c r="H87" s="47">
        <f>REITORIA!J87+CEAD!J87+CEART!J87+CEFID!J87+ESAG!J87+FAED!J87+CCT!J87+CAV!J87+CEO!J87+CEAVI!J87+CESFI!J87+CERES!J87+CEPLAN!J87+CESMO!J87</f>
        <v>10</v>
      </c>
      <c r="I87" s="86">
        <f>REITORIA!K87+CEAD!K87+CEART!K87+CEFID!K87+ESAG!K87+FAED!K87+CCT!K87+CAV!K87+CEO!K87+CEAVI!K87+CESFI!K87+CERES!K87+CEPLAN!K87+CESMO!K87</f>
        <v>0</v>
      </c>
      <c r="J87" s="87">
        <f>REITORIA!L87+CEAD!L87+CEART!L87+CEFID!L87+ESAG!L87+FAED!L87+CCT!L87+CAV!L87+CEO!L87+CEAVI!L87+CESFI!L87+CERES!L87+CEPLAN!L87+CESMO!L87</f>
        <v>0</v>
      </c>
      <c r="K87" s="75">
        <f t="shared" si="7"/>
        <v>2</v>
      </c>
      <c r="L87" s="76">
        <f>REITORIA!O87+REITORIA!P87+CEAD!O87+CEAD!P87+CEART!O87+CEART!P87+CEFID!P87+CEFID!O87+ESAG!O87+ESAG!P87+FAED!O87+FAED!P87+CCT!O87+CCT!P87+CAV!O87+CAV!P87+CEO!O87+CEO!P87+CEAVI!O87+CEAVI!P87+CESFI!O87+CESFI!P87+CERES!O87+CERES!P87+CEPLAN!O87+CEPLAN!P87+CESMO!O87+CESMO!P87</f>
        <v>0</v>
      </c>
      <c r="M87" s="24">
        <f t="shared" si="8"/>
        <v>10</v>
      </c>
      <c r="N87" s="18">
        <v>63.71</v>
      </c>
      <c r="O87" s="18">
        <f t="shared" si="9"/>
        <v>0</v>
      </c>
      <c r="P87" s="18">
        <f t="shared" si="5"/>
        <v>637.1</v>
      </c>
      <c r="Q87" s="62">
        <f t="shared" si="6"/>
        <v>0</v>
      </c>
    </row>
    <row r="88" spans="1:17" ht="40" customHeight="1" x14ac:dyDescent="0.35">
      <c r="A88" s="109"/>
      <c r="B88" s="112"/>
      <c r="C88" s="33">
        <v>85</v>
      </c>
      <c r="D88" s="115"/>
      <c r="E88" s="39" t="s">
        <v>44</v>
      </c>
      <c r="F88" s="40" t="s">
        <v>37</v>
      </c>
      <c r="G88" s="40" t="s">
        <v>97</v>
      </c>
      <c r="H88" s="47">
        <f>REITORIA!J88+CEAD!J88+CEART!J88+CEFID!J88+ESAG!J88+FAED!J88+CCT!J88+CAV!J88+CEO!J88+CEAVI!J88+CESFI!J88+CERES!J88+CEPLAN!J88+CESMO!J88</f>
        <v>500</v>
      </c>
      <c r="I88" s="86">
        <f>REITORIA!K88+CEAD!K88+CEART!K88+CEFID!K88+ESAG!K88+FAED!K88+CCT!K88+CAV!K88+CEO!K88+CEAVI!K88+CESFI!K88+CERES!K88+CEPLAN!K88+CESMO!K88</f>
        <v>0</v>
      </c>
      <c r="J88" s="87">
        <f>REITORIA!L88+CEAD!L88+CEART!L88+CEFID!L88+ESAG!L88+FAED!L88+CCT!L88+CAV!L88+CEO!L88+CEAVI!L88+CESFI!L88+CERES!L88+CEPLAN!L88+CESMO!L88</f>
        <v>0</v>
      </c>
      <c r="K88" s="75">
        <f t="shared" si="7"/>
        <v>124.5</v>
      </c>
      <c r="L88" s="76">
        <f>REITORIA!O88+REITORIA!P88+CEAD!O88+CEAD!P88+CEART!O88+CEART!P88+CEFID!P88+CEFID!O88+ESAG!O88+ESAG!P88+FAED!O88+FAED!P88+CCT!O88+CCT!P88+CAV!O88+CAV!P88+CEO!O88+CEO!P88+CEAVI!O88+CEAVI!P88+CESFI!O88+CESFI!P88+CERES!O88+CERES!P88+CEPLAN!O88+CEPLAN!P88+CESMO!O88+CESMO!P88</f>
        <v>0</v>
      </c>
      <c r="M88" s="24">
        <f t="shared" si="8"/>
        <v>500</v>
      </c>
      <c r="N88" s="18">
        <v>29.34</v>
      </c>
      <c r="O88" s="18">
        <f t="shared" si="9"/>
        <v>0</v>
      </c>
      <c r="P88" s="18">
        <f t="shared" si="5"/>
        <v>14670</v>
      </c>
      <c r="Q88" s="62">
        <f t="shared" si="6"/>
        <v>0</v>
      </c>
    </row>
    <row r="89" spans="1:17" ht="40" customHeight="1" x14ac:dyDescent="0.35">
      <c r="A89" s="109"/>
      <c r="B89" s="112"/>
      <c r="C89" s="33">
        <v>86</v>
      </c>
      <c r="D89" s="115"/>
      <c r="E89" s="39" t="s">
        <v>46</v>
      </c>
      <c r="F89" s="40" t="s">
        <v>37</v>
      </c>
      <c r="G89" s="40" t="s">
        <v>47</v>
      </c>
      <c r="H89" s="47">
        <f>REITORIA!J89+CEAD!J89+CEART!J89+CEFID!J89+ESAG!J89+FAED!J89+CCT!J89+CAV!J89+CEO!J89+CEAVI!J89+CESFI!J89+CERES!J89+CEPLAN!J89+CESMO!J89</f>
        <v>500</v>
      </c>
      <c r="I89" s="86">
        <f>REITORIA!K89+CEAD!K89+CEART!K89+CEFID!K89+ESAG!K89+FAED!K89+CCT!K89+CAV!K89+CEO!K89+CEAVI!K89+CESFI!K89+CERES!K89+CEPLAN!K89+CESMO!K89</f>
        <v>0</v>
      </c>
      <c r="J89" s="87">
        <f>REITORIA!L89+CEAD!L89+CEART!L89+CEFID!L89+ESAG!L89+FAED!L89+CCT!L89+CAV!L89+CEO!L89+CEAVI!L89+CESFI!L89+CERES!L89+CEPLAN!L89+CESMO!L89</f>
        <v>0</v>
      </c>
      <c r="K89" s="75">
        <f t="shared" si="7"/>
        <v>124.5</v>
      </c>
      <c r="L89" s="76">
        <f>REITORIA!O89+REITORIA!P89+CEAD!O89+CEAD!P89+CEART!O89+CEART!P89+CEFID!P89+CEFID!O89+ESAG!O89+ESAG!P89+FAED!O89+FAED!P89+CCT!O89+CCT!P89+CAV!O89+CAV!P89+CEO!O89+CEO!P89+CEAVI!O89+CEAVI!P89+CESFI!O89+CESFI!P89+CERES!O89+CERES!P89+CEPLAN!O89+CEPLAN!P89+CESMO!O89+CESMO!P89</f>
        <v>0</v>
      </c>
      <c r="M89" s="24">
        <f t="shared" si="8"/>
        <v>500</v>
      </c>
      <c r="N89" s="18">
        <v>23.16</v>
      </c>
      <c r="O89" s="18">
        <f t="shared" si="9"/>
        <v>0</v>
      </c>
      <c r="P89" s="18">
        <f t="shared" si="5"/>
        <v>11580</v>
      </c>
      <c r="Q89" s="62">
        <f t="shared" si="6"/>
        <v>0</v>
      </c>
    </row>
    <row r="90" spans="1:17" ht="40" customHeight="1" x14ac:dyDescent="0.35">
      <c r="A90" s="109"/>
      <c r="B90" s="112"/>
      <c r="C90" s="33">
        <v>87</v>
      </c>
      <c r="D90" s="115"/>
      <c r="E90" s="39" t="s">
        <v>48</v>
      </c>
      <c r="F90" s="40" t="s">
        <v>37</v>
      </c>
      <c r="G90" s="40" t="s">
        <v>49</v>
      </c>
      <c r="H90" s="47">
        <f>REITORIA!J90+CEAD!J90+CEART!J90+CEFID!J90+ESAG!J90+FAED!J90+CCT!J90+CAV!J90+CEO!J90+CEAVI!J90+CESFI!J90+CERES!J90+CEPLAN!J90+CESMO!J90</f>
        <v>100</v>
      </c>
      <c r="I90" s="86">
        <f>REITORIA!K90+CEAD!K90+CEART!K90+CEFID!K90+ESAG!K90+FAED!K90+CCT!K90+CAV!K90+CEO!K90+CEAVI!K90+CESFI!K90+CERES!K90+CEPLAN!K90+CESMO!K90</f>
        <v>0</v>
      </c>
      <c r="J90" s="87">
        <f>REITORIA!L90+CEAD!L90+CEART!L90+CEFID!L90+ESAG!L90+FAED!L90+CCT!L90+CAV!L90+CEO!L90+CEAVI!L90+CESFI!L90+CERES!L90+CEPLAN!L90+CESMO!L90</f>
        <v>0</v>
      </c>
      <c r="K90" s="75">
        <f t="shared" si="7"/>
        <v>24.5</v>
      </c>
      <c r="L90" s="76">
        <f>REITORIA!O90+REITORIA!P90+CEAD!O90+CEAD!P90+CEART!O90+CEART!P90+CEFID!P90+CEFID!O90+ESAG!O90+ESAG!P90+FAED!O90+FAED!P90+CCT!O90+CCT!P90+CAV!O90+CAV!P90+CEO!O90+CEO!P90+CEAVI!O90+CEAVI!P90+CESFI!O90+CESFI!P90+CERES!O90+CERES!P90+CEPLAN!O90+CEPLAN!P90+CESMO!O90+CESMO!P90</f>
        <v>0</v>
      </c>
      <c r="M90" s="24">
        <f t="shared" si="8"/>
        <v>100</v>
      </c>
      <c r="N90" s="18">
        <v>16.47</v>
      </c>
      <c r="O90" s="18">
        <f t="shared" si="9"/>
        <v>0</v>
      </c>
      <c r="P90" s="18">
        <f t="shared" si="5"/>
        <v>1647</v>
      </c>
      <c r="Q90" s="62">
        <f t="shared" si="6"/>
        <v>0</v>
      </c>
    </row>
    <row r="91" spans="1:17" ht="40" customHeight="1" x14ac:dyDescent="0.35">
      <c r="A91" s="109"/>
      <c r="B91" s="112"/>
      <c r="C91" s="33">
        <v>88</v>
      </c>
      <c r="D91" s="115"/>
      <c r="E91" s="39" t="s">
        <v>50</v>
      </c>
      <c r="F91" s="40" t="s">
        <v>37</v>
      </c>
      <c r="G91" s="40" t="s">
        <v>51</v>
      </c>
      <c r="H91" s="47">
        <f>REITORIA!J91+CEAD!J91+CEART!J91+CEFID!J91+ESAG!J91+FAED!J91+CCT!J91+CAV!J91+CEO!J91+CEAVI!J91+CESFI!J91+CERES!J91+CEPLAN!J91+CESMO!J91</f>
        <v>50</v>
      </c>
      <c r="I91" s="86">
        <f>REITORIA!K91+CEAD!K91+CEART!K91+CEFID!K91+ESAG!K91+FAED!K91+CCT!K91+CAV!K91+CEO!K91+CEAVI!K91+CESFI!K91+CERES!K91+CEPLAN!K91+CESMO!K91</f>
        <v>0</v>
      </c>
      <c r="J91" s="87">
        <f>REITORIA!L91+CEAD!L91+CEART!L91+CEFID!L91+ESAG!L91+FAED!L91+CCT!L91+CAV!L91+CEO!L91+CEAVI!L91+CESFI!L91+CERES!L91+CEPLAN!L91+CESMO!L91</f>
        <v>0</v>
      </c>
      <c r="K91" s="75">
        <f t="shared" si="7"/>
        <v>12</v>
      </c>
      <c r="L91" s="76">
        <f>REITORIA!O91+REITORIA!P91+CEAD!O91+CEAD!P91+CEART!O91+CEART!P91+CEFID!P91+CEFID!O91+ESAG!O91+ESAG!P91+FAED!O91+FAED!P91+CCT!O91+CCT!P91+CAV!O91+CAV!P91+CEO!O91+CEO!P91+CEAVI!O91+CEAVI!P91+CESFI!O91+CESFI!P91+CERES!O91+CERES!P91+CEPLAN!O91+CEPLAN!P91+CESMO!O91+CESMO!P91</f>
        <v>0</v>
      </c>
      <c r="M91" s="24">
        <f t="shared" si="8"/>
        <v>50</v>
      </c>
      <c r="N91" s="18">
        <v>206.12</v>
      </c>
      <c r="O91" s="18">
        <f t="shared" si="9"/>
        <v>0</v>
      </c>
      <c r="P91" s="18">
        <f t="shared" si="5"/>
        <v>10306</v>
      </c>
      <c r="Q91" s="62">
        <f t="shared" si="6"/>
        <v>0</v>
      </c>
    </row>
    <row r="92" spans="1:17" ht="40" customHeight="1" x14ac:dyDescent="0.35">
      <c r="A92" s="109"/>
      <c r="B92" s="112"/>
      <c r="C92" s="33">
        <v>89</v>
      </c>
      <c r="D92" s="115"/>
      <c r="E92" s="39" t="s">
        <v>52</v>
      </c>
      <c r="F92" s="40" t="s">
        <v>37</v>
      </c>
      <c r="G92" s="40" t="s">
        <v>53</v>
      </c>
      <c r="H92" s="47">
        <f>REITORIA!J92+CEAD!J92+CEART!J92+CEFID!J92+ESAG!J92+FAED!J92+CCT!J92+CAV!J92+CEO!J92+CEAVI!J92+CESFI!J92+CERES!J92+CEPLAN!J92+CESMO!J92</f>
        <v>50</v>
      </c>
      <c r="I92" s="86">
        <f>REITORIA!K92+CEAD!K92+CEART!K92+CEFID!K92+ESAG!K92+FAED!K92+CCT!K92+CAV!K92+CEO!K92+CEAVI!K92+CESFI!K92+CERES!K92+CEPLAN!K92+CESMO!K92</f>
        <v>0</v>
      </c>
      <c r="J92" s="87">
        <f>REITORIA!L92+CEAD!L92+CEART!L92+CEFID!L92+ESAG!L92+FAED!L92+CCT!L92+CAV!L92+CEO!L92+CEAVI!L92+CESFI!L92+CERES!L92+CEPLAN!L92+CESMO!L92</f>
        <v>0</v>
      </c>
      <c r="K92" s="75">
        <f t="shared" si="7"/>
        <v>12</v>
      </c>
      <c r="L92" s="76">
        <f>REITORIA!O92+REITORIA!P92+CEAD!O92+CEAD!P92+CEART!O92+CEART!P92+CEFID!P92+CEFID!O92+ESAG!O92+ESAG!P92+FAED!O92+FAED!P92+CCT!O92+CCT!P92+CAV!O92+CAV!P92+CEO!O92+CEO!P92+CEAVI!O92+CEAVI!P92+CESFI!O92+CESFI!P92+CERES!O92+CERES!P92+CEPLAN!O92+CEPLAN!P92+CESMO!O92+CESMO!P92</f>
        <v>0</v>
      </c>
      <c r="M92" s="24">
        <f t="shared" si="8"/>
        <v>50</v>
      </c>
      <c r="N92" s="18">
        <v>225.04</v>
      </c>
      <c r="O92" s="18">
        <f t="shared" si="9"/>
        <v>0</v>
      </c>
      <c r="P92" s="18">
        <f t="shared" si="5"/>
        <v>11252</v>
      </c>
      <c r="Q92" s="62">
        <f t="shared" si="6"/>
        <v>0</v>
      </c>
    </row>
    <row r="93" spans="1:17" ht="40" customHeight="1" x14ac:dyDescent="0.35">
      <c r="A93" s="109"/>
      <c r="B93" s="112"/>
      <c r="C93" s="33">
        <v>90</v>
      </c>
      <c r="D93" s="115"/>
      <c r="E93" s="39" t="s">
        <v>54</v>
      </c>
      <c r="F93" s="40" t="s">
        <v>37</v>
      </c>
      <c r="G93" s="40" t="s">
        <v>95</v>
      </c>
      <c r="H93" s="47">
        <f>REITORIA!J93+CEAD!J93+CEART!J93+CEFID!J93+ESAG!J93+FAED!J93+CCT!J93+CAV!J93+CEO!J93+CEAVI!J93+CESFI!J93+CERES!J93+CEPLAN!J93+CESMO!J93</f>
        <v>50</v>
      </c>
      <c r="I93" s="86">
        <f>REITORIA!K93+CEAD!K93+CEART!K93+CEFID!K93+ESAG!K93+FAED!K93+CCT!K93+CAV!K93+CEO!K93+CEAVI!K93+CESFI!K93+CERES!K93+CEPLAN!K93+CESMO!K93</f>
        <v>0</v>
      </c>
      <c r="J93" s="87">
        <f>REITORIA!L93+CEAD!L93+CEART!L93+CEFID!L93+ESAG!L93+FAED!L93+CCT!L93+CAV!L93+CEO!L93+CEAVI!L93+CESFI!L93+CERES!L93+CEPLAN!L93+CESMO!L93</f>
        <v>0</v>
      </c>
      <c r="K93" s="75">
        <f t="shared" si="7"/>
        <v>12</v>
      </c>
      <c r="L93" s="76">
        <f>REITORIA!O93+REITORIA!P93+CEAD!O93+CEAD!P93+CEART!O93+CEART!P93+CEFID!P93+CEFID!O93+ESAG!O93+ESAG!P93+FAED!O93+FAED!P93+CCT!O93+CCT!P93+CAV!O93+CAV!P93+CEO!O93+CEO!P93+CEAVI!O93+CEAVI!P93+CESFI!O93+CESFI!P93+CERES!O93+CERES!P93+CEPLAN!O93+CEPLAN!P93+CESMO!O93+CESMO!P93</f>
        <v>0</v>
      </c>
      <c r="M93" s="24">
        <f t="shared" si="8"/>
        <v>50</v>
      </c>
      <c r="N93" s="18">
        <v>74.180000000000007</v>
      </c>
      <c r="O93" s="18">
        <f t="shared" si="9"/>
        <v>0</v>
      </c>
      <c r="P93" s="18">
        <f t="shared" si="5"/>
        <v>3709.0000000000005</v>
      </c>
      <c r="Q93" s="62">
        <f t="shared" si="6"/>
        <v>0</v>
      </c>
    </row>
    <row r="94" spans="1:17" ht="40" customHeight="1" x14ac:dyDescent="0.35">
      <c r="A94" s="109"/>
      <c r="B94" s="112"/>
      <c r="C94" s="33">
        <v>91</v>
      </c>
      <c r="D94" s="115"/>
      <c r="E94" s="39" t="s">
        <v>56</v>
      </c>
      <c r="F94" s="40" t="s">
        <v>37</v>
      </c>
      <c r="G94" s="40" t="s">
        <v>96</v>
      </c>
      <c r="H94" s="47">
        <f>REITORIA!J94+CEAD!J94+CEART!J94+CEFID!J94+ESAG!J94+FAED!J94+CCT!J94+CAV!J94+CEO!J94+CEAVI!J94+CESFI!J94+CERES!J94+CEPLAN!J94+CESMO!J94</f>
        <v>50</v>
      </c>
      <c r="I94" s="86">
        <f>REITORIA!K94+CEAD!K94+CEART!K94+CEFID!K94+ESAG!K94+FAED!K94+CCT!K94+CAV!K94+CEO!K94+CEAVI!K94+CESFI!K94+CERES!K94+CEPLAN!K94+CESMO!K94</f>
        <v>0</v>
      </c>
      <c r="J94" s="87">
        <f>REITORIA!L94+CEAD!L94+CEART!L94+CEFID!L94+ESAG!L94+FAED!L94+CCT!L94+CAV!L94+CEO!L94+CEAVI!L94+CESFI!L94+CERES!L94+CEPLAN!L94+CESMO!L94</f>
        <v>0</v>
      </c>
      <c r="K94" s="75">
        <f t="shared" si="7"/>
        <v>12</v>
      </c>
      <c r="L94" s="76">
        <f>REITORIA!O94+REITORIA!P94+CEAD!O94+CEAD!P94+CEART!O94+CEART!P94+CEFID!P94+CEFID!O94+ESAG!O94+ESAG!P94+FAED!O94+FAED!P94+CCT!O94+CCT!P94+CAV!O94+CAV!P94+CEO!O94+CEO!P94+CEAVI!O94+CEAVI!P94+CESFI!O94+CESFI!P94+CERES!O94+CERES!P94+CEPLAN!O94+CEPLAN!P94+CESMO!O94+CESMO!P94</f>
        <v>0</v>
      </c>
      <c r="M94" s="24">
        <f t="shared" si="8"/>
        <v>50</v>
      </c>
      <c r="N94" s="18">
        <v>28.45</v>
      </c>
      <c r="O94" s="18">
        <f t="shared" si="9"/>
        <v>0</v>
      </c>
      <c r="P94" s="18">
        <f t="shared" si="5"/>
        <v>1422.5</v>
      </c>
      <c r="Q94" s="62">
        <f t="shared" si="6"/>
        <v>0</v>
      </c>
    </row>
    <row r="95" spans="1:17" ht="40" customHeight="1" x14ac:dyDescent="0.35">
      <c r="A95" s="109"/>
      <c r="B95" s="112"/>
      <c r="C95" s="33">
        <v>92</v>
      </c>
      <c r="D95" s="115"/>
      <c r="E95" s="39" t="s">
        <v>58</v>
      </c>
      <c r="F95" s="40" t="s">
        <v>37</v>
      </c>
      <c r="G95" s="40" t="s">
        <v>59</v>
      </c>
      <c r="H95" s="47">
        <f>REITORIA!J95+CEAD!J95+CEART!J95+CEFID!J95+ESAG!J95+FAED!J95+CCT!J95+CAV!J95+CEO!J95+CEAVI!J95+CESFI!J95+CERES!J95+CEPLAN!J95+CESMO!J95</f>
        <v>50</v>
      </c>
      <c r="I95" s="86">
        <f>REITORIA!K95+CEAD!K95+CEART!K95+CEFID!K95+ESAG!K95+FAED!K95+CCT!K95+CAV!K95+CEO!K95+CEAVI!K95+CESFI!K95+CERES!K95+CEPLAN!K95+CESMO!K95</f>
        <v>0</v>
      </c>
      <c r="J95" s="87">
        <f>REITORIA!L95+CEAD!L95+CEART!L95+CEFID!L95+ESAG!L95+FAED!L95+CCT!L95+CAV!L95+CEO!L95+CEAVI!L95+CESFI!L95+CERES!L95+CEPLAN!L95+CESMO!L95</f>
        <v>0</v>
      </c>
      <c r="K95" s="75">
        <f t="shared" si="7"/>
        <v>12</v>
      </c>
      <c r="L95" s="76">
        <f>REITORIA!O95+REITORIA!P95+CEAD!O95+CEAD!P95+CEART!O95+CEART!P95+CEFID!P95+CEFID!O95+ESAG!O95+ESAG!P95+FAED!O95+FAED!P95+CCT!O95+CCT!P95+CAV!O95+CAV!P95+CEO!O95+CEO!P95+CEAVI!O95+CEAVI!P95+CESFI!O95+CESFI!P95+CERES!O95+CERES!P95+CEPLAN!O95+CEPLAN!P95+CESMO!O95+CESMO!P95</f>
        <v>0</v>
      </c>
      <c r="M95" s="24">
        <f t="shared" si="8"/>
        <v>50</v>
      </c>
      <c r="N95" s="18">
        <v>63.74</v>
      </c>
      <c r="O95" s="18">
        <f t="shared" si="9"/>
        <v>0</v>
      </c>
      <c r="P95" s="18">
        <f t="shared" si="5"/>
        <v>3187</v>
      </c>
      <c r="Q95" s="62">
        <f t="shared" si="6"/>
        <v>0</v>
      </c>
    </row>
    <row r="96" spans="1:17" ht="40" customHeight="1" x14ac:dyDescent="0.35">
      <c r="A96" s="109"/>
      <c r="B96" s="112"/>
      <c r="C96" s="33">
        <v>93</v>
      </c>
      <c r="D96" s="115"/>
      <c r="E96" s="39" t="s">
        <v>60</v>
      </c>
      <c r="F96" s="40" t="s">
        <v>37</v>
      </c>
      <c r="G96" s="40" t="s">
        <v>61</v>
      </c>
      <c r="H96" s="47">
        <f>REITORIA!J96+CEAD!J96+CEART!J96+CEFID!J96+ESAG!J96+FAED!J96+CCT!J96+CAV!J96+CEO!J96+CEAVI!J96+CESFI!J96+CERES!J96+CEPLAN!J96+CESMO!J96</f>
        <v>50</v>
      </c>
      <c r="I96" s="86">
        <f>REITORIA!K96+CEAD!K96+CEART!K96+CEFID!K96+ESAG!K96+FAED!K96+CCT!K96+CAV!K96+CEO!K96+CEAVI!K96+CESFI!K96+CERES!K96+CEPLAN!K96+CESMO!K96</f>
        <v>0</v>
      </c>
      <c r="J96" s="87">
        <f>REITORIA!L96+CEAD!L96+CEART!L96+CEFID!L96+ESAG!L96+FAED!L96+CCT!L96+CAV!L96+CEO!L96+CEAVI!L96+CESFI!L96+CERES!L96+CEPLAN!L96+CESMO!L96</f>
        <v>0</v>
      </c>
      <c r="K96" s="75">
        <f t="shared" si="7"/>
        <v>12</v>
      </c>
      <c r="L96" s="76">
        <f>REITORIA!O96+REITORIA!P96+CEAD!O96+CEAD!P96+CEART!O96+CEART!P96+CEFID!P96+CEFID!O96+ESAG!O96+ESAG!P96+FAED!O96+FAED!P96+CCT!O96+CCT!P96+CAV!O96+CAV!P96+CEO!O96+CEO!P96+CEAVI!O96+CEAVI!P96+CESFI!O96+CESFI!P96+CERES!O96+CERES!P96+CEPLAN!O96+CEPLAN!P96+CESMO!O96+CESMO!P96</f>
        <v>0</v>
      </c>
      <c r="M96" s="24">
        <f t="shared" si="8"/>
        <v>50</v>
      </c>
      <c r="N96" s="18">
        <v>106.76</v>
      </c>
      <c r="O96" s="18">
        <f t="shared" si="9"/>
        <v>0</v>
      </c>
      <c r="P96" s="18">
        <f t="shared" si="5"/>
        <v>5338</v>
      </c>
      <c r="Q96" s="62">
        <f t="shared" si="6"/>
        <v>0</v>
      </c>
    </row>
    <row r="97" spans="1:17" ht="40" customHeight="1" x14ac:dyDescent="0.35">
      <c r="A97" s="109"/>
      <c r="B97" s="112"/>
      <c r="C97" s="33">
        <v>94</v>
      </c>
      <c r="D97" s="115"/>
      <c r="E97" s="39" t="s">
        <v>62</v>
      </c>
      <c r="F97" s="40" t="s">
        <v>125</v>
      </c>
      <c r="G97" s="40" t="s">
        <v>63</v>
      </c>
      <c r="H97" s="47">
        <f>REITORIA!J97+CEAD!J97+CEART!J97+CEFID!J97+ESAG!J97+FAED!J97+CCT!J97+CAV!J97+CEO!J97+CEAVI!J97+CESFI!J97+CERES!J97+CEPLAN!J97+CESMO!J97</f>
        <v>1</v>
      </c>
      <c r="I97" s="86">
        <f>REITORIA!K97+CEAD!K97+CEART!K97+CEFID!K97+ESAG!K97+FAED!K97+CCT!K97+CAV!K97+CEO!K97+CEAVI!K97+CESFI!K97+CERES!K97+CEPLAN!K97+CESMO!K97</f>
        <v>0</v>
      </c>
      <c r="J97" s="87">
        <f>REITORIA!L97+CEAD!L97+CEART!L97+CEFID!L97+ESAG!L97+FAED!L97+CCT!L97+CAV!L97+CEO!L97+CEAVI!L97+CESFI!L97+CERES!L97+CEPLAN!L97+CESMO!L97</f>
        <v>0</v>
      </c>
      <c r="K97" s="75">
        <f t="shared" si="7"/>
        <v>-0.25</v>
      </c>
      <c r="L97" s="76">
        <f>REITORIA!O97+REITORIA!P97+CEAD!O97+CEAD!P97+CEART!O97+CEART!P97+CEFID!P97+CEFID!O97+ESAG!O97+ESAG!P97+FAED!O97+FAED!P97+CCT!O97+CCT!P97+CAV!O97+CAV!P97+CEO!O97+CEO!P97+CEAVI!O97+CEAVI!P97+CESFI!O97+CESFI!P97+CERES!O97+CERES!P97+CEPLAN!O97+CEPLAN!P97+CESMO!O97+CESMO!P97</f>
        <v>0</v>
      </c>
      <c r="M97" s="24">
        <f t="shared" si="8"/>
        <v>1</v>
      </c>
      <c r="N97" s="18">
        <v>1140.71</v>
      </c>
      <c r="O97" s="18">
        <f t="shared" si="9"/>
        <v>0</v>
      </c>
      <c r="P97" s="18">
        <f t="shared" si="5"/>
        <v>1140.71</v>
      </c>
      <c r="Q97" s="62">
        <f t="shared" si="6"/>
        <v>0</v>
      </c>
    </row>
    <row r="98" spans="1:17" ht="40" customHeight="1" x14ac:dyDescent="0.35">
      <c r="A98" s="109"/>
      <c r="B98" s="112"/>
      <c r="C98" s="33">
        <v>95</v>
      </c>
      <c r="D98" s="115"/>
      <c r="E98" s="39" t="s">
        <v>64</v>
      </c>
      <c r="F98" s="40" t="s">
        <v>125</v>
      </c>
      <c r="G98" s="40" t="s">
        <v>63</v>
      </c>
      <c r="H98" s="47">
        <f>REITORIA!J98+CEAD!J98+CEART!J98+CEFID!J98+ESAG!J98+FAED!J98+CCT!J98+CAV!J98+CEO!J98+CEAVI!J98+CESFI!J98+CERES!J98+CEPLAN!J98+CESMO!J98</f>
        <v>1</v>
      </c>
      <c r="I98" s="86">
        <f>REITORIA!K98+CEAD!K98+CEART!K98+CEFID!K98+ESAG!K98+FAED!K98+CCT!K98+CAV!K98+CEO!K98+CEAVI!K98+CESFI!K98+CERES!K98+CEPLAN!K98+CESMO!K98</f>
        <v>0</v>
      </c>
      <c r="J98" s="87">
        <f>REITORIA!L98+CEAD!L98+CEART!L98+CEFID!L98+ESAG!L98+FAED!L98+CCT!L98+CAV!L98+CEO!L98+CEAVI!L98+CESFI!L98+CERES!L98+CEPLAN!L98+CESMO!L98</f>
        <v>0</v>
      </c>
      <c r="K98" s="75">
        <f t="shared" si="7"/>
        <v>-0.25</v>
      </c>
      <c r="L98" s="76">
        <f>REITORIA!O98+REITORIA!P98+CEAD!O98+CEAD!P98+CEART!O98+CEART!P98+CEFID!P98+CEFID!O98+ESAG!O98+ESAG!P98+FAED!O98+FAED!P98+CCT!O98+CCT!P98+CAV!O98+CAV!P98+CEO!O98+CEO!P98+CEAVI!O98+CEAVI!P98+CESFI!O98+CESFI!P98+CERES!O98+CERES!P98+CEPLAN!O98+CEPLAN!P98+CESMO!O98+CESMO!P98</f>
        <v>0</v>
      </c>
      <c r="M98" s="24">
        <f t="shared" si="8"/>
        <v>1</v>
      </c>
      <c r="N98" s="18">
        <v>599.79</v>
      </c>
      <c r="O98" s="18">
        <f t="shared" si="9"/>
        <v>0</v>
      </c>
      <c r="P98" s="18">
        <f t="shared" si="5"/>
        <v>599.79</v>
      </c>
      <c r="Q98" s="62">
        <f t="shared" si="6"/>
        <v>0</v>
      </c>
    </row>
    <row r="99" spans="1:17" ht="40" customHeight="1" x14ac:dyDescent="0.35">
      <c r="A99" s="109"/>
      <c r="B99" s="112"/>
      <c r="C99" s="33">
        <v>96</v>
      </c>
      <c r="D99" s="115"/>
      <c r="E99" s="39" t="s">
        <v>65</v>
      </c>
      <c r="F99" s="40" t="s">
        <v>125</v>
      </c>
      <c r="G99" s="40" t="s">
        <v>66</v>
      </c>
      <c r="H99" s="47">
        <f>REITORIA!J99+CEAD!J99+CEART!J99+CEFID!J99+ESAG!J99+FAED!J99+CCT!J99+CAV!J99+CEO!J99+CEAVI!J99+CESFI!J99+CERES!J99+CEPLAN!J99+CESMO!J99</f>
        <v>3</v>
      </c>
      <c r="I99" s="86">
        <f>REITORIA!K99+CEAD!K99+CEART!K99+CEFID!K99+ESAG!K99+FAED!K99+CCT!K99+CAV!K99+CEO!K99+CEAVI!K99+CESFI!K99+CERES!K99+CEPLAN!K99+CESMO!K99</f>
        <v>0</v>
      </c>
      <c r="J99" s="87">
        <f>REITORIA!L99+CEAD!L99+CEART!L99+CEFID!L99+ESAG!L99+FAED!L99+CCT!L99+CAV!L99+CEO!L99+CEAVI!L99+CESFI!L99+CERES!L99+CEPLAN!L99+CESMO!L99</f>
        <v>0</v>
      </c>
      <c r="K99" s="75">
        <f t="shared" si="7"/>
        <v>0.25</v>
      </c>
      <c r="L99" s="76">
        <f>REITORIA!O99+REITORIA!P99+CEAD!O99+CEAD!P99+CEART!O99+CEART!P99+CEFID!P99+CEFID!O99+ESAG!O99+ESAG!P99+FAED!O99+FAED!P99+CCT!O99+CCT!P99+CAV!O99+CAV!P99+CEO!O99+CEO!P99+CEAVI!O99+CEAVI!P99+CESFI!O99+CESFI!P99+CERES!O99+CERES!P99+CEPLAN!O99+CEPLAN!P99+CESMO!O99+CESMO!P99</f>
        <v>0</v>
      </c>
      <c r="M99" s="24">
        <f t="shared" si="8"/>
        <v>3</v>
      </c>
      <c r="N99" s="18">
        <v>161.94</v>
      </c>
      <c r="O99" s="18">
        <f t="shared" si="9"/>
        <v>0</v>
      </c>
      <c r="P99" s="18">
        <f t="shared" si="5"/>
        <v>485.82</v>
      </c>
      <c r="Q99" s="62">
        <f t="shared" si="6"/>
        <v>0</v>
      </c>
    </row>
    <row r="100" spans="1:17" ht="40" customHeight="1" x14ac:dyDescent="0.35">
      <c r="A100" s="109"/>
      <c r="B100" s="112"/>
      <c r="C100" s="33">
        <v>97</v>
      </c>
      <c r="D100" s="115"/>
      <c r="E100" s="39" t="s">
        <v>67</v>
      </c>
      <c r="F100" s="40" t="s">
        <v>125</v>
      </c>
      <c r="G100" s="40" t="s">
        <v>68</v>
      </c>
      <c r="H100" s="47">
        <f>REITORIA!J100+CEAD!J100+CEART!J100+CEFID!J100+ESAG!J100+FAED!J100+CCT!J100+CAV!J100+CEO!J100+CEAVI!J100+CESFI!J100+CERES!J100+CEPLAN!J100+CESMO!J100</f>
        <v>3</v>
      </c>
      <c r="I100" s="86">
        <f>REITORIA!K100+CEAD!K100+CEART!K100+CEFID!K100+ESAG!K100+FAED!K100+CCT!K100+CAV!K100+CEO!K100+CEAVI!K100+CESFI!K100+CERES!K100+CEPLAN!K100+CESMO!K100</f>
        <v>0</v>
      </c>
      <c r="J100" s="87">
        <f>REITORIA!L100+CEAD!L100+CEART!L100+CEFID!L100+ESAG!L100+FAED!L100+CCT!L100+CAV!L100+CEO!L100+CEAVI!L100+CESFI!L100+CERES!L100+CEPLAN!L100+CESMO!L100</f>
        <v>0</v>
      </c>
      <c r="K100" s="75">
        <f t="shared" si="7"/>
        <v>0.25</v>
      </c>
      <c r="L100" s="76">
        <f>REITORIA!O100+REITORIA!P100+CEAD!O100+CEAD!P100+CEART!O100+CEART!P100+CEFID!P100+CEFID!O100+ESAG!O100+ESAG!P100+FAED!O100+FAED!P100+CCT!O100+CCT!P100+CAV!O100+CAV!P100+CEO!O100+CEO!P100+CEAVI!O100+CEAVI!P100+CESFI!O100+CESFI!P100+CERES!O100+CERES!P100+CEPLAN!O100+CEPLAN!P100+CESMO!O100+CESMO!P100</f>
        <v>0</v>
      </c>
      <c r="M100" s="24">
        <f t="shared" si="8"/>
        <v>3</v>
      </c>
      <c r="N100" s="18">
        <v>743.8</v>
      </c>
      <c r="O100" s="18">
        <f t="shared" si="9"/>
        <v>0</v>
      </c>
      <c r="P100" s="18">
        <f t="shared" si="5"/>
        <v>2231.3999999999996</v>
      </c>
      <c r="Q100" s="62">
        <f t="shared" si="6"/>
        <v>0</v>
      </c>
    </row>
    <row r="101" spans="1:17" ht="40" customHeight="1" x14ac:dyDescent="0.35">
      <c r="A101" s="109"/>
      <c r="B101" s="112"/>
      <c r="C101" s="33">
        <v>98</v>
      </c>
      <c r="D101" s="115"/>
      <c r="E101" s="39" t="s">
        <v>69</v>
      </c>
      <c r="F101" s="40" t="s">
        <v>125</v>
      </c>
      <c r="G101" s="40" t="s">
        <v>28</v>
      </c>
      <c r="H101" s="47">
        <f>REITORIA!J101+CEAD!J101+CEART!J101+CEFID!J101+ESAG!J101+FAED!J101+CCT!J101+CAV!J101+CEO!J101+CEAVI!J101+CESFI!J101+CERES!J101+CEPLAN!J101+CESMO!J101</f>
        <v>5</v>
      </c>
      <c r="I101" s="86">
        <f>REITORIA!K101+CEAD!K101+CEART!K101+CEFID!K101+ESAG!K101+FAED!K101+CCT!K101+CAV!K101+CEO!K101+CEAVI!K101+CESFI!K101+CERES!K101+CEPLAN!K101+CESMO!K101</f>
        <v>0</v>
      </c>
      <c r="J101" s="87">
        <f>REITORIA!L101+CEAD!L101+CEART!L101+CEFID!L101+ESAG!L101+FAED!L101+CCT!L101+CAV!L101+CEO!L101+CEAVI!L101+CESFI!L101+CERES!L101+CEPLAN!L101+CESMO!L101</f>
        <v>0</v>
      </c>
      <c r="K101" s="75">
        <f t="shared" si="7"/>
        <v>0.75</v>
      </c>
      <c r="L101" s="76">
        <f>REITORIA!O101+REITORIA!P101+CEAD!O101+CEAD!P101+CEART!O101+CEART!P101+CEFID!P101+CEFID!O101+ESAG!O101+ESAG!P101+FAED!O101+FAED!P101+CCT!O101+CCT!P101+CAV!O101+CAV!P101+CEO!O101+CEO!P101+CEAVI!O101+CEAVI!P101+CESFI!O101+CESFI!P101+CERES!O101+CERES!P101+CEPLAN!O101+CEPLAN!P101+CESMO!O101+CESMO!P101</f>
        <v>0</v>
      </c>
      <c r="M101" s="24">
        <f t="shared" si="8"/>
        <v>5</v>
      </c>
      <c r="N101" s="18">
        <v>371.64</v>
      </c>
      <c r="O101" s="18">
        <f t="shared" si="9"/>
        <v>0</v>
      </c>
      <c r="P101" s="18">
        <f t="shared" si="5"/>
        <v>1858.1999999999998</v>
      </c>
      <c r="Q101" s="62">
        <f t="shared" si="6"/>
        <v>0</v>
      </c>
    </row>
    <row r="102" spans="1:17" ht="40" customHeight="1" x14ac:dyDescent="0.35">
      <c r="A102" s="109"/>
      <c r="B102" s="112"/>
      <c r="C102" s="33">
        <v>99</v>
      </c>
      <c r="D102" s="115"/>
      <c r="E102" s="39" t="s">
        <v>70</v>
      </c>
      <c r="F102" s="40" t="s">
        <v>125</v>
      </c>
      <c r="G102" s="40" t="s">
        <v>71</v>
      </c>
      <c r="H102" s="47">
        <f>REITORIA!J102+CEAD!J102+CEART!J102+CEFID!J102+ESAG!J102+FAED!J102+CCT!J102+CAV!J102+CEO!J102+CEAVI!J102+CESFI!J102+CERES!J102+CEPLAN!J102+CESMO!J102</f>
        <v>10</v>
      </c>
      <c r="I102" s="86">
        <f>REITORIA!K102+CEAD!K102+CEART!K102+CEFID!K102+ESAG!K102+FAED!K102+CCT!K102+CAV!K102+CEO!K102+CEAVI!K102+CESFI!K102+CERES!K102+CEPLAN!K102+CESMO!K102</f>
        <v>0</v>
      </c>
      <c r="J102" s="87">
        <f>REITORIA!L102+CEAD!L102+CEART!L102+CEFID!L102+ESAG!L102+FAED!L102+CCT!L102+CAV!L102+CEO!L102+CEAVI!L102+CESFI!L102+CERES!L102+CEPLAN!L102+CESMO!L102</f>
        <v>0</v>
      </c>
      <c r="K102" s="75">
        <f t="shared" si="7"/>
        <v>2</v>
      </c>
      <c r="L102" s="76">
        <f>REITORIA!O102+REITORIA!P102+CEAD!O102+CEAD!P102+CEART!O102+CEART!P102+CEFID!P102+CEFID!O102+ESAG!O102+ESAG!P102+FAED!O102+FAED!P102+CCT!O102+CCT!P102+CAV!O102+CAV!P102+CEO!O102+CEO!P102+CEAVI!O102+CEAVI!P102+CESFI!O102+CESFI!P102+CERES!O102+CERES!P102+CEPLAN!O102+CEPLAN!P102+CESMO!O102+CESMO!P102</f>
        <v>0</v>
      </c>
      <c r="M102" s="24">
        <f t="shared" si="8"/>
        <v>10</v>
      </c>
      <c r="N102" s="18">
        <v>141.31</v>
      </c>
      <c r="O102" s="18">
        <f t="shared" si="9"/>
        <v>0</v>
      </c>
      <c r="P102" s="18">
        <f t="shared" si="5"/>
        <v>1413.1</v>
      </c>
      <c r="Q102" s="62">
        <f t="shared" si="6"/>
        <v>0</v>
      </c>
    </row>
    <row r="103" spans="1:17" ht="40" customHeight="1" x14ac:dyDescent="0.35">
      <c r="A103" s="109"/>
      <c r="B103" s="112"/>
      <c r="C103" s="33">
        <v>100</v>
      </c>
      <c r="D103" s="115"/>
      <c r="E103" s="39" t="s">
        <v>72</v>
      </c>
      <c r="F103" s="40" t="s">
        <v>125</v>
      </c>
      <c r="G103" s="40" t="s">
        <v>73</v>
      </c>
      <c r="H103" s="47">
        <f>REITORIA!J103+CEAD!J103+CEART!J103+CEFID!J103+ESAG!J103+FAED!J103+CCT!J103+CAV!J103+CEO!J103+CEAVI!J103+CESFI!J103+CERES!J103+CEPLAN!J103+CESMO!J103</f>
        <v>10</v>
      </c>
      <c r="I103" s="86">
        <f>REITORIA!K103+CEAD!K103+CEART!K103+CEFID!K103+ESAG!K103+FAED!K103+CCT!K103+CAV!K103+CEO!K103+CEAVI!K103+CESFI!K103+CERES!K103+CEPLAN!K103+CESMO!K103</f>
        <v>0</v>
      </c>
      <c r="J103" s="87">
        <f>REITORIA!L103+CEAD!L103+CEART!L103+CEFID!L103+ESAG!L103+FAED!L103+CCT!L103+CAV!L103+CEO!L103+CEAVI!L103+CESFI!L103+CERES!L103+CEPLAN!L103+CESMO!L103</f>
        <v>0</v>
      </c>
      <c r="K103" s="75">
        <f t="shared" si="7"/>
        <v>2</v>
      </c>
      <c r="L103" s="76">
        <f>REITORIA!O103+REITORIA!P103+CEAD!O103+CEAD!P103+CEART!O103+CEART!P103+CEFID!P103+CEFID!O103+ESAG!O103+ESAG!P103+FAED!O103+FAED!P103+CCT!O103+CCT!P103+CAV!O103+CAV!P103+CEO!O103+CEO!P103+CEAVI!O103+CEAVI!P103+CESFI!O103+CESFI!P103+CERES!O103+CERES!P103+CEPLAN!O103+CEPLAN!P103+CESMO!O103+CESMO!P103</f>
        <v>0</v>
      </c>
      <c r="M103" s="24">
        <f t="shared" si="8"/>
        <v>10</v>
      </c>
      <c r="N103" s="18">
        <v>823.48</v>
      </c>
      <c r="O103" s="18">
        <f t="shared" si="9"/>
        <v>0</v>
      </c>
      <c r="P103" s="18">
        <f t="shared" si="5"/>
        <v>8234.7999999999993</v>
      </c>
      <c r="Q103" s="62">
        <f t="shared" si="6"/>
        <v>0</v>
      </c>
    </row>
    <row r="104" spans="1:17" ht="40" customHeight="1" x14ac:dyDescent="0.35">
      <c r="A104" s="109"/>
      <c r="B104" s="112"/>
      <c r="C104" s="33">
        <v>101</v>
      </c>
      <c r="D104" s="115"/>
      <c r="E104" s="39" t="s">
        <v>74</v>
      </c>
      <c r="F104" s="40" t="s">
        <v>125</v>
      </c>
      <c r="G104" s="40" t="s">
        <v>75</v>
      </c>
      <c r="H104" s="47">
        <f>REITORIA!J104+CEAD!J104+CEART!J104+CEFID!J104+ESAG!J104+FAED!J104+CCT!J104+CAV!J104+CEO!J104+CEAVI!J104+CESFI!J104+CERES!J104+CEPLAN!J104+CESMO!J104</f>
        <v>10</v>
      </c>
      <c r="I104" s="86">
        <f>REITORIA!K104+CEAD!K104+CEART!K104+CEFID!K104+ESAG!K104+FAED!K104+CCT!K104+CAV!K104+CEO!K104+CEAVI!K104+CESFI!K104+CERES!K104+CEPLAN!K104+CESMO!K104</f>
        <v>0</v>
      </c>
      <c r="J104" s="87">
        <f>REITORIA!L104+CEAD!L104+CEART!L104+CEFID!L104+ESAG!L104+FAED!L104+CCT!L104+CAV!L104+CEO!L104+CEAVI!L104+CESFI!L104+CERES!L104+CEPLAN!L104+CESMO!L104</f>
        <v>0</v>
      </c>
      <c r="K104" s="75">
        <f t="shared" si="7"/>
        <v>2</v>
      </c>
      <c r="L104" s="76">
        <f>REITORIA!O104+REITORIA!P104+CEAD!O104+CEAD!P104+CEART!O104+CEART!P104+CEFID!P104+CEFID!O104+ESAG!O104+ESAG!P104+FAED!O104+FAED!P104+CCT!O104+CCT!P104+CAV!O104+CAV!P104+CEO!O104+CEO!P104+CEAVI!O104+CEAVI!P104+CESFI!O104+CESFI!P104+CERES!O104+CERES!P104+CEPLAN!O104+CEPLAN!P104+CESMO!O104+CESMO!P104</f>
        <v>0</v>
      </c>
      <c r="M104" s="24">
        <f t="shared" si="8"/>
        <v>10</v>
      </c>
      <c r="N104" s="18">
        <v>1149.44</v>
      </c>
      <c r="O104" s="18">
        <f t="shared" si="9"/>
        <v>0</v>
      </c>
      <c r="P104" s="18">
        <f t="shared" si="5"/>
        <v>11494.400000000001</v>
      </c>
      <c r="Q104" s="62">
        <f t="shared" si="6"/>
        <v>0</v>
      </c>
    </row>
    <row r="105" spans="1:17" ht="40" customHeight="1" x14ac:dyDescent="0.35">
      <c r="A105" s="109"/>
      <c r="B105" s="112"/>
      <c r="C105" s="33">
        <v>102</v>
      </c>
      <c r="D105" s="115"/>
      <c r="E105" s="39" t="s">
        <v>76</v>
      </c>
      <c r="F105" s="40" t="s">
        <v>125</v>
      </c>
      <c r="G105" s="40" t="s">
        <v>28</v>
      </c>
      <c r="H105" s="47">
        <f>REITORIA!J105+CEAD!J105+CEART!J105+CEFID!J105+ESAG!J105+FAED!J105+CCT!J105+CAV!J105+CEO!J105+CEAVI!J105+CESFI!J105+CERES!J105+CEPLAN!J105+CESMO!J105</f>
        <v>5</v>
      </c>
      <c r="I105" s="86">
        <f>REITORIA!K105+CEAD!K105+CEART!K105+CEFID!K105+ESAG!K105+FAED!K105+CCT!K105+CAV!K105+CEO!K105+CEAVI!K105+CESFI!K105+CERES!K105+CEPLAN!K105+CESMO!K105</f>
        <v>0</v>
      </c>
      <c r="J105" s="87">
        <f>REITORIA!L105+CEAD!L105+CEART!L105+CEFID!L105+ESAG!L105+FAED!L105+CCT!L105+CAV!L105+CEO!L105+CEAVI!L105+CESFI!L105+CERES!L105+CEPLAN!L105+CESMO!L105</f>
        <v>0</v>
      </c>
      <c r="K105" s="75">
        <f t="shared" si="7"/>
        <v>0.75</v>
      </c>
      <c r="L105" s="76">
        <f>REITORIA!O105+REITORIA!P105+CEAD!O105+CEAD!P105+CEART!O105+CEART!P105+CEFID!P105+CEFID!O105+ESAG!O105+ESAG!P105+FAED!O105+FAED!P105+CCT!O105+CCT!P105+CAV!O105+CAV!P105+CEO!O105+CEO!P105+CEAVI!O105+CEAVI!P105+CESFI!O105+CESFI!P105+CERES!O105+CERES!P105+CEPLAN!O105+CEPLAN!P105+CESMO!O105+CESMO!P105</f>
        <v>0</v>
      </c>
      <c r="M105" s="24">
        <f t="shared" si="8"/>
        <v>5</v>
      </c>
      <c r="N105" s="18">
        <v>614.84</v>
      </c>
      <c r="O105" s="18">
        <f t="shared" si="9"/>
        <v>0</v>
      </c>
      <c r="P105" s="18">
        <f t="shared" si="5"/>
        <v>3074.2000000000003</v>
      </c>
      <c r="Q105" s="62">
        <f t="shared" si="6"/>
        <v>0</v>
      </c>
    </row>
    <row r="106" spans="1:17" ht="40" customHeight="1" x14ac:dyDescent="0.35">
      <c r="A106" s="109"/>
      <c r="B106" s="112"/>
      <c r="C106" s="33">
        <v>103</v>
      </c>
      <c r="D106" s="115"/>
      <c r="E106" s="39" t="s">
        <v>77</v>
      </c>
      <c r="F106" s="40" t="s">
        <v>125</v>
      </c>
      <c r="G106" s="40" t="s">
        <v>28</v>
      </c>
      <c r="H106" s="47">
        <f>REITORIA!J106+CEAD!J106+CEART!J106+CEFID!J106+ESAG!J106+FAED!J106+CCT!J106+CAV!J106+CEO!J106+CEAVI!J106+CESFI!J106+CERES!J106+CEPLAN!J106+CESMO!J106</f>
        <v>5</v>
      </c>
      <c r="I106" s="86">
        <f>REITORIA!K106+CEAD!K106+CEART!K106+CEFID!K106+ESAG!K106+FAED!K106+CCT!K106+CAV!K106+CEO!K106+CEAVI!K106+CESFI!K106+CERES!K106+CEPLAN!K106+CESMO!K106</f>
        <v>0</v>
      </c>
      <c r="J106" s="87">
        <f>REITORIA!L106+CEAD!L106+CEART!L106+CEFID!L106+ESAG!L106+FAED!L106+CCT!L106+CAV!L106+CEO!L106+CEAVI!L106+CESFI!L106+CERES!L106+CEPLAN!L106+CESMO!L106</f>
        <v>0</v>
      </c>
      <c r="K106" s="75">
        <f t="shared" si="7"/>
        <v>0.75</v>
      </c>
      <c r="L106" s="76">
        <f>REITORIA!O106+REITORIA!P106+CEAD!O106+CEAD!P106+CEART!O106+CEART!P106+CEFID!P106+CEFID!O106+ESAG!O106+ESAG!P106+FAED!O106+FAED!P106+CCT!O106+CCT!P106+CAV!O106+CAV!P106+CEO!O106+CEO!P106+CEAVI!O106+CEAVI!P106+CESFI!O106+CESFI!P106+CERES!O106+CERES!P106+CEPLAN!O106+CEPLAN!P106+CESMO!O106+CESMO!P106</f>
        <v>0</v>
      </c>
      <c r="M106" s="24">
        <f t="shared" si="8"/>
        <v>5</v>
      </c>
      <c r="N106" s="18">
        <v>1161.08</v>
      </c>
      <c r="O106" s="18">
        <f t="shared" si="9"/>
        <v>0</v>
      </c>
      <c r="P106" s="18">
        <f t="shared" si="5"/>
        <v>5805.4</v>
      </c>
      <c r="Q106" s="62">
        <f t="shared" si="6"/>
        <v>0</v>
      </c>
    </row>
    <row r="107" spans="1:17" ht="40" customHeight="1" x14ac:dyDescent="0.35">
      <c r="A107" s="109"/>
      <c r="B107" s="112"/>
      <c r="C107" s="33">
        <v>104</v>
      </c>
      <c r="D107" s="115"/>
      <c r="E107" s="39" t="s">
        <v>78</v>
      </c>
      <c r="F107" s="40" t="s">
        <v>125</v>
      </c>
      <c r="G107" s="40" t="s">
        <v>28</v>
      </c>
      <c r="H107" s="47">
        <f>REITORIA!J107+CEAD!J107+CEART!J107+CEFID!J107+ESAG!J107+FAED!J107+CCT!J107+CAV!J107+CEO!J107+CEAVI!J107+CESFI!J107+CERES!J107+CEPLAN!J107+CESMO!J107</f>
        <v>25</v>
      </c>
      <c r="I107" s="86">
        <f>REITORIA!K107+CEAD!K107+CEART!K107+CEFID!K107+ESAG!K107+FAED!K107+CCT!K107+CAV!K107+CEO!K107+CEAVI!K107+CESFI!K107+CERES!K107+CEPLAN!K107+CESMO!K107</f>
        <v>0</v>
      </c>
      <c r="J107" s="87">
        <f>REITORIA!L107+CEAD!L107+CEART!L107+CEFID!L107+ESAG!L107+FAED!L107+CCT!L107+CAV!L107+CEO!L107+CEAVI!L107+CESFI!L107+CERES!L107+CEPLAN!L107+CESMO!L107</f>
        <v>0</v>
      </c>
      <c r="K107" s="75">
        <f t="shared" si="7"/>
        <v>5.75</v>
      </c>
      <c r="L107" s="76">
        <f>REITORIA!O107+REITORIA!P107+CEAD!O107+CEAD!P107+CEART!O107+CEART!P107+CEFID!P107+CEFID!O107+ESAG!O107+ESAG!P107+FAED!O107+FAED!P107+CCT!O107+CCT!P107+CAV!O107+CAV!P107+CEO!O107+CEO!P107+CEAVI!O107+CEAVI!P107+CESFI!O107+CESFI!P107+CERES!O107+CERES!P107+CEPLAN!O107+CEPLAN!P107+CESMO!O107+CESMO!P107</f>
        <v>0</v>
      </c>
      <c r="M107" s="24">
        <f t="shared" si="8"/>
        <v>25</v>
      </c>
      <c r="N107" s="18">
        <v>77.2</v>
      </c>
      <c r="O107" s="18">
        <f t="shared" si="9"/>
        <v>0</v>
      </c>
      <c r="P107" s="18">
        <f t="shared" si="5"/>
        <v>1930</v>
      </c>
      <c r="Q107" s="62">
        <f t="shared" si="6"/>
        <v>0</v>
      </c>
    </row>
    <row r="108" spans="1:17" ht="40" customHeight="1" x14ac:dyDescent="0.35">
      <c r="A108" s="109"/>
      <c r="B108" s="112"/>
      <c r="C108" s="33">
        <v>105</v>
      </c>
      <c r="D108" s="115"/>
      <c r="E108" s="39" t="s">
        <v>131</v>
      </c>
      <c r="F108" s="40" t="s">
        <v>125</v>
      </c>
      <c r="G108" s="40" t="s">
        <v>28</v>
      </c>
      <c r="H108" s="47">
        <f>REITORIA!J108+CEAD!J108+CEART!J108+CEFID!J108+ESAG!J108+FAED!J108+CCT!J108+CAV!J108+CEO!J108+CEAVI!J108+CESFI!J108+CERES!J108+CEPLAN!J108+CESMO!J108</f>
        <v>50</v>
      </c>
      <c r="I108" s="86">
        <f>REITORIA!K108+CEAD!K108+CEART!K108+CEFID!K108+ESAG!K108+FAED!K108+CCT!K108+CAV!K108+CEO!K108+CEAVI!K108+CESFI!K108+CERES!K108+CEPLAN!K108+CESMO!K108</f>
        <v>0</v>
      </c>
      <c r="J108" s="87">
        <f>REITORIA!L108+CEAD!L108+CEART!L108+CEFID!L108+ESAG!L108+FAED!L108+CCT!L108+CAV!L108+CEO!L108+CEAVI!L108+CESFI!L108+CERES!L108+CEPLAN!L108+CESMO!L108</f>
        <v>0</v>
      </c>
      <c r="K108" s="75">
        <f t="shared" si="7"/>
        <v>12</v>
      </c>
      <c r="L108" s="76">
        <f>REITORIA!O108+REITORIA!P108+CEAD!O108+CEAD!P108+CEART!O108+CEART!P108+CEFID!P108+CEFID!O108+ESAG!O108+ESAG!P108+FAED!O108+FAED!P108+CCT!O108+CCT!P108+CAV!O108+CAV!P108+CEO!O108+CEO!P108+CEAVI!O108+CEAVI!P108+CESFI!O108+CESFI!P108+CERES!O108+CERES!P108+CEPLAN!O108+CEPLAN!P108+CESMO!O108+CESMO!P108</f>
        <v>0</v>
      </c>
      <c r="M108" s="24">
        <f t="shared" si="8"/>
        <v>50</v>
      </c>
      <c r="N108" s="18">
        <v>73.09</v>
      </c>
      <c r="O108" s="18">
        <f t="shared" si="9"/>
        <v>0</v>
      </c>
      <c r="P108" s="18">
        <f t="shared" si="5"/>
        <v>3654.5</v>
      </c>
      <c r="Q108" s="62">
        <f t="shared" si="6"/>
        <v>0</v>
      </c>
    </row>
    <row r="109" spans="1:17" ht="40" customHeight="1" x14ac:dyDescent="0.35">
      <c r="A109" s="109"/>
      <c r="B109" s="112"/>
      <c r="C109" s="33">
        <v>106</v>
      </c>
      <c r="D109" s="115"/>
      <c r="E109" s="39" t="s">
        <v>135</v>
      </c>
      <c r="F109" s="40" t="s">
        <v>37</v>
      </c>
      <c r="G109" s="40" t="s">
        <v>98</v>
      </c>
      <c r="H109" s="47">
        <f>REITORIA!J109+CEAD!J109+CEART!J109+CEFID!J109+ESAG!J109+FAED!J109+CCT!J109+CAV!J109+CEO!J109+CEAVI!J109+CESFI!J109+CERES!J109+CEPLAN!J109+CESMO!J109</f>
        <v>1000</v>
      </c>
      <c r="I109" s="86">
        <f>REITORIA!K109+CEAD!K109+CEART!K109+CEFID!K109+ESAG!K109+FAED!K109+CCT!K109+CAV!K109+CEO!K109+CEAVI!K109+CESFI!K109+CERES!K109+CEPLAN!K109+CESMO!K109</f>
        <v>0</v>
      </c>
      <c r="J109" s="87">
        <f>REITORIA!L109+CEAD!L109+CEART!L109+CEFID!L109+ESAG!L109+FAED!L109+CCT!L109+CAV!L109+CEO!L109+CEAVI!L109+CESFI!L109+CERES!L109+CEPLAN!L109+CESMO!L109</f>
        <v>0</v>
      </c>
      <c r="K109" s="75">
        <f t="shared" si="7"/>
        <v>249.5</v>
      </c>
      <c r="L109" s="76">
        <f>REITORIA!O109+REITORIA!P109+CEAD!O109+CEAD!P109+CEART!O109+CEART!P109+CEFID!P109+CEFID!O109+ESAG!O109+ESAG!P109+FAED!O109+FAED!P109+CCT!O109+CCT!P109+CAV!O109+CAV!P109+CEO!O109+CEO!P109+CEAVI!O109+CEAVI!P109+CESFI!O109+CESFI!P109+CERES!O109+CERES!P109+CEPLAN!O109+CEPLAN!P109+CESMO!O109+CESMO!P109</f>
        <v>0</v>
      </c>
      <c r="M109" s="24">
        <f t="shared" si="8"/>
        <v>1000</v>
      </c>
      <c r="N109" s="18">
        <v>56.1</v>
      </c>
      <c r="O109" s="18">
        <f t="shared" si="9"/>
        <v>0</v>
      </c>
      <c r="P109" s="18">
        <f t="shared" si="5"/>
        <v>56100</v>
      </c>
      <c r="Q109" s="62">
        <f t="shared" si="6"/>
        <v>0</v>
      </c>
    </row>
    <row r="110" spans="1:17" ht="40" customHeight="1" x14ac:dyDescent="0.35">
      <c r="A110" s="109"/>
      <c r="B110" s="112"/>
      <c r="C110" s="33">
        <v>107</v>
      </c>
      <c r="D110" s="115"/>
      <c r="E110" s="39" t="s">
        <v>84</v>
      </c>
      <c r="F110" s="40" t="s">
        <v>125</v>
      </c>
      <c r="G110" s="40" t="s">
        <v>85</v>
      </c>
      <c r="H110" s="47">
        <f>REITORIA!J110+CEAD!J110+CEART!J110+CEFID!J110+ESAG!J110+FAED!J110+CCT!J110+CAV!J110+CEO!J110+CEAVI!J110+CESFI!J110+CERES!J110+CEPLAN!J110+CESMO!J110</f>
        <v>5</v>
      </c>
      <c r="I110" s="86">
        <f>REITORIA!K110+CEAD!K110+CEART!K110+CEFID!K110+ESAG!K110+FAED!K110+CCT!K110+CAV!K110+CEO!K110+CEAVI!K110+CESFI!K110+CERES!K110+CEPLAN!K110+CESMO!K110</f>
        <v>0</v>
      </c>
      <c r="J110" s="87">
        <f>REITORIA!L110+CEAD!L110+CEART!L110+CEFID!L110+ESAG!L110+FAED!L110+CCT!L110+CAV!L110+CEO!L110+CEAVI!L110+CESFI!L110+CERES!L110+CEPLAN!L110+CESMO!L110</f>
        <v>0</v>
      </c>
      <c r="K110" s="75">
        <f t="shared" si="7"/>
        <v>0.75</v>
      </c>
      <c r="L110" s="76">
        <f>REITORIA!O110+REITORIA!P110+CEAD!O110+CEAD!P110+CEART!O110+CEART!P110+CEFID!P110+CEFID!O110+ESAG!O110+ESAG!P110+FAED!O110+FAED!P110+CCT!O110+CCT!P110+CAV!O110+CAV!P110+CEO!O110+CEO!P110+CEAVI!O110+CEAVI!P110+CESFI!O110+CESFI!P110+CERES!O110+CERES!P110+CEPLAN!O110+CEPLAN!P110+CESMO!O110+CESMO!P110</f>
        <v>0</v>
      </c>
      <c r="M110" s="24">
        <f t="shared" si="8"/>
        <v>5</v>
      </c>
      <c r="N110" s="18">
        <v>1215.22</v>
      </c>
      <c r="O110" s="18">
        <f t="shared" si="9"/>
        <v>0</v>
      </c>
      <c r="P110" s="18">
        <f t="shared" si="5"/>
        <v>6076.1</v>
      </c>
      <c r="Q110" s="62">
        <f t="shared" si="6"/>
        <v>0</v>
      </c>
    </row>
    <row r="111" spans="1:17" ht="40" customHeight="1" x14ac:dyDescent="0.35">
      <c r="A111" s="109"/>
      <c r="B111" s="112"/>
      <c r="C111" s="33">
        <v>108</v>
      </c>
      <c r="D111" s="115"/>
      <c r="E111" s="39" t="s">
        <v>86</v>
      </c>
      <c r="F111" s="40" t="s">
        <v>125</v>
      </c>
      <c r="G111" s="40" t="s">
        <v>87</v>
      </c>
      <c r="H111" s="47">
        <f>REITORIA!J111+CEAD!J111+CEART!J111+CEFID!J111+ESAG!J111+FAED!J111+CCT!J111+CAV!J111+CEO!J111+CEAVI!J111+CESFI!J111+CERES!J111+CEPLAN!J111+CESMO!J111</f>
        <v>5</v>
      </c>
      <c r="I111" s="86">
        <f>REITORIA!K111+CEAD!K111+CEART!K111+CEFID!K111+ESAG!K111+FAED!K111+CCT!K111+CAV!K111+CEO!K111+CEAVI!K111+CESFI!K111+CERES!K111+CEPLAN!K111+CESMO!K111</f>
        <v>0</v>
      </c>
      <c r="J111" s="87">
        <f>REITORIA!L111+CEAD!L111+CEART!L111+CEFID!L111+ESAG!L111+FAED!L111+CCT!L111+CAV!L111+CEO!L111+CEAVI!L111+CESFI!L111+CERES!L111+CEPLAN!L111+CESMO!L111</f>
        <v>0</v>
      </c>
      <c r="K111" s="75">
        <f t="shared" si="7"/>
        <v>0.75</v>
      </c>
      <c r="L111" s="76">
        <f>REITORIA!O111+REITORIA!P111+CEAD!O111+CEAD!P111+CEART!O111+CEART!P111+CEFID!P111+CEFID!O111+ESAG!O111+ESAG!P111+FAED!O111+FAED!P111+CCT!O111+CCT!P111+CAV!O111+CAV!P111+CEO!O111+CEO!P111+CEAVI!O111+CEAVI!P111+CESFI!O111+CESFI!P111+CERES!O111+CERES!P111+CEPLAN!O111+CEPLAN!P111+CESMO!O111+CESMO!P111</f>
        <v>0</v>
      </c>
      <c r="M111" s="24">
        <f t="shared" si="8"/>
        <v>5</v>
      </c>
      <c r="N111" s="18">
        <v>496.61</v>
      </c>
      <c r="O111" s="18">
        <f t="shared" si="9"/>
        <v>0</v>
      </c>
      <c r="P111" s="18">
        <f t="shared" si="5"/>
        <v>2483.0500000000002</v>
      </c>
      <c r="Q111" s="62">
        <f t="shared" si="6"/>
        <v>0</v>
      </c>
    </row>
    <row r="112" spans="1:17" ht="40" customHeight="1" x14ac:dyDescent="0.35">
      <c r="A112" s="109"/>
      <c r="B112" s="112"/>
      <c r="C112" s="33">
        <v>109</v>
      </c>
      <c r="D112" s="115"/>
      <c r="E112" s="39" t="s">
        <v>89</v>
      </c>
      <c r="F112" s="40" t="s">
        <v>37</v>
      </c>
      <c r="G112" s="40" t="s">
        <v>28</v>
      </c>
      <c r="H112" s="47">
        <f>REITORIA!J112+CEAD!J112+CEART!J112+CEFID!J112+ESAG!J112+FAED!J112+CCT!J112+CAV!J112+CEO!J112+CEAVI!J112+CESFI!J112+CERES!J112+CEPLAN!J112+CESMO!J112</f>
        <v>200</v>
      </c>
      <c r="I112" s="86">
        <f>REITORIA!K112+CEAD!K112+CEART!K112+CEFID!K112+ESAG!K112+FAED!K112+CCT!K112+CAV!K112+CEO!K112+CEAVI!K112+CESFI!K112+CERES!K112+CEPLAN!K112+CESMO!K112</f>
        <v>0</v>
      </c>
      <c r="J112" s="87">
        <f>REITORIA!L112+CEAD!L112+CEART!L112+CEFID!L112+ESAG!L112+FAED!L112+CCT!L112+CAV!L112+CEO!L112+CEAVI!L112+CESFI!L112+CERES!L112+CEPLAN!L112+CESMO!L112</f>
        <v>0</v>
      </c>
      <c r="K112" s="75">
        <f t="shared" si="7"/>
        <v>49.5</v>
      </c>
      <c r="L112" s="76">
        <f>REITORIA!O112+REITORIA!P112+CEAD!O112+CEAD!P112+CEART!O112+CEART!P112+CEFID!P112+CEFID!O112+ESAG!O112+ESAG!P112+FAED!O112+FAED!P112+CCT!O112+CCT!P112+CAV!O112+CAV!P112+CEO!O112+CEO!P112+CEAVI!O112+CEAVI!P112+CESFI!O112+CESFI!P112+CERES!O112+CERES!P112+CEPLAN!O112+CEPLAN!P112+CESMO!O112+CESMO!P112</f>
        <v>0</v>
      </c>
      <c r="M112" s="24">
        <f t="shared" si="8"/>
        <v>200</v>
      </c>
      <c r="N112" s="18">
        <v>205.87</v>
      </c>
      <c r="O112" s="18">
        <f t="shared" si="9"/>
        <v>0</v>
      </c>
      <c r="P112" s="18">
        <f t="shared" si="5"/>
        <v>41174</v>
      </c>
      <c r="Q112" s="62">
        <f t="shared" si="6"/>
        <v>0</v>
      </c>
    </row>
    <row r="113" spans="1:17" ht="40" customHeight="1" x14ac:dyDescent="0.35">
      <c r="A113" s="109"/>
      <c r="B113" s="112"/>
      <c r="C113" s="33">
        <v>110</v>
      </c>
      <c r="D113" s="115"/>
      <c r="E113" s="39" t="s">
        <v>90</v>
      </c>
      <c r="F113" s="40" t="s">
        <v>37</v>
      </c>
      <c r="G113" s="40" t="s">
        <v>28</v>
      </c>
      <c r="H113" s="47">
        <f>REITORIA!J113+CEAD!J113+CEART!J113+CEFID!J113+ESAG!J113+FAED!J113+CCT!J113+CAV!J113+CEO!J113+CEAVI!J113+CESFI!J113+CERES!J113+CEPLAN!J113+CESMO!J113</f>
        <v>800</v>
      </c>
      <c r="I113" s="86">
        <f>REITORIA!K113+CEAD!K113+CEART!K113+CEFID!K113+ESAG!K113+FAED!K113+CCT!K113+CAV!K113+CEO!K113+CEAVI!K113+CESFI!K113+CERES!K113+CEPLAN!K113+CESMO!K113</f>
        <v>0</v>
      </c>
      <c r="J113" s="87">
        <f>REITORIA!L113+CEAD!L113+CEART!L113+CEFID!L113+ESAG!L113+FAED!L113+CCT!L113+CAV!L113+CEO!L113+CEAVI!L113+CESFI!L113+CERES!L113+CEPLAN!L113+CESMO!L113</f>
        <v>0</v>
      </c>
      <c r="K113" s="75">
        <f t="shared" si="7"/>
        <v>199.5</v>
      </c>
      <c r="L113" s="76">
        <f>REITORIA!O113+REITORIA!P113+CEAD!O113+CEAD!P113+CEART!O113+CEART!P113+CEFID!P113+CEFID!O113+ESAG!O113+ESAG!P113+FAED!O113+FAED!P113+CCT!O113+CCT!P113+CAV!O113+CAV!P113+CEO!O113+CEO!P113+CEAVI!O113+CEAVI!P113+CESFI!O113+CESFI!P113+CERES!O113+CERES!P113+CEPLAN!O113+CEPLAN!P113+CESMO!O113+CESMO!P113</f>
        <v>0</v>
      </c>
      <c r="M113" s="24">
        <f t="shared" si="8"/>
        <v>800</v>
      </c>
      <c r="N113" s="18">
        <v>115.8</v>
      </c>
      <c r="O113" s="18">
        <f t="shared" si="9"/>
        <v>0</v>
      </c>
      <c r="P113" s="18">
        <f t="shared" si="5"/>
        <v>92640</v>
      </c>
      <c r="Q113" s="62">
        <f t="shared" si="6"/>
        <v>0</v>
      </c>
    </row>
    <row r="114" spans="1:17" ht="40" customHeight="1" x14ac:dyDescent="0.35">
      <c r="A114" s="109"/>
      <c r="B114" s="112"/>
      <c r="C114" s="33">
        <v>111</v>
      </c>
      <c r="D114" s="115"/>
      <c r="E114" s="39" t="s">
        <v>91</v>
      </c>
      <c r="F114" s="40" t="s">
        <v>37</v>
      </c>
      <c r="G114" s="40" t="s">
        <v>92</v>
      </c>
      <c r="H114" s="47">
        <f>REITORIA!J114+CEAD!J114+CEART!J114+CEFID!J114+ESAG!J114+FAED!J114+CCT!J114+CAV!J114+CEO!J114+CEAVI!J114+CESFI!J114+CERES!J114+CEPLAN!J114+CESMO!J114</f>
        <v>1000</v>
      </c>
      <c r="I114" s="86">
        <f>REITORIA!K114+CEAD!K114+CEART!K114+CEFID!K114+ESAG!K114+FAED!K114+CCT!K114+CAV!K114+CEO!K114+CEAVI!K114+CESFI!K114+CERES!K114+CEPLAN!K114+CESMO!K114</f>
        <v>0</v>
      </c>
      <c r="J114" s="87">
        <f>REITORIA!L114+CEAD!L114+CEART!L114+CEFID!L114+ESAG!L114+FAED!L114+CCT!L114+CAV!L114+CEO!L114+CEAVI!L114+CESFI!L114+CERES!L114+CEPLAN!L114+CESMO!L114</f>
        <v>0</v>
      </c>
      <c r="K114" s="75">
        <f t="shared" si="7"/>
        <v>249.5</v>
      </c>
      <c r="L114" s="76">
        <f>REITORIA!O114+REITORIA!P114+CEAD!O114+CEAD!P114+CEART!O114+CEART!P114+CEFID!P114+CEFID!O114+ESAG!O114+ESAG!P114+FAED!O114+FAED!P114+CCT!O114+CCT!P114+CAV!O114+CAV!P114+CEO!O114+CEO!P114+CEAVI!O114+CEAVI!P114+CESFI!O114+CESFI!P114+CERES!O114+CERES!P114+CEPLAN!O114+CEPLAN!P114+CESMO!O114+CESMO!P114</f>
        <v>0</v>
      </c>
      <c r="M114" s="24">
        <f t="shared" si="8"/>
        <v>1000</v>
      </c>
      <c r="N114" s="18">
        <v>20.76</v>
      </c>
      <c r="O114" s="18">
        <f t="shared" si="9"/>
        <v>0</v>
      </c>
      <c r="P114" s="18">
        <f t="shared" si="5"/>
        <v>20760</v>
      </c>
      <c r="Q114" s="62">
        <f t="shared" si="6"/>
        <v>0</v>
      </c>
    </row>
    <row r="115" spans="1:17" ht="40" customHeight="1" x14ac:dyDescent="0.35">
      <c r="A115" s="109"/>
      <c r="B115" s="112"/>
      <c r="C115" s="33">
        <v>112</v>
      </c>
      <c r="D115" s="115"/>
      <c r="E115" s="39" t="s">
        <v>93</v>
      </c>
      <c r="F115" s="40" t="s">
        <v>125</v>
      </c>
      <c r="G115" s="40" t="s">
        <v>28</v>
      </c>
      <c r="H115" s="47">
        <f>REITORIA!J115+CEAD!J115+CEART!J115+CEFID!J115+ESAG!J115+FAED!J115+CCT!J115+CAV!J115+CEO!J115+CEAVI!J115+CESFI!J115+CERES!J115+CEPLAN!J115+CESMO!J115</f>
        <v>20</v>
      </c>
      <c r="I115" s="86">
        <f>REITORIA!K115+CEAD!K115+CEART!K115+CEFID!K115+ESAG!K115+FAED!K115+CCT!K115+CAV!K115+CEO!K115+CEAVI!K115+CESFI!K115+CERES!K115+CEPLAN!K115+CESMO!K115</f>
        <v>0</v>
      </c>
      <c r="J115" s="87">
        <f>REITORIA!L115+CEAD!L115+CEART!L115+CEFID!L115+ESAG!L115+FAED!L115+CCT!L115+CAV!L115+CEO!L115+CEAVI!L115+CESFI!L115+CERES!L115+CEPLAN!L115+CESMO!L115</f>
        <v>0</v>
      </c>
      <c r="K115" s="75">
        <f t="shared" si="7"/>
        <v>4.5</v>
      </c>
      <c r="L115" s="76">
        <f>REITORIA!O115+REITORIA!P115+CEAD!O115+CEAD!P115+CEART!O115+CEART!P115+CEFID!P115+CEFID!O115+ESAG!O115+ESAG!P115+FAED!O115+FAED!P115+CCT!O115+CCT!P115+CAV!O115+CAV!P115+CEO!O115+CEO!P115+CEAVI!O115+CEAVI!P115+CESFI!O115+CESFI!P115+CERES!O115+CERES!P115+CEPLAN!O115+CEPLAN!P115+CESMO!O115+CESMO!P115</f>
        <v>0</v>
      </c>
      <c r="M115" s="24">
        <f t="shared" si="8"/>
        <v>20</v>
      </c>
      <c r="N115" s="18">
        <v>192.14</v>
      </c>
      <c r="O115" s="18">
        <f t="shared" si="9"/>
        <v>0</v>
      </c>
      <c r="P115" s="18">
        <f t="shared" si="5"/>
        <v>3842.7999999999997</v>
      </c>
      <c r="Q115" s="62">
        <f t="shared" si="6"/>
        <v>0</v>
      </c>
    </row>
    <row r="116" spans="1:17" ht="40" customHeight="1" x14ac:dyDescent="0.35">
      <c r="A116" s="110"/>
      <c r="B116" s="113"/>
      <c r="C116" s="33">
        <v>113</v>
      </c>
      <c r="D116" s="116"/>
      <c r="E116" s="39" t="s">
        <v>94</v>
      </c>
      <c r="F116" s="40" t="s">
        <v>125</v>
      </c>
      <c r="G116" s="40" t="s">
        <v>28</v>
      </c>
      <c r="H116" s="47">
        <f>REITORIA!J116+CEAD!J116+CEART!J116+CEFID!J116+ESAG!J116+FAED!J116+CCT!J116+CAV!J116+CEO!J116+CEAVI!J116+CESFI!J116+CERES!J116+CEPLAN!J116+CESMO!J116</f>
        <v>4</v>
      </c>
      <c r="I116" s="86">
        <f>REITORIA!K116+CEAD!K116+CEART!K116+CEFID!K116+ESAG!K116+FAED!K116+CCT!K116+CAV!K116+CEO!K116+CEAVI!K116+CESFI!K116+CERES!K116+CEPLAN!K116+CESMO!K116</f>
        <v>0</v>
      </c>
      <c r="J116" s="87">
        <f>REITORIA!L116+CEAD!L116+CEART!L116+CEFID!L116+ESAG!L116+FAED!L116+CCT!L116+CAV!L116+CEO!L116+CEAVI!L116+CESFI!L116+CERES!L116+CEPLAN!L116+CESMO!L116</f>
        <v>0</v>
      </c>
      <c r="K116" s="75">
        <f t="shared" si="7"/>
        <v>0.5</v>
      </c>
      <c r="L116" s="76">
        <f>REITORIA!O116+REITORIA!P116+CEAD!O116+CEAD!P116+CEART!O116+CEART!P116+CEFID!P116+CEFID!O116+ESAG!O116+ESAG!P116+FAED!O116+FAED!P116+CCT!O116+CCT!P116+CAV!O116+CAV!P116+CEO!O116+CEO!P116+CEAVI!O116+CEAVI!P116+CESFI!O116+CESFI!P116+CERES!O116+CERES!P116+CEPLAN!O116+CEPLAN!P116+CESMO!O116+CESMO!P116</f>
        <v>0</v>
      </c>
      <c r="M116" s="24">
        <f t="shared" si="8"/>
        <v>4</v>
      </c>
      <c r="N116" s="18">
        <v>210.16</v>
      </c>
      <c r="O116" s="18">
        <f t="shared" si="9"/>
        <v>0</v>
      </c>
      <c r="P116" s="18">
        <f t="shared" si="5"/>
        <v>840.64</v>
      </c>
      <c r="Q116" s="62">
        <f t="shared" si="6"/>
        <v>0</v>
      </c>
    </row>
    <row r="117" spans="1:17" ht="40" customHeight="1" x14ac:dyDescent="0.35">
      <c r="A117" s="108" t="s">
        <v>142</v>
      </c>
      <c r="B117" s="111">
        <v>4</v>
      </c>
      <c r="C117" s="33">
        <v>114</v>
      </c>
      <c r="D117" s="114" t="s">
        <v>123</v>
      </c>
      <c r="E117" s="39" t="s">
        <v>27</v>
      </c>
      <c r="F117" s="40" t="s">
        <v>125</v>
      </c>
      <c r="G117" s="40" t="s">
        <v>28</v>
      </c>
      <c r="H117" s="47">
        <f>REITORIA!J117+CEAD!J117+CEART!J117+CEFID!J117+ESAG!J117+FAED!J117+CCT!J117+CAV!J117+CEO!J117+CEAVI!J117+CESFI!J117+CERES!J117+CEPLAN!J117+CESMO!J117</f>
        <v>20</v>
      </c>
      <c r="I117" s="86">
        <f>REITORIA!K117+CEAD!K117+CEART!K117+CEFID!K117+ESAG!K117+FAED!K117+CCT!K117+CAV!K117+CEO!K117+CEAVI!K117+CESFI!K117+CERES!K117+CEPLAN!K117+CESMO!K117</f>
        <v>2</v>
      </c>
      <c r="J117" s="87">
        <f>REITORIA!L117+CEAD!L117+CEART!L117+CEFID!L117+ESAG!L117+FAED!L117+CCT!L117+CAV!L117+CEO!L117+CEAVI!L117+CESFI!L117+CERES!L117+CEPLAN!L117+CESMO!L117</f>
        <v>2</v>
      </c>
      <c r="K117" s="75">
        <f t="shared" si="7"/>
        <v>4.5</v>
      </c>
      <c r="L117" s="76">
        <f>REITORIA!O117+REITORIA!P117+CEAD!O117+CEAD!P117+CEART!O117+CEART!P117+CEFID!P117+CEFID!O117+ESAG!O117+ESAG!P117+FAED!O117+FAED!P117+CCT!O117+CCT!P117+CAV!O117+CAV!P117+CEO!O117+CEO!P117+CEAVI!O117+CEAVI!P117+CESFI!O117+CESFI!P117+CERES!O117+CERES!P117+CEPLAN!O117+CEPLAN!P117+CESMO!O117+CESMO!P117</f>
        <v>0</v>
      </c>
      <c r="M117" s="24">
        <f t="shared" si="8"/>
        <v>18</v>
      </c>
      <c r="N117" s="18">
        <v>250</v>
      </c>
      <c r="O117" s="18">
        <f t="shared" si="9"/>
        <v>0</v>
      </c>
      <c r="P117" s="18">
        <f t="shared" si="5"/>
        <v>5000</v>
      </c>
      <c r="Q117" s="62">
        <f t="shared" si="6"/>
        <v>500</v>
      </c>
    </row>
    <row r="118" spans="1:17" ht="40" customHeight="1" x14ac:dyDescent="0.35">
      <c r="A118" s="109"/>
      <c r="B118" s="112"/>
      <c r="C118" s="33">
        <v>115</v>
      </c>
      <c r="D118" s="115"/>
      <c r="E118" s="39" t="s">
        <v>30</v>
      </c>
      <c r="F118" s="40" t="s">
        <v>31</v>
      </c>
      <c r="G118" s="40" t="s">
        <v>28</v>
      </c>
      <c r="H118" s="47">
        <f>REITORIA!J118+CEAD!J118+CEART!J118+CEFID!J118+ESAG!J118+FAED!J118+CCT!J118+CAV!J118+CEO!J118+CEAVI!J118+CESFI!J118+CERES!J118+CEPLAN!J118+CESMO!J118</f>
        <v>500</v>
      </c>
      <c r="I118" s="86">
        <f>REITORIA!K118+CEAD!K118+CEART!K118+CEFID!K118+ESAG!K118+FAED!K118+CCT!K118+CAV!K118+CEO!K118+CEAVI!K118+CESFI!K118+CERES!K118+CEPLAN!K118+CESMO!K118</f>
        <v>0</v>
      </c>
      <c r="J118" s="87">
        <f>REITORIA!L118+CEAD!L118+CEART!L118+CEFID!L118+ESAG!L118+FAED!L118+CCT!L118+CAV!L118+CEO!L118+CEAVI!L118+CESFI!L118+CERES!L118+CEPLAN!L118+CESMO!L118</f>
        <v>0</v>
      </c>
      <c r="K118" s="75">
        <f t="shared" si="7"/>
        <v>124.5</v>
      </c>
      <c r="L118" s="76">
        <f>REITORIA!O118+REITORIA!P118+CEAD!O118+CEAD!P118+CEART!O118+CEART!P118+CEFID!P118+CEFID!O118+ESAG!O118+ESAG!P118+FAED!O118+FAED!P118+CCT!O118+CCT!P118+CAV!O118+CAV!P118+CEO!O118+CEO!P118+CEAVI!O118+CEAVI!P118+CESFI!O118+CESFI!P118+CERES!O118+CERES!P118+CEPLAN!O118+CEPLAN!P118+CESMO!O118+CESMO!P118</f>
        <v>0</v>
      </c>
      <c r="M118" s="24">
        <f t="shared" si="8"/>
        <v>500</v>
      </c>
      <c r="N118" s="18">
        <v>20</v>
      </c>
      <c r="O118" s="18">
        <f t="shared" si="9"/>
        <v>0</v>
      </c>
      <c r="P118" s="18">
        <f t="shared" si="5"/>
        <v>10000</v>
      </c>
      <c r="Q118" s="62">
        <f t="shared" si="6"/>
        <v>0</v>
      </c>
    </row>
    <row r="119" spans="1:17" ht="40" customHeight="1" x14ac:dyDescent="0.35">
      <c r="A119" s="109"/>
      <c r="B119" s="112"/>
      <c r="C119" s="33">
        <v>116</v>
      </c>
      <c r="D119" s="115"/>
      <c r="E119" s="39" t="s">
        <v>32</v>
      </c>
      <c r="F119" s="40" t="s">
        <v>125</v>
      </c>
      <c r="G119" s="40" t="s">
        <v>28</v>
      </c>
      <c r="H119" s="47">
        <f>REITORIA!J119+CEAD!J119+CEART!J119+CEFID!J119+ESAG!J119+FAED!J119+CCT!J119+CAV!J119+CEO!J119+CEAVI!J119+CESFI!J119+CERES!J119+CEPLAN!J119+CESMO!J119</f>
        <v>100</v>
      </c>
      <c r="I119" s="86">
        <f>REITORIA!K119+CEAD!K119+CEART!K119+CEFID!K119+ESAG!K119+FAED!K119+CCT!K119+CAV!K119+CEO!K119+CEAVI!K119+CESFI!K119+CERES!K119+CEPLAN!K119+CESMO!K119</f>
        <v>0</v>
      </c>
      <c r="J119" s="87">
        <f>REITORIA!L119+CEAD!L119+CEART!L119+CEFID!L119+ESAG!L119+FAED!L119+CCT!L119+CAV!L119+CEO!L119+CEAVI!L119+CESFI!L119+CERES!L119+CEPLAN!L119+CESMO!L119</f>
        <v>0</v>
      </c>
      <c r="K119" s="75">
        <f t="shared" si="7"/>
        <v>24.5</v>
      </c>
      <c r="L119" s="76">
        <f>REITORIA!O119+REITORIA!P119+CEAD!O119+CEAD!P119+CEART!O119+CEART!P119+CEFID!P119+CEFID!O119+ESAG!O119+ESAG!P119+FAED!O119+FAED!P119+CCT!O119+CCT!P119+CAV!O119+CAV!P119+CEO!O119+CEO!P119+CEAVI!O119+CEAVI!P119+CESFI!O119+CESFI!P119+CERES!O119+CERES!P119+CEPLAN!O119+CEPLAN!P119+CESMO!O119+CESMO!P119</f>
        <v>0</v>
      </c>
      <c r="M119" s="24">
        <f t="shared" si="8"/>
        <v>100</v>
      </c>
      <c r="N119" s="18">
        <v>32</v>
      </c>
      <c r="O119" s="18">
        <f t="shared" si="9"/>
        <v>0</v>
      </c>
      <c r="P119" s="18">
        <f t="shared" si="5"/>
        <v>3200</v>
      </c>
      <c r="Q119" s="62">
        <f t="shared" si="6"/>
        <v>0</v>
      </c>
    </row>
    <row r="120" spans="1:17" ht="40" customHeight="1" x14ac:dyDescent="0.35">
      <c r="A120" s="109"/>
      <c r="B120" s="112"/>
      <c r="C120" s="33">
        <v>117</v>
      </c>
      <c r="D120" s="115"/>
      <c r="E120" s="39" t="s">
        <v>33</v>
      </c>
      <c r="F120" s="40" t="s">
        <v>125</v>
      </c>
      <c r="G120" s="40" t="s">
        <v>34</v>
      </c>
      <c r="H120" s="47">
        <f>REITORIA!J120+CEAD!J120+CEART!J120+CEFID!J120+ESAG!J120+FAED!J120+CCT!J120+CAV!J120+CEO!J120+CEAVI!J120+CESFI!J120+CERES!J120+CEPLAN!J120+CESMO!J120</f>
        <v>200</v>
      </c>
      <c r="I120" s="86">
        <f>REITORIA!K120+CEAD!K120+CEART!K120+CEFID!K120+ESAG!K120+FAED!K120+CCT!K120+CAV!K120+CEO!K120+CEAVI!K120+CESFI!K120+CERES!K120+CEPLAN!K120+CESMO!K120</f>
        <v>0</v>
      </c>
      <c r="J120" s="87">
        <f>REITORIA!L120+CEAD!L120+CEART!L120+CEFID!L120+ESAG!L120+FAED!L120+CCT!L120+CAV!L120+CEO!L120+CEAVI!L120+CESFI!L120+CERES!L120+CEPLAN!L120+CESMO!L120</f>
        <v>0</v>
      </c>
      <c r="K120" s="75">
        <f t="shared" si="7"/>
        <v>49.5</v>
      </c>
      <c r="L120" s="76">
        <f>REITORIA!O120+REITORIA!P120+CEAD!O120+CEAD!P120+CEART!O120+CEART!P120+CEFID!P120+CEFID!O120+ESAG!O120+ESAG!P120+FAED!O120+FAED!P120+CCT!O120+CCT!P120+CAV!O120+CAV!P120+CEO!O120+CEO!P120+CEAVI!O120+CEAVI!P120+CESFI!O120+CESFI!P120+CERES!O120+CERES!P120+CEPLAN!O120+CEPLAN!P120+CESMO!O120+CESMO!P120</f>
        <v>0</v>
      </c>
      <c r="M120" s="24">
        <f t="shared" si="8"/>
        <v>200</v>
      </c>
      <c r="N120" s="18">
        <v>52</v>
      </c>
      <c r="O120" s="18">
        <f t="shared" si="9"/>
        <v>0</v>
      </c>
      <c r="P120" s="18">
        <f t="shared" si="5"/>
        <v>10400</v>
      </c>
      <c r="Q120" s="62">
        <f t="shared" si="6"/>
        <v>0</v>
      </c>
    </row>
    <row r="121" spans="1:17" ht="40" customHeight="1" x14ac:dyDescent="0.35">
      <c r="A121" s="109"/>
      <c r="B121" s="112"/>
      <c r="C121" s="33">
        <v>118</v>
      </c>
      <c r="D121" s="115"/>
      <c r="E121" s="39" t="s">
        <v>35</v>
      </c>
      <c r="F121" s="40" t="s">
        <v>125</v>
      </c>
      <c r="G121" s="40" t="s">
        <v>36</v>
      </c>
      <c r="H121" s="47">
        <f>REITORIA!J121+CEAD!J121+CEART!J121+CEFID!J121+ESAG!J121+FAED!J121+CCT!J121+CAV!J121+CEO!J121+CEAVI!J121+CESFI!J121+CERES!J121+CEPLAN!J121+CESMO!J121</f>
        <v>200</v>
      </c>
      <c r="I121" s="86">
        <f>REITORIA!K121+CEAD!K121+CEART!K121+CEFID!K121+ESAG!K121+FAED!K121+CCT!K121+CAV!K121+CEO!K121+CEAVI!K121+CESFI!K121+CERES!K121+CEPLAN!K121+CESMO!K121</f>
        <v>0</v>
      </c>
      <c r="J121" s="87">
        <f>REITORIA!L121+CEAD!L121+CEART!L121+CEFID!L121+ESAG!L121+FAED!L121+CCT!L121+CAV!L121+CEO!L121+CEAVI!L121+CESFI!L121+CERES!L121+CEPLAN!L121+CESMO!L121</f>
        <v>0</v>
      </c>
      <c r="K121" s="75">
        <f t="shared" si="7"/>
        <v>49.5</v>
      </c>
      <c r="L121" s="76">
        <f>REITORIA!O121+REITORIA!P121+CEAD!O121+CEAD!P121+CEART!O121+CEART!P121+CEFID!P121+CEFID!O121+ESAG!O121+ESAG!P121+FAED!O121+FAED!P121+CCT!O121+CCT!P121+CAV!O121+CAV!P121+CEO!O121+CEO!P121+CEAVI!O121+CEAVI!P121+CESFI!O121+CESFI!P121+CERES!O121+CERES!P121+CEPLAN!O121+CEPLAN!P121+CESMO!O121+CESMO!P121</f>
        <v>0</v>
      </c>
      <c r="M121" s="24">
        <f t="shared" si="8"/>
        <v>200</v>
      </c>
      <c r="N121" s="18">
        <v>75</v>
      </c>
      <c r="O121" s="18">
        <f t="shared" si="9"/>
        <v>0</v>
      </c>
      <c r="P121" s="18">
        <f t="shared" si="5"/>
        <v>15000</v>
      </c>
      <c r="Q121" s="62">
        <f t="shared" si="6"/>
        <v>0</v>
      </c>
    </row>
    <row r="122" spans="1:17" ht="40" customHeight="1" x14ac:dyDescent="0.35">
      <c r="A122" s="109"/>
      <c r="B122" s="112"/>
      <c r="C122" s="33">
        <v>119</v>
      </c>
      <c r="D122" s="115"/>
      <c r="E122" s="39" t="s">
        <v>127</v>
      </c>
      <c r="F122" s="40" t="s">
        <v>125</v>
      </c>
      <c r="G122" s="40" t="s">
        <v>28</v>
      </c>
      <c r="H122" s="47">
        <f>REITORIA!J122+CEAD!J122+CEART!J122+CEFID!J122+ESAG!J122+FAED!J122+CCT!J122+CAV!J122+CEO!J122+CEAVI!J122+CESFI!J122+CERES!J122+CEPLAN!J122+CESMO!J122</f>
        <v>100</v>
      </c>
      <c r="I122" s="86">
        <f>REITORIA!K122+CEAD!K122+CEART!K122+CEFID!K122+ESAG!K122+FAED!K122+CCT!K122+CAV!K122+CEO!K122+CEAVI!K122+CESFI!K122+CERES!K122+CEPLAN!K122+CESMO!K122</f>
        <v>0</v>
      </c>
      <c r="J122" s="87">
        <f>REITORIA!L122+CEAD!L122+CEART!L122+CEFID!L122+ESAG!L122+FAED!L122+CCT!L122+CAV!L122+CEO!L122+CEAVI!L122+CESFI!L122+CERES!L122+CEPLAN!L122+CESMO!L122</f>
        <v>0</v>
      </c>
      <c r="K122" s="75">
        <f t="shared" si="7"/>
        <v>24.5</v>
      </c>
      <c r="L122" s="76">
        <f>REITORIA!O122+REITORIA!P122+CEAD!O122+CEAD!P122+CEART!O122+CEART!P122+CEFID!P122+CEFID!O122+ESAG!O122+ESAG!P122+FAED!O122+FAED!P122+CCT!O122+CCT!P122+CAV!O122+CAV!P122+CEO!O122+CEO!P122+CEAVI!O122+CEAVI!P122+CESFI!O122+CESFI!P122+CERES!O122+CERES!P122+CEPLAN!O122+CEPLAN!P122+CESMO!O122+CESMO!P122</f>
        <v>0</v>
      </c>
      <c r="M122" s="24">
        <f t="shared" si="8"/>
        <v>100</v>
      </c>
      <c r="N122" s="18">
        <v>6.59</v>
      </c>
      <c r="O122" s="18">
        <f t="shared" si="9"/>
        <v>0</v>
      </c>
      <c r="P122" s="18">
        <f t="shared" si="5"/>
        <v>659</v>
      </c>
      <c r="Q122" s="62">
        <f t="shared" si="6"/>
        <v>0</v>
      </c>
    </row>
    <row r="123" spans="1:17" ht="40" customHeight="1" x14ac:dyDescent="0.35">
      <c r="A123" s="109"/>
      <c r="B123" s="112"/>
      <c r="C123" s="33">
        <v>120</v>
      </c>
      <c r="D123" s="115"/>
      <c r="E123" s="39" t="s">
        <v>128</v>
      </c>
      <c r="F123" s="40" t="s">
        <v>37</v>
      </c>
      <c r="G123" s="40" t="s">
        <v>38</v>
      </c>
      <c r="H123" s="47">
        <f>REITORIA!J123+CEAD!J123+CEART!J123+CEFID!J123+ESAG!J123+FAED!J123+CCT!J123+CAV!J123+CEO!J123+CEAVI!J123+CESFI!J123+CERES!J123+CEPLAN!J123+CESMO!J123</f>
        <v>4000</v>
      </c>
      <c r="I123" s="86">
        <f>REITORIA!K123+CEAD!K123+CEART!K123+CEFID!K123+ESAG!K123+FAED!K123+CCT!K123+CAV!K123+CEO!K123+CEAVI!K123+CESFI!K123+CERES!K123+CEPLAN!K123+CESMO!K123</f>
        <v>0</v>
      </c>
      <c r="J123" s="87">
        <f>REITORIA!L123+CEAD!L123+CEART!L123+CEFID!L123+ESAG!L123+FAED!L123+CCT!L123+CAV!L123+CEO!L123+CEAVI!L123+CESFI!L123+CERES!L123+CEPLAN!L123+CESMO!L123</f>
        <v>0</v>
      </c>
      <c r="K123" s="75">
        <f t="shared" si="7"/>
        <v>999.5</v>
      </c>
      <c r="L123" s="76">
        <f>REITORIA!O123+REITORIA!P123+CEAD!O123+CEAD!P123+CEART!O123+CEART!P123+CEFID!P123+CEFID!O123+ESAG!O123+ESAG!P123+FAED!O123+FAED!P123+CCT!O123+CCT!P123+CAV!O123+CAV!P123+CEO!O123+CEO!P123+CEAVI!O123+CEAVI!P123+CESFI!O123+CESFI!P123+CERES!O123+CERES!P123+CEPLAN!O123+CEPLAN!P123+CESMO!O123+CESMO!P123</f>
        <v>0</v>
      </c>
      <c r="M123" s="24">
        <f t="shared" si="8"/>
        <v>4000</v>
      </c>
      <c r="N123" s="18">
        <v>13.33</v>
      </c>
      <c r="O123" s="18">
        <f t="shared" si="9"/>
        <v>0</v>
      </c>
      <c r="P123" s="18">
        <f t="shared" si="5"/>
        <v>53320</v>
      </c>
      <c r="Q123" s="62">
        <f t="shared" si="6"/>
        <v>0</v>
      </c>
    </row>
    <row r="124" spans="1:17" ht="40" customHeight="1" x14ac:dyDescent="0.35">
      <c r="A124" s="109"/>
      <c r="B124" s="112"/>
      <c r="C124" s="33">
        <v>121</v>
      </c>
      <c r="D124" s="115"/>
      <c r="E124" s="39" t="s">
        <v>129</v>
      </c>
      <c r="F124" s="40" t="s">
        <v>37</v>
      </c>
      <c r="G124" s="40" t="s">
        <v>39</v>
      </c>
      <c r="H124" s="47">
        <f>REITORIA!J124+CEAD!J124+CEART!J124+CEFID!J124+ESAG!J124+FAED!J124+CCT!J124+CAV!J124+CEO!J124+CEAVI!J124+CESFI!J124+CERES!J124+CEPLAN!J124+CESMO!J124</f>
        <v>4000</v>
      </c>
      <c r="I124" s="86">
        <f>REITORIA!K124+CEAD!K124+CEART!K124+CEFID!K124+ESAG!K124+FAED!K124+CCT!K124+CAV!K124+CEO!K124+CEAVI!K124+CESFI!K124+CERES!K124+CEPLAN!K124+CESMO!K124</f>
        <v>0</v>
      </c>
      <c r="J124" s="87">
        <f>REITORIA!L124+CEAD!L124+CEART!L124+CEFID!L124+ESAG!L124+FAED!L124+CCT!L124+CAV!L124+CEO!L124+CEAVI!L124+CESFI!L124+CERES!L124+CEPLAN!L124+CESMO!L124</f>
        <v>0</v>
      </c>
      <c r="K124" s="75">
        <f t="shared" si="7"/>
        <v>999.5</v>
      </c>
      <c r="L124" s="76">
        <f>REITORIA!O124+REITORIA!P124+CEAD!O124+CEAD!P124+CEART!O124+CEART!P124+CEFID!P124+CEFID!O124+ESAG!O124+ESAG!P124+FAED!O124+FAED!P124+CCT!O124+CCT!P124+CAV!O124+CAV!P124+CEO!O124+CEO!P124+CEAVI!O124+CEAVI!P124+CESFI!O124+CESFI!P124+CERES!O124+CERES!P124+CEPLAN!O124+CEPLAN!P124+CESMO!O124+CESMO!P124</f>
        <v>0</v>
      </c>
      <c r="M124" s="24">
        <f t="shared" si="8"/>
        <v>4000</v>
      </c>
      <c r="N124" s="18">
        <v>19.63</v>
      </c>
      <c r="O124" s="18">
        <f t="shared" si="9"/>
        <v>0</v>
      </c>
      <c r="P124" s="18">
        <f t="shared" si="5"/>
        <v>78520</v>
      </c>
      <c r="Q124" s="62">
        <f t="shared" si="6"/>
        <v>0</v>
      </c>
    </row>
    <row r="125" spans="1:17" ht="40" customHeight="1" x14ac:dyDescent="0.35">
      <c r="A125" s="109"/>
      <c r="B125" s="112"/>
      <c r="C125" s="33">
        <v>122</v>
      </c>
      <c r="D125" s="115"/>
      <c r="E125" s="39" t="s">
        <v>130</v>
      </c>
      <c r="F125" s="40" t="s">
        <v>37</v>
      </c>
      <c r="G125" s="40" t="s">
        <v>40</v>
      </c>
      <c r="H125" s="47">
        <f>REITORIA!J125+CEAD!J125+CEART!J125+CEFID!J125+ESAG!J125+FAED!J125+CCT!J125+CAV!J125+CEO!J125+CEAVI!J125+CESFI!J125+CERES!J125+CEPLAN!J125+CESMO!J125</f>
        <v>200</v>
      </c>
      <c r="I125" s="86">
        <f>REITORIA!K125+CEAD!K125+CEART!K125+CEFID!K125+ESAG!K125+FAED!K125+CCT!K125+CAV!K125+CEO!K125+CEAVI!K125+CESFI!K125+CERES!K125+CEPLAN!K125+CESMO!K125</f>
        <v>0</v>
      </c>
      <c r="J125" s="87">
        <f>REITORIA!L125+CEAD!L125+CEART!L125+CEFID!L125+ESAG!L125+FAED!L125+CCT!L125+CAV!L125+CEO!L125+CEAVI!L125+CESFI!L125+CERES!L125+CEPLAN!L125+CESMO!L125</f>
        <v>0</v>
      </c>
      <c r="K125" s="75">
        <f t="shared" si="7"/>
        <v>49.5</v>
      </c>
      <c r="L125" s="76">
        <f>REITORIA!O125+REITORIA!P125+CEAD!O125+CEAD!P125+CEART!O125+CEART!P125+CEFID!P125+CEFID!O125+ESAG!O125+ESAG!P125+FAED!O125+FAED!P125+CCT!O125+CCT!P125+CAV!O125+CAV!P125+CEO!O125+CEO!P125+CEAVI!O125+CEAVI!P125+CESFI!O125+CESFI!P125+CERES!O125+CERES!P125+CEPLAN!O125+CEPLAN!P125+CESMO!O125+CESMO!P125</f>
        <v>0</v>
      </c>
      <c r="M125" s="24">
        <f t="shared" si="8"/>
        <v>200</v>
      </c>
      <c r="N125" s="18">
        <v>21.33</v>
      </c>
      <c r="O125" s="18">
        <f t="shared" si="9"/>
        <v>0</v>
      </c>
      <c r="P125" s="18">
        <f t="shared" si="5"/>
        <v>4266</v>
      </c>
      <c r="Q125" s="62">
        <f t="shared" si="6"/>
        <v>0</v>
      </c>
    </row>
    <row r="126" spans="1:17" ht="40" customHeight="1" x14ac:dyDescent="0.35">
      <c r="A126" s="109"/>
      <c r="B126" s="112"/>
      <c r="C126" s="33">
        <v>123</v>
      </c>
      <c r="D126" s="115"/>
      <c r="E126" s="39" t="s">
        <v>41</v>
      </c>
      <c r="F126" s="40" t="s">
        <v>10</v>
      </c>
      <c r="G126" s="40" t="s">
        <v>28</v>
      </c>
      <c r="H126" s="47">
        <f>REITORIA!J126+CEAD!J126+CEART!J126+CEFID!J126+ESAG!J126+FAED!J126+CCT!J126+CAV!J126+CEO!J126+CEAVI!J126+CESFI!J126+CERES!J126+CEPLAN!J126+CESMO!J126</f>
        <v>100</v>
      </c>
      <c r="I126" s="86">
        <f>REITORIA!K126+CEAD!K126+CEART!K126+CEFID!K126+ESAG!K126+FAED!K126+CCT!K126+CAV!K126+CEO!K126+CEAVI!K126+CESFI!K126+CERES!K126+CEPLAN!K126+CESMO!K126</f>
        <v>0</v>
      </c>
      <c r="J126" s="87">
        <f>REITORIA!L126+CEAD!L126+CEART!L126+CEFID!L126+ESAG!L126+FAED!L126+CCT!L126+CAV!L126+CEO!L126+CEAVI!L126+CESFI!L126+CERES!L126+CEPLAN!L126+CESMO!L126</f>
        <v>0</v>
      </c>
      <c r="K126" s="75">
        <f t="shared" si="7"/>
        <v>24.5</v>
      </c>
      <c r="L126" s="76">
        <f>REITORIA!O126+REITORIA!P126+CEAD!O126+CEAD!P126+CEART!O126+CEART!P126+CEFID!P126+CEFID!O126+ESAG!O126+ESAG!P126+FAED!O126+FAED!P126+CCT!O126+CCT!P126+CAV!O126+CAV!P126+CEO!O126+CEO!P126+CEAVI!O126+CEAVI!P126+CESFI!O126+CESFI!P126+CERES!O126+CERES!P126+CEPLAN!O126+CEPLAN!P126+CESMO!O126+CESMO!P126</f>
        <v>0</v>
      </c>
      <c r="M126" s="24">
        <f t="shared" si="8"/>
        <v>100</v>
      </c>
      <c r="N126" s="18">
        <v>74.28</v>
      </c>
      <c r="O126" s="18">
        <f t="shared" si="9"/>
        <v>0</v>
      </c>
      <c r="P126" s="18">
        <f t="shared" si="5"/>
        <v>7428</v>
      </c>
      <c r="Q126" s="62">
        <f t="shared" si="6"/>
        <v>0</v>
      </c>
    </row>
    <row r="127" spans="1:17" ht="40" customHeight="1" x14ac:dyDescent="0.35">
      <c r="A127" s="109"/>
      <c r="B127" s="112"/>
      <c r="C127" s="33">
        <v>124</v>
      </c>
      <c r="D127" s="115"/>
      <c r="E127" s="39" t="s">
        <v>42</v>
      </c>
      <c r="F127" s="40" t="s">
        <v>43</v>
      </c>
      <c r="G127" s="40" t="s">
        <v>28</v>
      </c>
      <c r="H127" s="47">
        <f>REITORIA!J127+CEAD!J127+CEART!J127+CEFID!J127+ESAG!J127+FAED!J127+CCT!J127+CAV!J127+CEO!J127+CEAVI!J127+CESFI!J127+CERES!J127+CEPLAN!J127+CESMO!J127</f>
        <v>100</v>
      </c>
      <c r="I127" s="86">
        <f>REITORIA!K127+CEAD!K127+CEART!K127+CEFID!K127+ESAG!K127+FAED!K127+CCT!K127+CAV!K127+CEO!K127+CEAVI!K127+CESFI!K127+CERES!K127+CEPLAN!K127+CESMO!K127</f>
        <v>0</v>
      </c>
      <c r="J127" s="87">
        <f>REITORIA!L127+CEAD!L127+CEART!L127+CEFID!L127+ESAG!L127+FAED!L127+CCT!L127+CAV!L127+CEO!L127+CEAVI!L127+CESFI!L127+CERES!L127+CEPLAN!L127+CESMO!L127</f>
        <v>0</v>
      </c>
      <c r="K127" s="75">
        <f t="shared" si="7"/>
        <v>24.5</v>
      </c>
      <c r="L127" s="76">
        <f>REITORIA!O127+REITORIA!P127+CEAD!O127+CEAD!P127+CEART!O127+CEART!P127+CEFID!P127+CEFID!O127+ESAG!O127+ESAG!P127+FAED!O127+FAED!P127+CCT!O127+CCT!P127+CAV!O127+CAV!P127+CEO!O127+CEO!P127+CEAVI!O127+CEAVI!P127+CESFI!O127+CESFI!P127+CERES!O127+CERES!P127+CEPLAN!O127+CEPLAN!P127+CESMO!O127+CESMO!P127</f>
        <v>0</v>
      </c>
      <c r="M127" s="24">
        <f t="shared" si="8"/>
        <v>100</v>
      </c>
      <c r="N127" s="18">
        <v>26.57</v>
      </c>
      <c r="O127" s="18">
        <f t="shared" si="9"/>
        <v>0</v>
      </c>
      <c r="P127" s="18">
        <f t="shared" si="5"/>
        <v>2657</v>
      </c>
      <c r="Q127" s="62">
        <f t="shared" si="6"/>
        <v>0</v>
      </c>
    </row>
    <row r="128" spans="1:17" ht="40" customHeight="1" x14ac:dyDescent="0.35">
      <c r="A128" s="109"/>
      <c r="B128" s="112"/>
      <c r="C128" s="33">
        <v>125</v>
      </c>
      <c r="D128" s="115"/>
      <c r="E128" s="39" t="s">
        <v>44</v>
      </c>
      <c r="F128" s="40" t="s">
        <v>37</v>
      </c>
      <c r="G128" s="40" t="s">
        <v>45</v>
      </c>
      <c r="H128" s="47">
        <f>REITORIA!J128+CEAD!J128+CEART!J128+CEFID!J128+ESAG!J128+FAED!J128+CCT!J128+CAV!J128+CEO!J128+CEAVI!J128+CESFI!J128+CERES!J128+CEPLAN!J128+CESMO!J128</f>
        <v>200</v>
      </c>
      <c r="I128" s="86">
        <f>REITORIA!K128+CEAD!K128+CEART!K128+CEFID!K128+ESAG!K128+FAED!K128+CCT!K128+CAV!K128+CEO!K128+CEAVI!K128+CESFI!K128+CERES!K128+CEPLAN!K128+CESMO!K128</f>
        <v>0</v>
      </c>
      <c r="J128" s="87">
        <f>REITORIA!L128+CEAD!L128+CEART!L128+CEFID!L128+ESAG!L128+FAED!L128+CCT!L128+CAV!L128+CEO!L128+CEAVI!L128+CESFI!L128+CERES!L128+CEPLAN!L128+CESMO!L128</f>
        <v>0</v>
      </c>
      <c r="K128" s="75">
        <f t="shared" si="7"/>
        <v>49.5</v>
      </c>
      <c r="L128" s="76">
        <f>REITORIA!O128+REITORIA!P128+CEAD!O128+CEAD!P128+CEART!O128+CEART!P128+CEFID!P128+CEFID!O128+ESAG!O128+ESAG!P128+FAED!O128+FAED!P128+CCT!O128+CCT!P128+CAV!O128+CAV!P128+CEO!O128+CEO!P128+CEAVI!O128+CEAVI!P128+CESFI!O128+CESFI!P128+CERES!O128+CERES!P128+CEPLAN!O128+CEPLAN!P128+CESMO!O128+CESMO!P128</f>
        <v>0</v>
      </c>
      <c r="M128" s="24">
        <f t="shared" si="8"/>
        <v>200</v>
      </c>
      <c r="N128" s="18">
        <v>34.21</v>
      </c>
      <c r="O128" s="18">
        <f t="shared" si="9"/>
        <v>0</v>
      </c>
      <c r="P128" s="18">
        <f t="shared" si="5"/>
        <v>6842</v>
      </c>
      <c r="Q128" s="62">
        <f t="shared" si="6"/>
        <v>0</v>
      </c>
    </row>
    <row r="129" spans="1:17" ht="40" customHeight="1" x14ac:dyDescent="0.35">
      <c r="A129" s="109"/>
      <c r="B129" s="112"/>
      <c r="C129" s="33">
        <v>126</v>
      </c>
      <c r="D129" s="115"/>
      <c r="E129" s="39" t="s">
        <v>46</v>
      </c>
      <c r="F129" s="40" t="s">
        <v>37</v>
      </c>
      <c r="G129" s="40" t="s">
        <v>47</v>
      </c>
      <c r="H129" s="47">
        <f>REITORIA!J129+CEAD!J129+CEART!J129+CEFID!J129+ESAG!J129+FAED!J129+CCT!J129+CAV!J129+CEO!J129+CEAVI!J129+CESFI!J129+CERES!J129+CEPLAN!J129+CESMO!J129</f>
        <v>200</v>
      </c>
      <c r="I129" s="86">
        <f>REITORIA!K129+CEAD!K129+CEART!K129+CEFID!K129+ESAG!K129+FAED!K129+CCT!K129+CAV!K129+CEO!K129+CEAVI!K129+CESFI!K129+CERES!K129+CEPLAN!K129+CESMO!K129</f>
        <v>0</v>
      </c>
      <c r="J129" s="87">
        <f>REITORIA!L129+CEAD!L129+CEART!L129+CEFID!L129+ESAG!L129+FAED!L129+CCT!L129+CAV!L129+CEO!L129+CEAVI!L129+CESFI!L129+CERES!L129+CEPLAN!L129+CESMO!L129</f>
        <v>0</v>
      </c>
      <c r="K129" s="75">
        <f t="shared" si="7"/>
        <v>49.5</v>
      </c>
      <c r="L129" s="76">
        <f>REITORIA!O129+REITORIA!P129+CEAD!O129+CEAD!P129+CEART!O129+CEART!P129+CEFID!P129+CEFID!O129+ESAG!O129+ESAG!P129+FAED!O129+FAED!P129+CCT!O129+CCT!P129+CAV!O129+CAV!P129+CEO!O129+CEO!P129+CEAVI!O129+CEAVI!P129+CESFI!O129+CESFI!P129+CERES!O129+CERES!P129+CEPLAN!O129+CEPLAN!P129+CESMO!O129+CESMO!P129</f>
        <v>0</v>
      </c>
      <c r="M129" s="24">
        <f t="shared" si="8"/>
        <v>200</v>
      </c>
      <c r="N129" s="18">
        <v>27</v>
      </c>
      <c r="O129" s="18">
        <f t="shared" si="9"/>
        <v>0</v>
      </c>
      <c r="P129" s="18">
        <f t="shared" si="5"/>
        <v>5400</v>
      </c>
      <c r="Q129" s="62">
        <f t="shared" si="6"/>
        <v>0</v>
      </c>
    </row>
    <row r="130" spans="1:17" ht="40" customHeight="1" x14ac:dyDescent="0.35">
      <c r="A130" s="109"/>
      <c r="B130" s="112"/>
      <c r="C130" s="33">
        <v>127</v>
      </c>
      <c r="D130" s="115"/>
      <c r="E130" s="39" t="s">
        <v>48</v>
      </c>
      <c r="F130" s="40" t="s">
        <v>37</v>
      </c>
      <c r="G130" s="40" t="s">
        <v>49</v>
      </c>
      <c r="H130" s="47">
        <f>REITORIA!J130+CEAD!J130+CEART!J130+CEFID!J130+ESAG!J130+FAED!J130+CCT!J130+CAV!J130+CEO!J130+CEAVI!J130+CESFI!J130+CERES!J130+CEPLAN!J130+CESMO!J130</f>
        <v>200</v>
      </c>
      <c r="I130" s="86">
        <f>REITORIA!K130+CEAD!K130+CEART!K130+CEFID!K130+ESAG!K130+FAED!K130+CCT!K130+CAV!K130+CEO!K130+CEAVI!K130+CESFI!K130+CERES!K130+CEPLAN!K130+CESMO!K130</f>
        <v>200</v>
      </c>
      <c r="J130" s="87">
        <f>REITORIA!L130+CEAD!L130+CEART!L130+CEFID!L130+ESAG!L130+FAED!L130+CCT!L130+CAV!L130+CEO!L130+CEAVI!L130+CESFI!L130+CERES!L130+CEPLAN!L130+CESMO!L130</f>
        <v>200</v>
      </c>
      <c r="K130" s="75">
        <f t="shared" si="7"/>
        <v>49.5</v>
      </c>
      <c r="L130" s="76">
        <f>REITORIA!O130+REITORIA!P130+CEAD!O130+CEAD!P130+CEART!O130+CEART!P130+CEFID!P130+CEFID!O130+ESAG!O130+ESAG!P130+FAED!O130+FAED!P130+CCT!O130+CCT!P130+CAV!O130+CAV!P130+CEO!O130+CEO!P130+CEAVI!O130+CEAVI!P130+CESFI!O130+CESFI!P130+CERES!O130+CERES!P130+CEPLAN!O130+CEPLAN!P130+CESMO!O130+CESMO!P130</f>
        <v>0</v>
      </c>
      <c r="M130" s="24">
        <f t="shared" si="8"/>
        <v>0</v>
      </c>
      <c r="N130" s="18">
        <v>19.21</v>
      </c>
      <c r="O130" s="18">
        <f t="shared" si="9"/>
        <v>0</v>
      </c>
      <c r="P130" s="18">
        <f t="shared" si="5"/>
        <v>3842</v>
      </c>
      <c r="Q130" s="62">
        <f t="shared" si="6"/>
        <v>3842</v>
      </c>
    </row>
    <row r="131" spans="1:17" ht="40" customHeight="1" x14ac:dyDescent="0.35">
      <c r="A131" s="109"/>
      <c r="B131" s="112"/>
      <c r="C131" s="33">
        <v>128</v>
      </c>
      <c r="D131" s="115"/>
      <c r="E131" s="39" t="s">
        <v>50</v>
      </c>
      <c r="F131" s="40" t="s">
        <v>37</v>
      </c>
      <c r="G131" s="40" t="s">
        <v>51</v>
      </c>
      <c r="H131" s="47">
        <f>REITORIA!J131+CEAD!J131+CEART!J131+CEFID!J131+ESAG!J131+FAED!J131+CCT!J131+CAV!J131+CEO!J131+CEAVI!J131+CESFI!J131+CERES!J131+CEPLAN!J131+CESMO!J131</f>
        <v>100</v>
      </c>
      <c r="I131" s="86">
        <f>REITORIA!K131+CEAD!K131+CEART!K131+CEFID!K131+ESAG!K131+FAED!K131+CCT!K131+CAV!K131+CEO!K131+CEAVI!K131+CESFI!K131+CERES!K131+CEPLAN!K131+CESMO!K131</f>
        <v>0</v>
      </c>
      <c r="J131" s="87">
        <f>REITORIA!L131+CEAD!L131+CEART!L131+CEFID!L131+ESAG!L131+FAED!L131+CCT!L131+CAV!L131+CEO!L131+CEAVI!L131+CESFI!L131+CERES!L131+CEPLAN!L131+CESMO!L131</f>
        <v>0</v>
      </c>
      <c r="K131" s="75">
        <f t="shared" si="7"/>
        <v>24.5</v>
      </c>
      <c r="L131" s="76">
        <f>REITORIA!O131+REITORIA!P131+CEAD!O131+CEAD!P131+CEART!O131+CEART!P131+CEFID!P131+CEFID!O131+ESAG!O131+ESAG!P131+FAED!O131+FAED!P131+CCT!O131+CCT!P131+CAV!O131+CAV!P131+CEO!O131+CEO!P131+CEAVI!O131+CEAVI!P131+CESFI!O131+CESFI!P131+CERES!O131+CERES!P131+CEPLAN!O131+CEPLAN!P131+CESMO!O131+CESMO!P131</f>
        <v>0</v>
      </c>
      <c r="M131" s="24">
        <f t="shared" si="8"/>
        <v>100</v>
      </c>
      <c r="N131" s="18">
        <v>240.3</v>
      </c>
      <c r="O131" s="18">
        <f t="shared" si="9"/>
        <v>0</v>
      </c>
      <c r="P131" s="18">
        <f t="shared" si="5"/>
        <v>24030</v>
      </c>
      <c r="Q131" s="62">
        <f t="shared" si="6"/>
        <v>0</v>
      </c>
    </row>
    <row r="132" spans="1:17" ht="40" customHeight="1" x14ac:dyDescent="0.35">
      <c r="A132" s="109"/>
      <c r="B132" s="112"/>
      <c r="C132" s="33">
        <v>129</v>
      </c>
      <c r="D132" s="115"/>
      <c r="E132" s="39" t="s">
        <v>52</v>
      </c>
      <c r="F132" s="40" t="s">
        <v>37</v>
      </c>
      <c r="G132" s="40" t="s">
        <v>53</v>
      </c>
      <c r="H132" s="47">
        <f>REITORIA!J132+CEAD!J132+CEART!J132+CEFID!J132+ESAG!J132+FAED!J132+CCT!J132+CAV!J132+CEO!J132+CEAVI!J132+CESFI!J132+CERES!J132+CEPLAN!J132+CESMO!J132</f>
        <v>100</v>
      </c>
      <c r="I132" s="86">
        <f>REITORIA!K132+CEAD!K132+CEART!K132+CEFID!K132+ESAG!K132+FAED!K132+CCT!K132+CAV!K132+CEO!K132+CEAVI!K132+CESFI!K132+CERES!K132+CEPLAN!K132+CESMO!K132</f>
        <v>0</v>
      </c>
      <c r="J132" s="87">
        <f>REITORIA!L132+CEAD!L132+CEART!L132+CEFID!L132+ESAG!L132+FAED!L132+CCT!L132+CAV!L132+CEO!L132+CEAVI!L132+CESFI!L132+CERES!L132+CEPLAN!L132+CESMO!L132</f>
        <v>0</v>
      </c>
      <c r="K132" s="75">
        <f t="shared" si="7"/>
        <v>24.5</v>
      </c>
      <c r="L132" s="76">
        <f>REITORIA!O132+REITORIA!P132+CEAD!O132+CEAD!P132+CEART!O132+CEART!P132+CEFID!P132+CEFID!O132+ESAG!O132+ESAG!P132+FAED!O132+FAED!P132+CCT!O132+CCT!P132+CAV!O132+CAV!P132+CEO!O132+CEO!P132+CEAVI!O132+CEAVI!P132+CESFI!O132+CESFI!P132+CERES!O132+CERES!P132+CEPLAN!O132+CEPLAN!P132+CESMO!O132+CESMO!P132</f>
        <v>0</v>
      </c>
      <c r="M132" s="24">
        <f t="shared" si="8"/>
        <v>100</v>
      </c>
      <c r="N132" s="18">
        <v>262.35000000000002</v>
      </c>
      <c r="O132" s="18">
        <f t="shared" si="9"/>
        <v>0</v>
      </c>
      <c r="P132" s="18">
        <f t="shared" si="5"/>
        <v>26235.000000000004</v>
      </c>
      <c r="Q132" s="62">
        <f t="shared" si="6"/>
        <v>0</v>
      </c>
    </row>
    <row r="133" spans="1:17" ht="40" customHeight="1" x14ac:dyDescent="0.35">
      <c r="A133" s="109"/>
      <c r="B133" s="112"/>
      <c r="C133" s="33">
        <v>130</v>
      </c>
      <c r="D133" s="115"/>
      <c r="E133" s="39" t="s">
        <v>54</v>
      </c>
      <c r="F133" s="40" t="s">
        <v>37</v>
      </c>
      <c r="G133" s="40" t="s">
        <v>95</v>
      </c>
      <c r="H133" s="47">
        <f>REITORIA!J133+CEAD!J133+CEART!J133+CEFID!J133+ESAG!J133+FAED!J133+CCT!J133+CAV!J133+CEO!J133+CEAVI!J133+CESFI!J133+CERES!J133+CEPLAN!J133+CESMO!J133</f>
        <v>100</v>
      </c>
      <c r="I133" s="86">
        <f>REITORIA!K133+CEAD!K133+CEART!K133+CEFID!K133+ESAG!K133+FAED!K133+CCT!K133+CAV!K133+CEO!K133+CEAVI!K133+CESFI!K133+CERES!K133+CEPLAN!K133+CESMO!K133</f>
        <v>0</v>
      </c>
      <c r="J133" s="87">
        <f>REITORIA!L133+CEAD!L133+CEART!L133+CEFID!L133+ESAG!L133+FAED!L133+CCT!L133+CAV!L133+CEO!L133+CEAVI!L133+CESFI!L133+CERES!L133+CEPLAN!L133+CESMO!L133</f>
        <v>0</v>
      </c>
      <c r="K133" s="75">
        <f t="shared" ref="K133:K196" si="10">H133*0.25-0.5</f>
        <v>24.5</v>
      </c>
      <c r="L133" s="76">
        <f>REITORIA!O133+REITORIA!P133+CEAD!O133+CEAD!P133+CEART!O133+CEART!P133+CEFID!P133+CEFID!O133+ESAG!O133+ESAG!P133+FAED!O133+FAED!P133+CCT!O133+CCT!P133+CAV!O133+CAV!P133+CEO!O133+CEO!P133+CEAVI!O133+CEAVI!P133+CESFI!O133+CESFI!P133+CERES!O133+CERES!P133+CEPLAN!O133+CEPLAN!P133+CESMO!O133+CESMO!P133</f>
        <v>0</v>
      </c>
      <c r="M133" s="24">
        <f t="shared" ref="M133:M196" si="11">H133-J133+L133</f>
        <v>100</v>
      </c>
      <c r="N133" s="18">
        <v>86.48</v>
      </c>
      <c r="O133" s="18">
        <f t="shared" ref="O133:O196" si="12">N133*L133</f>
        <v>0</v>
      </c>
      <c r="P133" s="18">
        <f t="shared" si="5"/>
        <v>8648</v>
      </c>
      <c r="Q133" s="62">
        <f t="shared" si="6"/>
        <v>0</v>
      </c>
    </row>
    <row r="134" spans="1:17" ht="40" customHeight="1" x14ac:dyDescent="0.35">
      <c r="A134" s="109"/>
      <c r="B134" s="112"/>
      <c r="C134" s="33">
        <v>131</v>
      </c>
      <c r="D134" s="115"/>
      <c r="E134" s="39" t="s">
        <v>56</v>
      </c>
      <c r="F134" s="40" t="s">
        <v>37</v>
      </c>
      <c r="G134" s="40" t="s">
        <v>96</v>
      </c>
      <c r="H134" s="47">
        <f>REITORIA!J134+CEAD!J134+CEART!J134+CEFID!J134+ESAG!J134+FAED!J134+CCT!J134+CAV!J134+CEO!J134+CEAVI!J134+CESFI!J134+CERES!J134+CEPLAN!J134+CESMO!J134</f>
        <v>100</v>
      </c>
      <c r="I134" s="86">
        <f>REITORIA!K134+CEAD!K134+CEART!K134+CEFID!K134+ESAG!K134+FAED!K134+CCT!K134+CAV!K134+CEO!K134+CEAVI!K134+CESFI!K134+CERES!K134+CEPLAN!K134+CESMO!K134</f>
        <v>0</v>
      </c>
      <c r="J134" s="87">
        <f>REITORIA!L134+CEAD!L134+CEART!L134+CEFID!L134+ESAG!L134+FAED!L134+CCT!L134+CAV!L134+CEO!L134+CEAVI!L134+CESFI!L134+CERES!L134+CEPLAN!L134+CESMO!L134</f>
        <v>0</v>
      </c>
      <c r="K134" s="75">
        <f t="shared" si="10"/>
        <v>24.5</v>
      </c>
      <c r="L134" s="76">
        <f>REITORIA!O134+REITORIA!P134+CEAD!O134+CEAD!P134+CEART!O134+CEART!P134+CEFID!P134+CEFID!O134+ESAG!O134+ESAG!P134+FAED!O134+FAED!P134+CCT!O134+CCT!P134+CAV!O134+CAV!P134+CEO!O134+CEO!P134+CEAVI!O134+CEAVI!P134+CESFI!O134+CESFI!P134+CERES!O134+CERES!P134+CEPLAN!O134+CEPLAN!P134+CESMO!O134+CESMO!P134</f>
        <v>0</v>
      </c>
      <c r="M134" s="24">
        <f t="shared" si="11"/>
        <v>100</v>
      </c>
      <c r="N134" s="18">
        <v>33.17</v>
      </c>
      <c r="O134" s="18">
        <f t="shared" si="12"/>
        <v>0</v>
      </c>
      <c r="P134" s="18">
        <f t="shared" si="5"/>
        <v>3317</v>
      </c>
      <c r="Q134" s="62">
        <f t="shared" si="6"/>
        <v>0</v>
      </c>
    </row>
    <row r="135" spans="1:17" ht="40" customHeight="1" x14ac:dyDescent="0.35">
      <c r="A135" s="109"/>
      <c r="B135" s="112"/>
      <c r="C135" s="33">
        <v>132</v>
      </c>
      <c r="D135" s="115"/>
      <c r="E135" s="39" t="s">
        <v>58</v>
      </c>
      <c r="F135" s="40" t="s">
        <v>37</v>
      </c>
      <c r="G135" s="40" t="s">
        <v>59</v>
      </c>
      <c r="H135" s="47">
        <f>REITORIA!J135+CEAD!J135+CEART!J135+CEFID!J135+ESAG!J135+FAED!J135+CCT!J135+CAV!J135+CEO!J135+CEAVI!J135+CESFI!J135+CERES!J135+CEPLAN!J135+CESMO!J135</f>
        <v>100</v>
      </c>
      <c r="I135" s="86">
        <f>REITORIA!K135+CEAD!K135+CEART!K135+CEFID!K135+ESAG!K135+FAED!K135+CCT!K135+CAV!K135+CEO!K135+CEAVI!K135+CESFI!K135+CERES!K135+CEPLAN!K135+CESMO!K135</f>
        <v>0</v>
      </c>
      <c r="J135" s="87">
        <f>REITORIA!L135+CEAD!L135+CEART!L135+CEFID!L135+ESAG!L135+FAED!L135+CCT!L135+CAV!L135+CEO!L135+CEAVI!L135+CESFI!L135+CERES!L135+CEPLAN!L135+CESMO!L135</f>
        <v>0</v>
      </c>
      <c r="K135" s="75">
        <f t="shared" si="10"/>
        <v>24.5</v>
      </c>
      <c r="L135" s="76">
        <f>REITORIA!O135+REITORIA!P135+CEAD!O135+CEAD!P135+CEART!O135+CEART!P135+CEFID!P135+CEFID!O135+ESAG!O135+ESAG!P135+FAED!O135+FAED!P135+CCT!O135+CCT!P135+CAV!O135+CAV!P135+CEO!O135+CEO!P135+CEAVI!O135+CEAVI!P135+CESFI!O135+CESFI!P135+CERES!O135+CERES!P135+CEPLAN!O135+CEPLAN!P135+CESMO!O135+CESMO!P135</f>
        <v>0</v>
      </c>
      <c r="M135" s="24">
        <f t="shared" si="11"/>
        <v>100</v>
      </c>
      <c r="N135" s="18">
        <v>74.31</v>
      </c>
      <c r="O135" s="18">
        <f t="shared" si="12"/>
        <v>0</v>
      </c>
      <c r="P135" s="18">
        <f t="shared" si="5"/>
        <v>7431</v>
      </c>
      <c r="Q135" s="62">
        <f t="shared" si="6"/>
        <v>0</v>
      </c>
    </row>
    <row r="136" spans="1:17" ht="40" customHeight="1" x14ac:dyDescent="0.35">
      <c r="A136" s="109"/>
      <c r="B136" s="112"/>
      <c r="C136" s="33">
        <v>133</v>
      </c>
      <c r="D136" s="115"/>
      <c r="E136" s="39" t="s">
        <v>60</v>
      </c>
      <c r="F136" s="40" t="s">
        <v>37</v>
      </c>
      <c r="G136" s="40" t="s">
        <v>61</v>
      </c>
      <c r="H136" s="47">
        <f>REITORIA!J136+CEAD!J136+CEART!J136+CEFID!J136+ESAG!J136+FAED!J136+CCT!J136+CAV!J136+CEO!J136+CEAVI!J136+CESFI!J136+CERES!J136+CEPLAN!J136+CESMO!J136</f>
        <v>100</v>
      </c>
      <c r="I136" s="86">
        <f>REITORIA!K136+CEAD!K136+CEART!K136+CEFID!K136+ESAG!K136+FAED!K136+CCT!K136+CAV!K136+CEO!K136+CEAVI!K136+CESFI!K136+CERES!K136+CEPLAN!K136+CESMO!K136</f>
        <v>0</v>
      </c>
      <c r="J136" s="87">
        <f>REITORIA!L136+CEAD!L136+CEART!L136+CEFID!L136+ESAG!L136+FAED!L136+CCT!L136+CAV!L136+CEO!L136+CEAVI!L136+CESFI!L136+CERES!L136+CEPLAN!L136+CESMO!L136</f>
        <v>0</v>
      </c>
      <c r="K136" s="75">
        <f t="shared" si="10"/>
        <v>24.5</v>
      </c>
      <c r="L136" s="76">
        <f>REITORIA!O136+REITORIA!P136+CEAD!O136+CEAD!P136+CEART!O136+CEART!P136+CEFID!P136+CEFID!O136+ESAG!O136+ESAG!P136+FAED!O136+FAED!P136+CCT!O136+CCT!P136+CAV!O136+CAV!P136+CEO!O136+CEO!P136+CEAVI!O136+CEAVI!P136+CESFI!O136+CESFI!P136+CERES!O136+CERES!P136+CEPLAN!O136+CEPLAN!P136+CESMO!O136+CESMO!P136</f>
        <v>0</v>
      </c>
      <c r="M136" s="24">
        <f t="shared" si="11"/>
        <v>100</v>
      </c>
      <c r="N136" s="18">
        <v>124.47</v>
      </c>
      <c r="O136" s="18">
        <f t="shared" si="12"/>
        <v>0</v>
      </c>
      <c r="P136" s="18">
        <f t="shared" si="5"/>
        <v>12447</v>
      </c>
      <c r="Q136" s="62">
        <f t="shared" si="6"/>
        <v>0</v>
      </c>
    </row>
    <row r="137" spans="1:17" ht="40" customHeight="1" x14ac:dyDescent="0.35">
      <c r="A137" s="109"/>
      <c r="B137" s="112"/>
      <c r="C137" s="33">
        <v>134</v>
      </c>
      <c r="D137" s="115"/>
      <c r="E137" s="39" t="s">
        <v>62</v>
      </c>
      <c r="F137" s="40" t="s">
        <v>125</v>
      </c>
      <c r="G137" s="40" t="s">
        <v>63</v>
      </c>
      <c r="H137" s="47">
        <f>REITORIA!J137+CEAD!J137+CEART!J137+CEFID!J137+ESAG!J137+FAED!J137+CCT!J137+CAV!J137+CEO!J137+CEAVI!J137+CESFI!J137+CERES!J137+CEPLAN!J137+CESMO!J137</f>
        <v>8</v>
      </c>
      <c r="I137" s="86">
        <f>REITORIA!K137+CEAD!K137+CEART!K137+CEFID!K137+ESAG!K137+FAED!K137+CCT!K137+CAV!K137+CEO!K137+CEAVI!K137+CESFI!K137+CERES!K137+CEPLAN!K137+CESMO!K137</f>
        <v>2</v>
      </c>
      <c r="J137" s="87">
        <f>REITORIA!L137+CEAD!L137+CEART!L137+CEFID!L137+ESAG!L137+FAED!L137+CCT!L137+CAV!L137+CEO!L137+CEAVI!L137+CESFI!L137+CERES!L137+CEPLAN!L137+CESMO!L137</f>
        <v>2</v>
      </c>
      <c r="K137" s="75">
        <f t="shared" si="10"/>
        <v>1.5</v>
      </c>
      <c r="L137" s="76">
        <f>REITORIA!O137+REITORIA!P137+CEAD!O137+CEAD!P137+CEART!O137+CEART!P137+CEFID!P137+CEFID!O137+ESAG!O137+ESAG!P137+FAED!O137+FAED!P137+CCT!O137+CCT!P137+CAV!O137+CAV!P137+CEO!O137+CEO!P137+CEAVI!O137+CEAVI!P137+CESFI!O137+CESFI!P137+CERES!O137+CERES!P137+CEPLAN!O137+CEPLAN!P137+CESMO!O137+CESMO!P137</f>
        <v>0</v>
      </c>
      <c r="M137" s="24">
        <f t="shared" si="11"/>
        <v>6</v>
      </c>
      <c r="N137" s="18">
        <v>1329.82</v>
      </c>
      <c r="O137" s="18">
        <f t="shared" si="12"/>
        <v>0</v>
      </c>
      <c r="P137" s="18">
        <f t="shared" si="5"/>
        <v>10638.56</v>
      </c>
      <c r="Q137" s="62">
        <f t="shared" si="6"/>
        <v>2659.64</v>
      </c>
    </row>
    <row r="138" spans="1:17" ht="40" customHeight="1" x14ac:dyDescent="0.35">
      <c r="A138" s="109"/>
      <c r="B138" s="112"/>
      <c r="C138" s="33">
        <v>135</v>
      </c>
      <c r="D138" s="115"/>
      <c r="E138" s="39" t="s">
        <v>64</v>
      </c>
      <c r="F138" s="40" t="s">
        <v>125</v>
      </c>
      <c r="G138" s="40" t="s">
        <v>63</v>
      </c>
      <c r="H138" s="47">
        <f>REITORIA!J138+CEAD!J138+CEART!J138+CEFID!J138+ESAG!J138+FAED!J138+CCT!J138+CAV!J138+CEO!J138+CEAVI!J138+CESFI!J138+CERES!J138+CEPLAN!J138+CESMO!J138</f>
        <v>8</v>
      </c>
      <c r="I138" s="86">
        <f>REITORIA!K138+CEAD!K138+CEART!K138+CEFID!K138+ESAG!K138+FAED!K138+CCT!K138+CAV!K138+CEO!K138+CEAVI!K138+CESFI!K138+CERES!K138+CEPLAN!K138+CESMO!K138</f>
        <v>0</v>
      </c>
      <c r="J138" s="87">
        <f>REITORIA!L138+CEAD!L138+CEART!L138+CEFID!L138+ESAG!L138+FAED!L138+CCT!L138+CAV!L138+CEO!L138+CEAVI!L138+CESFI!L138+CERES!L138+CEPLAN!L138+CESMO!L138</f>
        <v>0</v>
      </c>
      <c r="K138" s="75">
        <f t="shared" si="10"/>
        <v>1.5</v>
      </c>
      <c r="L138" s="76">
        <f>REITORIA!O138+REITORIA!P138+CEAD!O138+CEAD!P138+CEART!O138+CEART!P138+CEFID!P138+CEFID!O138+ESAG!O138+ESAG!P138+FAED!O138+FAED!P138+CCT!O138+CCT!P138+CAV!O138+CAV!P138+CEO!O138+CEO!P138+CEAVI!O138+CEAVI!P138+CESFI!O138+CESFI!P138+CERES!O138+CERES!P138+CEPLAN!O138+CEPLAN!P138+CESMO!O138+CESMO!P138</f>
        <v>0</v>
      </c>
      <c r="M138" s="24">
        <f t="shared" si="11"/>
        <v>8</v>
      </c>
      <c r="N138" s="18">
        <v>699.23</v>
      </c>
      <c r="O138" s="18">
        <f t="shared" si="12"/>
        <v>0</v>
      </c>
      <c r="P138" s="18">
        <f t="shared" si="5"/>
        <v>5593.84</v>
      </c>
      <c r="Q138" s="62">
        <f t="shared" si="6"/>
        <v>0</v>
      </c>
    </row>
    <row r="139" spans="1:17" ht="40" customHeight="1" x14ac:dyDescent="0.35">
      <c r="A139" s="109"/>
      <c r="B139" s="112"/>
      <c r="C139" s="33">
        <v>136</v>
      </c>
      <c r="D139" s="115"/>
      <c r="E139" s="39" t="s">
        <v>65</v>
      </c>
      <c r="F139" s="40" t="s">
        <v>125</v>
      </c>
      <c r="G139" s="40" t="s">
        <v>66</v>
      </c>
      <c r="H139" s="47">
        <f>REITORIA!J139+CEAD!J139+CEART!J139+CEFID!J139+ESAG!J139+FAED!J139+CCT!J139+CAV!J139+CEO!J139+CEAVI!J139+CESFI!J139+CERES!J139+CEPLAN!J139+CESMO!J139</f>
        <v>8</v>
      </c>
      <c r="I139" s="86">
        <f>REITORIA!K139+CEAD!K139+CEART!K139+CEFID!K139+ESAG!K139+FAED!K139+CCT!K139+CAV!K139+CEO!K139+CEAVI!K139+CESFI!K139+CERES!K139+CEPLAN!K139+CESMO!K139</f>
        <v>5</v>
      </c>
      <c r="J139" s="87">
        <f>REITORIA!L139+CEAD!L139+CEART!L139+CEFID!L139+ESAG!L139+FAED!L139+CCT!L139+CAV!L139+CEO!L139+CEAVI!L139+CESFI!L139+CERES!L139+CEPLAN!L139+CESMO!L139</f>
        <v>5</v>
      </c>
      <c r="K139" s="75">
        <f t="shared" si="10"/>
        <v>1.5</v>
      </c>
      <c r="L139" s="76">
        <f>REITORIA!O139+REITORIA!P139+CEAD!O139+CEAD!P139+CEART!O139+CEART!P139+CEFID!P139+CEFID!O139+ESAG!O139+ESAG!P139+FAED!O139+FAED!P139+CCT!O139+CCT!P139+CAV!O139+CAV!P139+CEO!O139+CEO!P139+CEAVI!O139+CEAVI!P139+CESFI!O139+CESFI!P139+CERES!O139+CERES!P139+CEPLAN!O139+CEPLAN!P139+CESMO!O139+CESMO!P139</f>
        <v>0</v>
      </c>
      <c r="M139" s="24">
        <f t="shared" si="11"/>
        <v>3</v>
      </c>
      <c r="N139" s="18">
        <v>188.79</v>
      </c>
      <c r="O139" s="18">
        <f t="shared" si="12"/>
        <v>0</v>
      </c>
      <c r="P139" s="18">
        <f t="shared" si="5"/>
        <v>1510.32</v>
      </c>
      <c r="Q139" s="62">
        <f t="shared" si="6"/>
        <v>943.94999999999993</v>
      </c>
    </row>
    <row r="140" spans="1:17" ht="40" customHeight="1" x14ac:dyDescent="0.35">
      <c r="A140" s="109"/>
      <c r="B140" s="112"/>
      <c r="C140" s="33">
        <v>137</v>
      </c>
      <c r="D140" s="115"/>
      <c r="E140" s="39" t="s">
        <v>67</v>
      </c>
      <c r="F140" s="40" t="s">
        <v>125</v>
      </c>
      <c r="G140" s="40" t="s">
        <v>68</v>
      </c>
      <c r="H140" s="47">
        <f>REITORIA!J140+CEAD!J140+CEART!J140+CEFID!J140+ESAG!J140+FAED!J140+CCT!J140+CAV!J140+CEO!J140+CEAVI!J140+CESFI!J140+CERES!J140+CEPLAN!J140+CESMO!J140</f>
        <v>8</v>
      </c>
      <c r="I140" s="86">
        <f>REITORIA!K140+CEAD!K140+CEART!K140+CEFID!K140+ESAG!K140+FAED!K140+CCT!K140+CAV!K140+CEO!K140+CEAVI!K140+CESFI!K140+CERES!K140+CEPLAN!K140+CESMO!K140</f>
        <v>0</v>
      </c>
      <c r="J140" s="87">
        <f>REITORIA!L140+CEAD!L140+CEART!L140+CEFID!L140+ESAG!L140+FAED!L140+CCT!L140+CAV!L140+CEO!L140+CEAVI!L140+CESFI!L140+CERES!L140+CEPLAN!L140+CESMO!L140</f>
        <v>0</v>
      </c>
      <c r="K140" s="75">
        <f t="shared" si="10"/>
        <v>1.5</v>
      </c>
      <c r="L140" s="76">
        <f>REITORIA!O140+REITORIA!P140+CEAD!O140+CEAD!P140+CEART!O140+CEART!P140+CEFID!P140+CEFID!O140+ESAG!O140+ESAG!P140+FAED!O140+FAED!P140+CCT!O140+CCT!P140+CAV!O140+CAV!P140+CEO!O140+CEO!P140+CEAVI!O140+CEAVI!P140+CESFI!O140+CESFI!P140+CERES!O140+CERES!P140+CEPLAN!O140+CEPLAN!P140+CESMO!O140+CESMO!P140</f>
        <v>0</v>
      </c>
      <c r="M140" s="24">
        <f t="shared" si="11"/>
        <v>8</v>
      </c>
      <c r="N140" s="18">
        <v>867.11</v>
      </c>
      <c r="O140" s="18">
        <f t="shared" si="12"/>
        <v>0</v>
      </c>
      <c r="P140" s="18">
        <f t="shared" si="5"/>
        <v>6936.88</v>
      </c>
      <c r="Q140" s="62">
        <f t="shared" si="6"/>
        <v>0</v>
      </c>
    </row>
    <row r="141" spans="1:17" ht="40" customHeight="1" x14ac:dyDescent="0.35">
      <c r="A141" s="109"/>
      <c r="B141" s="112"/>
      <c r="C141" s="33">
        <v>138</v>
      </c>
      <c r="D141" s="115"/>
      <c r="E141" s="39" t="s">
        <v>69</v>
      </c>
      <c r="F141" s="40" t="s">
        <v>125</v>
      </c>
      <c r="G141" s="40" t="s">
        <v>28</v>
      </c>
      <c r="H141" s="47">
        <f>REITORIA!J141+CEAD!J141+CEART!J141+CEFID!J141+ESAG!J141+FAED!J141+CCT!J141+CAV!J141+CEO!J141+CEAVI!J141+CESFI!J141+CERES!J141+CEPLAN!J141+CESMO!J141</f>
        <v>10</v>
      </c>
      <c r="I141" s="86">
        <f>REITORIA!K141+CEAD!K141+CEART!K141+CEFID!K141+ESAG!K141+FAED!K141+CCT!K141+CAV!K141+CEO!K141+CEAVI!K141+CESFI!K141+CERES!K141+CEPLAN!K141+CESMO!K141</f>
        <v>0</v>
      </c>
      <c r="J141" s="87">
        <f>REITORIA!L141+CEAD!L141+CEART!L141+CEFID!L141+ESAG!L141+FAED!L141+CCT!L141+CAV!L141+CEO!L141+CEAVI!L141+CESFI!L141+CERES!L141+CEPLAN!L141+CESMO!L141</f>
        <v>0</v>
      </c>
      <c r="K141" s="75">
        <f t="shared" si="10"/>
        <v>2</v>
      </c>
      <c r="L141" s="76">
        <f>REITORIA!O141+REITORIA!P141+CEAD!O141+CEAD!P141+CEART!O141+CEART!P141+CEFID!P141+CEFID!O141+ESAG!O141+ESAG!P141+FAED!O141+FAED!P141+CCT!O141+CCT!P141+CAV!O141+CAV!P141+CEO!O141+CEO!P141+CEAVI!O141+CEAVI!P141+CESFI!O141+CESFI!P141+CERES!O141+CERES!P141+CEPLAN!O141+CEPLAN!P141+CESMO!O141+CESMO!P141</f>
        <v>0</v>
      </c>
      <c r="M141" s="24">
        <f t="shared" si="11"/>
        <v>10</v>
      </c>
      <c r="N141" s="18">
        <v>433.26</v>
      </c>
      <c r="O141" s="18">
        <f t="shared" si="12"/>
        <v>0</v>
      </c>
      <c r="P141" s="18">
        <f t="shared" si="5"/>
        <v>4332.6000000000004</v>
      </c>
      <c r="Q141" s="62">
        <f t="shared" si="6"/>
        <v>0</v>
      </c>
    </row>
    <row r="142" spans="1:17" ht="40" customHeight="1" x14ac:dyDescent="0.35">
      <c r="A142" s="109"/>
      <c r="B142" s="112"/>
      <c r="C142" s="33">
        <v>139</v>
      </c>
      <c r="D142" s="115"/>
      <c r="E142" s="39" t="s">
        <v>70</v>
      </c>
      <c r="F142" s="40" t="s">
        <v>125</v>
      </c>
      <c r="G142" s="40" t="s">
        <v>71</v>
      </c>
      <c r="H142" s="47">
        <f>REITORIA!J142+CEAD!J142+CEART!J142+CEFID!J142+ESAG!J142+FAED!J142+CCT!J142+CAV!J142+CEO!J142+CEAVI!J142+CESFI!J142+CERES!J142+CEPLAN!J142+CESMO!J142</f>
        <v>10</v>
      </c>
      <c r="I142" s="86">
        <f>REITORIA!K142+CEAD!K142+CEART!K142+CEFID!K142+ESAG!K142+FAED!K142+CCT!K142+CAV!K142+CEO!K142+CEAVI!K142+CESFI!K142+CERES!K142+CEPLAN!K142+CESMO!K142</f>
        <v>0</v>
      </c>
      <c r="J142" s="87">
        <f>REITORIA!L142+CEAD!L142+CEART!L142+CEFID!L142+ESAG!L142+FAED!L142+CCT!L142+CAV!L142+CEO!L142+CEAVI!L142+CESFI!L142+CERES!L142+CEPLAN!L142+CESMO!L142</f>
        <v>0</v>
      </c>
      <c r="K142" s="75">
        <f t="shared" si="10"/>
        <v>2</v>
      </c>
      <c r="L142" s="76">
        <f>REITORIA!O142+REITORIA!P142+CEAD!O142+CEAD!P142+CEART!O142+CEART!P142+CEFID!P142+CEFID!O142+ESAG!O142+ESAG!P142+FAED!O142+FAED!P142+CCT!O142+CCT!P142+CAV!O142+CAV!P142+CEO!O142+CEO!P142+CEAVI!O142+CEAVI!P142+CESFI!O142+CESFI!P142+CERES!O142+CERES!P142+CEPLAN!O142+CEPLAN!P142+CESMO!O142+CESMO!P142</f>
        <v>0</v>
      </c>
      <c r="M142" s="24">
        <f t="shared" si="11"/>
        <v>10</v>
      </c>
      <c r="N142" s="18">
        <v>164.74</v>
      </c>
      <c r="O142" s="18">
        <f t="shared" si="12"/>
        <v>0</v>
      </c>
      <c r="P142" s="18">
        <f t="shared" si="5"/>
        <v>1647.4</v>
      </c>
      <c r="Q142" s="62">
        <f t="shared" si="6"/>
        <v>0</v>
      </c>
    </row>
    <row r="143" spans="1:17" ht="40" customHeight="1" x14ac:dyDescent="0.35">
      <c r="A143" s="109"/>
      <c r="B143" s="112"/>
      <c r="C143" s="33">
        <v>140</v>
      </c>
      <c r="D143" s="115"/>
      <c r="E143" s="39" t="s">
        <v>72</v>
      </c>
      <c r="F143" s="40" t="s">
        <v>125</v>
      </c>
      <c r="G143" s="40" t="s">
        <v>73</v>
      </c>
      <c r="H143" s="47">
        <f>REITORIA!J143+CEAD!J143+CEART!J143+CEFID!J143+ESAG!J143+FAED!J143+CCT!J143+CAV!J143+CEO!J143+CEAVI!J143+CESFI!J143+CERES!J143+CEPLAN!J143+CESMO!J143</f>
        <v>10</v>
      </c>
      <c r="I143" s="86">
        <f>REITORIA!K143+CEAD!K143+CEART!K143+CEFID!K143+ESAG!K143+FAED!K143+CCT!K143+CAV!K143+CEO!K143+CEAVI!K143+CESFI!K143+CERES!K143+CEPLAN!K143+CESMO!K143</f>
        <v>0</v>
      </c>
      <c r="J143" s="87">
        <f>REITORIA!L143+CEAD!L143+CEART!L143+CEFID!L143+ESAG!L143+FAED!L143+CCT!L143+CAV!L143+CEO!L143+CEAVI!L143+CESFI!L143+CERES!L143+CEPLAN!L143+CESMO!L143</f>
        <v>0</v>
      </c>
      <c r="K143" s="75">
        <f t="shared" si="10"/>
        <v>2</v>
      </c>
      <c r="L143" s="76">
        <f>REITORIA!O143+REITORIA!P143+CEAD!O143+CEAD!P143+CEART!O143+CEART!P143+CEFID!P143+CEFID!O143+ESAG!O143+ESAG!P143+FAED!O143+FAED!P143+CCT!O143+CCT!P143+CAV!O143+CAV!P143+CEO!O143+CEO!P143+CEAVI!O143+CEAVI!P143+CESFI!O143+CESFI!P143+CERES!O143+CERES!P143+CEPLAN!O143+CEPLAN!P143+CESMO!O143+CESMO!P143</f>
        <v>0</v>
      </c>
      <c r="M143" s="24">
        <f t="shared" si="11"/>
        <v>10</v>
      </c>
      <c r="N143" s="18">
        <v>960</v>
      </c>
      <c r="O143" s="18">
        <f t="shared" si="12"/>
        <v>0</v>
      </c>
      <c r="P143" s="18">
        <f t="shared" si="5"/>
        <v>9600</v>
      </c>
      <c r="Q143" s="62">
        <f t="shared" si="6"/>
        <v>0</v>
      </c>
    </row>
    <row r="144" spans="1:17" ht="40" customHeight="1" x14ac:dyDescent="0.35">
      <c r="A144" s="109"/>
      <c r="B144" s="112"/>
      <c r="C144" s="33">
        <v>141</v>
      </c>
      <c r="D144" s="115"/>
      <c r="E144" s="39" t="s">
        <v>74</v>
      </c>
      <c r="F144" s="40" t="s">
        <v>125</v>
      </c>
      <c r="G144" s="40" t="s">
        <v>75</v>
      </c>
      <c r="H144" s="47">
        <f>REITORIA!J144+CEAD!J144+CEART!J144+CEFID!J144+ESAG!J144+FAED!J144+CCT!J144+CAV!J144+CEO!J144+CEAVI!J144+CESFI!J144+CERES!J144+CEPLAN!J144+CESMO!J144</f>
        <v>10</v>
      </c>
      <c r="I144" s="86">
        <f>REITORIA!K144+CEAD!K144+CEART!K144+CEFID!K144+ESAG!K144+FAED!K144+CCT!K144+CAV!K144+CEO!K144+CEAVI!K144+CESFI!K144+CERES!K144+CEPLAN!K144+CESMO!K144</f>
        <v>0</v>
      </c>
      <c r="J144" s="87">
        <f>REITORIA!L144+CEAD!L144+CEART!L144+CEFID!L144+ESAG!L144+FAED!L144+CCT!L144+CAV!L144+CEO!L144+CEAVI!L144+CESFI!L144+CERES!L144+CEPLAN!L144+CESMO!L144</f>
        <v>0</v>
      </c>
      <c r="K144" s="75">
        <f t="shared" si="10"/>
        <v>2</v>
      </c>
      <c r="L144" s="76">
        <f>REITORIA!O144+REITORIA!P144+CEAD!O144+CEAD!P144+CEART!O144+CEART!P144+CEFID!P144+CEFID!O144+ESAG!O144+ESAG!P144+FAED!O144+FAED!P144+CCT!O144+CCT!P144+CAV!O144+CAV!P144+CEO!O144+CEO!P144+CEAVI!O144+CEAVI!P144+CESFI!O144+CESFI!P144+CERES!O144+CERES!P144+CEPLAN!O144+CEPLAN!P144+CESMO!O144+CESMO!P144</f>
        <v>0</v>
      </c>
      <c r="M144" s="24">
        <f t="shared" si="11"/>
        <v>10</v>
      </c>
      <c r="N144" s="18">
        <v>1340</v>
      </c>
      <c r="O144" s="18">
        <f t="shared" si="12"/>
        <v>0</v>
      </c>
      <c r="P144" s="18">
        <f t="shared" si="5"/>
        <v>13400</v>
      </c>
      <c r="Q144" s="62">
        <f t="shared" si="6"/>
        <v>0</v>
      </c>
    </row>
    <row r="145" spans="1:17" ht="40" customHeight="1" x14ac:dyDescent="0.35">
      <c r="A145" s="109"/>
      <c r="B145" s="112"/>
      <c r="C145" s="33">
        <v>142</v>
      </c>
      <c r="D145" s="115"/>
      <c r="E145" s="39" t="s">
        <v>76</v>
      </c>
      <c r="F145" s="40" t="s">
        <v>125</v>
      </c>
      <c r="G145" s="40" t="s">
        <v>28</v>
      </c>
      <c r="H145" s="47">
        <f>REITORIA!J145+CEAD!J145+CEART!J145+CEFID!J145+ESAG!J145+FAED!J145+CCT!J145+CAV!J145+CEO!J145+CEAVI!J145+CESFI!J145+CERES!J145+CEPLAN!J145+CESMO!J145</f>
        <v>8</v>
      </c>
      <c r="I145" s="86">
        <f>REITORIA!K145+CEAD!K145+CEART!K145+CEFID!K145+ESAG!K145+FAED!K145+CCT!K145+CAV!K145+CEO!K145+CEAVI!K145+CESFI!K145+CERES!K145+CEPLAN!K145+CESMO!K145</f>
        <v>0</v>
      </c>
      <c r="J145" s="87">
        <f>REITORIA!L145+CEAD!L145+CEART!L145+CEFID!L145+ESAG!L145+FAED!L145+CCT!L145+CAV!L145+CEO!L145+CEAVI!L145+CESFI!L145+CERES!L145+CEPLAN!L145+CESMO!L145</f>
        <v>0</v>
      </c>
      <c r="K145" s="75">
        <f t="shared" si="10"/>
        <v>1.5</v>
      </c>
      <c r="L145" s="76">
        <f>REITORIA!O145+REITORIA!P145+CEAD!O145+CEAD!P145+CEART!O145+CEART!P145+CEFID!P145+CEFID!O145+ESAG!O145+ESAG!P145+FAED!O145+FAED!P145+CCT!O145+CCT!P145+CAV!O145+CAV!P145+CEO!O145+CEO!P145+CEAVI!O145+CEAVI!P145+CESFI!O145+CESFI!P145+CERES!O145+CERES!P145+CEPLAN!O145+CEPLAN!P145+CESMO!O145+CESMO!P145</f>
        <v>0</v>
      </c>
      <c r="M145" s="24">
        <f t="shared" si="11"/>
        <v>8</v>
      </c>
      <c r="N145" s="18">
        <v>716.77</v>
      </c>
      <c r="O145" s="18">
        <f t="shared" si="12"/>
        <v>0</v>
      </c>
      <c r="P145" s="18">
        <f t="shared" si="5"/>
        <v>5734.16</v>
      </c>
      <c r="Q145" s="62">
        <f t="shared" si="6"/>
        <v>0</v>
      </c>
    </row>
    <row r="146" spans="1:17" ht="40" customHeight="1" x14ac:dyDescent="0.35">
      <c r="A146" s="109"/>
      <c r="B146" s="112"/>
      <c r="C146" s="33">
        <v>143</v>
      </c>
      <c r="D146" s="115"/>
      <c r="E146" s="39" t="s">
        <v>77</v>
      </c>
      <c r="F146" s="40" t="s">
        <v>125</v>
      </c>
      <c r="G146" s="40" t="s">
        <v>28</v>
      </c>
      <c r="H146" s="47">
        <f>REITORIA!J146+CEAD!J146+CEART!J146+CEFID!J146+ESAG!J146+FAED!J146+CCT!J146+CAV!J146+CEO!J146+CEAVI!J146+CESFI!J146+CERES!J146+CEPLAN!J146+CESMO!J146</f>
        <v>8</v>
      </c>
      <c r="I146" s="86">
        <f>REITORIA!K146+CEAD!K146+CEART!K146+CEFID!K146+ESAG!K146+FAED!K146+CCT!K146+CAV!K146+CEO!K146+CEAVI!K146+CESFI!K146+CERES!K146+CEPLAN!K146+CESMO!K146</f>
        <v>0</v>
      </c>
      <c r="J146" s="87">
        <f>REITORIA!L146+CEAD!L146+CEART!L146+CEFID!L146+ESAG!L146+FAED!L146+CCT!L146+CAV!L146+CEO!L146+CEAVI!L146+CESFI!L146+CERES!L146+CEPLAN!L146+CESMO!L146</f>
        <v>0</v>
      </c>
      <c r="K146" s="75">
        <f t="shared" si="10"/>
        <v>1.5</v>
      </c>
      <c r="L146" s="76">
        <f>REITORIA!O146+REITORIA!P146+CEAD!O146+CEAD!P146+CEART!O146+CEART!P146+CEFID!P146+CEFID!O146+ESAG!O146+ESAG!P146+FAED!O146+FAED!P146+CCT!O146+CCT!P146+CAV!O146+CAV!P146+CEO!O146+CEO!P146+CEAVI!O146+CEAVI!P146+CESFI!O146+CESFI!P146+CERES!O146+CERES!P146+CEPLAN!O146+CEPLAN!P146+CESMO!O146+CESMO!P146</f>
        <v>0</v>
      </c>
      <c r="M146" s="24">
        <f t="shared" si="11"/>
        <v>8</v>
      </c>
      <c r="N146" s="18">
        <v>1353.57</v>
      </c>
      <c r="O146" s="18">
        <f t="shared" si="12"/>
        <v>0</v>
      </c>
      <c r="P146" s="18">
        <f t="shared" si="5"/>
        <v>10828.56</v>
      </c>
      <c r="Q146" s="62">
        <f t="shared" si="6"/>
        <v>0</v>
      </c>
    </row>
    <row r="147" spans="1:17" ht="40" customHeight="1" x14ac:dyDescent="0.35">
      <c r="A147" s="109"/>
      <c r="B147" s="112"/>
      <c r="C147" s="33">
        <v>144</v>
      </c>
      <c r="D147" s="115"/>
      <c r="E147" s="39" t="s">
        <v>78</v>
      </c>
      <c r="F147" s="40" t="s">
        <v>125</v>
      </c>
      <c r="G147" s="40" t="s">
        <v>28</v>
      </c>
      <c r="H147" s="47">
        <f>REITORIA!J147+CEAD!J147+CEART!J147+CEFID!J147+ESAG!J147+FAED!J147+CCT!J147+CAV!J147+CEO!J147+CEAVI!J147+CESFI!J147+CERES!J147+CEPLAN!J147+CESMO!J147</f>
        <v>20</v>
      </c>
      <c r="I147" s="86">
        <f>REITORIA!K147+CEAD!K147+CEART!K147+CEFID!K147+ESAG!K147+FAED!K147+CCT!K147+CAV!K147+CEO!K147+CEAVI!K147+CESFI!K147+CERES!K147+CEPLAN!K147+CESMO!K147</f>
        <v>0</v>
      </c>
      <c r="J147" s="87">
        <f>REITORIA!L147+CEAD!L147+CEART!L147+CEFID!L147+ESAG!L147+FAED!L147+CCT!L147+CAV!L147+CEO!L147+CEAVI!L147+CESFI!L147+CERES!L147+CEPLAN!L147+CESMO!L147</f>
        <v>0</v>
      </c>
      <c r="K147" s="75">
        <f t="shared" si="10"/>
        <v>4.5</v>
      </c>
      <c r="L147" s="76">
        <f>REITORIA!O147+REITORIA!P147+CEAD!O147+CEAD!P147+CEART!O147+CEART!P147+CEFID!P147+CEFID!O147+ESAG!O147+ESAG!P147+FAED!O147+FAED!P147+CCT!O147+CCT!P147+CAV!O147+CAV!P147+CEO!O147+CEO!P147+CEAVI!O147+CEAVI!P147+CESFI!O147+CESFI!P147+CERES!O147+CERES!P147+CEPLAN!O147+CEPLAN!P147+CESMO!O147+CESMO!P147</f>
        <v>0</v>
      </c>
      <c r="M147" s="24">
        <f t="shared" si="11"/>
        <v>20</v>
      </c>
      <c r="N147" s="18">
        <v>90</v>
      </c>
      <c r="O147" s="18">
        <f t="shared" si="12"/>
        <v>0</v>
      </c>
      <c r="P147" s="18">
        <f t="shared" si="5"/>
        <v>1800</v>
      </c>
      <c r="Q147" s="62">
        <f t="shared" si="6"/>
        <v>0</v>
      </c>
    </row>
    <row r="148" spans="1:17" ht="40" customHeight="1" x14ac:dyDescent="0.35">
      <c r="A148" s="109"/>
      <c r="B148" s="112"/>
      <c r="C148" s="33">
        <v>145</v>
      </c>
      <c r="D148" s="115"/>
      <c r="E148" s="39" t="s">
        <v>131</v>
      </c>
      <c r="F148" s="40" t="s">
        <v>125</v>
      </c>
      <c r="G148" s="40" t="s">
        <v>28</v>
      </c>
      <c r="H148" s="47">
        <f>REITORIA!J148+CEAD!J148+CEART!J148+CEFID!J148+ESAG!J148+FAED!J148+CCT!J148+CAV!J148+CEO!J148+CEAVI!J148+CESFI!J148+CERES!J148+CEPLAN!J148+CESMO!J148</f>
        <v>20</v>
      </c>
      <c r="I148" s="86">
        <f>REITORIA!K148+CEAD!K148+CEART!K148+CEFID!K148+ESAG!K148+FAED!K148+CCT!K148+CAV!K148+CEO!K148+CEAVI!K148+CESFI!K148+CERES!K148+CEPLAN!K148+CESMO!K148</f>
        <v>20</v>
      </c>
      <c r="J148" s="87">
        <f>REITORIA!L148+CEAD!L148+CEART!L148+CEFID!L148+ESAG!L148+FAED!L148+CCT!L148+CAV!L148+CEO!L148+CEAVI!L148+CESFI!L148+CERES!L148+CEPLAN!L148+CESMO!L148</f>
        <v>32</v>
      </c>
      <c r="K148" s="75">
        <f t="shared" si="10"/>
        <v>4.5</v>
      </c>
      <c r="L148" s="76">
        <f>REITORIA!O148+REITORIA!P148+CEAD!O148+CEAD!P148+CEART!O148+CEART!P148+CEFID!P148+CEFID!O148+ESAG!O148+ESAG!P148+FAED!O148+FAED!P148+CCT!O148+CCT!P148+CAV!O148+CAV!P148+CEO!O148+CEO!P148+CEAVI!O148+CEAVI!P148+CESFI!O148+CESFI!P148+CERES!O148+CERES!P148+CEPLAN!O148+CEPLAN!P148+CESMO!O148+CESMO!P148</f>
        <v>0</v>
      </c>
      <c r="M148" s="24">
        <f>(H148-J148+L148)+12</f>
        <v>0</v>
      </c>
      <c r="N148" s="18">
        <v>85.21</v>
      </c>
      <c r="O148" s="18">
        <f t="shared" si="12"/>
        <v>0</v>
      </c>
      <c r="P148" s="18">
        <f t="shared" si="5"/>
        <v>1704.1999999999998</v>
      </c>
      <c r="Q148" s="62">
        <f t="shared" si="6"/>
        <v>2726.72</v>
      </c>
    </row>
    <row r="149" spans="1:17" ht="40" customHeight="1" x14ac:dyDescent="0.35">
      <c r="A149" s="109"/>
      <c r="B149" s="112"/>
      <c r="C149" s="33">
        <v>146</v>
      </c>
      <c r="D149" s="115"/>
      <c r="E149" s="39" t="s">
        <v>132</v>
      </c>
      <c r="F149" s="40" t="s">
        <v>37</v>
      </c>
      <c r="G149" s="40" t="s">
        <v>79</v>
      </c>
      <c r="H149" s="47">
        <f>REITORIA!J149+CEAD!J149+CEART!J149+CEFID!J149+ESAG!J149+FAED!J149+CCT!J149+CAV!J149+CEO!J149+CEAVI!J149+CESFI!J149+CERES!J149+CEPLAN!J149+CESMO!J149</f>
        <v>1000</v>
      </c>
      <c r="I149" s="86">
        <f>REITORIA!K149+CEAD!K149+CEART!K149+CEFID!K149+ESAG!K149+FAED!K149+CCT!K149+CAV!K149+CEO!K149+CEAVI!K149+CESFI!K149+CERES!K149+CEPLAN!K149+CESMO!K149</f>
        <v>470</v>
      </c>
      <c r="J149" s="87">
        <f>REITORIA!L149+CEAD!L149+CEART!L149+CEFID!L149+ESAG!L149+FAED!L149+CCT!L149+CAV!L149+CEO!L149+CEAVI!L149+CESFI!L149+CERES!L149+CEPLAN!L149+CESMO!L149</f>
        <v>470</v>
      </c>
      <c r="K149" s="75">
        <f t="shared" si="10"/>
        <v>249.5</v>
      </c>
      <c r="L149" s="76">
        <f>REITORIA!O149+REITORIA!P149+CEAD!O149+CEAD!P149+CEART!O149+CEART!P149+CEFID!P149+CEFID!O149+ESAG!O149+ESAG!P149+FAED!O149+FAED!P149+CCT!O149+CCT!P149+CAV!O149+CAV!P149+CEO!O149+CEO!P149+CEAVI!O149+CEAVI!P149+CESFI!O149+CESFI!P149+CERES!O149+CERES!P149+CEPLAN!O149+CEPLAN!P149+CESMO!O149+CESMO!P149</f>
        <v>0</v>
      </c>
      <c r="M149" s="24">
        <f t="shared" si="11"/>
        <v>530</v>
      </c>
      <c r="N149" s="18">
        <v>16.18</v>
      </c>
      <c r="O149" s="18">
        <f t="shared" si="12"/>
        <v>0</v>
      </c>
      <c r="P149" s="18">
        <f t="shared" si="5"/>
        <v>16180</v>
      </c>
      <c r="Q149" s="62">
        <f t="shared" si="6"/>
        <v>7604.5999999999995</v>
      </c>
    </row>
    <row r="150" spans="1:17" ht="40" customHeight="1" x14ac:dyDescent="0.35">
      <c r="A150" s="109"/>
      <c r="B150" s="112"/>
      <c r="C150" s="33">
        <v>147</v>
      </c>
      <c r="D150" s="115"/>
      <c r="E150" s="39" t="s">
        <v>135</v>
      </c>
      <c r="F150" s="40" t="s">
        <v>37</v>
      </c>
      <c r="G150" s="40" t="s">
        <v>82</v>
      </c>
      <c r="H150" s="47">
        <f>REITORIA!J150+CEAD!J150+CEART!J150+CEFID!J150+ESAG!J150+FAED!J150+CCT!J150+CAV!J150+CEO!J150+CEAVI!J150+CESFI!J150+CERES!J150+CEPLAN!J150+CESMO!J150</f>
        <v>400</v>
      </c>
      <c r="I150" s="86">
        <f>REITORIA!K150+CEAD!K150+CEART!K150+CEFID!K150+ESAG!K150+FAED!K150+CCT!K150+CAV!K150+CEO!K150+CEAVI!K150+CESFI!K150+CERES!K150+CEPLAN!K150+CESMO!K150</f>
        <v>400</v>
      </c>
      <c r="J150" s="87">
        <f>REITORIA!L150+CEAD!L150+CEART!L150+CEFID!L150+ESAG!L150+FAED!L150+CCT!L150+CAV!L150+CEO!L150+CEAVI!L150+CESFI!L150+CERES!L150+CEPLAN!L150+CESMO!L150</f>
        <v>400</v>
      </c>
      <c r="K150" s="75">
        <f t="shared" si="10"/>
        <v>99.5</v>
      </c>
      <c r="L150" s="76">
        <f>REITORIA!O150+REITORIA!P150+CEAD!O150+CEAD!P150+CEART!O150+CEART!P150+CEFID!P150+CEFID!O150+ESAG!O150+ESAG!P150+FAED!O150+FAED!P150+CCT!O150+CCT!P150+CAV!O150+CAV!P150+CEO!O150+CEO!P150+CEAVI!O150+CEAVI!P150+CESFI!O150+CESFI!P150+CERES!O150+CERES!P150+CEPLAN!O150+CEPLAN!P150+CESMO!O150+CESMO!P150</f>
        <v>0</v>
      </c>
      <c r="M150" s="24">
        <f t="shared" si="11"/>
        <v>0</v>
      </c>
      <c r="N150" s="18">
        <v>65.41</v>
      </c>
      <c r="O150" s="18">
        <f t="shared" si="12"/>
        <v>0</v>
      </c>
      <c r="P150" s="18">
        <f t="shared" si="5"/>
        <v>26164</v>
      </c>
      <c r="Q150" s="62">
        <f t="shared" si="6"/>
        <v>26164</v>
      </c>
    </row>
    <row r="151" spans="1:17" ht="40" customHeight="1" x14ac:dyDescent="0.35">
      <c r="A151" s="109"/>
      <c r="B151" s="112"/>
      <c r="C151" s="33">
        <v>148</v>
      </c>
      <c r="D151" s="115"/>
      <c r="E151" s="39" t="s">
        <v>136</v>
      </c>
      <c r="F151" s="40" t="s">
        <v>37</v>
      </c>
      <c r="G151" s="40" t="s">
        <v>83</v>
      </c>
      <c r="H151" s="47">
        <f>REITORIA!J151+CEAD!J151+CEART!J151+CEFID!J151+ESAG!J151+FAED!J151+CCT!J151+CAV!J151+CEO!J151+CEAVI!J151+CESFI!J151+CERES!J151+CEPLAN!J151+CESMO!J151</f>
        <v>400</v>
      </c>
      <c r="I151" s="86">
        <f>REITORIA!K151+CEAD!K151+CEART!K151+CEFID!K151+ESAG!K151+FAED!K151+CCT!K151+CAV!K151+CEO!K151+CEAVI!K151+CESFI!K151+CERES!K151+CEPLAN!K151+CESMO!K151</f>
        <v>20</v>
      </c>
      <c r="J151" s="87">
        <f>REITORIA!L151+CEAD!L151+CEART!L151+CEFID!L151+ESAG!L151+FAED!L151+CCT!L151+CAV!L151+CEO!L151+CEAVI!L151+CESFI!L151+CERES!L151+CEPLAN!L151+CESMO!L151</f>
        <v>20</v>
      </c>
      <c r="K151" s="75">
        <f t="shared" si="10"/>
        <v>99.5</v>
      </c>
      <c r="L151" s="76">
        <f>REITORIA!O151+REITORIA!P151+CEAD!O151+CEAD!P151+CEART!O151+CEART!P151+CEFID!P151+CEFID!O151+ESAG!O151+ESAG!P151+FAED!O151+FAED!P151+CCT!O151+CCT!P151+CAV!O151+CAV!P151+CEO!O151+CEO!P151+CEAVI!O151+CEAVI!P151+CESFI!O151+CESFI!P151+CERES!O151+CERES!P151+CEPLAN!O151+CEPLAN!P151+CESMO!O151+CESMO!P151</f>
        <v>0</v>
      </c>
      <c r="M151" s="24">
        <f t="shared" si="11"/>
        <v>380</v>
      </c>
      <c r="N151" s="18">
        <v>34.229999999999997</v>
      </c>
      <c r="O151" s="18">
        <f t="shared" si="12"/>
        <v>0</v>
      </c>
      <c r="P151" s="18">
        <f t="shared" si="5"/>
        <v>13691.999999999998</v>
      </c>
      <c r="Q151" s="62">
        <f t="shared" si="6"/>
        <v>684.59999999999991</v>
      </c>
    </row>
    <row r="152" spans="1:17" ht="40" customHeight="1" x14ac:dyDescent="0.35">
      <c r="A152" s="109"/>
      <c r="B152" s="112"/>
      <c r="C152" s="33">
        <v>149</v>
      </c>
      <c r="D152" s="115"/>
      <c r="E152" s="39" t="s">
        <v>86</v>
      </c>
      <c r="F152" s="40" t="s">
        <v>125</v>
      </c>
      <c r="G152" s="40" t="s">
        <v>87</v>
      </c>
      <c r="H152" s="47">
        <f>REITORIA!J152+CEAD!J152+CEART!J152+CEFID!J152+ESAG!J152+FAED!J152+CCT!J152+CAV!J152+CEO!J152+CEAVI!J152+CESFI!J152+CERES!J152+CEPLAN!J152+CESMO!J152</f>
        <v>10</v>
      </c>
      <c r="I152" s="86">
        <f>REITORIA!K152+CEAD!K152+CEART!K152+CEFID!K152+ESAG!K152+FAED!K152+CCT!K152+CAV!K152+CEO!K152+CEAVI!K152+CESFI!K152+CERES!K152+CEPLAN!K152+CESMO!K152</f>
        <v>2</v>
      </c>
      <c r="J152" s="87">
        <f>REITORIA!L152+CEAD!L152+CEART!L152+CEFID!L152+ESAG!L152+FAED!L152+CCT!L152+CAV!L152+CEO!L152+CEAVI!L152+CESFI!L152+CERES!L152+CEPLAN!L152+CESMO!L152</f>
        <v>2</v>
      </c>
      <c r="K152" s="75">
        <f t="shared" si="10"/>
        <v>2</v>
      </c>
      <c r="L152" s="76">
        <f>REITORIA!O152+REITORIA!P152+CEAD!O152+CEAD!P152+CEART!O152+CEART!P152+CEFID!P152+CEFID!O152+ESAG!O152+ESAG!P152+FAED!O152+FAED!P152+CCT!O152+CCT!P152+CAV!O152+CAV!P152+CEO!O152+CEO!P152+CEAVI!O152+CEAVI!P152+CESFI!O152+CESFI!P152+CERES!O152+CERES!P152+CEPLAN!O152+CEPLAN!P152+CESMO!O152+CESMO!P152</f>
        <v>0</v>
      </c>
      <c r="M152" s="24">
        <f t="shared" si="11"/>
        <v>8</v>
      </c>
      <c r="N152" s="18">
        <v>578.94000000000005</v>
      </c>
      <c r="O152" s="18">
        <f t="shared" si="12"/>
        <v>0</v>
      </c>
      <c r="P152" s="18">
        <f t="shared" si="5"/>
        <v>5789.4000000000005</v>
      </c>
      <c r="Q152" s="62">
        <f t="shared" si="6"/>
        <v>1157.8800000000001</v>
      </c>
    </row>
    <row r="153" spans="1:17" ht="40" customHeight="1" x14ac:dyDescent="0.35">
      <c r="A153" s="109"/>
      <c r="B153" s="112"/>
      <c r="C153" s="33">
        <v>150</v>
      </c>
      <c r="D153" s="115"/>
      <c r="E153" s="39" t="s">
        <v>88</v>
      </c>
      <c r="F153" s="40" t="s">
        <v>125</v>
      </c>
      <c r="G153" s="40" t="s">
        <v>28</v>
      </c>
      <c r="H153" s="47">
        <f>REITORIA!J153+CEAD!J153+CEART!J153+CEFID!J153+ESAG!J153+FAED!J153+CCT!J153+CAV!J153+CEO!J153+CEAVI!J153+CESFI!J153+CERES!J153+CEPLAN!J153+CESMO!J153</f>
        <v>5</v>
      </c>
      <c r="I153" s="86">
        <f>REITORIA!K153+CEAD!K153+CEART!K153+CEFID!K153+ESAG!K153+FAED!K153+CCT!K153+CAV!K153+CEO!K153+CEAVI!K153+CESFI!K153+CERES!K153+CEPLAN!K153+CESMO!K153</f>
        <v>0</v>
      </c>
      <c r="J153" s="87">
        <f>REITORIA!L153+CEAD!L153+CEART!L153+CEFID!L153+ESAG!L153+FAED!L153+CCT!L153+CAV!L153+CEO!L153+CEAVI!L153+CESFI!L153+CERES!L153+CEPLAN!L153+CESMO!L153</f>
        <v>0</v>
      </c>
      <c r="K153" s="75">
        <f t="shared" si="10"/>
        <v>0.75</v>
      </c>
      <c r="L153" s="76">
        <f>REITORIA!O153+REITORIA!P153+CEAD!O153+CEAD!P153+CEART!O153+CEART!P153+CEFID!P153+CEFID!O153+ESAG!O153+ESAG!P153+FAED!O153+FAED!P153+CCT!O153+CCT!P153+CAV!O153+CAV!P153+CEO!O153+CEO!P153+CEAVI!O153+CEAVI!P153+CESFI!O153+CESFI!P153+CERES!O153+CERES!P153+CEPLAN!O153+CEPLAN!P153+CESMO!O153+CESMO!P153</f>
        <v>0</v>
      </c>
      <c r="M153" s="24">
        <f t="shared" si="11"/>
        <v>5</v>
      </c>
      <c r="N153" s="18">
        <v>1150</v>
      </c>
      <c r="O153" s="18">
        <f t="shared" si="12"/>
        <v>0</v>
      </c>
      <c r="P153" s="18">
        <f t="shared" si="5"/>
        <v>5750</v>
      </c>
      <c r="Q153" s="62">
        <f t="shared" si="6"/>
        <v>0</v>
      </c>
    </row>
    <row r="154" spans="1:17" ht="40" customHeight="1" x14ac:dyDescent="0.35">
      <c r="A154" s="109"/>
      <c r="B154" s="112"/>
      <c r="C154" s="33">
        <v>151</v>
      </c>
      <c r="D154" s="115"/>
      <c r="E154" s="39" t="s">
        <v>89</v>
      </c>
      <c r="F154" s="40" t="s">
        <v>37</v>
      </c>
      <c r="G154" s="40" t="s">
        <v>28</v>
      </c>
      <c r="H154" s="47">
        <f>REITORIA!J154+CEAD!J154+CEART!J154+CEFID!J154+ESAG!J154+FAED!J154+CCT!J154+CAV!J154+CEO!J154+CEAVI!J154+CESFI!J154+CERES!J154+CEPLAN!J154+CESMO!J154</f>
        <v>200</v>
      </c>
      <c r="I154" s="86">
        <f>REITORIA!K154+CEAD!K154+CEART!K154+CEFID!K154+ESAG!K154+FAED!K154+CCT!K154+CAV!K154+CEO!K154+CEAVI!K154+CESFI!K154+CERES!K154+CEPLAN!K154+CESMO!K154</f>
        <v>0</v>
      </c>
      <c r="J154" s="87">
        <f>REITORIA!L154+CEAD!L154+CEART!L154+CEFID!L154+ESAG!L154+FAED!L154+CCT!L154+CAV!L154+CEO!L154+CEAVI!L154+CESFI!L154+CERES!L154+CEPLAN!L154+CESMO!L154</f>
        <v>0</v>
      </c>
      <c r="K154" s="75">
        <f t="shared" si="10"/>
        <v>49.5</v>
      </c>
      <c r="L154" s="76">
        <f>REITORIA!O154+REITORIA!P154+CEAD!O154+CEAD!P154+CEART!O154+CEART!P154+CEFID!P154+CEFID!O154+ESAG!O154+ESAG!P154+FAED!O154+FAED!P154+CCT!O154+CCT!P154+CAV!O154+CAV!P154+CEO!O154+CEO!P154+CEAVI!O154+CEAVI!P154+CESFI!O154+CESFI!P154+CERES!O154+CERES!P154+CEPLAN!O154+CEPLAN!P154+CESMO!O154+CESMO!P154</f>
        <v>0</v>
      </c>
      <c r="M154" s="24">
        <f t="shared" si="11"/>
        <v>200</v>
      </c>
      <c r="N154" s="18">
        <v>240</v>
      </c>
      <c r="O154" s="18">
        <f t="shared" si="12"/>
        <v>0</v>
      </c>
      <c r="P154" s="18">
        <f t="shared" si="5"/>
        <v>48000</v>
      </c>
      <c r="Q154" s="62">
        <f t="shared" si="6"/>
        <v>0</v>
      </c>
    </row>
    <row r="155" spans="1:17" ht="40" customHeight="1" x14ac:dyDescent="0.35">
      <c r="A155" s="109"/>
      <c r="B155" s="112"/>
      <c r="C155" s="33">
        <v>152</v>
      </c>
      <c r="D155" s="115"/>
      <c r="E155" s="39" t="s">
        <v>90</v>
      </c>
      <c r="F155" s="40" t="s">
        <v>37</v>
      </c>
      <c r="G155" s="40" t="s">
        <v>28</v>
      </c>
      <c r="H155" s="47">
        <f>REITORIA!J155+CEAD!J155+CEART!J155+CEFID!J155+ESAG!J155+FAED!J155+CCT!J155+CAV!J155+CEO!J155+CEAVI!J155+CESFI!J155+CERES!J155+CEPLAN!J155+CESMO!J155</f>
        <v>200</v>
      </c>
      <c r="I155" s="86">
        <f>REITORIA!K155+CEAD!K155+CEART!K155+CEFID!K155+ESAG!K155+FAED!K155+CCT!K155+CAV!K155+CEO!K155+CEAVI!K155+CESFI!K155+CERES!K155+CEPLAN!K155+CESMO!K155</f>
        <v>20</v>
      </c>
      <c r="J155" s="87">
        <f>REITORIA!L155+CEAD!L155+CEART!L155+CEFID!L155+ESAG!L155+FAED!L155+CCT!L155+CAV!L155+CEO!L155+CEAVI!L155+CESFI!L155+CERES!L155+CEPLAN!L155+CESMO!L155</f>
        <v>20</v>
      </c>
      <c r="K155" s="75">
        <f t="shared" si="10"/>
        <v>49.5</v>
      </c>
      <c r="L155" s="76">
        <f>REITORIA!O155+REITORIA!P155+CEAD!O155+CEAD!P155+CEART!O155+CEART!P155+CEFID!P155+CEFID!O155+ESAG!O155+ESAG!P155+FAED!O155+FAED!P155+CCT!O155+CCT!P155+CAV!O155+CAV!P155+CEO!O155+CEO!P155+CEAVI!O155+CEAVI!P155+CESFI!O155+CESFI!P155+CERES!O155+CERES!P155+CEPLAN!O155+CEPLAN!P155+CESMO!O155+CESMO!P155</f>
        <v>0</v>
      </c>
      <c r="M155" s="24">
        <f t="shared" si="11"/>
        <v>180</v>
      </c>
      <c r="N155" s="18">
        <v>135</v>
      </c>
      <c r="O155" s="18">
        <f t="shared" si="12"/>
        <v>0</v>
      </c>
      <c r="P155" s="18">
        <f t="shared" si="5"/>
        <v>27000</v>
      </c>
      <c r="Q155" s="62">
        <f t="shared" si="6"/>
        <v>2700</v>
      </c>
    </row>
    <row r="156" spans="1:17" ht="40" customHeight="1" x14ac:dyDescent="0.35">
      <c r="A156" s="109"/>
      <c r="B156" s="112"/>
      <c r="C156" s="33">
        <v>153</v>
      </c>
      <c r="D156" s="115"/>
      <c r="E156" s="39" t="s">
        <v>91</v>
      </c>
      <c r="F156" s="40" t="s">
        <v>37</v>
      </c>
      <c r="G156" s="40" t="s">
        <v>92</v>
      </c>
      <c r="H156" s="47">
        <f>REITORIA!J156+CEAD!J156+CEART!J156+CEFID!J156+ESAG!J156+FAED!J156+CCT!J156+CAV!J156+CEO!J156+CEAVI!J156+CESFI!J156+CERES!J156+CEPLAN!J156+CESMO!J156</f>
        <v>400</v>
      </c>
      <c r="I156" s="86">
        <f>REITORIA!K156+CEAD!K156+CEART!K156+CEFID!K156+ESAG!K156+FAED!K156+CCT!K156+CAV!K156+CEO!K156+CEAVI!K156+CESFI!K156+CERES!K156+CEPLAN!K156+CESMO!K156</f>
        <v>20</v>
      </c>
      <c r="J156" s="87">
        <f>REITORIA!L156+CEAD!L156+CEART!L156+CEFID!L156+ESAG!L156+FAED!L156+CCT!L156+CAV!L156+CEO!L156+CEAVI!L156+CESFI!L156+CERES!L156+CEPLAN!L156+CESMO!L156</f>
        <v>20</v>
      </c>
      <c r="K156" s="75">
        <f t="shared" si="10"/>
        <v>99.5</v>
      </c>
      <c r="L156" s="76">
        <f>REITORIA!O156+REITORIA!P156+CEAD!O156+CEAD!P156+CEART!O156+CEART!P156+CEFID!P156+CEFID!O156+ESAG!O156+ESAG!P156+FAED!O156+FAED!P156+CCT!O156+CCT!P156+CAV!O156+CAV!P156+CEO!O156+CEO!P156+CEAVI!O156+CEAVI!P156+CESFI!O156+CESFI!P156+CERES!O156+CERES!P156+CEPLAN!O156+CEPLAN!P156+CESMO!O156+CESMO!P156</f>
        <v>0</v>
      </c>
      <c r="M156" s="24">
        <f t="shared" si="11"/>
        <v>380</v>
      </c>
      <c r="N156" s="18">
        <v>24.21</v>
      </c>
      <c r="O156" s="18">
        <f t="shared" si="12"/>
        <v>0</v>
      </c>
      <c r="P156" s="18">
        <f t="shared" si="5"/>
        <v>9684</v>
      </c>
      <c r="Q156" s="62">
        <f t="shared" si="6"/>
        <v>484.20000000000005</v>
      </c>
    </row>
    <row r="157" spans="1:17" ht="40" customHeight="1" x14ac:dyDescent="0.35">
      <c r="A157" s="109"/>
      <c r="B157" s="112"/>
      <c r="C157" s="33">
        <v>154</v>
      </c>
      <c r="D157" s="115"/>
      <c r="E157" s="39" t="s">
        <v>93</v>
      </c>
      <c r="F157" s="40" t="s">
        <v>125</v>
      </c>
      <c r="G157" s="40" t="s">
        <v>28</v>
      </c>
      <c r="H157" s="47">
        <f>REITORIA!J157+CEAD!J157+CEART!J157+CEFID!J157+ESAG!J157+FAED!J157+CCT!J157+CAV!J157+CEO!J157+CEAVI!J157+CESFI!J157+CERES!J157+CEPLAN!J157+CESMO!J157</f>
        <v>120</v>
      </c>
      <c r="I157" s="86">
        <f>REITORIA!K157+CEAD!K157+CEART!K157+CEFID!K157+ESAG!K157+FAED!K157+CCT!K157+CAV!K157+CEO!K157+CEAVI!K157+CESFI!K157+CERES!K157+CEPLAN!K157+CESMO!K157</f>
        <v>0</v>
      </c>
      <c r="J157" s="87">
        <f>REITORIA!L157+CEAD!L157+CEART!L157+CEFID!L157+ESAG!L157+FAED!L157+CCT!L157+CAV!L157+CEO!L157+CEAVI!L157+CESFI!L157+CERES!L157+CEPLAN!L157+CESMO!L157</f>
        <v>0</v>
      </c>
      <c r="K157" s="75">
        <f t="shared" si="10"/>
        <v>29.5</v>
      </c>
      <c r="L157" s="76">
        <f>REITORIA!O157+REITORIA!P157+CEAD!O157+CEAD!P157+CEART!O157+CEART!P157+CEFID!P157+CEFID!O157+ESAG!O157+ESAG!P157+FAED!O157+FAED!P157+CCT!O157+CCT!P157+CAV!O157+CAV!P157+CEO!O157+CEO!P157+CEAVI!O157+CEAVI!P157+CESFI!O157+CESFI!P157+CERES!O157+CERES!P157+CEPLAN!O157+CEPLAN!P157+CESMO!O157+CESMO!P157</f>
        <v>0</v>
      </c>
      <c r="M157" s="24">
        <f t="shared" si="11"/>
        <v>120</v>
      </c>
      <c r="N157" s="18">
        <v>224</v>
      </c>
      <c r="O157" s="18">
        <f t="shared" si="12"/>
        <v>0</v>
      </c>
      <c r="P157" s="18">
        <f t="shared" si="5"/>
        <v>26880</v>
      </c>
      <c r="Q157" s="62">
        <f t="shared" si="6"/>
        <v>0</v>
      </c>
    </row>
    <row r="158" spans="1:17" ht="40" customHeight="1" x14ac:dyDescent="0.35">
      <c r="A158" s="110"/>
      <c r="B158" s="113"/>
      <c r="C158" s="33">
        <v>155</v>
      </c>
      <c r="D158" s="116"/>
      <c r="E158" s="39" t="s">
        <v>94</v>
      </c>
      <c r="F158" s="40" t="s">
        <v>125</v>
      </c>
      <c r="G158" s="40" t="s">
        <v>28</v>
      </c>
      <c r="H158" s="47">
        <f>REITORIA!J158+CEAD!J158+CEART!J158+CEFID!J158+ESAG!J158+FAED!J158+CCT!J158+CAV!J158+CEO!J158+CEAVI!J158+CESFI!J158+CERES!J158+CEPLAN!J158+CESMO!J158</f>
        <v>10</v>
      </c>
      <c r="I158" s="86">
        <f>REITORIA!K158+CEAD!K158+CEART!K158+CEFID!K158+ESAG!K158+FAED!K158+CCT!K158+CAV!K158+CEO!K158+CEAVI!K158+CESFI!K158+CERES!K158+CEPLAN!K158+CESMO!K158</f>
        <v>0</v>
      </c>
      <c r="J158" s="87">
        <f>REITORIA!L158+CEAD!L158+CEART!L158+CEFID!L158+ESAG!L158+FAED!L158+CCT!L158+CAV!L158+CEO!L158+CEAVI!L158+CESFI!L158+CERES!L158+CEPLAN!L158+CESMO!L158</f>
        <v>0</v>
      </c>
      <c r="K158" s="75">
        <f t="shared" si="10"/>
        <v>2</v>
      </c>
      <c r="L158" s="76">
        <f>REITORIA!O158+REITORIA!P158+CEAD!O158+CEAD!P158+CEART!O158+CEART!P158+CEFID!P158+CEFID!O158+ESAG!O158+ESAG!P158+FAED!O158+FAED!P158+CCT!O158+CCT!P158+CAV!O158+CAV!P158+CEO!O158+CEO!P158+CEAVI!O158+CEAVI!P158+CESFI!O158+CESFI!P158+CERES!O158+CERES!P158+CEPLAN!O158+CEPLAN!P158+CESMO!O158+CESMO!P158</f>
        <v>0</v>
      </c>
      <c r="M158" s="24">
        <f t="shared" si="11"/>
        <v>10</v>
      </c>
      <c r="N158" s="18">
        <v>245</v>
      </c>
      <c r="O158" s="18">
        <f t="shared" si="12"/>
        <v>0</v>
      </c>
      <c r="P158" s="18">
        <f t="shared" si="5"/>
        <v>2450</v>
      </c>
      <c r="Q158" s="62">
        <f t="shared" si="6"/>
        <v>0</v>
      </c>
    </row>
    <row r="159" spans="1:17" ht="40" customHeight="1" x14ac:dyDescent="0.35">
      <c r="A159" s="108" t="s">
        <v>143</v>
      </c>
      <c r="B159" s="111">
        <v>5</v>
      </c>
      <c r="C159" s="33">
        <v>156</v>
      </c>
      <c r="D159" s="114" t="s">
        <v>123</v>
      </c>
      <c r="E159" s="39" t="s">
        <v>27</v>
      </c>
      <c r="F159" s="40" t="s">
        <v>125</v>
      </c>
      <c r="G159" s="40" t="s">
        <v>28</v>
      </c>
      <c r="H159" s="47">
        <f>REITORIA!J159+CEAD!J159+CEART!J159+CEFID!J159+ESAG!J159+FAED!J159+CCT!J159+CAV!J159+CEO!J159+CEAVI!J159+CESFI!J159+CERES!J159+CEPLAN!J159+CESMO!J159</f>
        <v>10</v>
      </c>
      <c r="I159" s="86">
        <f>REITORIA!K159+CEAD!K159+CEART!K159+CEFID!K159+ESAG!K159+FAED!K159+CCT!K159+CAV!K159+CEO!K159+CEAVI!K159+CESFI!K159+CERES!K159+CEPLAN!K159+CESMO!K159</f>
        <v>0</v>
      </c>
      <c r="J159" s="87">
        <f>REITORIA!L159+CEAD!L159+CEART!L159+CEFID!L159+ESAG!L159+FAED!L159+CCT!L159+CAV!L159+CEO!L159+CEAVI!L159+CESFI!L159+CERES!L159+CEPLAN!L159+CESMO!L159</f>
        <v>0</v>
      </c>
      <c r="K159" s="75">
        <f t="shared" si="10"/>
        <v>2</v>
      </c>
      <c r="L159" s="76">
        <f>REITORIA!O159+REITORIA!P159+CEAD!O159+CEAD!P159+CEART!O159+CEART!P159+CEFID!P159+CEFID!O159+ESAG!O159+ESAG!P159+FAED!O159+FAED!P159+CCT!O159+CCT!P159+CAV!O159+CAV!P159+CEO!O159+CEO!P159+CEAVI!O159+CEAVI!P159+CESFI!O159+CESFI!P159+CERES!O159+CERES!P159+CEPLAN!O159+CEPLAN!P159+CESMO!O159+CESMO!P159</f>
        <v>0</v>
      </c>
      <c r="M159" s="24">
        <f t="shared" si="11"/>
        <v>10</v>
      </c>
      <c r="N159" s="18">
        <v>250</v>
      </c>
      <c r="O159" s="18">
        <f t="shared" si="12"/>
        <v>0</v>
      </c>
      <c r="P159" s="18">
        <f t="shared" si="5"/>
        <v>2500</v>
      </c>
      <c r="Q159" s="62">
        <f t="shared" si="6"/>
        <v>0</v>
      </c>
    </row>
    <row r="160" spans="1:17" ht="40" customHeight="1" x14ac:dyDescent="0.35">
      <c r="A160" s="109"/>
      <c r="B160" s="112"/>
      <c r="C160" s="33">
        <v>157</v>
      </c>
      <c r="D160" s="115"/>
      <c r="E160" s="39" t="s">
        <v>30</v>
      </c>
      <c r="F160" s="40" t="s">
        <v>31</v>
      </c>
      <c r="G160" s="40" t="s">
        <v>28</v>
      </c>
      <c r="H160" s="47">
        <f>REITORIA!J160+CEAD!J160+CEART!J160+CEFID!J160+ESAG!J160+FAED!J160+CCT!J160+CAV!J160+CEO!J160+CEAVI!J160+CESFI!J160+CERES!J160+CEPLAN!J160+CESMO!J160</f>
        <v>500</v>
      </c>
      <c r="I160" s="86">
        <f>REITORIA!K160+CEAD!K160+CEART!K160+CEFID!K160+ESAG!K160+FAED!K160+CCT!K160+CAV!K160+CEO!K160+CEAVI!K160+CESFI!K160+CERES!K160+CEPLAN!K160+CESMO!K160</f>
        <v>0</v>
      </c>
      <c r="J160" s="87">
        <f>REITORIA!L160+CEAD!L160+CEART!L160+CEFID!L160+ESAG!L160+FAED!L160+CCT!L160+CAV!L160+CEO!L160+CEAVI!L160+CESFI!L160+CERES!L160+CEPLAN!L160+CESMO!L160</f>
        <v>0</v>
      </c>
      <c r="K160" s="75">
        <f t="shared" si="10"/>
        <v>124.5</v>
      </c>
      <c r="L160" s="76">
        <f>REITORIA!O160+REITORIA!P160+CEAD!O160+CEAD!P160+CEART!O160+CEART!P160+CEFID!P160+CEFID!O160+ESAG!O160+ESAG!P160+FAED!O160+FAED!P160+CCT!O160+CCT!P160+CAV!O160+CAV!P160+CEO!O160+CEO!P160+CEAVI!O160+CEAVI!P160+CESFI!O160+CESFI!P160+CERES!O160+CERES!P160+CEPLAN!O160+CEPLAN!P160+CESMO!O160+CESMO!P160</f>
        <v>0</v>
      </c>
      <c r="M160" s="24">
        <f t="shared" si="11"/>
        <v>500</v>
      </c>
      <c r="N160" s="18">
        <v>20</v>
      </c>
      <c r="O160" s="18">
        <f t="shared" si="12"/>
        <v>0</v>
      </c>
      <c r="P160" s="18">
        <f t="shared" si="5"/>
        <v>10000</v>
      </c>
      <c r="Q160" s="62">
        <f t="shared" si="6"/>
        <v>0</v>
      </c>
    </row>
    <row r="161" spans="1:17" ht="40" customHeight="1" x14ac:dyDescent="0.35">
      <c r="A161" s="109"/>
      <c r="B161" s="112"/>
      <c r="C161" s="33">
        <v>158</v>
      </c>
      <c r="D161" s="115"/>
      <c r="E161" s="39" t="s">
        <v>32</v>
      </c>
      <c r="F161" s="40" t="s">
        <v>125</v>
      </c>
      <c r="G161" s="40" t="s">
        <v>28</v>
      </c>
      <c r="H161" s="47">
        <f>REITORIA!J161+CEAD!J161+CEART!J161+CEFID!J161+ESAG!J161+FAED!J161+CCT!J161+CAV!J161+CEO!J161+CEAVI!J161+CESFI!J161+CERES!J161+CEPLAN!J161+CESMO!J161</f>
        <v>100</v>
      </c>
      <c r="I161" s="86">
        <f>REITORIA!K161+CEAD!K161+CEART!K161+CEFID!K161+ESAG!K161+FAED!K161+CCT!K161+CAV!K161+CEO!K161+CEAVI!K161+CESFI!K161+CERES!K161+CEPLAN!K161+CESMO!K161</f>
        <v>0</v>
      </c>
      <c r="J161" s="87">
        <f>REITORIA!L161+CEAD!L161+CEART!L161+CEFID!L161+ESAG!L161+FAED!L161+CCT!L161+CAV!L161+CEO!L161+CEAVI!L161+CESFI!L161+CERES!L161+CEPLAN!L161+CESMO!L161</f>
        <v>0</v>
      </c>
      <c r="K161" s="75">
        <f t="shared" si="10"/>
        <v>24.5</v>
      </c>
      <c r="L161" s="76">
        <f>REITORIA!O161+REITORIA!P161+CEAD!O161+CEAD!P161+CEART!O161+CEART!P161+CEFID!P161+CEFID!O161+ESAG!O161+ESAG!P161+FAED!O161+FAED!P161+CCT!O161+CCT!P161+CAV!O161+CAV!P161+CEO!O161+CEO!P161+CEAVI!O161+CEAVI!P161+CESFI!O161+CESFI!P161+CERES!O161+CERES!P161+CEPLAN!O161+CEPLAN!P161+CESMO!O161+CESMO!P161</f>
        <v>0</v>
      </c>
      <c r="M161" s="24">
        <f t="shared" si="11"/>
        <v>100</v>
      </c>
      <c r="N161" s="18">
        <v>32</v>
      </c>
      <c r="O161" s="18">
        <f t="shared" si="12"/>
        <v>0</v>
      </c>
      <c r="P161" s="18">
        <f t="shared" si="5"/>
        <v>3200</v>
      </c>
      <c r="Q161" s="62">
        <f t="shared" si="6"/>
        <v>0</v>
      </c>
    </row>
    <row r="162" spans="1:17" ht="40" customHeight="1" x14ac:dyDescent="0.35">
      <c r="A162" s="109"/>
      <c r="B162" s="112"/>
      <c r="C162" s="33">
        <v>159</v>
      </c>
      <c r="D162" s="115"/>
      <c r="E162" s="39" t="s">
        <v>33</v>
      </c>
      <c r="F162" s="40" t="s">
        <v>125</v>
      </c>
      <c r="G162" s="40" t="s">
        <v>34</v>
      </c>
      <c r="H162" s="47">
        <f>REITORIA!J162+CEAD!J162+CEART!J162+CEFID!J162+ESAG!J162+FAED!J162+CCT!J162+CAV!J162+CEO!J162+CEAVI!J162+CESFI!J162+CERES!J162+CEPLAN!J162+CESMO!J162</f>
        <v>100</v>
      </c>
      <c r="I162" s="86">
        <f>REITORIA!K162+CEAD!K162+CEART!K162+CEFID!K162+ESAG!K162+FAED!K162+CCT!K162+CAV!K162+CEO!K162+CEAVI!K162+CESFI!K162+CERES!K162+CEPLAN!K162+CESMO!K162</f>
        <v>0</v>
      </c>
      <c r="J162" s="87">
        <f>REITORIA!L162+CEAD!L162+CEART!L162+CEFID!L162+ESAG!L162+FAED!L162+CCT!L162+CAV!L162+CEO!L162+CEAVI!L162+CESFI!L162+CERES!L162+CEPLAN!L162+CESMO!L162</f>
        <v>0</v>
      </c>
      <c r="K162" s="75">
        <f t="shared" si="10"/>
        <v>24.5</v>
      </c>
      <c r="L162" s="76">
        <f>REITORIA!O162+REITORIA!P162+CEAD!O162+CEAD!P162+CEART!O162+CEART!P162+CEFID!P162+CEFID!O162+ESAG!O162+ESAG!P162+FAED!O162+FAED!P162+CCT!O162+CCT!P162+CAV!O162+CAV!P162+CEO!O162+CEO!P162+CEAVI!O162+CEAVI!P162+CESFI!O162+CESFI!P162+CERES!O162+CERES!P162+CEPLAN!O162+CEPLAN!P162+CESMO!O162+CESMO!P162</f>
        <v>0</v>
      </c>
      <c r="M162" s="24">
        <f t="shared" si="11"/>
        <v>100</v>
      </c>
      <c r="N162" s="18">
        <v>52</v>
      </c>
      <c r="O162" s="18">
        <f t="shared" si="12"/>
        <v>0</v>
      </c>
      <c r="P162" s="18">
        <f t="shared" si="5"/>
        <v>5200</v>
      </c>
      <c r="Q162" s="62">
        <f t="shared" si="6"/>
        <v>0</v>
      </c>
    </row>
    <row r="163" spans="1:17" ht="40" customHeight="1" x14ac:dyDescent="0.35">
      <c r="A163" s="109"/>
      <c r="B163" s="112"/>
      <c r="C163" s="33">
        <v>160</v>
      </c>
      <c r="D163" s="115"/>
      <c r="E163" s="39" t="s">
        <v>35</v>
      </c>
      <c r="F163" s="40" t="s">
        <v>125</v>
      </c>
      <c r="G163" s="40" t="s">
        <v>36</v>
      </c>
      <c r="H163" s="47">
        <f>REITORIA!J163+CEAD!J163+CEART!J163+CEFID!J163+ESAG!J163+FAED!J163+CCT!J163+CAV!J163+CEO!J163+CEAVI!J163+CESFI!J163+CERES!J163+CEPLAN!J163+CESMO!J163</f>
        <v>300</v>
      </c>
      <c r="I163" s="86">
        <f>REITORIA!K163+CEAD!K163+CEART!K163+CEFID!K163+ESAG!K163+FAED!K163+CCT!K163+CAV!K163+CEO!K163+CEAVI!K163+CESFI!K163+CERES!K163+CEPLAN!K163+CESMO!K163</f>
        <v>0</v>
      </c>
      <c r="J163" s="87">
        <f>REITORIA!L163+CEAD!L163+CEART!L163+CEFID!L163+ESAG!L163+FAED!L163+CCT!L163+CAV!L163+CEO!L163+CEAVI!L163+CESFI!L163+CERES!L163+CEPLAN!L163+CESMO!L163</f>
        <v>0</v>
      </c>
      <c r="K163" s="75">
        <f t="shared" si="10"/>
        <v>74.5</v>
      </c>
      <c r="L163" s="76">
        <f>REITORIA!O163+REITORIA!P163+CEAD!O163+CEAD!P163+CEART!O163+CEART!P163+CEFID!P163+CEFID!O163+ESAG!O163+ESAG!P163+FAED!O163+FAED!P163+CCT!O163+CCT!P163+CAV!O163+CAV!P163+CEO!O163+CEO!P163+CEAVI!O163+CEAVI!P163+CESFI!O163+CESFI!P163+CERES!O163+CERES!P163+CEPLAN!O163+CEPLAN!P163+CESMO!O163+CESMO!P163</f>
        <v>0</v>
      </c>
      <c r="M163" s="24">
        <f t="shared" si="11"/>
        <v>300</v>
      </c>
      <c r="N163" s="18">
        <v>75</v>
      </c>
      <c r="O163" s="18">
        <f t="shared" si="12"/>
        <v>0</v>
      </c>
      <c r="P163" s="18">
        <f t="shared" si="5"/>
        <v>22500</v>
      </c>
      <c r="Q163" s="62">
        <f t="shared" si="6"/>
        <v>0</v>
      </c>
    </row>
    <row r="164" spans="1:17" ht="40" customHeight="1" x14ac:dyDescent="0.35">
      <c r="A164" s="109"/>
      <c r="B164" s="112"/>
      <c r="C164" s="33">
        <v>161</v>
      </c>
      <c r="D164" s="115"/>
      <c r="E164" s="39" t="s">
        <v>127</v>
      </c>
      <c r="F164" s="40" t="s">
        <v>125</v>
      </c>
      <c r="G164" s="40" t="s">
        <v>28</v>
      </c>
      <c r="H164" s="47">
        <f>REITORIA!J164+CEAD!J164+CEART!J164+CEFID!J164+ESAG!J164+FAED!J164+CCT!J164+CAV!J164+CEO!J164+CEAVI!J164+CESFI!J164+CERES!J164+CEPLAN!J164+CESMO!J164</f>
        <v>1500</v>
      </c>
      <c r="I164" s="86">
        <f>REITORIA!K164+CEAD!K164+CEART!K164+CEFID!K164+ESAG!K164+FAED!K164+CCT!K164+CAV!K164+CEO!K164+CEAVI!K164+CESFI!K164+CERES!K164+CEPLAN!K164+CESMO!K164</f>
        <v>0</v>
      </c>
      <c r="J164" s="87">
        <f>REITORIA!L164+CEAD!L164+CEART!L164+CEFID!L164+ESAG!L164+FAED!L164+CCT!L164+CAV!L164+CEO!L164+CEAVI!L164+CESFI!L164+CERES!L164+CEPLAN!L164+CESMO!L164</f>
        <v>0</v>
      </c>
      <c r="K164" s="75">
        <f t="shared" si="10"/>
        <v>374.5</v>
      </c>
      <c r="L164" s="76">
        <f>REITORIA!O164+REITORIA!P164+CEAD!O164+CEAD!P164+CEART!O164+CEART!P164+CEFID!P164+CEFID!O164+ESAG!O164+ESAG!P164+FAED!O164+FAED!P164+CCT!O164+CCT!P164+CAV!O164+CAV!P164+CEO!O164+CEO!P164+CEAVI!O164+CEAVI!P164+CESFI!O164+CESFI!P164+CERES!O164+CERES!P164+CEPLAN!O164+CEPLAN!P164+CESMO!O164+CESMO!P164</f>
        <v>0</v>
      </c>
      <c r="M164" s="24">
        <f t="shared" si="11"/>
        <v>1500</v>
      </c>
      <c r="N164" s="18">
        <v>6.59</v>
      </c>
      <c r="O164" s="18">
        <f t="shared" si="12"/>
        <v>0</v>
      </c>
      <c r="P164" s="18">
        <f t="shared" si="5"/>
        <v>9885</v>
      </c>
      <c r="Q164" s="62">
        <f t="shared" si="6"/>
        <v>0</v>
      </c>
    </row>
    <row r="165" spans="1:17" ht="40" customHeight="1" x14ac:dyDescent="0.35">
      <c r="A165" s="109"/>
      <c r="B165" s="112"/>
      <c r="C165" s="33">
        <v>162</v>
      </c>
      <c r="D165" s="115"/>
      <c r="E165" s="39" t="s">
        <v>41</v>
      </c>
      <c r="F165" s="40" t="s">
        <v>10</v>
      </c>
      <c r="G165" s="40" t="s">
        <v>28</v>
      </c>
      <c r="H165" s="47">
        <f>REITORIA!J165+CEAD!J165+CEART!J165+CEFID!J165+ESAG!J165+FAED!J165+CCT!J165+CAV!J165+CEO!J165+CEAVI!J165+CESFI!J165+CERES!J165+CEPLAN!J165+CESMO!J165</f>
        <v>100</v>
      </c>
      <c r="I165" s="86">
        <f>REITORIA!K165+CEAD!K165+CEART!K165+CEFID!K165+ESAG!K165+FAED!K165+CCT!K165+CAV!K165+CEO!K165+CEAVI!K165+CESFI!K165+CERES!K165+CEPLAN!K165+CESMO!K165</f>
        <v>0</v>
      </c>
      <c r="J165" s="87">
        <f>REITORIA!L165+CEAD!L165+CEART!L165+CEFID!L165+ESAG!L165+FAED!L165+CCT!L165+CAV!L165+CEO!L165+CEAVI!L165+CESFI!L165+CERES!L165+CEPLAN!L165+CESMO!L165</f>
        <v>0</v>
      </c>
      <c r="K165" s="75">
        <f t="shared" si="10"/>
        <v>24.5</v>
      </c>
      <c r="L165" s="76">
        <f>REITORIA!O165+REITORIA!P165+CEAD!O165+CEAD!P165+CEART!O165+CEART!P165+CEFID!P165+CEFID!O165+ESAG!O165+ESAG!P165+FAED!O165+FAED!P165+CCT!O165+CCT!P165+CAV!O165+CAV!P165+CEO!O165+CEO!P165+CEAVI!O165+CEAVI!P165+CESFI!O165+CESFI!P165+CERES!O165+CERES!P165+CEPLAN!O165+CEPLAN!P165+CESMO!O165+CESMO!P165</f>
        <v>0</v>
      </c>
      <c r="M165" s="24">
        <f t="shared" si="11"/>
        <v>100</v>
      </c>
      <c r="N165" s="18">
        <v>74.28</v>
      </c>
      <c r="O165" s="18">
        <f t="shared" si="12"/>
        <v>0</v>
      </c>
      <c r="P165" s="18">
        <f t="shared" si="5"/>
        <v>7428</v>
      </c>
      <c r="Q165" s="62">
        <f t="shared" si="6"/>
        <v>0</v>
      </c>
    </row>
    <row r="166" spans="1:17" ht="40" customHeight="1" x14ac:dyDescent="0.35">
      <c r="A166" s="109"/>
      <c r="B166" s="112"/>
      <c r="C166" s="33">
        <v>163</v>
      </c>
      <c r="D166" s="115"/>
      <c r="E166" s="39" t="s">
        <v>42</v>
      </c>
      <c r="F166" s="40" t="s">
        <v>43</v>
      </c>
      <c r="G166" s="40" t="s">
        <v>28</v>
      </c>
      <c r="H166" s="47">
        <f>REITORIA!J166+CEAD!J166+CEART!J166+CEFID!J166+ESAG!J166+FAED!J166+CCT!J166+CAV!J166+CEO!J166+CEAVI!J166+CESFI!J166+CERES!J166+CEPLAN!J166+CESMO!J166</f>
        <v>200</v>
      </c>
      <c r="I166" s="86">
        <f>REITORIA!K166+CEAD!K166+CEART!K166+CEFID!K166+ESAG!K166+FAED!K166+CCT!K166+CAV!K166+CEO!K166+CEAVI!K166+CESFI!K166+CERES!K166+CEPLAN!K166+CESMO!K166</f>
        <v>0</v>
      </c>
      <c r="J166" s="87">
        <f>REITORIA!L166+CEAD!L166+CEART!L166+CEFID!L166+ESAG!L166+FAED!L166+CCT!L166+CAV!L166+CEO!L166+CEAVI!L166+CESFI!L166+CERES!L166+CEPLAN!L166+CESMO!L166</f>
        <v>0</v>
      </c>
      <c r="K166" s="75">
        <f t="shared" si="10"/>
        <v>49.5</v>
      </c>
      <c r="L166" s="76">
        <f>REITORIA!O166+REITORIA!P166+CEAD!O166+CEAD!P166+CEART!O166+CEART!P166+CEFID!P166+CEFID!O166+ESAG!O166+ESAG!P166+FAED!O166+FAED!P166+CCT!O166+CCT!P166+CAV!O166+CAV!P166+CEO!O166+CEO!P166+CEAVI!O166+CEAVI!P166+CESFI!O166+CESFI!P166+CERES!O166+CERES!P166+CEPLAN!O166+CEPLAN!P166+CESMO!O166+CESMO!P166</f>
        <v>0</v>
      </c>
      <c r="M166" s="24">
        <f t="shared" si="11"/>
        <v>200</v>
      </c>
      <c r="N166" s="18">
        <v>26.57</v>
      </c>
      <c r="O166" s="18">
        <f t="shared" si="12"/>
        <v>0</v>
      </c>
      <c r="P166" s="18">
        <f t="shared" si="5"/>
        <v>5314</v>
      </c>
      <c r="Q166" s="62">
        <f t="shared" si="6"/>
        <v>0</v>
      </c>
    </row>
    <row r="167" spans="1:17" ht="40" customHeight="1" x14ac:dyDescent="0.35">
      <c r="A167" s="109"/>
      <c r="B167" s="112"/>
      <c r="C167" s="33">
        <v>164</v>
      </c>
      <c r="D167" s="115"/>
      <c r="E167" s="39" t="s">
        <v>44</v>
      </c>
      <c r="F167" s="40" t="s">
        <v>37</v>
      </c>
      <c r="G167" s="40" t="s">
        <v>45</v>
      </c>
      <c r="H167" s="47">
        <f>REITORIA!J167+CEAD!J167+CEART!J167+CEFID!J167+ESAG!J167+FAED!J167+CCT!J167+CAV!J167+CEO!J167+CEAVI!J167+CESFI!J167+CERES!J167+CEPLAN!J167+CESMO!J167</f>
        <v>200</v>
      </c>
      <c r="I167" s="86">
        <f>REITORIA!K167+CEAD!K167+CEART!K167+CEFID!K167+ESAG!K167+FAED!K167+CCT!K167+CAV!K167+CEO!K167+CEAVI!K167+CESFI!K167+CERES!K167+CEPLAN!K167+CESMO!K167</f>
        <v>0</v>
      </c>
      <c r="J167" s="87">
        <f>REITORIA!L167+CEAD!L167+CEART!L167+CEFID!L167+ESAG!L167+FAED!L167+CCT!L167+CAV!L167+CEO!L167+CEAVI!L167+CESFI!L167+CERES!L167+CEPLAN!L167+CESMO!L167</f>
        <v>0</v>
      </c>
      <c r="K167" s="75">
        <f t="shared" si="10"/>
        <v>49.5</v>
      </c>
      <c r="L167" s="76">
        <f>REITORIA!O167+REITORIA!P167+CEAD!O167+CEAD!P167+CEART!O167+CEART!P167+CEFID!P167+CEFID!O167+ESAG!O167+ESAG!P167+FAED!O167+FAED!P167+CCT!O167+CCT!P167+CAV!O167+CAV!P167+CEO!O167+CEO!P167+CEAVI!O167+CEAVI!P167+CESFI!O167+CESFI!P167+CERES!O167+CERES!P167+CEPLAN!O167+CEPLAN!P167+CESMO!O167+CESMO!P167</f>
        <v>0</v>
      </c>
      <c r="M167" s="24">
        <f t="shared" si="11"/>
        <v>200</v>
      </c>
      <c r="N167" s="18">
        <v>34.21</v>
      </c>
      <c r="O167" s="18">
        <f t="shared" si="12"/>
        <v>0</v>
      </c>
      <c r="P167" s="18">
        <f t="shared" si="5"/>
        <v>6842</v>
      </c>
      <c r="Q167" s="62">
        <f t="shared" si="6"/>
        <v>0</v>
      </c>
    </row>
    <row r="168" spans="1:17" ht="40" customHeight="1" x14ac:dyDescent="0.35">
      <c r="A168" s="109"/>
      <c r="B168" s="112"/>
      <c r="C168" s="33">
        <v>165</v>
      </c>
      <c r="D168" s="115"/>
      <c r="E168" s="39" t="s">
        <v>46</v>
      </c>
      <c r="F168" s="40" t="s">
        <v>37</v>
      </c>
      <c r="G168" s="40" t="s">
        <v>99</v>
      </c>
      <c r="H168" s="47">
        <f>REITORIA!J168+CEAD!J168+CEART!J168+CEFID!J168+ESAG!J168+FAED!J168+CCT!J168+CAV!J168+CEO!J168+CEAVI!J168+CESFI!J168+CERES!J168+CEPLAN!J168+CESMO!J168</f>
        <v>200</v>
      </c>
      <c r="I168" s="86">
        <f>REITORIA!K168+CEAD!K168+CEART!K168+CEFID!K168+ESAG!K168+FAED!K168+CCT!K168+CAV!K168+CEO!K168+CEAVI!K168+CESFI!K168+CERES!K168+CEPLAN!K168+CESMO!K168</f>
        <v>0</v>
      </c>
      <c r="J168" s="87">
        <f>REITORIA!L168+CEAD!L168+CEART!L168+CEFID!L168+ESAG!L168+FAED!L168+CCT!L168+CAV!L168+CEO!L168+CEAVI!L168+CESFI!L168+CERES!L168+CEPLAN!L168+CESMO!L168</f>
        <v>0</v>
      </c>
      <c r="K168" s="75">
        <f t="shared" si="10"/>
        <v>49.5</v>
      </c>
      <c r="L168" s="76">
        <f>REITORIA!O168+REITORIA!P168+CEAD!O168+CEAD!P168+CEART!O168+CEART!P168+CEFID!P168+CEFID!O168+ESAG!O168+ESAG!P168+FAED!O168+FAED!P168+CCT!O168+CCT!P168+CAV!O168+CAV!P168+CEO!O168+CEO!P168+CEAVI!O168+CEAVI!P168+CESFI!O168+CESFI!P168+CERES!O168+CERES!P168+CEPLAN!O168+CEPLAN!P168+CESMO!O168+CESMO!P168</f>
        <v>0</v>
      </c>
      <c r="M168" s="24">
        <f t="shared" si="11"/>
        <v>200</v>
      </c>
      <c r="N168" s="18">
        <v>27</v>
      </c>
      <c r="O168" s="18">
        <f t="shared" si="12"/>
        <v>0</v>
      </c>
      <c r="P168" s="18">
        <f t="shared" si="5"/>
        <v>5400</v>
      </c>
      <c r="Q168" s="62">
        <f t="shared" si="6"/>
        <v>0</v>
      </c>
    </row>
    <row r="169" spans="1:17" ht="40" customHeight="1" x14ac:dyDescent="0.35">
      <c r="A169" s="109"/>
      <c r="B169" s="112"/>
      <c r="C169" s="33">
        <v>166</v>
      </c>
      <c r="D169" s="115"/>
      <c r="E169" s="39" t="s">
        <v>48</v>
      </c>
      <c r="F169" s="40" t="s">
        <v>37</v>
      </c>
      <c r="G169" s="40" t="s">
        <v>49</v>
      </c>
      <c r="H169" s="47">
        <f>REITORIA!J169+CEAD!J169+CEART!J169+CEFID!J169+ESAG!J169+FAED!J169+CCT!J169+CAV!J169+CEO!J169+CEAVI!J169+CESFI!J169+CERES!J169+CEPLAN!J169+CESMO!J169</f>
        <v>100</v>
      </c>
      <c r="I169" s="86">
        <f>REITORIA!K169+CEAD!K169+CEART!K169+CEFID!K169+ESAG!K169+FAED!K169+CCT!K169+CAV!K169+CEO!K169+CEAVI!K169+CESFI!K169+CERES!K169+CEPLAN!K169+CESMO!K169</f>
        <v>0</v>
      </c>
      <c r="J169" s="87">
        <f>REITORIA!L169+CEAD!L169+CEART!L169+CEFID!L169+ESAG!L169+FAED!L169+CCT!L169+CAV!L169+CEO!L169+CEAVI!L169+CESFI!L169+CERES!L169+CEPLAN!L169+CESMO!L169</f>
        <v>0</v>
      </c>
      <c r="K169" s="75">
        <f t="shared" si="10"/>
        <v>24.5</v>
      </c>
      <c r="L169" s="76">
        <f>REITORIA!O169+REITORIA!P169+CEAD!O169+CEAD!P169+CEART!O169+CEART!P169+CEFID!P169+CEFID!O169+ESAG!O169+ESAG!P169+FAED!O169+FAED!P169+CCT!O169+CCT!P169+CAV!O169+CAV!P169+CEO!O169+CEO!P169+CEAVI!O169+CEAVI!P169+CESFI!O169+CESFI!P169+CERES!O169+CERES!P169+CEPLAN!O169+CEPLAN!P169+CESMO!O169+CESMO!P169</f>
        <v>0</v>
      </c>
      <c r="M169" s="24">
        <f t="shared" si="11"/>
        <v>100</v>
      </c>
      <c r="N169" s="18">
        <v>19.21</v>
      </c>
      <c r="O169" s="18">
        <f t="shared" si="12"/>
        <v>0</v>
      </c>
      <c r="P169" s="18">
        <f t="shared" si="5"/>
        <v>1921</v>
      </c>
      <c r="Q169" s="62">
        <f t="shared" si="6"/>
        <v>0</v>
      </c>
    </row>
    <row r="170" spans="1:17" ht="40" customHeight="1" x14ac:dyDescent="0.35">
      <c r="A170" s="109"/>
      <c r="B170" s="112"/>
      <c r="C170" s="33">
        <v>167</v>
      </c>
      <c r="D170" s="115"/>
      <c r="E170" s="39" t="s">
        <v>50</v>
      </c>
      <c r="F170" s="40" t="s">
        <v>37</v>
      </c>
      <c r="G170" s="40" t="s">
        <v>51</v>
      </c>
      <c r="H170" s="47">
        <f>REITORIA!J170+CEAD!J170+CEART!J170+CEFID!J170+ESAG!J170+FAED!J170+CCT!J170+CAV!J170+CEO!J170+CEAVI!J170+CESFI!J170+CERES!J170+CEPLAN!J170+CESMO!J170</f>
        <v>50</v>
      </c>
      <c r="I170" s="86">
        <f>REITORIA!K170+CEAD!K170+CEART!K170+CEFID!K170+ESAG!K170+FAED!K170+CCT!K170+CAV!K170+CEO!K170+CEAVI!K170+CESFI!K170+CERES!K170+CEPLAN!K170+CESMO!K170</f>
        <v>0</v>
      </c>
      <c r="J170" s="87">
        <f>REITORIA!L170+CEAD!L170+CEART!L170+CEFID!L170+ESAG!L170+FAED!L170+CCT!L170+CAV!L170+CEO!L170+CEAVI!L170+CESFI!L170+CERES!L170+CEPLAN!L170+CESMO!L170</f>
        <v>0</v>
      </c>
      <c r="K170" s="75">
        <f t="shared" si="10"/>
        <v>12</v>
      </c>
      <c r="L170" s="76">
        <f>REITORIA!O170+REITORIA!P170+CEAD!O170+CEAD!P170+CEART!O170+CEART!P170+CEFID!P170+CEFID!O170+ESAG!O170+ESAG!P170+FAED!O170+FAED!P170+CCT!O170+CCT!P170+CAV!O170+CAV!P170+CEO!O170+CEO!P170+CEAVI!O170+CEAVI!P170+CESFI!O170+CESFI!P170+CERES!O170+CERES!P170+CEPLAN!O170+CEPLAN!P170+CESMO!O170+CESMO!P170</f>
        <v>0</v>
      </c>
      <c r="M170" s="24">
        <f t="shared" si="11"/>
        <v>50</v>
      </c>
      <c r="N170" s="18">
        <v>240.3</v>
      </c>
      <c r="O170" s="18">
        <f t="shared" si="12"/>
        <v>0</v>
      </c>
      <c r="P170" s="18">
        <f t="shared" si="5"/>
        <v>12015</v>
      </c>
      <c r="Q170" s="62">
        <f t="shared" si="6"/>
        <v>0</v>
      </c>
    </row>
    <row r="171" spans="1:17" ht="40" customHeight="1" x14ac:dyDescent="0.35">
      <c r="A171" s="109"/>
      <c r="B171" s="112"/>
      <c r="C171" s="33">
        <v>168</v>
      </c>
      <c r="D171" s="115"/>
      <c r="E171" s="39" t="s">
        <v>52</v>
      </c>
      <c r="F171" s="40" t="s">
        <v>37</v>
      </c>
      <c r="G171" s="40" t="s">
        <v>53</v>
      </c>
      <c r="H171" s="47">
        <f>REITORIA!J171+CEAD!J171+CEART!J171+CEFID!J171+ESAG!J171+FAED!J171+CCT!J171+CAV!J171+CEO!J171+CEAVI!J171+CESFI!J171+CERES!J171+CEPLAN!J171+CESMO!J171</f>
        <v>50</v>
      </c>
      <c r="I171" s="86">
        <f>REITORIA!K171+CEAD!K171+CEART!K171+CEFID!K171+ESAG!K171+FAED!K171+CCT!K171+CAV!K171+CEO!K171+CEAVI!K171+CESFI!K171+CERES!K171+CEPLAN!K171+CESMO!K171</f>
        <v>0</v>
      </c>
      <c r="J171" s="87">
        <f>REITORIA!L171+CEAD!L171+CEART!L171+CEFID!L171+ESAG!L171+FAED!L171+CCT!L171+CAV!L171+CEO!L171+CEAVI!L171+CESFI!L171+CERES!L171+CEPLAN!L171+CESMO!L171</f>
        <v>0</v>
      </c>
      <c r="K171" s="75">
        <f t="shared" si="10"/>
        <v>12</v>
      </c>
      <c r="L171" s="76">
        <f>REITORIA!O171+REITORIA!P171+CEAD!O171+CEAD!P171+CEART!O171+CEART!P171+CEFID!P171+CEFID!O171+ESAG!O171+ESAG!P171+FAED!O171+FAED!P171+CCT!O171+CCT!P171+CAV!O171+CAV!P171+CEO!O171+CEO!P171+CEAVI!O171+CEAVI!P171+CESFI!O171+CESFI!P171+CERES!O171+CERES!P171+CEPLAN!O171+CEPLAN!P171+CESMO!O171+CESMO!P171</f>
        <v>0</v>
      </c>
      <c r="M171" s="24">
        <f t="shared" si="11"/>
        <v>50</v>
      </c>
      <c r="N171" s="18">
        <v>262.35000000000002</v>
      </c>
      <c r="O171" s="18">
        <f t="shared" si="12"/>
        <v>0</v>
      </c>
      <c r="P171" s="18">
        <f t="shared" si="5"/>
        <v>13117.500000000002</v>
      </c>
      <c r="Q171" s="62">
        <f t="shared" si="6"/>
        <v>0</v>
      </c>
    </row>
    <row r="172" spans="1:17" ht="40" customHeight="1" x14ac:dyDescent="0.35">
      <c r="A172" s="109"/>
      <c r="B172" s="112"/>
      <c r="C172" s="33">
        <v>169</v>
      </c>
      <c r="D172" s="115"/>
      <c r="E172" s="39" t="s">
        <v>54</v>
      </c>
      <c r="F172" s="40" t="s">
        <v>37</v>
      </c>
      <c r="G172" s="40" t="s">
        <v>95</v>
      </c>
      <c r="H172" s="47">
        <f>REITORIA!J172+CEAD!J172+CEART!J172+CEFID!J172+ESAG!J172+FAED!J172+CCT!J172+CAV!J172+CEO!J172+CEAVI!J172+CESFI!J172+CERES!J172+CEPLAN!J172+CESMO!J172</f>
        <v>100</v>
      </c>
      <c r="I172" s="86">
        <f>REITORIA!K172+CEAD!K172+CEART!K172+CEFID!K172+ESAG!K172+FAED!K172+CCT!K172+CAV!K172+CEO!K172+CEAVI!K172+CESFI!K172+CERES!K172+CEPLAN!K172+CESMO!K172</f>
        <v>0</v>
      </c>
      <c r="J172" s="87">
        <f>REITORIA!L172+CEAD!L172+CEART!L172+CEFID!L172+ESAG!L172+FAED!L172+CCT!L172+CAV!L172+CEO!L172+CEAVI!L172+CESFI!L172+CERES!L172+CEPLAN!L172+CESMO!L172</f>
        <v>0</v>
      </c>
      <c r="K172" s="75">
        <f t="shared" si="10"/>
        <v>24.5</v>
      </c>
      <c r="L172" s="76">
        <f>REITORIA!O172+REITORIA!P172+CEAD!O172+CEAD!P172+CEART!O172+CEART!P172+CEFID!P172+CEFID!O172+ESAG!O172+ESAG!P172+FAED!O172+FAED!P172+CCT!O172+CCT!P172+CAV!O172+CAV!P172+CEO!O172+CEO!P172+CEAVI!O172+CEAVI!P172+CESFI!O172+CESFI!P172+CERES!O172+CERES!P172+CEPLAN!O172+CEPLAN!P172+CESMO!O172+CESMO!P172</f>
        <v>0</v>
      </c>
      <c r="M172" s="24">
        <f t="shared" si="11"/>
        <v>100</v>
      </c>
      <c r="N172" s="18">
        <v>86.48</v>
      </c>
      <c r="O172" s="18">
        <f t="shared" si="12"/>
        <v>0</v>
      </c>
      <c r="P172" s="18">
        <f t="shared" si="5"/>
        <v>8648</v>
      </c>
      <c r="Q172" s="62">
        <f t="shared" si="6"/>
        <v>0</v>
      </c>
    </row>
    <row r="173" spans="1:17" ht="40" customHeight="1" x14ac:dyDescent="0.35">
      <c r="A173" s="109"/>
      <c r="B173" s="112"/>
      <c r="C173" s="33">
        <v>170</v>
      </c>
      <c r="D173" s="115"/>
      <c r="E173" s="39" t="s">
        <v>56</v>
      </c>
      <c r="F173" s="40" t="s">
        <v>37</v>
      </c>
      <c r="G173" s="40" t="s">
        <v>96</v>
      </c>
      <c r="H173" s="47">
        <f>REITORIA!J173+CEAD!J173+CEART!J173+CEFID!J173+ESAG!J173+FAED!J173+CCT!J173+CAV!J173+CEO!J173+CEAVI!J173+CESFI!J173+CERES!J173+CEPLAN!J173+CESMO!J173</f>
        <v>100</v>
      </c>
      <c r="I173" s="86">
        <f>REITORIA!K173+CEAD!K173+CEART!K173+CEFID!K173+ESAG!K173+FAED!K173+CCT!K173+CAV!K173+CEO!K173+CEAVI!K173+CESFI!K173+CERES!K173+CEPLAN!K173+CESMO!K173</f>
        <v>0</v>
      </c>
      <c r="J173" s="87">
        <f>REITORIA!L173+CEAD!L173+CEART!L173+CEFID!L173+ESAG!L173+FAED!L173+CCT!L173+CAV!L173+CEO!L173+CEAVI!L173+CESFI!L173+CERES!L173+CEPLAN!L173+CESMO!L173</f>
        <v>0</v>
      </c>
      <c r="K173" s="75">
        <f t="shared" si="10"/>
        <v>24.5</v>
      </c>
      <c r="L173" s="76">
        <f>REITORIA!O173+REITORIA!P173+CEAD!O173+CEAD!P173+CEART!O173+CEART!P173+CEFID!P173+CEFID!O173+ESAG!O173+ESAG!P173+FAED!O173+FAED!P173+CCT!O173+CCT!P173+CAV!O173+CAV!P173+CEO!O173+CEO!P173+CEAVI!O173+CEAVI!P173+CESFI!O173+CESFI!P173+CERES!O173+CERES!P173+CEPLAN!O173+CEPLAN!P173+CESMO!O173+CESMO!P173</f>
        <v>0</v>
      </c>
      <c r="M173" s="24">
        <f t="shared" si="11"/>
        <v>100</v>
      </c>
      <c r="N173" s="18">
        <v>33.17</v>
      </c>
      <c r="O173" s="18">
        <f t="shared" si="12"/>
        <v>0</v>
      </c>
      <c r="P173" s="18">
        <f t="shared" si="5"/>
        <v>3317</v>
      </c>
      <c r="Q173" s="62">
        <f t="shared" si="6"/>
        <v>0</v>
      </c>
    </row>
    <row r="174" spans="1:17" ht="40" customHeight="1" x14ac:dyDescent="0.35">
      <c r="A174" s="109"/>
      <c r="B174" s="112"/>
      <c r="C174" s="33">
        <v>171</v>
      </c>
      <c r="D174" s="115"/>
      <c r="E174" s="39" t="s">
        <v>58</v>
      </c>
      <c r="F174" s="40" t="s">
        <v>37</v>
      </c>
      <c r="G174" s="40" t="s">
        <v>59</v>
      </c>
      <c r="H174" s="47">
        <f>REITORIA!J174+CEAD!J174+CEART!J174+CEFID!J174+ESAG!J174+FAED!J174+CCT!J174+CAV!J174+CEO!J174+CEAVI!J174+CESFI!J174+CERES!J174+CEPLAN!J174+CESMO!J174</f>
        <v>100</v>
      </c>
      <c r="I174" s="86">
        <f>REITORIA!K174+CEAD!K174+CEART!K174+CEFID!K174+ESAG!K174+FAED!K174+CCT!K174+CAV!K174+CEO!K174+CEAVI!K174+CESFI!K174+CERES!K174+CEPLAN!K174+CESMO!K174</f>
        <v>0</v>
      </c>
      <c r="J174" s="87">
        <f>REITORIA!L174+CEAD!L174+CEART!L174+CEFID!L174+ESAG!L174+FAED!L174+CCT!L174+CAV!L174+CEO!L174+CEAVI!L174+CESFI!L174+CERES!L174+CEPLAN!L174+CESMO!L174</f>
        <v>0</v>
      </c>
      <c r="K174" s="75">
        <f t="shared" si="10"/>
        <v>24.5</v>
      </c>
      <c r="L174" s="76">
        <f>REITORIA!O174+REITORIA!P174+CEAD!O174+CEAD!P174+CEART!O174+CEART!P174+CEFID!P174+CEFID!O174+ESAG!O174+ESAG!P174+FAED!O174+FAED!P174+CCT!O174+CCT!P174+CAV!O174+CAV!P174+CEO!O174+CEO!P174+CEAVI!O174+CEAVI!P174+CESFI!O174+CESFI!P174+CERES!O174+CERES!P174+CEPLAN!O174+CEPLAN!P174+CESMO!O174+CESMO!P174</f>
        <v>0</v>
      </c>
      <c r="M174" s="24">
        <f t="shared" si="11"/>
        <v>100</v>
      </c>
      <c r="N174" s="18">
        <v>74.31</v>
      </c>
      <c r="O174" s="18">
        <f t="shared" si="12"/>
        <v>0</v>
      </c>
      <c r="P174" s="18">
        <f t="shared" si="5"/>
        <v>7431</v>
      </c>
      <c r="Q174" s="62">
        <f t="shared" si="6"/>
        <v>0</v>
      </c>
    </row>
    <row r="175" spans="1:17" ht="40" customHeight="1" x14ac:dyDescent="0.35">
      <c r="A175" s="109"/>
      <c r="B175" s="112"/>
      <c r="C175" s="33">
        <v>172</v>
      </c>
      <c r="D175" s="115"/>
      <c r="E175" s="39" t="s">
        <v>60</v>
      </c>
      <c r="F175" s="40" t="s">
        <v>37</v>
      </c>
      <c r="G175" s="40" t="s">
        <v>61</v>
      </c>
      <c r="H175" s="47">
        <f>REITORIA!J175+CEAD!J175+CEART!J175+CEFID!J175+ESAG!J175+FAED!J175+CCT!J175+CAV!J175+CEO!J175+CEAVI!J175+CESFI!J175+CERES!J175+CEPLAN!J175+CESMO!J175</f>
        <v>80</v>
      </c>
      <c r="I175" s="86">
        <f>REITORIA!K175+CEAD!K175+CEART!K175+CEFID!K175+ESAG!K175+FAED!K175+CCT!K175+CAV!K175+CEO!K175+CEAVI!K175+CESFI!K175+CERES!K175+CEPLAN!K175+CESMO!K175</f>
        <v>0</v>
      </c>
      <c r="J175" s="87">
        <f>REITORIA!L175+CEAD!L175+CEART!L175+CEFID!L175+ESAG!L175+FAED!L175+CCT!L175+CAV!L175+CEO!L175+CEAVI!L175+CESFI!L175+CERES!L175+CEPLAN!L175+CESMO!L175</f>
        <v>0</v>
      </c>
      <c r="K175" s="75">
        <f t="shared" si="10"/>
        <v>19.5</v>
      </c>
      <c r="L175" s="76">
        <f>REITORIA!O175+REITORIA!P175+CEAD!O175+CEAD!P175+CEART!O175+CEART!P175+CEFID!P175+CEFID!O175+ESAG!O175+ESAG!P175+FAED!O175+FAED!P175+CCT!O175+CCT!P175+CAV!O175+CAV!P175+CEO!O175+CEO!P175+CEAVI!O175+CEAVI!P175+CESFI!O175+CESFI!P175+CERES!O175+CERES!P175+CEPLAN!O175+CEPLAN!P175+CESMO!O175+CESMO!P175</f>
        <v>0</v>
      </c>
      <c r="M175" s="24">
        <f t="shared" si="11"/>
        <v>80</v>
      </c>
      <c r="N175" s="18">
        <v>124.47</v>
      </c>
      <c r="O175" s="18">
        <f t="shared" si="12"/>
        <v>0</v>
      </c>
      <c r="P175" s="18">
        <f t="shared" si="5"/>
        <v>9957.6</v>
      </c>
      <c r="Q175" s="62">
        <f t="shared" si="6"/>
        <v>0</v>
      </c>
    </row>
    <row r="176" spans="1:17" ht="40" customHeight="1" x14ac:dyDescent="0.35">
      <c r="A176" s="109"/>
      <c r="B176" s="112"/>
      <c r="C176" s="33">
        <v>173</v>
      </c>
      <c r="D176" s="115"/>
      <c r="E176" s="39" t="s">
        <v>62</v>
      </c>
      <c r="F176" s="40" t="s">
        <v>125</v>
      </c>
      <c r="G176" s="40" t="s">
        <v>63</v>
      </c>
      <c r="H176" s="47">
        <f>REITORIA!J176+CEAD!J176+CEART!J176+CEFID!J176+ESAG!J176+FAED!J176+CCT!J176+CAV!J176+CEO!J176+CEAVI!J176+CESFI!J176+CERES!J176+CEPLAN!J176+CESMO!J176</f>
        <v>2</v>
      </c>
      <c r="I176" s="86">
        <f>REITORIA!K176+CEAD!K176+CEART!K176+CEFID!K176+ESAG!K176+FAED!K176+CCT!K176+CAV!K176+CEO!K176+CEAVI!K176+CESFI!K176+CERES!K176+CEPLAN!K176+CESMO!K176</f>
        <v>0</v>
      </c>
      <c r="J176" s="87">
        <f>REITORIA!L176+CEAD!L176+CEART!L176+CEFID!L176+ESAG!L176+FAED!L176+CCT!L176+CAV!L176+CEO!L176+CEAVI!L176+CESFI!L176+CERES!L176+CEPLAN!L176+CESMO!L176</f>
        <v>0</v>
      </c>
      <c r="K176" s="75">
        <f t="shared" si="10"/>
        <v>0</v>
      </c>
      <c r="L176" s="76">
        <f>REITORIA!O176+REITORIA!P176+CEAD!O176+CEAD!P176+CEART!O176+CEART!P176+CEFID!P176+CEFID!O176+ESAG!O176+ESAG!P176+FAED!O176+FAED!P176+CCT!O176+CCT!P176+CAV!O176+CAV!P176+CEO!O176+CEO!P176+CEAVI!O176+CEAVI!P176+CESFI!O176+CESFI!P176+CERES!O176+CERES!P176+CEPLAN!O176+CEPLAN!P176+CESMO!O176+CESMO!P176</f>
        <v>0</v>
      </c>
      <c r="M176" s="24">
        <f t="shared" si="11"/>
        <v>2</v>
      </c>
      <c r="N176" s="18">
        <v>1329.82</v>
      </c>
      <c r="O176" s="18">
        <f t="shared" si="12"/>
        <v>0</v>
      </c>
      <c r="P176" s="18">
        <f t="shared" si="5"/>
        <v>2659.64</v>
      </c>
      <c r="Q176" s="62">
        <f t="shared" si="6"/>
        <v>0</v>
      </c>
    </row>
    <row r="177" spans="1:17" ht="40" customHeight="1" x14ac:dyDescent="0.35">
      <c r="A177" s="109"/>
      <c r="B177" s="112"/>
      <c r="C177" s="33">
        <v>174</v>
      </c>
      <c r="D177" s="115"/>
      <c r="E177" s="39" t="s">
        <v>64</v>
      </c>
      <c r="F177" s="40" t="s">
        <v>125</v>
      </c>
      <c r="G177" s="40" t="s">
        <v>63</v>
      </c>
      <c r="H177" s="47">
        <f>REITORIA!J177+CEAD!J177+CEART!J177+CEFID!J177+ESAG!J177+FAED!J177+CCT!J177+CAV!J177+CEO!J177+CEAVI!J177+CESFI!J177+CERES!J177+CEPLAN!J177+CESMO!J177</f>
        <v>4</v>
      </c>
      <c r="I177" s="86">
        <f>REITORIA!K177+CEAD!K177+CEART!K177+CEFID!K177+ESAG!K177+FAED!K177+CCT!K177+CAV!K177+CEO!K177+CEAVI!K177+CESFI!K177+CERES!K177+CEPLAN!K177+CESMO!K177</f>
        <v>0</v>
      </c>
      <c r="J177" s="87">
        <f>REITORIA!L177+CEAD!L177+CEART!L177+CEFID!L177+ESAG!L177+FAED!L177+CCT!L177+CAV!L177+CEO!L177+CEAVI!L177+CESFI!L177+CERES!L177+CEPLAN!L177+CESMO!L177</f>
        <v>0</v>
      </c>
      <c r="K177" s="75">
        <f t="shared" si="10"/>
        <v>0.5</v>
      </c>
      <c r="L177" s="76">
        <f>REITORIA!O177+REITORIA!P177+CEAD!O177+CEAD!P177+CEART!O177+CEART!P177+CEFID!P177+CEFID!O177+ESAG!O177+ESAG!P177+FAED!O177+FAED!P177+CCT!O177+CCT!P177+CAV!O177+CAV!P177+CEO!O177+CEO!P177+CEAVI!O177+CEAVI!P177+CESFI!O177+CESFI!P177+CERES!O177+CERES!P177+CEPLAN!O177+CEPLAN!P177+CESMO!O177+CESMO!P177</f>
        <v>0</v>
      </c>
      <c r="M177" s="24">
        <f t="shared" si="11"/>
        <v>4</v>
      </c>
      <c r="N177" s="18">
        <v>699.23</v>
      </c>
      <c r="O177" s="18">
        <f t="shared" si="12"/>
        <v>0</v>
      </c>
      <c r="P177" s="18">
        <f t="shared" si="5"/>
        <v>2796.92</v>
      </c>
      <c r="Q177" s="62">
        <f t="shared" si="6"/>
        <v>0</v>
      </c>
    </row>
    <row r="178" spans="1:17" ht="40" customHeight="1" x14ac:dyDescent="0.35">
      <c r="A178" s="109"/>
      <c r="B178" s="112"/>
      <c r="C178" s="33">
        <v>175</v>
      </c>
      <c r="D178" s="115"/>
      <c r="E178" s="39" t="s">
        <v>65</v>
      </c>
      <c r="F178" s="40" t="s">
        <v>125</v>
      </c>
      <c r="G178" s="40" t="s">
        <v>66</v>
      </c>
      <c r="H178" s="47">
        <f>REITORIA!J178+CEAD!J178+CEART!J178+CEFID!J178+ESAG!J178+FAED!J178+CCT!J178+CAV!J178+CEO!J178+CEAVI!J178+CESFI!J178+CERES!J178+CEPLAN!J178+CESMO!J178</f>
        <v>4</v>
      </c>
      <c r="I178" s="86">
        <f>REITORIA!K178+CEAD!K178+CEART!K178+CEFID!K178+ESAG!K178+FAED!K178+CCT!K178+CAV!K178+CEO!K178+CEAVI!K178+CESFI!K178+CERES!K178+CEPLAN!K178+CESMO!K178</f>
        <v>0</v>
      </c>
      <c r="J178" s="87">
        <f>REITORIA!L178+CEAD!L178+CEART!L178+CEFID!L178+ESAG!L178+FAED!L178+CCT!L178+CAV!L178+CEO!L178+CEAVI!L178+CESFI!L178+CERES!L178+CEPLAN!L178+CESMO!L178</f>
        <v>0</v>
      </c>
      <c r="K178" s="75">
        <f t="shared" si="10"/>
        <v>0.5</v>
      </c>
      <c r="L178" s="76">
        <f>REITORIA!O178+REITORIA!P178+CEAD!O178+CEAD!P178+CEART!O178+CEART!P178+CEFID!P178+CEFID!O178+ESAG!O178+ESAG!P178+FAED!O178+FAED!P178+CCT!O178+CCT!P178+CAV!O178+CAV!P178+CEO!O178+CEO!P178+CEAVI!O178+CEAVI!P178+CESFI!O178+CESFI!P178+CERES!O178+CERES!P178+CEPLAN!O178+CEPLAN!P178+CESMO!O178+CESMO!P178</f>
        <v>0</v>
      </c>
      <c r="M178" s="24">
        <f t="shared" si="11"/>
        <v>4</v>
      </c>
      <c r="N178" s="18">
        <v>188.79</v>
      </c>
      <c r="O178" s="18">
        <f t="shared" si="12"/>
        <v>0</v>
      </c>
      <c r="P178" s="18">
        <f t="shared" si="5"/>
        <v>755.16</v>
      </c>
      <c r="Q178" s="62">
        <f t="shared" si="6"/>
        <v>0</v>
      </c>
    </row>
    <row r="179" spans="1:17" ht="40" customHeight="1" x14ac:dyDescent="0.35">
      <c r="A179" s="109"/>
      <c r="B179" s="112"/>
      <c r="C179" s="33">
        <v>176</v>
      </c>
      <c r="D179" s="115"/>
      <c r="E179" s="39" t="s">
        <v>69</v>
      </c>
      <c r="F179" s="40" t="s">
        <v>125</v>
      </c>
      <c r="G179" s="40" t="s">
        <v>28</v>
      </c>
      <c r="H179" s="47">
        <f>REITORIA!J179+CEAD!J179+CEART!J179+CEFID!J179+ESAG!J179+FAED!J179+CCT!J179+CAV!J179+CEO!J179+CEAVI!J179+CESFI!J179+CERES!J179+CEPLAN!J179+CESMO!J179</f>
        <v>3</v>
      </c>
      <c r="I179" s="86">
        <f>REITORIA!K179+CEAD!K179+CEART!K179+CEFID!K179+ESAG!K179+FAED!K179+CCT!K179+CAV!K179+CEO!K179+CEAVI!K179+CESFI!K179+CERES!K179+CEPLAN!K179+CESMO!K179</f>
        <v>0</v>
      </c>
      <c r="J179" s="87">
        <f>REITORIA!L179+CEAD!L179+CEART!L179+CEFID!L179+ESAG!L179+FAED!L179+CCT!L179+CAV!L179+CEO!L179+CEAVI!L179+CESFI!L179+CERES!L179+CEPLAN!L179+CESMO!L179</f>
        <v>0</v>
      </c>
      <c r="K179" s="75">
        <f t="shared" si="10"/>
        <v>0.25</v>
      </c>
      <c r="L179" s="76">
        <f>REITORIA!O179+REITORIA!P179+CEAD!O179+CEAD!P179+CEART!O179+CEART!P179+CEFID!P179+CEFID!O179+ESAG!O179+ESAG!P179+FAED!O179+FAED!P179+CCT!O179+CCT!P179+CAV!O179+CAV!P179+CEO!O179+CEO!P179+CEAVI!O179+CEAVI!P179+CESFI!O179+CESFI!P179+CERES!O179+CERES!P179+CEPLAN!O179+CEPLAN!P179+CESMO!O179+CESMO!P179</f>
        <v>0</v>
      </c>
      <c r="M179" s="24">
        <f t="shared" si="11"/>
        <v>3</v>
      </c>
      <c r="N179" s="18">
        <v>433.26</v>
      </c>
      <c r="O179" s="18">
        <f t="shared" si="12"/>
        <v>0</v>
      </c>
      <c r="P179" s="18">
        <f t="shared" si="5"/>
        <v>1299.78</v>
      </c>
      <c r="Q179" s="62">
        <f t="shared" si="6"/>
        <v>0</v>
      </c>
    </row>
    <row r="180" spans="1:17" ht="40" customHeight="1" x14ac:dyDescent="0.35">
      <c r="A180" s="109"/>
      <c r="B180" s="112"/>
      <c r="C180" s="33">
        <v>177</v>
      </c>
      <c r="D180" s="115"/>
      <c r="E180" s="39" t="s">
        <v>70</v>
      </c>
      <c r="F180" s="40" t="s">
        <v>125</v>
      </c>
      <c r="G180" s="40" t="s">
        <v>71</v>
      </c>
      <c r="H180" s="47">
        <f>REITORIA!J180+CEAD!J180+CEART!J180+CEFID!J180+ESAG!J180+FAED!J180+CCT!J180+CAV!J180+CEO!J180+CEAVI!J180+CESFI!J180+CERES!J180+CEPLAN!J180+CESMO!J180</f>
        <v>6</v>
      </c>
      <c r="I180" s="86">
        <f>REITORIA!K180+CEAD!K180+CEART!K180+CEFID!K180+ESAG!K180+FAED!K180+CCT!K180+CAV!K180+CEO!K180+CEAVI!K180+CESFI!K180+CERES!K180+CEPLAN!K180+CESMO!K180</f>
        <v>0</v>
      </c>
      <c r="J180" s="87">
        <f>REITORIA!L180+CEAD!L180+CEART!L180+CEFID!L180+ESAG!L180+FAED!L180+CCT!L180+CAV!L180+CEO!L180+CEAVI!L180+CESFI!L180+CERES!L180+CEPLAN!L180+CESMO!L180</f>
        <v>0</v>
      </c>
      <c r="K180" s="75">
        <f t="shared" si="10"/>
        <v>1</v>
      </c>
      <c r="L180" s="76">
        <f>REITORIA!O180+REITORIA!P180+CEAD!O180+CEAD!P180+CEART!O180+CEART!P180+CEFID!P180+CEFID!O180+ESAG!O180+ESAG!P180+FAED!O180+FAED!P180+CCT!O180+CCT!P180+CAV!O180+CAV!P180+CEO!O180+CEO!P180+CEAVI!O180+CEAVI!P180+CESFI!O180+CESFI!P180+CERES!O180+CERES!P180+CEPLAN!O180+CEPLAN!P180+CESMO!O180+CESMO!P180</f>
        <v>0</v>
      </c>
      <c r="M180" s="24">
        <f t="shared" si="11"/>
        <v>6</v>
      </c>
      <c r="N180" s="18">
        <v>164.74</v>
      </c>
      <c r="O180" s="18">
        <f t="shared" si="12"/>
        <v>0</v>
      </c>
      <c r="P180" s="18">
        <f t="shared" si="5"/>
        <v>988.44</v>
      </c>
      <c r="Q180" s="62">
        <f t="shared" si="6"/>
        <v>0</v>
      </c>
    </row>
    <row r="181" spans="1:17" ht="40" customHeight="1" x14ac:dyDescent="0.35">
      <c r="A181" s="109"/>
      <c r="B181" s="112"/>
      <c r="C181" s="33">
        <v>178</v>
      </c>
      <c r="D181" s="115"/>
      <c r="E181" s="39" t="s">
        <v>74</v>
      </c>
      <c r="F181" s="40" t="s">
        <v>125</v>
      </c>
      <c r="G181" s="40" t="s">
        <v>75</v>
      </c>
      <c r="H181" s="47">
        <f>REITORIA!J181+CEAD!J181+CEART!J181+CEFID!J181+ESAG!J181+FAED!J181+CCT!J181+CAV!J181+CEO!J181+CEAVI!J181+CESFI!J181+CERES!J181+CEPLAN!J181+CESMO!J181</f>
        <v>10</v>
      </c>
      <c r="I181" s="86">
        <f>REITORIA!K181+CEAD!K181+CEART!K181+CEFID!K181+ESAG!K181+FAED!K181+CCT!K181+CAV!K181+CEO!K181+CEAVI!K181+CESFI!K181+CERES!K181+CEPLAN!K181+CESMO!K181</f>
        <v>0</v>
      </c>
      <c r="J181" s="87">
        <f>REITORIA!L181+CEAD!L181+CEART!L181+CEFID!L181+ESAG!L181+FAED!L181+CCT!L181+CAV!L181+CEO!L181+CEAVI!L181+CESFI!L181+CERES!L181+CEPLAN!L181+CESMO!L181</f>
        <v>0</v>
      </c>
      <c r="K181" s="75">
        <f t="shared" si="10"/>
        <v>2</v>
      </c>
      <c r="L181" s="76">
        <f>REITORIA!O181+REITORIA!P181+CEAD!O181+CEAD!P181+CEART!O181+CEART!P181+CEFID!P181+CEFID!O181+ESAG!O181+ESAG!P181+FAED!O181+FAED!P181+CCT!O181+CCT!P181+CAV!O181+CAV!P181+CEO!O181+CEO!P181+CEAVI!O181+CEAVI!P181+CESFI!O181+CESFI!P181+CERES!O181+CERES!P181+CEPLAN!O181+CEPLAN!P181+CESMO!O181+CESMO!P181</f>
        <v>0</v>
      </c>
      <c r="M181" s="24">
        <f t="shared" si="11"/>
        <v>10</v>
      </c>
      <c r="N181" s="18">
        <v>1340</v>
      </c>
      <c r="O181" s="18">
        <f t="shared" si="12"/>
        <v>0</v>
      </c>
      <c r="P181" s="18">
        <f t="shared" si="5"/>
        <v>13400</v>
      </c>
      <c r="Q181" s="62">
        <f t="shared" si="6"/>
        <v>0</v>
      </c>
    </row>
    <row r="182" spans="1:17" ht="40" customHeight="1" x14ac:dyDescent="0.35">
      <c r="A182" s="109"/>
      <c r="B182" s="112"/>
      <c r="C182" s="33">
        <v>179</v>
      </c>
      <c r="D182" s="115"/>
      <c r="E182" s="39" t="s">
        <v>76</v>
      </c>
      <c r="F182" s="40" t="s">
        <v>125</v>
      </c>
      <c r="G182" s="40" t="s">
        <v>28</v>
      </c>
      <c r="H182" s="47">
        <f>REITORIA!J182+CEAD!J182+CEART!J182+CEFID!J182+ESAG!J182+FAED!J182+CCT!J182+CAV!J182+CEO!J182+CEAVI!J182+CESFI!J182+CERES!J182+CEPLAN!J182+CESMO!J182</f>
        <v>12</v>
      </c>
      <c r="I182" s="86">
        <f>REITORIA!K182+CEAD!K182+CEART!K182+CEFID!K182+ESAG!K182+FAED!K182+CCT!K182+CAV!K182+CEO!K182+CEAVI!K182+CESFI!K182+CERES!K182+CEPLAN!K182+CESMO!K182</f>
        <v>0</v>
      </c>
      <c r="J182" s="87">
        <f>REITORIA!L182+CEAD!L182+CEART!L182+CEFID!L182+ESAG!L182+FAED!L182+CCT!L182+CAV!L182+CEO!L182+CEAVI!L182+CESFI!L182+CERES!L182+CEPLAN!L182+CESMO!L182</f>
        <v>0</v>
      </c>
      <c r="K182" s="75">
        <f t="shared" si="10"/>
        <v>2.5</v>
      </c>
      <c r="L182" s="76">
        <f>REITORIA!O182+REITORIA!P182+CEAD!O182+CEAD!P182+CEART!O182+CEART!P182+CEFID!P182+CEFID!O182+ESAG!O182+ESAG!P182+FAED!O182+FAED!P182+CCT!O182+CCT!P182+CAV!O182+CAV!P182+CEO!O182+CEO!P182+CEAVI!O182+CEAVI!P182+CESFI!O182+CESFI!P182+CERES!O182+CERES!P182+CEPLAN!O182+CEPLAN!P182+CESMO!O182+CESMO!P182</f>
        <v>0</v>
      </c>
      <c r="M182" s="24">
        <f t="shared" si="11"/>
        <v>12</v>
      </c>
      <c r="N182" s="18">
        <v>716.77</v>
      </c>
      <c r="O182" s="18">
        <f t="shared" si="12"/>
        <v>0</v>
      </c>
      <c r="P182" s="18">
        <f t="shared" si="5"/>
        <v>8601.24</v>
      </c>
      <c r="Q182" s="62">
        <f t="shared" si="6"/>
        <v>0</v>
      </c>
    </row>
    <row r="183" spans="1:17" ht="40" customHeight="1" x14ac:dyDescent="0.35">
      <c r="A183" s="109"/>
      <c r="B183" s="112"/>
      <c r="C183" s="33">
        <v>180</v>
      </c>
      <c r="D183" s="115"/>
      <c r="E183" s="39" t="s">
        <v>78</v>
      </c>
      <c r="F183" s="40" t="s">
        <v>125</v>
      </c>
      <c r="G183" s="40" t="s">
        <v>28</v>
      </c>
      <c r="H183" s="47">
        <f>REITORIA!J183+CEAD!J183+CEART!J183+CEFID!J183+ESAG!J183+FAED!J183+CCT!J183+CAV!J183+CEO!J183+CEAVI!J183+CESFI!J183+CERES!J183+CEPLAN!J183+CESMO!J183</f>
        <v>12</v>
      </c>
      <c r="I183" s="86">
        <f>REITORIA!K183+CEAD!K183+CEART!K183+CEFID!K183+ESAG!K183+FAED!K183+CCT!K183+CAV!K183+CEO!K183+CEAVI!K183+CESFI!K183+CERES!K183+CEPLAN!K183+CESMO!K183</f>
        <v>0</v>
      </c>
      <c r="J183" s="87">
        <f>REITORIA!L183+CEAD!L183+CEART!L183+CEFID!L183+ESAG!L183+FAED!L183+CCT!L183+CAV!L183+CEO!L183+CEAVI!L183+CESFI!L183+CERES!L183+CEPLAN!L183+CESMO!L183</f>
        <v>0</v>
      </c>
      <c r="K183" s="75">
        <f t="shared" si="10"/>
        <v>2.5</v>
      </c>
      <c r="L183" s="76">
        <f>REITORIA!O183+REITORIA!P183+CEAD!O183+CEAD!P183+CEART!O183+CEART!P183+CEFID!P183+CEFID!O183+ESAG!O183+ESAG!P183+FAED!O183+FAED!P183+CCT!O183+CCT!P183+CAV!O183+CAV!P183+CEO!O183+CEO!P183+CEAVI!O183+CEAVI!P183+CESFI!O183+CESFI!P183+CERES!O183+CERES!P183+CEPLAN!O183+CEPLAN!P183+CESMO!O183+CESMO!P183</f>
        <v>0</v>
      </c>
      <c r="M183" s="24">
        <f t="shared" si="11"/>
        <v>12</v>
      </c>
      <c r="N183" s="18">
        <v>90</v>
      </c>
      <c r="O183" s="18">
        <f t="shared" si="12"/>
        <v>0</v>
      </c>
      <c r="P183" s="18">
        <f t="shared" si="5"/>
        <v>1080</v>
      </c>
      <c r="Q183" s="62">
        <f t="shared" si="6"/>
        <v>0</v>
      </c>
    </row>
    <row r="184" spans="1:17" ht="40" customHeight="1" x14ac:dyDescent="0.35">
      <c r="A184" s="109"/>
      <c r="B184" s="112"/>
      <c r="C184" s="33">
        <v>181</v>
      </c>
      <c r="D184" s="115"/>
      <c r="E184" s="39" t="s">
        <v>131</v>
      </c>
      <c r="F184" s="40" t="s">
        <v>125</v>
      </c>
      <c r="G184" s="40" t="s">
        <v>28</v>
      </c>
      <c r="H184" s="47">
        <f>REITORIA!J184+CEAD!J184+CEART!J184+CEFID!J184+ESAG!J184+FAED!J184+CCT!J184+CAV!J184+CEO!J184+CEAVI!J184+CESFI!J184+CERES!J184+CEPLAN!J184+CESMO!J184</f>
        <v>10</v>
      </c>
      <c r="I184" s="86">
        <f>REITORIA!K184+CEAD!K184+CEART!K184+CEFID!K184+ESAG!K184+FAED!K184+CCT!K184+CAV!K184+CEO!K184+CEAVI!K184+CESFI!K184+CERES!K184+CEPLAN!K184+CESMO!K184</f>
        <v>0</v>
      </c>
      <c r="J184" s="87">
        <f>REITORIA!L184+CEAD!L184+CEART!L184+CEFID!L184+ESAG!L184+FAED!L184+CCT!L184+CAV!L184+CEO!L184+CEAVI!L184+CESFI!L184+CERES!L184+CEPLAN!L184+CESMO!L184</f>
        <v>0</v>
      </c>
      <c r="K184" s="75">
        <f t="shared" si="10"/>
        <v>2</v>
      </c>
      <c r="L184" s="76">
        <f>REITORIA!O184+REITORIA!P184+CEAD!O184+CEAD!P184+CEART!O184+CEART!P184+CEFID!P184+CEFID!O184+ESAG!O184+ESAG!P184+FAED!O184+FAED!P184+CCT!O184+CCT!P184+CAV!O184+CAV!P184+CEO!O184+CEO!P184+CEAVI!O184+CEAVI!P184+CESFI!O184+CESFI!P184+CERES!O184+CERES!P184+CEPLAN!O184+CEPLAN!P184+CESMO!O184+CESMO!P184</f>
        <v>0</v>
      </c>
      <c r="M184" s="24">
        <f t="shared" si="11"/>
        <v>10</v>
      </c>
      <c r="N184" s="18">
        <v>85.21</v>
      </c>
      <c r="O184" s="18">
        <f t="shared" si="12"/>
        <v>0</v>
      </c>
      <c r="P184" s="18">
        <f t="shared" si="5"/>
        <v>852.09999999999991</v>
      </c>
      <c r="Q184" s="62">
        <f t="shared" si="6"/>
        <v>0</v>
      </c>
    </row>
    <row r="185" spans="1:17" ht="40" customHeight="1" x14ac:dyDescent="0.35">
      <c r="A185" s="109"/>
      <c r="B185" s="112"/>
      <c r="C185" s="33">
        <v>182</v>
      </c>
      <c r="D185" s="115"/>
      <c r="E185" s="39" t="s">
        <v>132</v>
      </c>
      <c r="F185" s="40" t="s">
        <v>37</v>
      </c>
      <c r="G185" s="40" t="s">
        <v>100</v>
      </c>
      <c r="H185" s="47">
        <f>REITORIA!J185+CEAD!J185+CEART!J185+CEFID!J185+ESAG!J185+FAED!J185+CCT!J185+CAV!J185+CEO!J185+CEAVI!J185+CESFI!J185+CERES!J185+CEPLAN!J185+CESMO!J185</f>
        <v>600</v>
      </c>
      <c r="I185" s="86">
        <f>REITORIA!K185+CEAD!K185+CEART!K185+CEFID!K185+ESAG!K185+FAED!K185+CCT!K185+CAV!K185+CEO!K185+CEAVI!K185+CESFI!K185+CERES!K185+CEPLAN!K185+CESMO!K185</f>
        <v>0</v>
      </c>
      <c r="J185" s="87">
        <f>REITORIA!L185+CEAD!L185+CEART!L185+CEFID!L185+ESAG!L185+FAED!L185+CCT!L185+CAV!L185+CEO!L185+CEAVI!L185+CESFI!L185+CERES!L185+CEPLAN!L185+CESMO!L185</f>
        <v>0</v>
      </c>
      <c r="K185" s="75">
        <f t="shared" si="10"/>
        <v>149.5</v>
      </c>
      <c r="L185" s="76">
        <f>REITORIA!O185+REITORIA!P185+CEAD!O185+CEAD!P185+CEART!O185+CEART!P185+CEFID!P185+CEFID!O185+ESAG!O185+ESAG!P185+FAED!O185+FAED!P185+CCT!O185+CCT!P185+CAV!O185+CAV!P185+CEO!O185+CEO!P185+CEAVI!O185+CEAVI!P185+CESFI!O185+CESFI!P185+CERES!O185+CERES!P185+CEPLAN!O185+CEPLAN!P185+CESMO!O185+CESMO!P185</f>
        <v>0</v>
      </c>
      <c r="M185" s="24">
        <f t="shared" si="11"/>
        <v>600</v>
      </c>
      <c r="N185" s="18">
        <v>16.18</v>
      </c>
      <c r="O185" s="18">
        <f t="shared" si="12"/>
        <v>0</v>
      </c>
      <c r="P185" s="18">
        <f t="shared" si="5"/>
        <v>9708</v>
      </c>
      <c r="Q185" s="62">
        <f t="shared" si="6"/>
        <v>0</v>
      </c>
    </row>
    <row r="186" spans="1:17" ht="40" customHeight="1" x14ac:dyDescent="0.35">
      <c r="A186" s="109"/>
      <c r="B186" s="112"/>
      <c r="C186" s="33">
        <v>183</v>
      </c>
      <c r="D186" s="115"/>
      <c r="E186" s="39" t="s">
        <v>135</v>
      </c>
      <c r="F186" s="40" t="s">
        <v>37</v>
      </c>
      <c r="G186" s="40" t="s">
        <v>82</v>
      </c>
      <c r="H186" s="47">
        <f>REITORIA!J186+CEAD!J186+CEART!J186+CEFID!J186+ESAG!J186+FAED!J186+CCT!J186+CAV!J186+CEO!J186+CEAVI!J186+CESFI!J186+CERES!J186+CEPLAN!J186+CESMO!J186</f>
        <v>400</v>
      </c>
      <c r="I186" s="86">
        <f>REITORIA!K186+CEAD!K186+CEART!K186+CEFID!K186+ESAG!K186+FAED!K186+CCT!K186+CAV!K186+CEO!K186+CEAVI!K186+CESFI!K186+CERES!K186+CEPLAN!K186+CESMO!K186</f>
        <v>0</v>
      </c>
      <c r="J186" s="87">
        <f>REITORIA!L186+CEAD!L186+CEART!L186+CEFID!L186+ESAG!L186+FAED!L186+CCT!L186+CAV!L186+CEO!L186+CEAVI!L186+CESFI!L186+CERES!L186+CEPLAN!L186+CESMO!L186</f>
        <v>0</v>
      </c>
      <c r="K186" s="75">
        <f t="shared" si="10"/>
        <v>99.5</v>
      </c>
      <c r="L186" s="76">
        <f>REITORIA!O186+REITORIA!P186+CEAD!O186+CEAD!P186+CEART!O186+CEART!P186+CEFID!P186+CEFID!O186+ESAG!O186+ESAG!P186+FAED!O186+FAED!P186+CCT!O186+CCT!P186+CAV!O186+CAV!P186+CEO!O186+CEO!P186+CEAVI!O186+CEAVI!P186+CESFI!O186+CESFI!P186+CERES!O186+CERES!P186+CEPLAN!O186+CEPLAN!P186+CESMO!O186+CESMO!P186</f>
        <v>0</v>
      </c>
      <c r="M186" s="24">
        <f t="shared" si="11"/>
        <v>400</v>
      </c>
      <c r="N186" s="18">
        <v>65.41</v>
      </c>
      <c r="O186" s="18">
        <f t="shared" si="12"/>
        <v>0</v>
      </c>
      <c r="P186" s="18">
        <f t="shared" si="5"/>
        <v>26164</v>
      </c>
      <c r="Q186" s="62">
        <f t="shared" si="6"/>
        <v>0</v>
      </c>
    </row>
    <row r="187" spans="1:17" ht="40" customHeight="1" x14ac:dyDescent="0.35">
      <c r="A187" s="109"/>
      <c r="B187" s="112"/>
      <c r="C187" s="33">
        <v>184</v>
      </c>
      <c r="D187" s="115"/>
      <c r="E187" s="39" t="s">
        <v>136</v>
      </c>
      <c r="F187" s="40" t="s">
        <v>37</v>
      </c>
      <c r="G187" s="40" t="s">
        <v>83</v>
      </c>
      <c r="H187" s="47">
        <f>REITORIA!J187+CEAD!J187+CEART!J187+CEFID!J187+ESAG!J187+FAED!J187+CCT!J187+CAV!J187+CEO!J187+CEAVI!J187+CESFI!J187+CERES!J187+CEPLAN!J187+CESMO!J187</f>
        <v>400</v>
      </c>
      <c r="I187" s="86">
        <f>REITORIA!K187+CEAD!K187+CEART!K187+CEFID!K187+ESAG!K187+FAED!K187+CCT!K187+CAV!K187+CEO!K187+CEAVI!K187+CESFI!K187+CERES!K187+CEPLAN!K187+CESMO!K187</f>
        <v>0</v>
      </c>
      <c r="J187" s="87">
        <f>REITORIA!L187+CEAD!L187+CEART!L187+CEFID!L187+ESAG!L187+FAED!L187+CCT!L187+CAV!L187+CEO!L187+CEAVI!L187+CESFI!L187+CERES!L187+CEPLAN!L187+CESMO!L187</f>
        <v>0</v>
      </c>
      <c r="K187" s="75">
        <f t="shared" si="10"/>
        <v>99.5</v>
      </c>
      <c r="L187" s="76">
        <f>REITORIA!O187+REITORIA!P187+CEAD!O187+CEAD!P187+CEART!O187+CEART!P187+CEFID!P187+CEFID!O187+ESAG!O187+ESAG!P187+FAED!O187+FAED!P187+CCT!O187+CCT!P187+CAV!O187+CAV!P187+CEO!O187+CEO!P187+CEAVI!O187+CEAVI!P187+CESFI!O187+CESFI!P187+CERES!O187+CERES!P187+CEPLAN!O187+CEPLAN!P187+CESMO!O187+CESMO!P187</f>
        <v>0</v>
      </c>
      <c r="M187" s="24">
        <f t="shared" si="11"/>
        <v>400</v>
      </c>
      <c r="N187" s="18">
        <v>34.229999999999997</v>
      </c>
      <c r="O187" s="18">
        <f t="shared" si="12"/>
        <v>0</v>
      </c>
      <c r="P187" s="18">
        <f t="shared" si="5"/>
        <v>13691.999999999998</v>
      </c>
      <c r="Q187" s="62">
        <f t="shared" si="6"/>
        <v>0</v>
      </c>
    </row>
    <row r="188" spans="1:17" ht="40" customHeight="1" x14ac:dyDescent="0.35">
      <c r="A188" s="109"/>
      <c r="B188" s="112"/>
      <c r="C188" s="33">
        <v>185</v>
      </c>
      <c r="D188" s="115"/>
      <c r="E188" s="39" t="s">
        <v>86</v>
      </c>
      <c r="F188" s="40" t="s">
        <v>125</v>
      </c>
      <c r="G188" s="40" t="s">
        <v>87</v>
      </c>
      <c r="H188" s="47">
        <f>REITORIA!J188+CEAD!J188+CEART!J188+CEFID!J188+ESAG!J188+FAED!J188+CCT!J188+CAV!J188+CEO!J188+CEAVI!J188+CESFI!J188+CERES!J188+CEPLAN!J188+CESMO!J188</f>
        <v>4</v>
      </c>
      <c r="I188" s="86">
        <f>REITORIA!K188+CEAD!K188+CEART!K188+CEFID!K188+ESAG!K188+FAED!K188+CCT!K188+CAV!K188+CEO!K188+CEAVI!K188+CESFI!K188+CERES!K188+CEPLAN!K188+CESMO!K188</f>
        <v>0</v>
      </c>
      <c r="J188" s="87">
        <f>REITORIA!L188+CEAD!L188+CEART!L188+CEFID!L188+ESAG!L188+FAED!L188+CCT!L188+CAV!L188+CEO!L188+CEAVI!L188+CESFI!L188+CERES!L188+CEPLAN!L188+CESMO!L188</f>
        <v>0</v>
      </c>
      <c r="K188" s="75">
        <f t="shared" si="10"/>
        <v>0.5</v>
      </c>
      <c r="L188" s="76">
        <f>REITORIA!O188+REITORIA!P188+CEAD!O188+CEAD!P188+CEART!O188+CEART!P188+CEFID!P188+CEFID!O188+ESAG!O188+ESAG!P188+FAED!O188+FAED!P188+CCT!O188+CCT!P188+CAV!O188+CAV!P188+CEO!O188+CEO!P188+CEAVI!O188+CEAVI!P188+CESFI!O188+CESFI!P188+CERES!O188+CERES!P188+CEPLAN!O188+CEPLAN!P188+CESMO!O188+CESMO!P188</f>
        <v>0</v>
      </c>
      <c r="M188" s="24">
        <f t="shared" si="11"/>
        <v>4</v>
      </c>
      <c r="N188" s="18">
        <v>578.94000000000005</v>
      </c>
      <c r="O188" s="18">
        <f t="shared" si="12"/>
        <v>0</v>
      </c>
      <c r="P188" s="18">
        <f t="shared" si="5"/>
        <v>2315.7600000000002</v>
      </c>
      <c r="Q188" s="62">
        <f t="shared" si="6"/>
        <v>0</v>
      </c>
    </row>
    <row r="189" spans="1:17" ht="40" customHeight="1" x14ac:dyDescent="0.35">
      <c r="A189" s="109"/>
      <c r="B189" s="112"/>
      <c r="C189" s="33">
        <v>186</v>
      </c>
      <c r="D189" s="115"/>
      <c r="E189" s="39" t="s">
        <v>90</v>
      </c>
      <c r="F189" s="40" t="s">
        <v>37</v>
      </c>
      <c r="G189" s="40" t="s">
        <v>28</v>
      </c>
      <c r="H189" s="47">
        <f>REITORIA!J189+CEAD!J189+CEART!J189+CEFID!J189+ESAG!J189+FAED!J189+CCT!J189+CAV!J189+CEO!J189+CEAVI!J189+CESFI!J189+CERES!J189+CEPLAN!J189+CESMO!J189</f>
        <v>100</v>
      </c>
      <c r="I189" s="86">
        <f>REITORIA!K189+CEAD!K189+CEART!K189+CEFID!K189+ESAG!K189+FAED!K189+CCT!K189+CAV!K189+CEO!K189+CEAVI!K189+CESFI!K189+CERES!K189+CEPLAN!K189+CESMO!K189</f>
        <v>0</v>
      </c>
      <c r="J189" s="87">
        <f>REITORIA!L189+CEAD!L189+CEART!L189+CEFID!L189+ESAG!L189+FAED!L189+CCT!L189+CAV!L189+CEO!L189+CEAVI!L189+CESFI!L189+CERES!L189+CEPLAN!L189+CESMO!L189</f>
        <v>0</v>
      </c>
      <c r="K189" s="75">
        <f t="shared" si="10"/>
        <v>24.5</v>
      </c>
      <c r="L189" s="76">
        <f>REITORIA!O189+REITORIA!P189+CEAD!O189+CEAD!P189+CEART!O189+CEART!P189+CEFID!P189+CEFID!O189+ESAG!O189+ESAG!P189+FAED!O189+FAED!P189+CCT!O189+CCT!P189+CAV!O189+CAV!P189+CEO!O189+CEO!P189+CEAVI!O189+CEAVI!P189+CESFI!O189+CESFI!P189+CERES!O189+CERES!P189+CEPLAN!O189+CEPLAN!P189+CESMO!O189+CESMO!P189</f>
        <v>0</v>
      </c>
      <c r="M189" s="24">
        <f t="shared" si="11"/>
        <v>100</v>
      </c>
      <c r="N189" s="18">
        <v>135</v>
      </c>
      <c r="O189" s="18">
        <f t="shared" si="12"/>
        <v>0</v>
      </c>
      <c r="P189" s="18">
        <f t="shared" si="5"/>
        <v>13500</v>
      </c>
      <c r="Q189" s="62">
        <f t="shared" si="6"/>
        <v>0</v>
      </c>
    </row>
    <row r="190" spans="1:17" ht="40" customHeight="1" x14ac:dyDescent="0.35">
      <c r="A190" s="109"/>
      <c r="B190" s="112"/>
      <c r="C190" s="33">
        <v>187</v>
      </c>
      <c r="D190" s="115"/>
      <c r="E190" s="39" t="s">
        <v>91</v>
      </c>
      <c r="F190" s="40" t="s">
        <v>37</v>
      </c>
      <c r="G190" s="40" t="s">
        <v>92</v>
      </c>
      <c r="H190" s="47">
        <f>REITORIA!J190+CEAD!J190+CEART!J190+CEFID!J190+ESAG!J190+FAED!J190+CCT!J190+CAV!J190+CEO!J190+CEAVI!J190+CESFI!J190+CERES!J190+CEPLAN!J190+CESMO!J190</f>
        <v>200</v>
      </c>
      <c r="I190" s="86">
        <f>REITORIA!K190+CEAD!K190+CEART!K190+CEFID!K190+ESAG!K190+FAED!K190+CCT!K190+CAV!K190+CEO!K190+CEAVI!K190+CESFI!K190+CERES!K190+CEPLAN!K190+CESMO!K190</f>
        <v>0</v>
      </c>
      <c r="J190" s="87">
        <f>REITORIA!L190+CEAD!L190+CEART!L190+CEFID!L190+ESAG!L190+FAED!L190+CCT!L190+CAV!L190+CEO!L190+CEAVI!L190+CESFI!L190+CERES!L190+CEPLAN!L190+CESMO!L190</f>
        <v>0</v>
      </c>
      <c r="K190" s="75">
        <f t="shared" si="10"/>
        <v>49.5</v>
      </c>
      <c r="L190" s="76">
        <f>REITORIA!O190+REITORIA!P190+CEAD!O190+CEAD!P190+CEART!O190+CEART!P190+CEFID!P190+CEFID!O190+ESAG!O190+ESAG!P190+FAED!O190+FAED!P190+CCT!O190+CCT!P190+CAV!O190+CAV!P190+CEO!O190+CEO!P190+CEAVI!O190+CEAVI!P190+CESFI!O190+CESFI!P190+CERES!O190+CERES!P190+CEPLAN!O190+CEPLAN!P190+CESMO!O190+CESMO!P190</f>
        <v>0</v>
      </c>
      <c r="M190" s="24">
        <f t="shared" si="11"/>
        <v>200</v>
      </c>
      <c r="N190" s="18">
        <v>24.21</v>
      </c>
      <c r="O190" s="18">
        <f t="shared" si="12"/>
        <v>0</v>
      </c>
      <c r="P190" s="18">
        <f t="shared" si="5"/>
        <v>4842</v>
      </c>
      <c r="Q190" s="62">
        <f t="shared" si="6"/>
        <v>0</v>
      </c>
    </row>
    <row r="191" spans="1:17" ht="40" customHeight="1" x14ac:dyDescent="0.35">
      <c r="A191" s="109"/>
      <c r="B191" s="112"/>
      <c r="C191" s="33">
        <v>188</v>
      </c>
      <c r="D191" s="115"/>
      <c r="E191" s="39" t="s">
        <v>93</v>
      </c>
      <c r="F191" s="40" t="s">
        <v>125</v>
      </c>
      <c r="G191" s="40" t="s">
        <v>28</v>
      </c>
      <c r="H191" s="47">
        <f>REITORIA!J191+CEAD!J191+CEART!J191+CEFID!J191+ESAG!J191+FAED!J191+CCT!J191+CAV!J191+CEO!J191+CEAVI!J191+CESFI!J191+CERES!J191+CEPLAN!J191+CESMO!J191</f>
        <v>50</v>
      </c>
      <c r="I191" s="86">
        <f>REITORIA!K191+CEAD!K191+CEART!K191+CEFID!K191+ESAG!K191+FAED!K191+CCT!K191+CAV!K191+CEO!K191+CEAVI!K191+CESFI!K191+CERES!K191+CEPLAN!K191+CESMO!K191</f>
        <v>0</v>
      </c>
      <c r="J191" s="87">
        <f>REITORIA!L191+CEAD!L191+CEART!L191+CEFID!L191+ESAG!L191+FAED!L191+CCT!L191+CAV!L191+CEO!L191+CEAVI!L191+CESFI!L191+CERES!L191+CEPLAN!L191+CESMO!L191</f>
        <v>0</v>
      </c>
      <c r="K191" s="75">
        <f t="shared" si="10"/>
        <v>12</v>
      </c>
      <c r="L191" s="76">
        <f>REITORIA!O191+REITORIA!P191+CEAD!O191+CEAD!P191+CEART!O191+CEART!P191+CEFID!P191+CEFID!O191+ESAG!O191+ESAG!P191+FAED!O191+FAED!P191+CCT!O191+CCT!P191+CAV!O191+CAV!P191+CEO!O191+CEO!P191+CEAVI!O191+CEAVI!P191+CESFI!O191+CESFI!P191+CERES!O191+CERES!P191+CEPLAN!O191+CEPLAN!P191+CESMO!O191+CESMO!P191</f>
        <v>0</v>
      </c>
      <c r="M191" s="24">
        <f t="shared" si="11"/>
        <v>50</v>
      </c>
      <c r="N191" s="18">
        <v>224</v>
      </c>
      <c r="O191" s="18">
        <f t="shared" si="12"/>
        <v>0</v>
      </c>
      <c r="P191" s="18">
        <f t="shared" si="5"/>
        <v>11200</v>
      </c>
      <c r="Q191" s="62">
        <f t="shared" si="6"/>
        <v>0</v>
      </c>
    </row>
    <row r="192" spans="1:17" ht="40" customHeight="1" x14ac:dyDescent="0.35">
      <c r="A192" s="110"/>
      <c r="B192" s="113"/>
      <c r="C192" s="33">
        <v>189</v>
      </c>
      <c r="D192" s="116"/>
      <c r="E192" s="39" t="s">
        <v>94</v>
      </c>
      <c r="F192" s="40" t="s">
        <v>125</v>
      </c>
      <c r="G192" s="40" t="s">
        <v>28</v>
      </c>
      <c r="H192" s="47">
        <f>REITORIA!J192+CEAD!J192+CEART!J192+CEFID!J192+ESAG!J192+FAED!J192+CCT!J192+CAV!J192+CEO!J192+CEAVI!J192+CESFI!J192+CERES!J192+CEPLAN!J192+CESMO!J192</f>
        <v>8</v>
      </c>
      <c r="I192" s="86">
        <f>REITORIA!K192+CEAD!K192+CEART!K192+CEFID!K192+ESAG!K192+FAED!K192+CCT!K192+CAV!K192+CEO!K192+CEAVI!K192+CESFI!K192+CERES!K192+CEPLAN!K192+CESMO!K192</f>
        <v>0</v>
      </c>
      <c r="J192" s="87">
        <f>REITORIA!L192+CEAD!L192+CEART!L192+CEFID!L192+ESAG!L192+FAED!L192+CCT!L192+CAV!L192+CEO!L192+CEAVI!L192+CESFI!L192+CERES!L192+CEPLAN!L192+CESMO!L192</f>
        <v>0</v>
      </c>
      <c r="K192" s="75">
        <f t="shared" si="10"/>
        <v>1.5</v>
      </c>
      <c r="L192" s="76">
        <f>REITORIA!O192+REITORIA!P192+CEAD!O192+CEAD!P192+CEART!O192+CEART!P192+CEFID!P192+CEFID!O192+ESAG!O192+ESAG!P192+FAED!O192+FAED!P192+CCT!O192+CCT!P192+CAV!O192+CAV!P192+CEO!O192+CEO!P192+CEAVI!O192+CEAVI!P192+CESFI!O192+CESFI!P192+CERES!O192+CERES!P192+CEPLAN!O192+CEPLAN!P192+CESMO!O192+CESMO!P192</f>
        <v>0</v>
      </c>
      <c r="M192" s="24">
        <f t="shared" si="11"/>
        <v>8</v>
      </c>
      <c r="N192" s="18">
        <v>245</v>
      </c>
      <c r="O192" s="18">
        <f t="shared" si="12"/>
        <v>0</v>
      </c>
      <c r="P192" s="18">
        <f t="shared" si="5"/>
        <v>1960</v>
      </c>
      <c r="Q192" s="62">
        <f t="shared" si="6"/>
        <v>0</v>
      </c>
    </row>
    <row r="193" spans="1:17" ht="40" customHeight="1" x14ac:dyDescent="0.35">
      <c r="A193" s="108" t="s">
        <v>144</v>
      </c>
      <c r="B193" s="111">
        <v>6</v>
      </c>
      <c r="C193" s="33">
        <v>190</v>
      </c>
      <c r="D193" s="114" t="s">
        <v>124</v>
      </c>
      <c r="E193" s="39" t="s">
        <v>27</v>
      </c>
      <c r="F193" s="40" t="s">
        <v>125</v>
      </c>
      <c r="G193" s="40" t="s">
        <v>137</v>
      </c>
      <c r="H193" s="47">
        <f>REITORIA!J193+CEAD!J193+CEART!J193+CEFID!J193+ESAG!J193+FAED!J193+CCT!J193+CAV!J193+CEO!J193+CEAVI!J193+CESFI!J193+CERES!J193+CEPLAN!J193+CESMO!J193</f>
        <v>12</v>
      </c>
      <c r="I193" s="86">
        <f>REITORIA!K193+CEAD!K193+CEART!K193+CEFID!K193+ESAG!K193+FAED!K193+CCT!K193+CAV!K193+CEO!K193+CEAVI!K193+CESFI!K193+CERES!K193+CEPLAN!K193+CESMO!K193</f>
        <v>0</v>
      </c>
      <c r="J193" s="87">
        <f>REITORIA!L193+CEAD!L193+CEART!L193+CEFID!L193+ESAG!L193+FAED!L193+CCT!L193+CAV!L193+CEO!L193+CEAVI!L193+CESFI!L193+CERES!L193+CEPLAN!L193+CESMO!L193</f>
        <v>0</v>
      </c>
      <c r="K193" s="75">
        <f t="shared" si="10"/>
        <v>2.5</v>
      </c>
      <c r="L193" s="76">
        <f>REITORIA!O193+REITORIA!P193+CEAD!O193+CEAD!P193+CEART!O193+CEART!P193+CEFID!P193+CEFID!O193+ESAG!O193+ESAG!P193+FAED!O193+FAED!P193+CCT!O193+CCT!P193+CAV!O193+CAV!P193+CEO!O193+CEO!P193+CEAVI!O193+CEAVI!P193+CESFI!O193+CESFI!P193+CERES!O193+CERES!P193+CEPLAN!O193+CEPLAN!P193+CESMO!O193+CESMO!P193</f>
        <v>0</v>
      </c>
      <c r="M193" s="24">
        <f t="shared" si="11"/>
        <v>12</v>
      </c>
      <c r="N193" s="18">
        <v>177</v>
      </c>
      <c r="O193" s="18">
        <f t="shared" si="12"/>
        <v>0</v>
      </c>
      <c r="P193" s="18">
        <f t="shared" si="5"/>
        <v>2124</v>
      </c>
      <c r="Q193" s="62">
        <f t="shared" si="6"/>
        <v>0</v>
      </c>
    </row>
    <row r="194" spans="1:17" ht="40" customHeight="1" x14ac:dyDescent="0.35">
      <c r="A194" s="109"/>
      <c r="B194" s="112"/>
      <c r="C194" s="33">
        <v>191</v>
      </c>
      <c r="D194" s="115"/>
      <c r="E194" s="39" t="s">
        <v>30</v>
      </c>
      <c r="F194" s="40" t="s">
        <v>31</v>
      </c>
      <c r="G194" s="40" t="s">
        <v>137</v>
      </c>
      <c r="H194" s="47">
        <f>REITORIA!J194+CEAD!J194+CEART!J194+CEFID!J194+ESAG!J194+FAED!J194+CCT!J194+CAV!J194+CEO!J194+CEAVI!J194+CESFI!J194+CERES!J194+CEPLAN!J194+CESMO!J194</f>
        <v>500</v>
      </c>
      <c r="I194" s="86">
        <f>REITORIA!K194+CEAD!K194+CEART!K194+CEFID!K194+ESAG!K194+FAED!K194+CCT!K194+CAV!K194+CEO!K194+CEAVI!K194+CESFI!K194+CERES!K194+CEPLAN!K194+CESMO!K194</f>
        <v>0</v>
      </c>
      <c r="J194" s="87">
        <f>REITORIA!L194+CEAD!L194+CEART!L194+CEFID!L194+ESAG!L194+FAED!L194+CCT!L194+CAV!L194+CEO!L194+CEAVI!L194+CESFI!L194+CERES!L194+CEPLAN!L194+CESMO!L194</f>
        <v>0</v>
      </c>
      <c r="K194" s="75">
        <f t="shared" si="10"/>
        <v>124.5</v>
      </c>
      <c r="L194" s="76">
        <f>REITORIA!O194+REITORIA!P194+CEAD!O194+CEAD!P194+CEART!O194+CEART!P194+CEFID!P194+CEFID!O194+ESAG!O194+ESAG!P194+FAED!O194+FAED!P194+CCT!O194+CCT!P194+CAV!O194+CAV!P194+CEO!O194+CEO!P194+CEAVI!O194+CEAVI!P194+CESFI!O194+CESFI!P194+CERES!O194+CERES!P194+CEPLAN!O194+CEPLAN!P194+CESMO!O194+CESMO!P194</f>
        <v>0</v>
      </c>
      <c r="M194" s="24">
        <f t="shared" si="11"/>
        <v>500</v>
      </c>
      <c r="N194" s="18">
        <v>15</v>
      </c>
      <c r="O194" s="18">
        <f t="shared" si="12"/>
        <v>0</v>
      </c>
      <c r="P194" s="18">
        <f t="shared" si="5"/>
        <v>7500</v>
      </c>
      <c r="Q194" s="62">
        <f t="shared" si="6"/>
        <v>0</v>
      </c>
    </row>
    <row r="195" spans="1:17" ht="40" customHeight="1" x14ac:dyDescent="0.35">
      <c r="A195" s="109"/>
      <c r="B195" s="112"/>
      <c r="C195" s="33">
        <v>192</v>
      </c>
      <c r="D195" s="115"/>
      <c r="E195" s="39" t="s">
        <v>32</v>
      </c>
      <c r="F195" s="40" t="s">
        <v>125</v>
      </c>
      <c r="G195" s="40" t="s">
        <v>137</v>
      </c>
      <c r="H195" s="47">
        <f>REITORIA!J195+CEAD!J195+CEART!J195+CEFID!J195+ESAG!J195+FAED!J195+CCT!J195+CAV!J195+CEO!J195+CEAVI!J195+CESFI!J195+CERES!J195+CEPLAN!J195+CESMO!J195</f>
        <v>100</v>
      </c>
      <c r="I195" s="86">
        <f>REITORIA!K195+CEAD!K195+CEART!K195+CEFID!K195+ESAG!K195+FAED!K195+CCT!K195+CAV!K195+CEO!K195+CEAVI!K195+CESFI!K195+CERES!K195+CEPLAN!K195+CESMO!K195</f>
        <v>0</v>
      </c>
      <c r="J195" s="87">
        <f>REITORIA!L195+CEAD!L195+CEART!L195+CEFID!L195+ESAG!L195+FAED!L195+CCT!L195+CAV!L195+CEO!L195+CEAVI!L195+CESFI!L195+CERES!L195+CEPLAN!L195+CESMO!L195</f>
        <v>0</v>
      </c>
      <c r="K195" s="75">
        <f t="shared" si="10"/>
        <v>24.5</v>
      </c>
      <c r="L195" s="76">
        <f>REITORIA!O195+REITORIA!P195+CEAD!O195+CEAD!P195+CEART!O195+CEART!P195+CEFID!P195+CEFID!O195+ESAG!O195+ESAG!P195+FAED!O195+FAED!P195+CCT!O195+CCT!P195+CAV!O195+CAV!P195+CEO!O195+CEO!P195+CEAVI!O195+CEAVI!P195+CESFI!O195+CESFI!P195+CERES!O195+CERES!P195+CEPLAN!O195+CEPLAN!P195+CESMO!O195+CESMO!P195</f>
        <v>0</v>
      </c>
      <c r="M195" s="24">
        <f t="shared" si="11"/>
        <v>100</v>
      </c>
      <c r="N195" s="18">
        <v>32</v>
      </c>
      <c r="O195" s="18">
        <f t="shared" si="12"/>
        <v>0</v>
      </c>
      <c r="P195" s="18">
        <f t="shared" si="5"/>
        <v>3200</v>
      </c>
      <c r="Q195" s="62">
        <f t="shared" si="6"/>
        <v>0</v>
      </c>
    </row>
    <row r="196" spans="1:17" ht="40" customHeight="1" x14ac:dyDescent="0.35">
      <c r="A196" s="109"/>
      <c r="B196" s="112"/>
      <c r="C196" s="33">
        <v>193</v>
      </c>
      <c r="D196" s="115"/>
      <c r="E196" s="39" t="s">
        <v>33</v>
      </c>
      <c r="F196" s="40" t="s">
        <v>125</v>
      </c>
      <c r="G196" s="40" t="s">
        <v>101</v>
      </c>
      <c r="H196" s="47">
        <f>REITORIA!J196+CEAD!J196+CEART!J196+CEFID!J196+ESAG!J196+FAED!J196+CCT!J196+CAV!J196+CEO!J196+CEAVI!J196+CESFI!J196+CERES!J196+CEPLAN!J196+CESMO!J196</f>
        <v>200</v>
      </c>
      <c r="I196" s="86">
        <f>REITORIA!K196+CEAD!K196+CEART!K196+CEFID!K196+ESAG!K196+FAED!K196+CCT!K196+CAV!K196+CEO!K196+CEAVI!K196+CESFI!K196+CERES!K196+CEPLAN!K196+CESMO!K196</f>
        <v>0</v>
      </c>
      <c r="J196" s="87">
        <f>REITORIA!L196+CEAD!L196+CEART!L196+CEFID!L196+ESAG!L196+FAED!L196+CCT!L196+CAV!L196+CEO!L196+CEAVI!L196+CESFI!L196+CERES!L196+CEPLAN!L196+CESMO!L196</f>
        <v>0</v>
      </c>
      <c r="K196" s="75">
        <f t="shared" si="10"/>
        <v>49.5</v>
      </c>
      <c r="L196" s="76">
        <f>REITORIA!O196+REITORIA!P196+CEAD!O196+CEAD!P196+CEART!O196+CEART!P196+CEFID!P196+CEFID!O196+ESAG!O196+ESAG!P196+FAED!O196+FAED!P196+CCT!O196+CCT!P196+CAV!O196+CAV!P196+CEO!O196+CEO!P196+CEAVI!O196+CEAVI!P196+CESFI!O196+CESFI!P196+CERES!O196+CERES!P196+CEPLAN!O196+CEPLAN!P196+CESMO!O196+CESMO!P196</f>
        <v>0</v>
      </c>
      <c r="M196" s="24">
        <f t="shared" si="11"/>
        <v>200</v>
      </c>
      <c r="N196" s="18">
        <v>52</v>
      </c>
      <c r="O196" s="18">
        <f t="shared" si="12"/>
        <v>0</v>
      </c>
      <c r="P196" s="18">
        <f t="shared" si="5"/>
        <v>10400</v>
      </c>
      <c r="Q196" s="62">
        <f t="shared" si="6"/>
        <v>0</v>
      </c>
    </row>
    <row r="197" spans="1:17" ht="40" customHeight="1" x14ac:dyDescent="0.35">
      <c r="A197" s="109"/>
      <c r="B197" s="112"/>
      <c r="C197" s="33">
        <v>194</v>
      </c>
      <c r="D197" s="115"/>
      <c r="E197" s="39" t="s">
        <v>35</v>
      </c>
      <c r="F197" s="40" t="s">
        <v>125</v>
      </c>
      <c r="G197" s="40" t="s">
        <v>102</v>
      </c>
      <c r="H197" s="47">
        <f>REITORIA!J197+CEAD!J197+CEART!J197+CEFID!J197+ESAG!J197+FAED!J197+CCT!J197+CAV!J197+CEO!J197+CEAVI!J197+CESFI!J197+CERES!J197+CEPLAN!J197+CESMO!J197</f>
        <v>200</v>
      </c>
      <c r="I197" s="86">
        <f>REITORIA!K197+CEAD!K197+CEART!K197+CEFID!K197+ESAG!K197+FAED!K197+CCT!K197+CAV!K197+CEO!K197+CEAVI!K197+CESFI!K197+CERES!K197+CEPLAN!K197+CESMO!K197</f>
        <v>0</v>
      </c>
      <c r="J197" s="87">
        <f>REITORIA!L197+CEAD!L197+CEART!L197+CEFID!L197+ESAG!L197+FAED!L197+CCT!L197+CAV!L197+CEO!L197+CEAVI!L197+CESFI!L197+CERES!L197+CEPLAN!L197+CESMO!L197</f>
        <v>0</v>
      </c>
      <c r="K197" s="75">
        <f t="shared" ref="K197:K260" si="13">H197*0.25-0.5</f>
        <v>49.5</v>
      </c>
      <c r="L197" s="76">
        <f>REITORIA!O197+REITORIA!P197+CEAD!O197+CEAD!P197+CEART!O197+CEART!P197+CEFID!P197+CEFID!O197+ESAG!O197+ESAG!P197+FAED!O197+FAED!P197+CCT!O197+CCT!P197+CAV!O197+CAV!P197+CEO!O197+CEO!P197+CEAVI!O197+CEAVI!P197+CESFI!O197+CESFI!P197+CERES!O197+CERES!P197+CEPLAN!O197+CEPLAN!P197+CESMO!O197+CESMO!P197</f>
        <v>0</v>
      </c>
      <c r="M197" s="24">
        <f t="shared" ref="M197:M260" si="14">H197-J197+L197</f>
        <v>200</v>
      </c>
      <c r="N197" s="18">
        <v>66.489999999999995</v>
      </c>
      <c r="O197" s="18">
        <f t="shared" ref="O197:O260" si="15">N197*L197</f>
        <v>0</v>
      </c>
      <c r="P197" s="18">
        <f t="shared" si="5"/>
        <v>13297.999999999998</v>
      </c>
      <c r="Q197" s="62">
        <f t="shared" si="6"/>
        <v>0</v>
      </c>
    </row>
    <row r="198" spans="1:17" ht="40" customHeight="1" x14ac:dyDescent="0.35">
      <c r="A198" s="109"/>
      <c r="B198" s="112"/>
      <c r="C198" s="33">
        <v>195</v>
      </c>
      <c r="D198" s="115"/>
      <c r="E198" s="39" t="s">
        <v>127</v>
      </c>
      <c r="F198" s="40" t="s">
        <v>125</v>
      </c>
      <c r="G198" s="40" t="s">
        <v>137</v>
      </c>
      <c r="H198" s="47">
        <f>REITORIA!J198+CEAD!J198+CEART!J198+CEFID!J198+ESAG!J198+FAED!J198+CCT!J198+CAV!J198+CEO!J198+CEAVI!J198+CESFI!J198+CERES!J198+CEPLAN!J198+CESMO!J198</f>
        <v>200</v>
      </c>
      <c r="I198" s="86">
        <f>REITORIA!K198+CEAD!K198+CEART!K198+CEFID!K198+ESAG!K198+FAED!K198+CCT!K198+CAV!K198+CEO!K198+CEAVI!K198+CESFI!K198+CERES!K198+CEPLAN!K198+CESMO!K198</f>
        <v>0</v>
      </c>
      <c r="J198" s="87">
        <f>REITORIA!L198+CEAD!L198+CEART!L198+CEFID!L198+ESAG!L198+FAED!L198+CCT!L198+CAV!L198+CEO!L198+CEAVI!L198+CESFI!L198+CERES!L198+CEPLAN!L198+CESMO!L198</f>
        <v>0</v>
      </c>
      <c r="K198" s="75">
        <f t="shared" si="13"/>
        <v>49.5</v>
      </c>
      <c r="L198" s="76">
        <f>REITORIA!O198+REITORIA!P198+CEAD!O198+CEAD!P198+CEART!O198+CEART!P198+CEFID!P198+CEFID!O198+ESAG!O198+ESAG!P198+FAED!O198+FAED!P198+CCT!O198+CCT!P198+CAV!O198+CAV!P198+CEO!O198+CEO!P198+CEAVI!O198+CEAVI!P198+CESFI!O198+CESFI!P198+CERES!O198+CERES!P198+CEPLAN!O198+CEPLAN!P198+CESMO!O198+CESMO!P198</f>
        <v>0</v>
      </c>
      <c r="M198" s="24">
        <f t="shared" si="14"/>
        <v>200</v>
      </c>
      <c r="N198" s="18">
        <v>6.59</v>
      </c>
      <c r="O198" s="18">
        <f t="shared" si="15"/>
        <v>0</v>
      </c>
      <c r="P198" s="18">
        <f t="shared" si="5"/>
        <v>1318</v>
      </c>
      <c r="Q198" s="62">
        <f t="shared" si="6"/>
        <v>0</v>
      </c>
    </row>
    <row r="199" spans="1:17" ht="40" customHeight="1" x14ac:dyDescent="0.35">
      <c r="A199" s="109"/>
      <c r="B199" s="112"/>
      <c r="C199" s="33">
        <v>196</v>
      </c>
      <c r="D199" s="115"/>
      <c r="E199" s="39" t="s">
        <v>128</v>
      </c>
      <c r="F199" s="40" t="s">
        <v>37</v>
      </c>
      <c r="G199" s="40" t="s">
        <v>103</v>
      </c>
      <c r="H199" s="47">
        <f>REITORIA!J199+CEAD!J199+CEART!J199+CEFID!J199+ESAG!J199+FAED!J199+CCT!J199+CAV!J199+CEO!J199+CEAVI!J199+CESFI!J199+CERES!J199+CEPLAN!J199+CESMO!J199</f>
        <v>4000</v>
      </c>
      <c r="I199" s="86">
        <f>REITORIA!K199+CEAD!K199+CEART!K199+CEFID!K199+ESAG!K199+FAED!K199+CCT!K199+CAV!K199+CEO!K199+CEAVI!K199+CESFI!K199+CERES!K199+CEPLAN!K199+CESMO!K199</f>
        <v>0</v>
      </c>
      <c r="J199" s="87">
        <f>REITORIA!L199+CEAD!L199+CEART!L199+CEFID!L199+ESAG!L199+FAED!L199+CCT!L199+CAV!L199+CEO!L199+CEAVI!L199+CESFI!L199+CERES!L199+CEPLAN!L199+CESMO!L199</f>
        <v>0</v>
      </c>
      <c r="K199" s="75">
        <f t="shared" si="13"/>
        <v>999.5</v>
      </c>
      <c r="L199" s="76">
        <f>REITORIA!O199+REITORIA!P199+CEAD!O199+CEAD!P199+CEART!O199+CEART!P199+CEFID!P199+CEFID!O199+ESAG!O199+ESAG!P199+FAED!O199+FAED!P199+CCT!O199+CCT!P199+CAV!O199+CAV!P199+CEO!O199+CEO!P199+CEAVI!O199+CEAVI!P199+CESFI!O199+CESFI!P199+CERES!O199+CERES!P199+CEPLAN!O199+CEPLAN!P199+CESMO!O199+CESMO!P199</f>
        <v>0</v>
      </c>
      <c r="M199" s="24">
        <f t="shared" si="14"/>
        <v>4000</v>
      </c>
      <c r="N199" s="18">
        <v>10</v>
      </c>
      <c r="O199" s="18">
        <f t="shared" si="15"/>
        <v>0</v>
      </c>
      <c r="P199" s="18">
        <f t="shared" si="5"/>
        <v>40000</v>
      </c>
      <c r="Q199" s="62">
        <f t="shared" si="6"/>
        <v>0</v>
      </c>
    </row>
    <row r="200" spans="1:17" ht="40" customHeight="1" x14ac:dyDescent="0.35">
      <c r="A200" s="109"/>
      <c r="B200" s="112"/>
      <c r="C200" s="33">
        <v>197</v>
      </c>
      <c r="D200" s="115"/>
      <c r="E200" s="39" t="s">
        <v>129</v>
      </c>
      <c r="F200" s="40" t="s">
        <v>37</v>
      </c>
      <c r="G200" s="40" t="s">
        <v>104</v>
      </c>
      <c r="H200" s="47">
        <f>REITORIA!J200+CEAD!J200+CEART!J200+CEFID!J200+ESAG!J200+FAED!J200+CCT!J200+CAV!J200+CEO!J200+CEAVI!J200+CESFI!J200+CERES!J200+CEPLAN!J200+CESMO!J200</f>
        <v>2000</v>
      </c>
      <c r="I200" s="86">
        <f>REITORIA!K200+CEAD!K200+CEART!K200+CEFID!K200+ESAG!K200+FAED!K200+CCT!K200+CAV!K200+CEO!K200+CEAVI!K200+CESFI!K200+CERES!K200+CEPLAN!K200+CESMO!K200</f>
        <v>0</v>
      </c>
      <c r="J200" s="87">
        <f>REITORIA!L200+CEAD!L200+CEART!L200+CEFID!L200+ESAG!L200+FAED!L200+CCT!L200+CAV!L200+CEO!L200+CEAVI!L200+CESFI!L200+CERES!L200+CEPLAN!L200+CESMO!L200</f>
        <v>0</v>
      </c>
      <c r="K200" s="75">
        <f t="shared" si="13"/>
        <v>499.5</v>
      </c>
      <c r="L200" s="76">
        <f>REITORIA!O200+REITORIA!P200+CEAD!O200+CEAD!P200+CEART!O200+CEART!P200+CEFID!P200+CEFID!O200+ESAG!O200+ESAG!P200+FAED!O200+FAED!P200+CCT!O200+CCT!P200+CAV!O200+CAV!P200+CEO!O200+CEO!P200+CEAVI!O200+CEAVI!P200+CESFI!O200+CESFI!P200+CERES!O200+CERES!P200+CEPLAN!O200+CEPLAN!P200+CESMO!O200+CESMO!P200</f>
        <v>0</v>
      </c>
      <c r="M200" s="24">
        <f t="shared" si="14"/>
        <v>2000</v>
      </c>
      <c r="N200" s="18">
        <v>12</v>
      </c>
      <c r="O200" s="18">
        <f t="shared" si="15"/>
        <v>0</v>
      </c>
      <c r="P200" s="18">
        <f t="shared" si="5"/>
        <v>24000</v>
      </c>
      <c r="Q200" s="62">
        <f t="shared" si="6"/>
        <v>0</v>
      </c>
    </row>
    <row r="201" spans="1:17" ht="40" customHeight="1" x14ac:dyDescent="0.35">
      <c r="A201" s="109"/>
      <c r="B201" s="112"/>
      <c r="C201" s="33">
        <v>198</v>
      </c>
      <c r="D201" s="115"/>
      <c r="E201" s="39" t="s">
        <v>130</v>
      </c>
      <c r="F201" s="40" t="s">
        <v>37</v>
      </c>
      <c r="G201" s="40" t="s">
        <v>105</v>
      </c>
      <c r="H201" s="47">
        <f>REITORIA!J201+CEAD!J201+CEART!J201+CEFID!J201+ESAG!J201+FAED!J201+CCT!J201+CAV!J201+CEO!J201+CEAVI!J201+CESFI!J201+CERES!J201+CEPLAN!J201+CESMO!J201</f>
        <v>200</v>
      </c>
      <c r="I201" s="86">
        <f>REITORIA!K201+CEAD!K201+CEART!K201+CEFID!K201+ESAG!K201+FAED!K201+CCT!K201+CAV!K201+CEO!K201+CEAVI!K201+CESFI!K201+CERES!K201+CEPLAN!K201+CESMO!K201</f>
        <v>0</v>
      </c>
      <c r="J201" s="87">
        <f>REITORIA!L201+CEAD!L201+CEART!L201+CEFID!L201+ESAG!L201+FAED!L201+CCT!L201+CAV!L201+CEO!L201+CEAVI!L201+CESFI!L201+CERES!L201+CEPLAN!L201+CESMO!L201</f>
        <v>0</v>
      </c>
      <c r="K201" s="75">
        <f t="shared" si="13"/>
        <v>49.5</v>
      </c>
      <c r="L201" s="76">
        <f>REITORIA!O201+REITORIA!P201+CEAD!O201+CEAD!P201+CEART!O201+CEART!P201+CEFID!P201+CEFID!O201+ESAG!O201+ESAG!P201+FAED!O201+FAED!P201+CCT!O201+CCT!P201+CAV!O201+CAV!P201+CEO!O201+CEO!P201+CEAVI!O201+CEAVI!P201+CESFI!O201+CESFI!P201+CERES!O201+CERES!P201+CEPLAN!O201+CEPLAN!P201+CESMO!O201+CESMO!P201</f>
        <v>0</v>
      </c>
      <c r="M201" s="24">
        <f t="shared" si="14"/>
        <v>200</v>
      </c>
      <c r="N201" s="18">
        <v>13</v>
      </c>
      <c r="O201" s="18">
        <f t="shared" si="15"/>
        <v>0</v>
      </c>
      <c r="P201" s="18">
        <f t="shared" si="5"/>
        <v>2600</v>
      </c>
      <c r="Q201" s="62">
        <f t="shared" si="6"/>
        <v>0</v>
      </c>
    </row>
    <row r="202" spans="1:17" ht="40" customHeight="1" x14ac:dyDescent="0.35">
      <c r="A202" s="109"/>
      <c r="B202" s="112"/>
      <c r="C202" s="33">
        <v>199</v>
      </c>
      <c r="D202" s="115"/>
      <c r="E202" s="39" t="s">
        <v>41</v>
      </c>
      <c r="F202" s="40" t="s">
        <v>10</v>
      </c>
      <c r="G202" s="40" t="s">
        <v>137</v>
      </c>
      <c r="H202" s="47">
        <f>REITORIA!J202+CEAD!J202+CEART!J202+CEFID!J202+ESAG!J202+FAED!J202+CCT!J202+CAV!J202+CEO!J202+CEAVI!J202+CESFI!J202+CERES!J202+CEPLAN!J202+CESMO!J202</f>
        <v>50</v>
      </c>
      <c r="I202" s="86">
        <f>REITORIA!K202+CEAD!K202+CEART!K202+CEFID!K202+ESAG!K202+FAED!K202+CCT!K202+CAV!K202+CEO!K202+CEAVI!K202+CESFI!K202+CERES!K202+CEPLAN!K202+CESMO!K202</f>
        <v>0</v>
      </c>
      <c r="J202" s="87">
        <f>REITORIA!L202+CEAD!L202+CEART!L202+CEFID!L202+ESAG!L202+FAED!L202+CCT!L202+CAV!L202+CEO!L202+CEAVI!L202+CESFI!L202+CERES!L202+CEPLAN!L202+CESMO!L202</f>
        <v>0</v>
      </c>
      <c r="K202" s="75">
        <f t="shared" si="13"/>
        <v>12</v>
      </c>
      <c r="L202" s="76">
        <f>REITORIA!O202+REITORIA!P202+CEAD!O202+CEAD!P202+CEART!O202+CEART!P202+CEFID!P202+CEFID!O202+ESAG!O202+ESAG!P202+FAED!O202+FAED!P202+CCT!O202+CCT!P202+CAV!O202+CAV!P202+CEO!O202+CEO!P202+CEAVI!O202+CEAVI!P202+CESFI!O202+CESFI!P202+CERES!O202+CERES!P202+CEPLAN!O202+CEPLAN!P202+CESMO!O202+CESMO!P202</f>
        <v>0</v>
      </c>
      <c r="M202" s="24">
        <f t="shared" si="14"/>
        <v>50</v>
      </c>
      <c r="N202" s="18">
        <v>50</v>
      </c>
      <c r="O202" s="18">
        <f t="shared" si="15"/>
        <v>0</v>
      </c>
      <c r="P202" s="18">
        <f t="shared" si="5"/>
        <v>2500</v>
      </c>
      <c r="Q202" s="62">
        <f t="shared" si="6"/>
        <v>0</v>
      </c>
    </row>
    <row r="203" spans="1:17" ht="40" customHeight="1" x14ac:dyDescent="0.35">
      <c r="A203" s="109"/>
      <c r="B203" s="112"/>
      <c r="C203" s="33">
        <v>200</v>
      </c>
      <c r="D203" s="115"/>
      <c r="E203" s="39" t="s">
        <v>42</v>
      </c>
      <c r="F203" s="40" t="s">
        <v>43</v>
      </c>
      <c r="G203" s="40" t="s">
        <v>137</v>
      </c>
      <c r="H203" s="47">
        <f>REITORIA!J203+CEAD!J203+CEART!J203+CEFID!J203+ESAG!J203+FAED!J203+CCT!J203+CAV!J203+CEO!J203+CEAVI!J203+CESFI!J203+CERES!J203+CEPLAN!J203+CESMO!J203</f>
        <v>100</v>
      </c>
      <c r="I203" s="86">
        <f>REITORIA!K203+CEAD!K203+CEART!K203+CEFID!K203+ESAG!K203+FAED!K203+CCT!K203+CAV!K203+CEO!K203+CEAVI!K203+CESFI!K203+CERES!K203+CEPLAN!K203+CESMO!K203</f>
        <v>0</v>
      </c>
      <c r="J203" s="87">
        <f>REITORIA!L203+CEAD!L203+CEART!L203+CEFID!L203+ESAG!L203+FAED!L203+CCT!L203+CAV!L203+CEO!L203+CEAVI!L203+CESFI!L203+CERES!L203+CEPLAN!L203+CESMO!L203</f>
        <v>0</v>
      </c>
      <c r="K203" s="75">
        <f t="shared" si="13"/>
        <v>24.5</v>
      </c>
      <c r="L203" s="76">
        <f>REITORIA!O203+REITORIA!P203+CEAD!O203+CEAD!P203+CEART!O203+CEART!P203+CEFID!P203+CEFID!O203+ESAG!O203+ESAG!P203+FAED!O203+FAED!P203+CCT!O203+CCT!P203+CAV!O203+CAV!P203+CEO!O203+CEO!P203+CEAVI!O203+CEAVI!P203+CESFI!O203+CESFI!P203+CERES!O203+CERES!P203+CEPLAN!O203+CEPLAN!P203+CESMO!O203+CESMO!P203</f>
        <v>0</v>
      </c>
      <c r="M203" s="24">
        <f t="shared" si="14"/>
        <v>100</v>
      </c>
      <c r="N203" s="18">
        <v>25</v>
      </c>
      <c r="O203" s="18">
        <f t="shared" si="15"/>
        <v>0</v>
      </c>
      <c r="P203" s="18">
        <f t="shared" si="5"/>
        <v>2500</v>
      </c>
      <c r="Q203" s="62">
        <f t="shared" si="6"/>
        <v>0</v>
      </c>
    </row>
    <row r="204" spans="1:17" ht="40" customHeight="1" x14ac:dyDescent="0.35">
      <c r="A204" s="109"/>
      <c r="B204" s="112"/>
      <c r="C204" s="33">
        <v>201</v>
      </c>
      <c r="D204" s="115"/>
      <c r="E204" s="39" t="s">
        <v>44</v>
      </c>
      <c r="F204" s="40" t="s">
        <v>37</v>
      </c>
      <c r="G204" s="40" t="s">
        <v>106</v>
      </c>
      <c r="H204" s="47">
        <f>REITORIA!J204+CEAD!J204+CEART!J204+CEFID!J204+ESAG!J204+FAED!J204+CCT!J204+CAV!J204+CEO!J204+CEAVI!J204+CESFI!J204+CERES!J204+CEPLAN!J204+CESMO!J204</f>
        <v>200</v>
      </c>
      <c r="I204" s="86">
        <f>REITORIA!K204+CEAD!K204+CEART!K204+CEFID!K204+ESAG!K204+FAED!K204+CCT!K204+CAV!K204+CEO!K204+CEAVI!K204+CESFI!K204+CERES!K204+CEPLAN!K204+CESMO!K204</f>
        <v>0</v>
      </c>
      <c r="J204" s="87">
        <f>REITORIA!L204+CEAD!L204+CEART!L204+CEFID!L204+ESAG!L204+FAED!L204+CCT!L204+CAV!L204+CEO!L204+CEAVI!L204+CESFI!L204+CERES!L204+CEPLAN!L204+CESMO!L204</f>
        <v>0</v>
      </c>
      <c r="K204" s="75">
        <f t="shared" si="13"/>
        <v>49.5</v>
      </c>
      <c r="L204" s="76">
        <f>REITORIA!O204+REITORIA!P204+CEAD!O204+CEAD!P204+CEART!O204+CEART!P204+CEFID!P204+CEFID!O204+ESAG!O204+ESAG!P204+FAED!O204+FAED!P204+CCT!O204+CCT!P204+CAV!O204+CAV!P204+CEO!O204+CEO!P204+CEAVI!O204+CEAVI!P204+CESFI!O204+CESFI!P204+CERES!O204+CERES!P204+CEPLAN!O204+CEPLAN!P204+CESMO!O204+CESMO!P204</f>
        <v>0</v>
      </c>
      <c r="M204" s="24">
        <f t="shared" si="14"/>
        <v>200</v>
      </c>
      <c r="N204" s="18">
        <v>34.21</v>
      </c>
      <c r="O204" s="18">
        <f t="shared" si="15"/>
        <v>0</v>
      </c>
      <c r="P204" s="18">
        <f t="shared" si="5"/>
        <v>6842</v>
      </c>
      <c r="Q204" s="62">
        <f t="shared" si="6"/>
        <v>0</v>
      </c>
    </row>
    <row r="205" spans="1:17" ht="40" customHeight="1" x14ac:dyDescent="0.35">
      <c r="A205" s="109"/>
      <c r="B205" s="112"/>
      <c r="C205" s="33">
        <v>202</v>
      </c>
      <c r="D205" s="115"/>
      <c r="E205" s="39" t="s">
        <v>46</v>
      </c>
      <c r="F205" s="40" t="s">
        <v>37</v>
      </c>
      <c r="G205" s="40" t="s">
        <v>107</v>
      </c>
      <c r="H205" s="47">
        <f>REITORIA!J205+CEAD!J205+CEART!J205+CEFID!J205+ESAG!J205+FAED!J205+CCT!J205+CAV!J205+CEO!J205+CEAVI!J205+CESFI!J205+CERES!J205+CEPLAN!J205+CESMO!J205</f>
        <v>200</v>
      </c>
      <c r="I205" s="86">
        <f>REITORIA!K205+CEAD!K205+CEART!K205+CEFID!K205+ESAG!K205+FAED!K205+CCT!K205+CAV!K205+CEO!K205+CEAVI!K205+CESFI!K205+CERES!K205+CEPLAN!K205+CESMO!K205</f>
        <v>0</v>
      </c>
      <c r="J205" s="87">
        <f>REITORIA!L205+CEAD!L205+CEART!L205+CEFID!L205+ESAG!L205+FAED!L205+CCT!L205+CAV!L205+CEO!L205+CEAVI!L205+CESFI!L205+CERES!L205+CEPLAN!L205+CESMO!L205</f>
        <v>0</v>
      </c>
      <c r="K205" s="75">
        <f t="shared" si="13"/>
        <v>49.5</v>
      </c>
      <c r="L205" s="76">
        <f>REITORIA!O205+REITORIA!P205+CEAD!O205+CEAD!P205+CEART!O205+CEART!P205+CEFID!P205+CEFID!O205+ESAG!O205+ESAG!P205+FAED!O205+FAED!P205+CCT!O205+CCT!P205+CAV!O205+CAV!P205+CEO!O205+CEO!P205+CEAVI!O205+CEAVI!P205+CESFI!O205+CESFI!P205+CERES!O205+CERES!P205+CEPLAN!O205+CEPLAN!P205+CESMO!O205+CESMO!P205</f>
        <v>0</v>
      </c>
      <c r="M205" s="24">
        <f t="shared" si="14"/>
        <v>200</v>
      </c>
      <c r="N205" s="18">
        <v>27</v>
      </c>
      <c r="O205" s="18">
        <f t="shared" si="15"/>
        <v>0</v>
      </c>
      <c r="P205" s="18">
        <f t="shared" si="5"/>
        <v>5400</v>
      </c>
      <c r="Q205" s="62">
        <f t="shared" si="6"/>
        <v>0</v>
      </c>
    </row>
    <row r="206" spans="1:17" ht="40" customHeight="1" x14ac:dyDescent="0.35">
      <c r="A206" s="109"/>
      <c r="B206" s="112"/>
      <c r="C206" s="33">
        <v>203</v>
      </c>
      <c r="D206" s="115"/>
      <c r="E206" s="39" t="s">
        <v>48</v>
      </c>
      <c r="F206" s="40" t="s">
        <v>37</v>
      </c>
      <c r="G206" s="40" t="s">
        <v>108</v>
      </c>
      <c r="H206" s="47">
        <f>REITORIA!J206+CEAD!J206+CEART!J206+CEFID!J206+ESAG!J206+FAED!J206+CCT!J206+CAV!J206+CEO!J206+CEAVI!J206+CESFI!J206+CERES!J206+CEPLAN!J206+CESMO!J206</f>
        <v>200</v>
      </c>
      <c r="I206" s="86">
        <f>REITORIA!K206+CEAD!K206+CEART!K206+CEFID!K206+ESAG!K206+FAED!K206+CCT!K206+CAV!K206+CEO!K206+CEAVI!K206+CESFI!K206+CERES!K206+CEPLAN!K206+CESMO!K206</f>
        <v>0</v>
      </c>
      <c r="J206" s="87">
        <f>REITORIA!L206+CEAD!L206+CEART!L206+CEFID!L206+ESAG!L206+FAED!L206+CCT!L206+CAV!L206+CEO!L206+CEAVI!L206+CESFI!L206+CERES!L206+CEPLAN!L206+CESMO!L206</f>
        <v>0</v>
      </c>
      <c r="K206" s="75">
        <f t="shared" si="13"/>
        <v>49.5</v>
      </c>
      <c r="L206" s="76">
        <f>REITORIA!O206+REITORIA!P206+CEAD!O206+CEAD!P206+CEART!O206+CEART!P206+CEFID!P206+CEFID!O206+ESAG!O206+ESAG!P206+FAED!O206+FAED!P206+CCT!O206+CCT!P206+CAV!O206+CAV!P206+CEO!O206+CEO!P206+CEAVI!O206+CEAVI!P206+CESFI!O206+CESFI!P206+CERES!O206+CERES!P206+CEPLAN!O206+CEPLAN!P206+CESMO!O206+CESMO!P206</f>
        <v>0</v>
      </c>
      <c r="M206" s="24">
        <f t="shared" si="14"/>
        <v>200</v>
      </c>
      <c r="N206" s="18">
        <v>18</v>
      </c>
      <c r="O206" s="18">
        <f t="shared" si="15"/>
        <v>0</v>
      </c>
      <c r="P206" s="18">
        <f t="shared" si="5"/>
        <v>3600</v>
      </c>
      <c r="Q206" s="62">
        <f t="shared" si="6"/>
        <v>0</v>
      </c>
    </row>
    <row r="207" spans="1:17" ht="40" customHeight="1" x14ac:dyDescent="0.35">
      <c r="A207" s="109"/>
      <c r="B207" s="112"/>
      <c r="C207" s="33">
        <v>204</v>
      </c>
      <c r="D207" s="115"/>
      <c r="E207" s="39" t="s">
        <v>50</v>
      </c>
      <c r="F207" s="40" t="s">
        <v>37</v>
      </c>
      <c r="G207" s="40" t="s">
        <v>109</v>
      </c>
      <c r="H207" s="47">
        <f>REITORIA!J207+CEAD!J207+CEART!J207+CEFID!J207+ESAG!J207+FAED!J207+CCT!J207+CAV!J207+CEO!J207+CEAVI!J207+CESFI!J207+CERES!J207+CEPLAN!J207+CESMO!J207</f>
        <v>50</v>
      </c>
      <c r="I207" s="86">
        <f>REITORIA!K207+CEAD!K207+CEART!K207+CEFID!K207+ESAG!K207+FAED!K207+CCT!K207+CAV!K207+CEO!K207+CEAVI!K207+CESFI!K207+CERES!K207+CEPLAN!K207+CESMO!K207</f>
        <v>0</v>
      </c>
      <c r="J207" s="87">
        <f>REITORIA!L207+CEAD!L207+CEART!L207+CEFID!L207+ESAG!L207+FAED!L207+CCT!L207+CAV!L207+CEO!L207+CEAVI!L207+CESFI!L207+CERES!L207+CEPLAN!L207+CESMO!L207</f>
        <v>0</v>
      </c>
      <c r="K207" s="75">
        <f t="shared" si="13"/>
        <v>12</v>
      </c>
      <c r="L207" s="76">
        <f>REITORIA!O207+REITORIA!P207+CEAD!O207+CEAD!P207+CEART!O207+CEART!P207+CEFID!P207+CEFID!O207+ESAG!O207+ESAG!P207+FAED!O207+FAED!P207+CCT!O207+CCT!P207+CAV!O207+CAV!P207+CEO!O207+CEO!P207+CEAVI!O207+CEAVI!P207+CESFI!O207+CESFI!P207+CERES!O207+CERES!P207+CEPLAN!O207+CEPLAN!P207+CESMO!O207+CESMO!P207</f>
        <v>0</v>
      </c>
      <c r="M207" s="24">
        <f t="shared" si="14"/>
        <v>50</v>
      </c>
      <c r="N207" s="18">
        <v>240.3</v>
      </c>
      <c r="O207" s="18">
        <f t="shared" si="15"/>
        <v>0</v>
      </c>
      <c r="P207" s="18">
        <f t="shared" si="5"/>
        <v>12015</v>
      </c>
      <c r="Q207" s="62">
        <f t="shared" si="6"/>
        <v>0</v>
      </c>
    </row>
    <row r="208" spans="1:17" ht="40" customHeight="1" x14ac:dyDescent="0.35">
      <c r="A208" s="109"/>
      <c r="B208" s="112"/>
      <c r="C208" s="33">
        <v>205</v>
      </c>
      <c r="D208" s="115"/>
      <c r="E208" s="39" t="s">
        <v>52</v>
      </c>
      <c r="F208" s="40" t="s">
        <v>37</v>
      </c>
      <c r="G208" s="40" t="s">
        <v>110</v>
      </c>
      <c r="H208" s="47">
        <f>REITORIA!J208+CEAD!J208+CEART!J208+CEFID!J208+ESAG!J208+FAED!J208+CCT!J208+CAV!J208+CEO!J208+CEAVI!J208+CESFI!J208+CERES!J208+CEPLAN!J208+CESMO!J208</f>
        <v>50</v>
      </c>
      <c r="I208" s="86">
        <f>REITORIA!K208+CEAD!K208+CEART!K208+CEFID!K208+ESAG!K208+FAED!K208+CCT!K208+CAV!K208+CEO!K208+CEAVI!K208+CESFI!K208+CERES!K208+CEPLAN!K208+CESMO!K208</f>
        <v>0</v>
      </c>
      <c r="J208" s="87">
        <f>REITORIA!L208+CEAD!L208+CEART!L208+CEFID!L208+ESAG!L208+FAED!L208+CCT!L208+CAV!L208+CEO!L208+CEAVI!L208+CESFI!L208+CERES!L208+CEPLAN!L208+CESMO!L208</f>
        <v>0</v>
      </c>
      <c r="K208" s="75">
        <f t="shared" si="13"/>
        <v>12</v>
      </c>
      <c r="L208" s="76">
        <f>REITORIA!O208+REITORIA!P208+CEAD!O208+CEAD!P208+CEART!O208+CEART!P208+CEFID!P208+CEFID!O208+ESAG!O208+ESAG!P208+FAED!O208+FAED!P208+CCT!O208+CCT!P208+CAV!O208+CAV!P208+CEO!O208+CEO!P208+CEAVI!O208+CEAVI!P208+CESFI!O208+CESFI!P208+CERES!O208+CERES!P208+CEPLAN!O208+CEPLAN!P208+CESMO!O208+CESMO!P208</f>
        <v>0</v>
      </c>
      <c r="M208" s="24">
        <f t="shared" si="14"/>
        <v>50</v>
      </c>
      <c r="N208" s="18">
        <v>262.35000000000002</v>
      </c>
      <c r="O208" s="18">
        <f t="shared" si="15"/>
        <v>0</v>
      </c>
      <c r="P208" s="18">
        <f t="shared" si="5"/>
        <v>13117.500000000002</v>
      </c>
      <c r="Q208" s="62">
        <f t="shared" si="6"/>
        <v>0</v>
      </c>
    </row>
    <row r="209" spans="1:17" ht="40" customHeight="1" x14ac:dyDescent="0.35">
      <c r="A209" s="109"/>
      <c r="B209" s="112"/>
      <c r="C209" s="33">
        <v>206</v>
      </c>
      <c r="D209" s="115"/>
      <c r="E209" s="39" t="s">
        <v>54</v>
      </c>
      <c r="F209" s="40" t="s">
        <v>37</v>
      </c>
      <c r="G209" s="40" t="s">
        <v>111</v>
      </c>
      <c r="H209" s="47">
        <f>REITORIA!J209+CEAD!J209+CEART!J209+CEFID!J209+ESAG!J209+FAED!J209+CCT!J209+CAV!J209+CEO!J209+CEAVI!J209+CESFI!J209+CERES!J209+CEPLAN!J209+CESMO!J209</f>
        <v>100</v>
      </c>
      <c r="I209" s="86">
        <f>REITORIA!K209+CEAD!K209+CEART!K209+CEFID!K209+ESAG!K209+FAED!K209+CCT!K209+CAV!K209+CEO!K209+CEAVI!K209+CESFI!K209+CERES!K209+CEPLAN!K209+CESMO!K209</f>
        <v>0</v>
      </c>
      <c r="J209" s="87">
        <f>REITORIA!L209+CEAD!L209+CEART!L209+CEFID!L209+ESAG!L209+FAED!L209+CCT!L209+CAV!L209+CEO!L209+CEAVI!L209+CESFI!L209+CERES!L209+CEPLAN!L209+CESMO!L209</f>
        <v>0</v>
      </c>
      <c r="K209" s="75">
        <f t="shared" si="13"/>
        <v>24.5</v>
      </c>
      <c r="L209" s="76">
        <f>REITORIA!O209+REITORIA!P209+CEAD!O209+CEAD!P209+CEART!O209+CEART!P209+CEFID!P209+CEFID!O209+ESAG!O209+ESAG!P209+FAED!O209+FAED!P209+CCT!O209+CCT!P209+CAV!O209+CAV!P209+CEO!O209+CEO!P209+CEAVI!O209+CEAVI!P209+CESFI!O209+CESFI!P209+CERES!O209+CERES!P209+CEPLAN!O209+CEPLAN!P209+CESMO!O209+CESMO!P209</f>
        <v>0</v>
      </c>
      <c r="M209" s="24">
        <f t="shared" si="14"/>
        <v>100</v>
      </c>
      <c r="N209" s="18">
        <v>78.8</v>
      </c>
      <c r="O209" s="18">
        <f t="shared" si="15"/>
        <v>0</v>
      </c>
      <c r="P209" s="18">
        <f t="shared" si="5"/>
        <v>7880</v>
      </c>
      <c r="Q209" s="62">
        <f t="shared" si="6"/>
        <v>0</v>
      </c>
    </row>
    <row r="210" spans="1:17" ht="40" customHeight="1" x14ac:dyDescent="0.35">
      <c r="A210" s="109"/>
      <c r="B210" s="112"/>
      <c r="C210" s="33">
        <v>207</v>
      </c>
      <c r="D210" s="115"/>
      <c r="E210" s="39" t="s">
        <v>56</v>
      </c>
      <c r="F210" s="40" t="s">
        <v>37</v>
      </c>
      <c r="G210" s="40" t="s">
        <v>112</v>
      </c>
      <c r="H210" s="47">
        <f>REITORIA!J210+CEAD!J210+CEART!J210+CEFID!J210+ESAG!J210+FAED!J210+CCT!J210+CAV!J210+CEO!J210+CEAVI!J210+CESFI!J210+CERES!J210+CEPLAN!J210+CESMO!J210</f>
        <v>100</v>
      </c>
      <c r="I210" s="86">
        <f>REITORIA!K210+CEAD!K210+CEART!K210+CEFID!K210+ESAG!K210+FAED!K210+CCT!K210+CAV!K210+CEO!K210+CEAVI!K210+CESFI!K210+CERES!K210+CEPLAN!K210+CESMO!K210</f>
        <v>0</v>
      </c>
      <c r="J210" s="87">
        <f>REITORIA!L210+CEAD!L210+CEART!L210+CEFID!L210+ESAG!L210+FAED!L210+CCT!L210+CAV!L210+CEO!L210+CEAVI!L210+CESFI!L210+CERES!L210+CEPLAN!L210+CESMO!L210</f>
        <v>0</v>
      </c>
      <c r="K210" s="75">
        <f t="shared" si="13"/>
        <v>24.5</v>
      </c>
      <c r="L210" s="76">
        <f>REITORIA!O210+REITORIA!P210+CEAD!O210+CEAD!P210+CEART!O210+CEART!P210+CEFID!P210+CEFID!O210+ESAG!O210+ESAG!P210+FAED!O210+FAED!P210+CCT!O210+CCT!P210+CAV!O210+CAV!P210+CEO!O210+CEO!P210+CEAVI!O210+CEAVI!P210+CESFI!O210+CESFI!P210+CERES!O210+CERES!P210+CEPLAN!O210+CEPLAN!P210+CESMO!O210+CESMO!P210</f>
        <v>0</v>
      </c>
      <c r="M210" s="24">
        <f t="shared" si="14"/>
        <v>100</v>
      </c>
      <c r="N210" s="18">
        <v>33.17</v>
      </c>
      <c r="O210" s="18">
        <f t="shared" si="15"/>
        <v>0</v>
      </c>
      <c r="P210" s="18">
        <f t="shared" si="5"/>
        <v>3317</v>
      </c>
      <c r="Q210" s="62">
        <f t="shared" si="6"/>
        <v>0</v>
      </c>
    </row>
    <row r="211" spans="1:17" ht="40" customHeight="1" x14ac:dyDescent="0.35">
      <c r="A211" s="109"/>
      <c r="B211" s="112"/>
      <c r="C211" s="33">
        <v>208</v>
      </c>
      <c r="D211" s="115"/>
      <c r="E211" s="39" t="s">
        <v>58</v>
      </c>
      <c r="F211" s="40" t="s">
        <v>37</v>
      </c>
      <c r="G211" s="40" t="s">
        <v>113</v>
      </c>
      <c r="H211" s="47">
        <f>REITORIA!J211+CEAD!J211+CEART!J211+CEFID!J211+ESAG!J211+FAED!J211+CCT!J211+CAV!J211+CEO!J211+CEAVI!J211+CESFI!J211+CERES!J211+CEPLAN!J211+CESMO!J211</f>
        <v>100</v>
      </c>
      <c r="I211" s="86">
        <f>REITORIA!K211+CEAD!K211+CEART!K211+CEFID!K211+ESAG!K211+FAED!K211+CCT!K211+CAV!K211+CEO!K211+CEAVI!K211+CESFI!K211+CERES!K211+CEPLAN!K211+CESMO!K211</f>
        <v>0</v>
      </c>
      <c r="J211" s="87">
        <f>REITORIA!L211+CEAD!L211+CEART!L211+CEFID!L211+ESAG!L211+FAED!L211+CCT!L211+CAV!L211+CEO!L211+CEAVI!L211+CESFI!L211+CERES!L211+CEPLAN!L211+CESMO!L211</f>
        <v>0</v>
      </c>
      <c r="K211" s="75">
        <f t="shared" si="13"/>
        <v>24.5</v>
      </c>
      <c r="L211" s="76">
        <f>REITORIA!O211+REITORIA!P211+CEAD!O211+CEAD!P211+CEART!O211+CEART!P211+CEFID!P211+CEFID!O211+ESAG!O211+ESAG!P211+FAED!O211+FAED!P211+CCT!O211+CCT!P211+CAV!O211+CAV!P211+CEO!O211+CEO!P211+CEAVI!O211+CEAVI!P211+CESFI!O211+CESFI!P211+CERES!O211+CERES!P211+CEPLAN!O211+CEPLAN!P211+CESMO!O211+CESMO!P211</f>
        <v>0</v>
      </c>
      <c r="M211" s="24">
        <f t="shared" si="14"/>
        <v>100</v>
      </c>
      <c r="N211" s="18">
        <v>74.31</v>
      </c>
      <c r="O211" s="18">
        <f t="shared" si="15"/>
        <v>0</v>
      </c>
      <c r="P211" s="18">
        <f t="shared" si="5"/>
        <v>7431</v>
      </c>
      <c r="Q211" s="62">
        <f t="shared" si="6"/>
        <v>0</v>
      </c>
    </row>
    <row r="212" spans="1:17" ht="40" customHeight="1" x14ac:dyDescent="0.35">
      <c r="A212" s="109"/>
      <c r="B212" s="112"/>
      <c r="C212" s="33">
        <v>209</v>
      </c>
      <c r="D212" s="115"/>
      <c r="E212" s="39" t="s">
        <v>60</v>
      </c>
      <c r="F212" s="40" t="s">
        <v>37</v>
      </c>
      <c r="G212" s="40" t="s">
        <v>114</v>
      </c>
      <c r="H212" s="47">
        <f>REITORIA!J212+CEAD!J212+CEART!J212+CEFID!J212+ESAG!J212+FAED!J212+CCT!J212+CAV!J212+CEO!J212+CEAVI!J212+CESFI!J212+CERES!J212+CEPLAN!J212+CESMO!J212</f>
        <v>80</v>
      </c>
      <c r="I212" s="86">
        <f>REITORIA!K212+CEAD!K212+CEART!K212+CEFID!K212+ESAG!K212+FAED!K212+CCT!K212+CAV!K212+CEO!K212+CEAVI!K212+CESFI!K212+CERES!K212+CEPLAN!K212+CESMO!K212</f>
        <v>55</v>
      </c>
      <c r="J212" s="87">
        <f>REITORIA!L212+CEAD!L212+CEART!L212+CEFID!L212+ESAG!L212+FAED!L212+CCT!L212+CAV!L212+CEO!L212+CEAVI!L212+CESFI!L212+CERES!L212+CEPLAN!L212+CESMO!L212</f>
        <v>55</v>
      </c>
      <c r="K212" s="75">
        <f t="shared" si="13"/>
        <v>19.5</v>
      </c>
      <c r="L212" s="76">
        <f>REITORIA!O212+REITORIA!P212+CEAD!O212+CEAD!P212+CEART!O212+CEART!P212+CEFID!P212+CEFID!O212+ESAG!O212+ESAG!P212+FAED!O212+FAED!P212+CCT!O212+CCT!P212+CAV!O212+CAV!P212+CEO!O212+CEO!P212+CEAVI!O212+CEAVI!P212+CESFI!O212+CESFI!P212+CERES!O212+CERES!P212+CEPLAN!O212+CEPLAN!P212+CESMO!O212+CESMO!P212</f>
        <v>0</v>
      </c>
      <c r="M212" s="24">
        <f t="shared" si="14"/>
        <v>25</v>
      </c>
      <c r="N212" s="18">
        <v>124.47</v>
      </c>
      <c r="O212" s="18">
        <f t="shared" si="15"/>
        <v>0</v>
      </c>
      <c r="P212" s="18">
        <f t="shared" si="5"/>
        <v>9957.6</v>
      </c>
      <c r="Q212" s="62">
        <f t="shared" si="6"/>
        <v>6845.85</v>
      </c>
    </row>
    <row r="213" spans="1:17" ht="40" customHeight="1" x14ac:dyDescent="0.35">
      <c r="A213" s="109"/>
      <c r="B213" s="112"/>
      <c r="C213" s="33">
        <v>210</v>
      </c>
      <c r="D213" s="115"/>
      <c r="E213" s="39" t="s">
        <v>62</v>
      </c>
      <c r="F213" s="40" t="s">
        <v>125</v>
      </c>
      <c r="G213" s="40" t="s">
        <v>115</v>
      </c>
      <c r="H213" s="47">
        <f>REITORIA!J213+CEAD!J213+CEART!J213+CEFID!J213+ESAG!J213+FAED!J213+CCT!J213+CAV!J213+CEO!J213+CEAVI!J213+CESFI!J213+CERES!J213+CEPLAN!J213+CESMO!J213</f>
        <v>2</v>
      </c>
      <c r="I213" s="86">
        <f>REITORIA!K213+CEAD!K213+CEART!K213+CEFID!K213+ESAG!K213+FAED!K213+CCT!K213+CAV!K213+CEO!K213+CEAVI!K213+CESFI!K213+CERES!K213+CEPLAN!K213+CESMO!K213</f>
        <v>0</v>
      </c>
      <c r="J213" s="87">
        <f>REITORIA!L213+CEAD!L213+CEART!L213+CEFID!L213+ESAG!L213+FAED!L213+CCT!L213+CAV!L213+CEO!L213+CEAVI!L213+CESFI!L213+CERES!L213+CEPLAN!L213+CESMO!L213</f>
        <v>0</v>
      </c>
      <c r="K213" s="75">
        <f t="shared" si="13"/>
        <v>0</v>
      </c>
      <c r="L213" s="76">
        <f>REITORIA!O213+REITORIA!P213+CEAD!O213+CEAD!P213+CEART!O213+CEART!P213+CEFID!P213+CEFID!O213+ESAG!O213+ESAG!P213+FAED!O213+FAED!P213+CCT!O213+CCT!P213+CAV!O213+CAV!P213+CEO!O213+CEO!P213+CEAVI!O213+CEAVI!P213+CESFI!O213+CESFI!P213+CERES!O213+CERES!P213+CEPLAN!O213+CEPLAN!P213+CESMO!O213+CESMO!P213</f>
        <v>0</v>
      </c>
      <c r="M213" s="24">
        <f t="shared" si="14"/>
        <v>2</v>
      </c>
      <c r="N213" s="18">
        <v>1329.2</v>
      </c>
      <c r="O213" s="18">
        <f t="shared" si="15"/>
        <v>0</v>
      </c>
      <c r="P213" s="18">
        <f t="shared" si="5"/>
        <v>2658.4</v>
      </c>
      <c r="Q213" s="62">
        <f t="shared" si="6"/>
        <v>0</v>
      </c>
    </row>
    <row r="214" spans="1:17" ht="40" customHeight="1" x14ac:dyDescent="0.35">
      <c r="A214" s="109"/>
      <c r="B214" s="112"/>
      <c r="C214" s="33">
        <v>211</v>
      </c>
      <c r="D214" s="115"/>
      <c r="E214" s="39" t="s">
        <v>64</v>
      </c>
      <c r="F214" s="40" t="s">
        <v>125</v>
      </c>
      <c r="G214" s="40" t="s">
        <v>115</v>
      </c>
      <c r="H214" s="47">
        <f>REITORIA!J214+CEAD!J214+CEART!J214+CEFID!J214+ESAG!J214+FAED!J214+CCT!J214+CAV!J214+CEO!J214+CEAVI!J214+CESFI!J214+CERES!J214+CEPLAN!J214+CESMO!J214</f>
        <v>4</v>
      </c>
      <c r="I214" s="86">
        <f>REITORIA!K214+CEAD!K214+CEART!K214+CEFID!K214+ESAG!K214+FAED!K214+CCT!K214+CAV!K214+CEO!K214+CEAVI!K214+CESFI!K214+CERES!K214+CEPLAN!K214+CESMO!K214</f>
        <v>0</v>
      </c>
      <c r="J214" s="87">
        <f>REITORIA!L214+CEAD!L214+CEART!L214+CEFID!L214+ESAG!L214+FAED!L214+CCT!L214+CAV!L214+CEO!L214+CEAVI!L214+CESFI!L214+CERES!L214+CEPLAN!L214+CESMO!L214</f>
        <v>0</v>
      </c>
      <c r="K214" s="75">
        <f t="shared" si="13"/>
        <v>0.5</v>
      </c>
      <c r="L214" s="76">
        <f>REITORIA!O214+REITORIA!P214+CEAD!O214+CEAD!P214+CEART!O214+CEART!P214+CEFID!P214+CEFID!O214+ESAG!O214+ESAG!P214+FAED!O214+FAED!P214+CCT!O214+CCT!P214+CAV!O214+CAV!P214+CEO!O214+CEO!P214+CEAVI!O214+CEAVI!P214+CESFI!O214+CESFI!P214+CERES!O214+CERES!P214+CEPLAN!O214+CEPLAN!P214+CESMO!O214+CESMO!P214</f>
        <v>0</v>
      </c>
      <c r="M214" s="24">
        <f t="shared" si="14"/>
        <v>4</v>
      </c>
      <c r="N214" s="18">
        <v>699.21</v>
      </c>
      <c r="O214" s="18">
        <f t="shared" si="15"/>
        <v>0</v>
      </c>
      <c r="P214" s="18">
        <f t="shared" si="5"/>
        <v>2796.84</v>
      </c>
      <c r="Q214" s="62">
        <f t="shared" si="6"/>
        <v>0</v>
      </c>
    </row>
    <row r="215" spans="1:17" ht="40" customHeight="1" x14ac:dyDescent="0.35">
      <c r="A215" s="109"/>
      <c r="B215" s="112"/>
      <c r="C215" s="33">
        <v>212</v>
      </c>
      <c r="D215" s="115"/>
      <c r="E215" s="39" t="s">
        <v>65</v>
      </c>
      <c r="F215" s="40" t="s">
        <v>125</v>
      </c>
      <c r="G215" s="40" t="s">
        <v>116</v>
      </c>
      <c r="H215" s="47">
        <f>REITORIA!J215+CEAD!J215+CEART!J215+CEFID!J215+ESAG!J215+FAED!J215+CCT!J215+CAV!J215+CEO!J215+CEAVI!J215+CESFI!J215+CERES!J215+CEPLAN!J215+CESMO!J215</f>
        <v>4</v>
      </c>
      <c r="I215" s="86">
        <f>REITORIA!K215+CEAD!K215+CEART!K215+CEFID!K215+ESAG!K215+FAED!K215+CCT!K215+CAV!K215+CEO!K215+CEAVI!K215+CESFI!K215+CERES!K215+CEPLAN!K215+CESMO!K215</f>
        <v>1</v>
      </c>
      <c r="J215" s="87">
        <f>REITORIA!L215+CEAD!L215+CEART!L215+CEFID!L215+ESAG!L215+FAED!L215+CCT!L215+CAV!L215+CEO!L215+CEAVI!L215+CESFI!L215+CERES!L215+CEPLAN!L215+CESMO!L215</f>
        <v>1</v>
      </c>
      <c r="K215" s="75">
        <f t="shared" si="13"/>
        <v>0.5</v>
      </c>
      <c r="L215" s="76">
        <f>REITORIA!O215+REITORIA!P215+CEAD!O215+CEAD!P215+CEART!O215+CEART!P215+CEFID!P215+CEFID!O215+ESAG!O215+ESAG!P215+FAED!O215+FAED!P215+CCT!O215+CCT!P215+CAV!O215+CAV!P215+CEO!O215+CEO!P215+CEAVI!O215+CEAVI!P215+CESFI!O215+CESFI!P215+CERES!O215+CERES!P215+CEPLAN!O215+CEPLAN!P215+CESMO!O215+CESMO!P215</f>
        <v>0</v>
      </c>
      <c r="M215" s="24">
        <f t="shared" si="14"/>
        <v>3</v>
      </c>
      <c r="N215" s="18">
        <v>160</v>
      </c>
      <c r="O215" s="18">
        <f t="shared" si="15"/>
        <v>0</v>
      </c>
      <c r="P215" s="18">
        <f t="shared" si="5"/>
        <v>640</v>
      </c>
      <c r="Q215" s="62">
        <f t="shared" si="6"/>
        <v>160</v>
      </c>
    </row>
    <row r="216" spans="1:17" ht="40" customHeight="1" x14ac:dyDescent="0.35">
      <c r="A216" s="109"/>
      <c r="B216" s="112"/>
      <c r="C216" s="33">
        <v>213</v>
      </c>
      <c r="D216" s="115"/>
      <c r="E216" s="39" t="s">
        <v>69</v>
      </c>
      <c r="F216" s="40" t="s">
        <v>125</v>
      </c>
      <c r="G216" s="40" t="s">
        <v>137</v>
      </c>
      <c r="H216" s="47">
        <f>REITORIA!J216+CEAD!J216+CEART!J216+CEFID!J216+ESAG!J216+FAED!J216+CCT!J216+CAV!J216+CEO!J216+CEAVI!J216+CESFI!J216+CERES!J216+CEPLAN!J216+CESMO!J216</f>
        <v>10</v>
      </c>
      <c r="I216" s="86">
        <f>REITORIA!K216+CEAD!K216+CEART!K216+CEFID!K216+ESAG!K216+FAED!K216+CCT!K216+CAV!K216+CEO!K216+CEAVI!K216+CESFI!K216+CERES!K216+CEPLAN!K216+CESMO!K216</f>
        <v>0</v>
      </c>
      <c r="J216" s="87">
        <f>REITORIA!L216+CEAD!L216+CEART!L216+CEFID!L216+ESAG!L216+FAED!L216+CCT!L216+CAV!L216+CEO!L216+CEAVI!L216+CESFI!L216+CERES!L216+CEPLAN!L216+CESMO!L216</f>
        <v>0</v>
      </c>
      <c r="K216" s="75">
        <f t="shared" si="13"/>
        <v>2</v>
      </c>
      <c r="L216" s="76">
        <f>REITORIA!O216+REITORIA!P216+CEAD!O216+CEAD!P216+CEART!O216+CEART!P216+CEFID!P216+CEFID!O216+ESAG!O216+ESAG!P216+FAED!O216+FAED!P216+CCT!O216+CCT!P216+CAV!O216+CAV!P216+CEO!O216+CEO!P216+CEAVI!O216+CEAVI!P216+CESFI!O216+CESFI!P216+CERES!O216+CERES!P216+CEPLAN!O216+CEPLAN!P216+CESMO!O216+CESMO!P216</f>
        <v>0</v>
      </c>
      <c r="M216" s="24">
        <f t="shared" si="14"/>
        <v>10</v>
      </c>
      <c r="N216" s="18">
        <v>242</v>
      </c>
      <c r="O216" s="18">
        <f t="shared" si="15"/>
        <v>0</v>
      </c>
      <c r="P216" s="18">
        <f t="shared" si="5"/>
        <v>2420</v>
      </c>
      <c r="Q216" s="62">
        <f t="shared" si="6"/>
        <v>0</v>
      </c>
    </row>
    <row r="217" spans="1:17" ht="40" customHeight="1" x14ac:dyDescent="0.35">
      <c r="A217" s="109"/>
      <c r="B217" s="112"/>
      <c r="C217" s="33">
        <v>214</v>
      </c>
      <c r="D217" s="115"/>
      <c r="E217" s="39" t="s">
        <v>70</v>
      </c>
      <c r="F217" s="40" t="s">
        <v>125</v>
      </c>
      <c r="G217" s="40" t="s">
        <v>71</v>
      </c>
      <c r="H217" s="47">
        <f>REITORIA!J217+CEAD!J217+CEART!J217+CEFID!J217+ESAG!J217+FAED!J217+CCT!J217+CAV!J217+CEO!J217+CEAVI!J217+CESFI!J217+CERES!J217+CEPLAN!J217+CESMO!J217</f>
        <v>4</v>
      </c>
      <c r="I217" s="86">
        <f>REITORIA!K217+CEAD!K217+CEART!K217+CEFID!K217+ESAG!K217+FAED!K217+CCT!K217+CAV!K217+CEO!K217+CEAVI!K217+CESFI!K217+CERES!K217+CEPLAN!K217+CESMO!K217</f>
        <v>0</v>
      </c>
      <c r="J217" s="87">
        <f>REITORIA!L217+CEAD!L217+CEART!L217+CEFID!L217+ESAG!L217+FAED!L217+CCT!L217+CAV!L217+CEO!L217+CEAVI!L217+CESFI!L217+CERES!L217+CEPLAN!L217+CESMO!L217</f>
        <v>0</v>
      </c>
      <c r="K217" s="75">
        <f t="shared" si="13"/>
        <v>0.5</v>
      </c>
      <c r="L217" s="76">
        <f>REITORIA!O217+REITORIA!P217+CEAD!O217+CEAD!P217+CEART!O217+CEART!P217+CEFID!P217+CEFID!O217+ESAG!O217+ESAG!P217+FAED!O217+FAED!P217+CCT!O217+CCT!P217+CAV!O217+CAV!P217+CEO!O217+CEO!P217+CEAVI!O217+CEAVI!P217+CESFI!O217+CESFI!P217+CERES!O217+CERES!P217+CEPLAN!O217+CEPLAN!P217+CESMO!O217+CESMO!P217</f>
        <v>0</v>
      </c>
      <c r="M217" s="24">
        <f t="shared" si="14"/>
        <v>4</v>
      </c>
      <c r="N217" s="18">
        <v>164.74</v>
      </c>
      <c r="O217" s="18">
        <f t="shared" si="15"/>
        <v>0</v>
      </c>
      <c r="P217" s="18">
        <f t="shared" si="5"/>
        <v>658.96</v>
      </c>
      <c r="Q217" s="62">
        <f t="shared" si="6"/>
        <v>0</v>
      </c>
    </row>
    <row r="218" spans="1:17" ht="40" customHeight="1" x14ac:dyDescent="0.35">
      <c r="A218" s="109"/>
      <c r="B218" s="112"/>
      <c r="C218" s="33">
        <v>215</v>
      </c>
      <c r="D218" s="115"/>
      <c r="E218" s="39" t="s">
        <v>72</v>
      </c>
      <c r="F218" s="40" t="s">
        <v>125</v>
      </c>
      <c r="G218" s="40" t="s">
        <v>101</v>
      </c>
      <c r="H218" s="47">
        <f>REITORIA!J218+CEAD!J218+CEART!J218+CEFID!J218+ESAG!J218+FAED!J218+CCT!J218+CAV!J218+CEO!J218+CEAVI!J218+CESFI!J218+CERES!J218+CEPLAN!J218+CESMO!J218</f>
        <v>4</v>
      </c>
      <c r="I218" s="86">
        <f>REITORIA!K218+CEAD!K218+CEART!K218+CEFID!K218+ESAG!K218+FAED!K218+CCT!K218+CAV!K218+CEO!K218+CEAVI!K218+CESFI!K218+CERES!K218+CEPLAN!K218+CESMO!K218</f>
        <v>0</v>
      </c>
      <c r="J218" s="87">
        <f>REITORIA!L218+CEAD!L218+CEART!L218+CEFID!L218+ESAG!L218+FAED!L218+CCT!L218+CAV!L218+CEO!L218+CEAVI!L218+CESFI!L218+CERES!L218+CEPLAN!L218+CESMO!L218</f>
        <v>0</v>
      </c>
      <c r="K218" s="75">
        <f t="shared" si="13"/>
        <v>0.5</v>
      </c>
      <c r="L218" s="76">
        <f>REITORIA!O218+REITORIA!P218+CEAD!O218+CEAD!P218+CEART!O218+CEART!P218+CEFID!P218+CEFID!O218+ESAG!O218+ESAG!P218+FAED!O218+FAED!P218+CCT!O218+CCT!P218+CAV!O218+CAV!P218+CEO!O218+CEO!P218+CEAVI!O218+CEAVI!P218+CESFI!O218+CESFI!P218+CERES!O218+CERES!P218+CEPLAN!O218+CEPLAN!P218+CESMO!O218+CESMO!P218</f>
        <v>0</v>
      </c>
      <c r="M218" s="24">
        <f t="shared" si="14"/>
        <v>4</v>
      </c>
      <c r="N218" s="18">
        <v>960</v>
      </c>
      <c r="O218" s="18">
        <f t="shared" si="15"/>
        <v>0</v>
      </c>
      <c r="P218" s="18">
        <f t="shared" si="5"/>
        <v>3840</v>
      </c>
      <c r="Q218" s="62">
        <f t="shared" si="6"/>
        <v>0</v>
      </c>
    </row>
    <row r="219" spans="1:17" ht="40" customHeight="1" x14ac:dyDescent="0.35">
      <c r="A219" s="109"/>
      <c r="B219" s="112"/>
      <c r="C219" s="33">
        <v>216</v>
      </c>
      <c r="D219" s="115"/>
      <c r="E219" s="39" t="s">
        <v>74</v>
      </c>
      <c r="F219" s="40" t="s">
        <v>125</v>
      </c>
      <c r="G219" s="40" t="s">
        <v>102</v>
      </c>
      <c r="H219" s="47">
        <f>REITORIA!J219+CEAD!J219+CEART!J219+CEFID!J219+ESAG!J219+FAED!J219+CCT!J219+CAV!J219+CEO!J219+CEAVI!J219+CESFI!J219+CERES!J219+CEPLAN!J219+CESMO!J219</f>
        <v>10</v>
      </c>
      <c r="I219" s="86">
        <f>REITORIA!K219+CEAD!K219+CEART!K219+CEFID!K219+ESAG!K219+FAED!K219+CCT!K219+CAV!K219+CEO!K219+CEAVI!K219+CESFI!K219+CERES!K219+CEPLAN!K219+CESMO!K219</f>
        <v>0</v>
      </c>
      <c r="J219" s="87">
        <f>REITORIA!L219+CEAD!L219+CEART!L219+CEFID!L219+ESAG!L219+FAED!L219+CCT!L219+CAV!L219+CEO!L219+CEAVI!L219+CESFI!L219+CERES!L219+CEPLAN!L219+CESMO!L219</f>
        <v>0</v>
      </c>
      <c r="K219" s="75">
        <f t="shared" si="13"/>
        <v>2</v>
      </c>
      <c r="L219" s="76">
        <f>REITORIA!O219+REITORIA!P219+CEAD!O219+CEAD!P219+CEART!O219+CEART!P219+CEFID!P219+CEFID!O219+ESAG!O219+ESAG!P219+FAED!O219+FAED!P219+CCT!O219+CCT!P219+CAV!O219+CAV!P219+CEO!O219+CEO!P219+CEAVI!O219+CEAVI!P219+CESFI!O219+CESFI!P219+CERES!O219+CERES!P219+CEPLAN!O219+CEPLAN!P219+CESMO!O219+CESMO!P219</f>
        <v>0</v>
      </c>
      <c r="M219" s="24">
        <f t="shared" si="14"/>
        <v>10</v>
      </c>
      <c r="N219" s="18">
        <v>1340</v>
      </c>
      <c r="O219" s="18">
        <f t="shared" si="15"/>
        <v>0</v>
      </c>
      <c r="P219" s="18">
        <f t="shared" si="5"/>
        <v>13400</v>
      </c>
      <c r="Q219" s="62">
        <f t="shared" si="6"/>
        <v>0</v>
      </c>
    </row>
    <row r="220" spans="1:17" ht="40" customHeight="1" x14ac:dyDescent="0.35">
      <c r="A220" s="109"/>
      <c r="B220" s="112"/>
      <c r="C220" s="33">
        <v>217</v>
      </c>
      <c r="D220" s="115"/>
      <c r="E220" s="39" t="s">
        <v>76</v>
      </c>
      <c r="F220" s="40" t="s">
        <v>125</v>
      </c>
      <c r="G220" s="40" t="s">
        <v>137</v>
      </c>
      <c r="H220" s="47">
        <f>REITORIA!J220+CEAD!J220+CEART!J220+CEFID!J220+ESAG!J220+FAED!J220+CCT!J220+CAV!J220+CEO!J220+CEAVI!J220+CESFI!J220+CERES!J220+CEPLAN!J220+CESMO!J220</f>
        <v>4</v>
      </c>
      <c r="I220" s="86">
        <f>REITORIA!K220+CEAD!K220+CEART!K220+CEFID!K220+ESAG!K220+FAED!K220+CCT!K220+CAV!K220+CEO!K220+CEAVI!K220+CESFI!K220+CERES!K220+CEPLAN!K220+CESMO!K220</f>
        <v>0</v>
      </c>
      <c r="J220" s="87">
        <f>REITORIA!L220+CEAD!L220+CEART!L220+CEFID!L220+ESAG!L220+FAED!L220+CCT!L220+CAV!L220+CEO!L220+CEAVI!L220+CESFI!L220+CERES!L220+CEPLAN!L220+CESMO!L220</f>
        <v>0</v>
      </c>
      <c r="K220" s="75">
        <f t="shared" si="13"/>
        <v>0.5</v>
      </c>
      <c r="L220" s="76">
        <f>REITORIA!O220+REITORIA!P220+CEAD!O220+CEAD!P220+CEART!O220+CEART!P220+CEFID!P220+CEFID!O220+ESAG!O220+ESAG!P220+FAED!O220+FAED!P220+CCT!O220+CCT!P220+CAV!O220+CAV!P220+CEO!O220+CEO!P220+CEAVI!O220+CEAVI!P220+CESFI!O220+CESFI!P220+CERES!O220+CERES!P220+CEPLAN!O220+CEPLAN!P220+CESMO!O220+CESMO!P220</f>
        <v>0</v>
      </c>
      <c r="M220" s="24">
        <f t="shared" si="14"/>
        <v>4</v>
      </c>
      <c r="N220" s="18">
        <v>610</v>
      </c>
      <c r="O220" s="18">
        <f t="shared" si="15"/>
        <v>0</v>
      </c>
      <c r="P220" s="18">
        <f t="shared" si="5"/>
        <v>2440</v>
      </c>
      <c r="Q220" s="62">
        <f t="shared" si="6"/>
        <v>0</v>
      </c>
    </row>
    <row r="221" spans="1:17" ht="40" customHeight="1" x14ac:dyDescent="0.35">
      <c r="A221" s="109"/>
      <c r="B221" s="112"/>
      <c r="C221" s="33">
        <v>218</v>
      </c>
      <c r="D221" s="115"/>
      <c r="E221" s="39" t="s">
        <v>77</v>
      </c>
      <c r="F221" s="40" t="s">
        <v>125</v>
      </c>
      <c r="G221" s="40" t="s">
        <v>137</v>
      </c>
      <c r="H221" s="47">
        <f>REITORIA!J221+CEAD!J221+CEART!J221+CEFID!J221+ESAG!J221+FAED!J221+CCT!J221+CAV!J221+CEO!J221+CEAVI!J221+CESFI!J221+CERES!J221+CEPLAN!J221+CESMO!J221</f>
        <v>5</v>
      </c>
      <c r="I221" s="86">
        <f>REITORIA!K221+CEAD!K221+CEART!K221+CEFID!K221+ESAG!K221+FAED!K221+CCT!K221+CAV!K221+CEO!K221+CEAVI!K221+CESFI!K221+CERES!K221+CEPLAN!K221+CESMO!K221</f>
        <v>0</v>
      </c>
      <c r="J221" s="87">
        <f>REITORIA!L221+CEAD!L221+CEART!L221+CEFID!L221+ESAG!L221+FAED!L221+CCT!L221+CAV!L221+CEO!L221+CEAVI!L221+CESFI!L221+CERES!L221+CEPLAN!L221+CESMO!L221</f>
        <v>0</v>
      </c>
      <c r="K221" s="75">
        <f t="shared" si="13"/>
        <v>0.75</v>
      </c>
      <c r="L221" s="76">
        <f>REITORIA!O221+REITORIA!P221+CEAD!O221+CEAD!P221+CEART!O221+CEART!P221+CEFID!P221+CEFID!O221+ESAG!O221+ESAG!P221+FAED!O221+FAED!P221+CCT!O221+CCT!P221+CAV!O221+CAV!P221+CEO!O221+CEO!P221+CEAVI!O221+CEAVI!P221+CESFI!O221+CESFI!P221+CERES!O221+CERES!P221+CEPLAN!O221+CEPLAN!P221+CESMO!O221+CESMO!P221</f>
        <v>0</v>
      </c>
      <c r="M221" s="24">
        <f t="shared" si="14"/>
        <v>5</v>
      </c>
      <c r="N221" s="18">
        <v>1150</v>
      </c>
      <c r="O221" s="18">
        <f t="shared" si="15"/>
        <v>0</v>
      </c>
      <c r="P221" s="18">
        <f t="shared" si="5"/>
        <v>5750</v>
      </c>
      <c r="Q221" s="62">
        <f t="shared" si="6"/>
        <v>0</v>
      </c>
    </row>
    <row r="222" spans="1:17" ht="40" customHeight="1" x14ac:dyDescent="0.35">
      <c r="A222" s="109"/>
      <c r="B222" s="112"/>
      <c r="C222" s="33">
        <v>219</v>
      </c>
      <c r="D222" s="115"/>
      <c r="E222" s="39" t="s">
        <v>78</v>
      </c>
      <c r="F222" s="40" t="s">
        <v>125</v>
      </c>
      <c r="G222" s="40" t="s">
        <v>137</v>
      </c>
      <c r="H222" s="47">
        <f>REITORIA!J222+CEAD!J222+CEART!J222+CEFID!J222+ESAG!J222+FAED!J222+CCT!J222+CAV!J222+CEO!J222+CEAVI!J222+CESFI!J222+CERES!J222+CEPLAN!J222+CESMO!J222</f>
        <v>12</v>
      </c>
      <c r="I222" s="86">
        <f>REITORIA!K222+CEAD!K222+CEART!K222+CEFID!K222+ESAG!K222+FAED!K222+CCT!K222+CAV!K222+CEO!K222+CEAVI!K222+CESFI!K222+CERES!K222+CEPLAN!K222+CESMO!K222</f>
        <v>0</v>
      </c>
      <c r="J222" s="87">
        <f>REITORIA!L222+CEAD!L222+CEART!L222+CEFID!L222+ESAG!L222+FAED!L222+CCT!L222+CAV!L222+CEO!L222+CEAVI!L222+CESFI!L222+CERES!L222+CEPLAN!L222+CESMO!L222</f>
        <v>0</v>
      </c>
      <c r="K222" s="75">
        <f t="shared" si="13"/>
        <v>2.5</v>
      </c>
      <c r="L222" s="76">
        <f>REITORIA!O222+REITORIA!P222+CEAD!O222+CEAD!P222+CEART!O222+CEART!P222+CEFID!P222+CEFID!O222+ESAG!O222+ESAG!P222+FAED!O222+FAED!P222+CCT!O222+CCT!P222+CAV!O222+CAV!P222+CEO!O222+CEO!P222+CEAVI!O222+CEAVI!P222+CESFI!O222+CESFI!P222+CERES!O222+CERES!P222+CEPLAN!O222+CEPLAN!P222+CESMO!O222+CESMO!P222</f>
        <v>0</v>
      </c>
      <c r="M222" s="24">
        <f t="shared" si="14"/>
        <v>12</v>
      </c>
      <c r="N222" s="18">
        <v>90</v>
      </c>
      <c r="O222" s="18">
        <f t="shared" si="15"/>
        <v>0</v>
      </c>
      <c r="P222" s="18">
        <f t="shared" si="5"/>
        <v>1080</v>
      </c>
      <c r="Q222" s="62">
        <f t="shared" si="6"/>
        <v>0</v>
      </c>
    </row>
    <row r="223" spans="1:17" ht="40" customHeight="1" x14ac:dyDescent="0.35">
      <c r="A223" s="109"/>
      <c r="B223" s="112"/>
      <c r="C223" s="33">
        <v>220</v>
      </c>
      <c r="D223" s="115"/>
      <c r="E223" s="39" t="s">
        <v>131</v>
      </c>
      <c r="F223" s="40" t="s">
        <v>125</v>
      </c>
      <c r="G223" s="40" t="s">
        <v>137</v>
      </c>
      <c r="H223" s="47">
        <f>REITORIA!J223+CEAD!J223+CEART!J223+CEFID!J223+ESAG!J223+FAED!J223+CCT!J223+CAV!J223+CEO!J223+CEAVI!J223+CESFI!J223+CERES!J223+CEPLAN!J223+CESMO!J223</f>
        <v>10</v>
      </c>
      <c r="I223" s="86">
        <f>REITORIA!K223+CEAD!K223+CEART!K223+CEFID!K223+ESAG!K223+FAED!K223+CCT!K223+CAV!K223+CEO!K223+CEAVI!K223+CESFI!K223+CERES!K223+CEPLAN!K223+CESMO!K223</f>
        <v>10</v>
      </c>
      <c r="J223" s="87">
        <f>REITORIA!L223+CEAD!L223+CEART!L223+CEFID!L223+ESAG!L223+FAED!L223+CCT!L223+CAV!L223+CEO!L223+CEAVI!L223+CESFI!L223+CERES!L223+CEPLAN!L223+CESMO!L223</f>
        <v>10</v>
      </c>
      <c r="K223" s="75">
        <f t="shared" si="13"/>
        <v>2</v>
      </c>
      <c r="L223" s="76">
        <f>REITORIA!O223+REITORIA!P223+CEAD!O223+CEAD!P223+CEART!O223+CEART!P223+CEFID!P223+CEFID!O223+ESAG!O223+ESAG!P223+FAED!O223+FAED!P223+CCT!O223+CCT!P223+CAV!O223+CAV!P223+CEO!O223+CEO!P223+CEAVI!O223+CEAVI!P223+CESFI!O223+CESFI!P223+CERES!O223+CERES!P223+CEPLAN!O223+CEPLAN!P223+CESMO!O223+CESMO!P223</f>
        <v>0</v>
      </c>
      <c r="M223" s="24">
        <f t="shared" si="14"/>
        <v>0</v>
      </c>
      <c r="N223" s="18">
        <v>70</v>
      </c>
      <c r="O223" s="18">
        <f t="shared" si="15"/>
        <v>0</v>
      </c>
      <c r="P223" s="18">
        <f t="shared" si="5"/>
        <v>700</v>
      </c>
      <c r="Q223" s="62">
        <f t="shared" si="6"/>
        <v>700</v>
      </c>
    </row>
    <row r="224" spans="1:17" ht="40" customHeight="1" x14ac:dyDescent="0.35">
      <c r="A224" s="109"/>
      <c r="B224" s="112"/>
      <c r="C224" s="33">
        <v>221</v>
      </c>
      <c r="D224" s="115"/>
      <c r="E224" s="39" t="s">
        <v>132</v>
      </c>
      <c r="F224" s="40" t="s">
        <v>37</v>
      </c>
      <c r="G224" s="40" t="s">
        <v>117</v>
      </c>
      <c r="H224" s="47">
        <f>REITORIA!J224+CEAD!J224+CEART!J224+CEFID!J224+ESAG!J224+FAED!J224+CCT!J224+CAV!J224+CEO!J224+CEAVI!J224+CESFI!J224+CERES!J224+CEPLAN!J224+CESMO!J224</f>
        <v>600</v>
      </c>
      <c r="I224" s="86">
        <f>REITORIA!K224+CEAD!K224+CEART!K224+CEFID!K224+ESAG!K224+FAED!K224+CCT!K224+CAV!K224+CEO!K224+CEAVI!K224+CESFI!K224+CERES!K224+CEPLAN!K224+CESMO!K224</f>
        <v>0</v>
      </c>
      <c r="J224" s="87">
        <f>REITORIA!L224+CEAD!L224+CEART!L224+CEFID!L224+ESAG!L224+FAED!L224+CCT!L224+CAV!L224+CEO!L224+CEAVI!L224+CESFI!L224+CERES!L224+CEPLAN!L224+CESMO!L224</f>
        <v>0</v>
      </c>
      <c r="K224" s="75">
        <f t="shared" si="13"/>
        <v>149.5</v>
      </c>
      <c r="L224" s="76">
        <f>REITORIA!O224+REITORIA!P224+CEAD!O224+CEAD!P224+CEART!O224+CEART!P224+CEFID!P224+CEFID!O224+ESAG!O224+ESAG!P224+FAED!O224+FAED!P224+CCT!O224+CCT!P224+CAV!O224+CAV!P224+CEO!O224+CEO!P224+CEAVI!O224+CEAVI!P224+CESFI!O224+CESFI!P224+CERES!O224+CERES!P224+CEPLAN!O224+CEPLAN!P224+CESMO!O224+CESMO!P224</f>
        <v>0</v>
      </c>
      <c r="M224" s="24">
        <f t="shared" si="14"/>
        <v>600</v>
      </c>
      <c r="N224" s="18">
        <v>16.18</v>
      </c>
      <c r="O224" s="18">
        <f t="shared" si="15"/>
        <v>0</v>
      </c>
      <c r="P224" s="18">
        <f t="shared" si="5"/>
        <v>9708</v>
      </c>
      <c r="Q224" s="62">
        <f t="shared" si="6"/>
        <v>0</v>
      </c>
    </row>
    <row r="225" spans="1:17" ht="40" customHeight="1" x14ac:dyDescent="0.35">
      <c r="A225" s="109"/>
      <c r="B225" s="112"/>
      <c r="C225" s="33">
        <v>222</v>
      </c>
      <c r="D225" s="115"/>
      <c r="E225" s="39" t="s">
        <v>135</v>
      </c>
      <c r="F225" s="40" t="s">
        <v>37</v>
      </c>
      <c r="G225" s="40" t="s">
        <v>118</v>
      </c>
      <c r="H225" s="47">
        <f>REITORIA!J225+CEAD!J225+CEART!J225+CEFID!J225+ESAG!J225+FAED!J225+CCT!J225+CAV!J225+CEO!J225+CEAVI!J225+CESFI!J225+CERES!J225+CEPLAN!J225+CESMO!J225</f>
        <v>400</v>
      </c>
      <c r="I225" s="86">
        <f>REITORIA!K225+CEAD!K225+CEART!K225+CEFID!K225+ESAG!K225+FAED!K225+CCT!K225+CAV!K225+CEO!K225+CEAVI!K225+CESFI!K225+CERES!K225+CEPLAN!K225+CESMO!K225</f>
        <v>0</v>
      </c>
      <c r="J225" s="87">
        <f>REITORIA!L225+CEAD!L225+CEART!L225+CEFID!L225+ESAG!L225+FAED!L225+CCT!L225+CAV!L225+CEO!L225+CEAVI!L225+CESFI!L225+CERES!L225+CEPLAN!L225+CESMO!L225</f>
        <v>0</v>
      </c>
      <c r="K225" s="75">
        <f t="shared" si="13"/>
        <v>99.5</v>
      </c>
      <c r="L225" s="76">
        <f>REITORIA!O225+REITORIA!P225+CEAD!O225+CEAD!P225+CEART!O225+CEART!P225+CEFID!P225+CEFID!O225+ESAG!O225+ESAG!P225+FAED!O225+FAED!P225+CCT!O225+CCT!P225+CAV!O225+CAV!P225+CEO!O225+CEO!P225+CEAVI!O225+CEAVI!P225+CESFI!O225+CESFI!P225+CERES!O225+CERES!P225+CEPLAN!O225+CEPLAN!P225+CESMO!O225+CESMO!P225</f>
        <v>0</v>
      </c>
      <c r="M225" s="24">
        <f t="shared" si="14"/>
        <v>400</v>
      </c>
      <c r="N225" s="18">
        <v>45</v>
      </c>
      <c r="O225" s="18">
        <f t="shared" si="15"/>
        <v>0</v>
      </c>
      <c r="P225" s="18">
        <f t="shared" si="5"/>
        <v>18000</v>
      </c>
      <c r="Q225" s="62">
        <f t="shared" si="6"/>
        <v>0</v>
      </c>
    </row>
    <row r="226" spans="1:17" ht="40" customHeight="1" x14ac:dyDescent="0.35">
      <c r="A226" s="109"/>
      <c r="B226" s="112"/>
      <c r="C226" s="33">
        <v>223</v>
      </c>
      <c r="D226" s="115"/>
      <c r="E226" s="39" t="s">
        <v>136</v>
      </c>
      <c r="F226" s="40" t="s">
        <v>37</v>
      </c>
      <c r="G226" s="40" t="s">
        <v>119</v>
      </c>
      <c r="H226" s="47">
        <f>REITORIA!J226+CEAD!J226+CEART!J226+CEFID!J226+ESAG!J226+FAED!J226+CCT!J226+CAV!J226+CEO!J226+CEAVI!J226+CESFI!J226+CERES!J226+CEPLAN!J226+CESMO!J226</f>
        <v>400</v>
      </c>
      <c r="I226" s="86">
        <f>REITORIA!K226+CEAD!K226+CEART!K226+CEFID!K226+ESAG!K226+FAED!K226+CCT!K226+CAV!K226+CEO!K226+CEAVI!K226+CESFI!K226+CERES!K226+CEPLAN!K226+CESMO!K226</f>
        <v>0</v>
      </c>
      <c r="J226" s="87">
        <f>REITORIA!L226+CEAD!L226+CEART!L226+CEFID!L226+ESAG!L226+FAED!L226+CCT!L226+CAV!L226+CEO!L226+CEAVI!L226+CESFI!L226+CERES!L226+CEPLAN!L226+CESMO!L226</f>
        <v>0</v>
      </c>
      <c r="K226" s="75">
        <f t="shared" si="13"/>
        <v>99.5</v>
      </c>
      <c r="L226" s="76">
        <f>REITORIA!O226+REITORIA!P226+CEAD!O226+CEAD!P226+CEART!O226+CEART!P226+CEFID!P226+CEFID!O226+ESAG!O226+ESAG!P226+FAED!O226+FAED!P226+CCT!O226+CCT!P226+CAV!O226+CAV!P226+CEO!O226+CEO!P226+CEAVI!O226+CEAVI!P226+CESFI!O226+CESFI!P226+CERES!O226+CERES!P226+CEPLAN!O226+CEPLAN!P226+CESMO!O226+CESMO!P226</f>
        <v>0</v>
      </c>
      <c r="M226" s="24">
        <f t="shared" si="14"/>
        <v>400</v>
      </c>
      <c r="N226" s="18">
        <v>30</v>
      </c>
      <c r="O226" s="18">
        <f t="shared" si="15"/>
        <v>0</v>
      </c>
      <c r="P226" s="18">
        <f t="shared" si="5"/>
        <v>12000</v>
      </c>
      <c r="Q226" s="62">
        <f t="shared" si="6"/>
        <v>0</v>
      </c>
    </row>
    <row r="227" spans="1:17" ht="40" customHeight="1" x14ac:dyDescent="0.35">
      <c r="A227" s="109"/>
      <c r="B227" s="112"/>
      <c r="C227" s="33">
        <v>224</v>
      </c>
      <c r="D227" s="115"/>
      <c r="E227" s="39" t="s">
        <v>86</v>
      </c>
      <c r="F227" s="40" t="s">
        <v>125</v>
      </c>
      <c r="G227" s="40" t="s">
        <v>137</v>
      </c>
      <c r="H227" s="47">
        <f>REITORIA!J227+CEAD!J227+CEART!J227+CEFID!J227+ESAG!J227+FAED!J227+CCT!J227+CAV!J227+CEO!J227+CEAVI!J227+CESFI!J227+CERES!J227+CEPLAN!J227+CESMO!J227</f>
        <v>8</v>
      </c>
      <c r="I227" s="86">
        <f>REITORIA!K227+CEAD!K227+CEART!K227+CEFID!K227+ESAG!K227+FAED!K227+CCT!K227+CAV!K227+CEO!K227+CEAVI!K227+CESFI!K227+CERES!K227+CEPLAN!K227+CESMO!K227</f>
        <v>0</v>
      </c>
      <c r="J227" s="87">
        <f>REITORIA!L227+CEAD!L227+CEART!L227+CEFID!L227+ESAG!L227+FAED!L227+CCT!L227+CAV!L227+CEO!L227+CEAVI!L227+CESFI!L227+CERES!L227+CEPLAN!L227+CESMO!L227</f>
        <v>0</v>
      </c>
      <c r="K227" s="75">
        <f t="shared" si="13"/>
        <v>1.5</v>
      </c>
      <c r="L227" s="76">
        <f>REITORIA!O227+REITORIA!P227+CEAD!O227+CEAD!P227+CEART!O227+CEART!P227+CEFID!P227+CEFID!O227+ESAG!O227+ESAG!P227+FAED!O227+FAED!P227+CCT!O227+CCT!P227+CAV!O227+CAV!P227+CEO!O227+CEO!P227+CEAVI!O227+CEAVI!P227+CESFI!O227+CESFI!P227+CERES!O227+CERES!P227+CEPLAN!O227+CEPLAN!P227+CESMO!O227+CESMO!P227</f>
        <v>0</v>
      </c>
      <c r="M227" s="24">
        <f t="shared" si="14"/>
        <v>8</v>
      </c>
      <c r="N227" s="18">
        <v>400</v>
      </c>
      <c r="O227" s="18">
        <f t="shared" si="15"/>
        <v>0</v>
      </c>
      <c r="P227" s="18">
        <f t="shared" si="5"/>
        <v>3200</v>
      </c>
      <c r="Q227" s="62">
        <f t="shared" si="6"/>
        <v>0</v>
      </c>
    </row>
    <row r="228" spans="1:17" ht="40" customHeight="1" x14ac:dyDescent="0.35">
      <c r="A228" s="109"/>
      <c r="B228" s="112"/>
      <c r="C228" s="33">
        <v>225</v>
      </c>
      <c r="D228" s="115"/>
      <c r="E228" s="39" t="s">
        <v>89</v>
      </c>
      <c r="F228" s="40" t="s">
        <v>37</v>
      </c>
      <c r="G228" s="40" t="s">
        <v>137</v>
      </c>
      <c r="H228" s="47">
        <f>REITORIA!J228+CEAD!J228+CEART!J228+CEFID!J228+ESAG!J228+FAED!J228+CCT!J228+CAV!J228+CEO!J228+CEAVI!J228+CESFI!J228+CERES!J228+CEPLAN!J228+CESMO!J228</f>
        <v>100</v>
      </c>
      <c r="I228" s="86">
        <f>REITORIA!K228+CEAD!K228+CEART!K228+CEFID!K228+ESAG!K228+FAED!K228+CCT!K228+CAV!K228+CEO!K228+CEAVI!K228+CESFI!K228+CERES!K228+CEPLAN!K228+CESMO!K228</f>
        <v>0</v>
      </c>
      <c r="J228" s="87">
        <f>REITORIA!L228+CEAD!L228+CEART!L228+CEFID!L228+ESAG!L228+FAED!L228+CCT!L228+CAV!L228+CEO!L228+CEAVI!L228+CESFI!L228+CERES!L228+CEPLAN!L228+CESMO!L228</f>
        <v>0</v>
      </c>
      <c r="K228" s="75">
        <f t="shared" si="13"/>
        <v>24.5</v>
      </c>
      <c r="L228" s="76">
        <f>REITORIA!O228+REITORIA!P228+CEAD!O228+CEAD!P228+CEART!O228+CEART!P228+CEFID!P228+CEFID!O228+ESAG!O228+ESAG!P228+FAED!O228+FAED!P228+CCT!O228+CCT!P228+CAV!O228+CAV!P228+CEO!O228+CEO!P228+CEAVI!O228+CEAVI!P228+CESFI!O228+CESFI!P228+CERES!O228+CERES!P228+CEPLAN!O228+CEPLAN!P228+CESMO!O228+CESMO!P228</f>
        <v>0</v>
      </c>
      <c r="M228" s="24">
        <f t="shared" si="14"/>
        <v>100</v>
      </c>
      <c r="N228" s="18">
        <v>190</v>
      </c>
      <c r="O228" s="18">
        <f t="shared" si="15"/>
        <v>0</v>
      </c>
      <c r="P228" s="18">
        <f t="shared" si="5"/>
        <v>19000</v>
      </c>
      <c r="Q228" s="62">
        <f t="shared" si="6"/>
        <v>0</v>
      </c>
    </row>
    <row r="229" spans="1:17" ht="40" customHeight="1" x14ac:dyDescent="0.35">
      <c r="A229" s="109"/>
      <c r="B229" s="112"/>
      <c r="C229" s="33">
        <v>226</v>
      </c>
      <c r="D229" s="115"/>
      <c r="E229" s="39" t="s">
        <v>90</v>
      </c>
      <c r="F229" s="40" t="s">
        <v>37</v>
      </c>
      <c r="G229" s="40" t="s">
        <v>137</v>
      </c>
      <c r="H229" s="47">
        <f>REITORIA!J229+CEAD!J229+CEART!J229+CEFID!J229+ESAG!J229+FAED!J229+CCT!J229+CAV!J229+CEO!J229+CEAVI!J229+CESFI!J229+CERES!J229+CEPLAN!J229+CESMO!J229</f>
        <v>100</v>
      </c>
      <c r="I229" s="86">
        <f>REITORIA!K229+CEAD!K229+CEART!K229+CEFID!K229+ESAG!K229+FAED!K229+CCT!K229+CAV!K229+CEO!K229+CEAVI!K229+CESFI!K229+CERES!K229+CEPLAN!K229+CESMO!K229</f>
        <v>0</v>
      </c>
      <c r="J229" s="87">
        <f>REITORIA!L229+CEAD!L229+CEART!L229+CEFID!L229+ESAG!L229+FAED!L229+CCT!L229+CAV!L229+CEO!L229+CEAVI!L229+CESFI!L229+CERES!L229+CEPLAN!L229+CESMO!L229</f>
        <v>0</v>
      </c>
      <c r="K229" s="75">
        <f t="shared" si="13"/>
        <v>24.5</v>
      </c>
      <c r="L229" s="76">
        <f>REITORIA!O229+REITORIA!P229+CEAD!O229+CEAD!P229+CEART!O229+CEART!P229+CEFID!P229+CEFID!O229+ESAG!O229+ESAG!P229+FAED!O229+FAED!P229+CCT!O229+CCT!P229+CAV!O229+CAV!P229+CEO!O229+CEO!P229+CEAVI!O229+CEAVI!P229+CESFI!O229+CESFI!P229+CERES!O229+CERES!P229+CEPLAN!O229+CEPLAN!P229+CESMO!O229+CESMO!P229</f>
        <v>0</v>
      </c>
      <c r="M229" s="24">
        <f t="shared" si="14"/>
        <v>100</v>
      </c>
      <c r="N229" s="18">
        <v>100</v>
      </c>
      <c r="O229" s="18">
        <f t="shared" si="15"/>
        <v>0</v>
      </c>
      <c r="P229" s="18">
        <f t="shared" si="5"/>
        <v>10000</v>
      </c>
      <c r="Q229" s="62">
        <f t="shared" si="6"/>
        <v>0</v>
      </c>
    </row>
    <row r="230" spans="1:17" ht="40" customHeight="1" x14ac:dyDescent="0.35">
      <c r="A230" s="109"/>
      <c r="B230" s="112"/>
      <c r="C230" s="33">
        <v>227</v>
      </c>
      <c r="D230" s="115"/>
      <c r="E230" s="39" t="s">
        <v>91</v>
      </c>
      <c r="F230" s="40" t="s">
        <v>37</v>
      </c>
      <c r="G230" s="40" t="s">
        <v>120</v>
      </c>
      <c r="H230" s="47">
        <f>REITORIA!J230+CEAD!J230+CEART!J230+CEFID!J230+ESAG!J230+FAED!J230+CCT!J230+CAV!J230+CEO!J230+CEAVI!J230+CESFI!J230+CERES!J230+CEPLAN!J230+CESMO!J230</f>
        <v>200</v>
      </c>
      <c r="I230" s="86">
        <f>REITORIA!K230+CEAD!K230+CEART!K230+CEFID!K230+ESAG!K230+FAED!K230+CCT!K230+CAV!K230+CEO!K230+CEAVI!K230+CESFI!K230+CERES!K230+CEPLAN!K230+CESMO!K230</f>
        <v>0</v>
      </c>
      <c r="J230" s="87">
        <f>REITORIA!L230+CEAD!L230+CEART!L230+CEFID!L230+ESAG!L230+FAED!L230+CCT!L230+CAV!L230+CEO!L230+CEAVI!L230+CESFI!L230+CERES!L230+CEPLAN!L230+CESMO!L230</f>
        <v>0</v>
      </c>
      <c r="K230" s="75">
        <f t="shared" si="13"/>
        <v>49.5</v>
      </c>
      <c r="L230" s="76">
        <f>REITORIA!O230+REITORIA!P230+CEAD!O230+CEAD!P230+CEART!O230+CEART!P230+CEFID!P230+CEFID!O230+ESAG!O230+ESAG!P230+FAED!O230+FAED!P230+CCT!O230+CCT!P230+CAV!O230+CAV!P230+CEO!O230+CEO!P230+CEAVI!O230+CEAVI!P230+CESFI!O230+CESFI!P230+CERES!O230+CERES!P230+CEPLAN!O230+CEPLAN!P230+CESMO!O230+CESMO!P230</f>
        <v>0</v>
      </c>
      <c r="M230" s="24">
        <f t="shared" si="14"/>
        <v>200</v>
      </c>
      <c r="N230" s="18">
        <v>20</v>
      </c>
      <c r="O230" s="18">
        <f t="shared" si="15"/>
        <v>0</v>
      </c>
      <c r="P230" s="18">
        <f t="shared" si="5"/>
        <v>4000</v>
      </c>
      <c r="Q230" s="62">
        <f t="shared" si="6"/>
        <v>0</v>
      </c>
    </row>
    <row r="231" spans="1:17" ht="40" customHeight="1" x14ac:dyDescent="0.35">
      <c r="A231" s="109"/>
      <c r="B231" s="112"/>
      <c r="C231" s="33">
        <v>228</v>
      </c>
      <c r="D231" s="115"/>
      <c r="E231" s="39" t="s">
        <v>93</v>
      </c>
      <c r="F231" s="40" t="s">
        <v>125</v>
      </c>
      <c r="G231" s="40" t="s">
        <v>137</v>
      </c>
      <c r="H231" s="47">
        <f>REITORIA!J231+CEAD!J231+CEART!J231+CEFID!J231+ESAG!J231+FAED!J231+CCT!J231+CAV!J231+CEO!J231+CEAVI!J231+CESFI!J231+CERES!J231+CEPLAN!J231+CESMO!J231</f>
        <v>20</v>
      </c>
      <c r="I231" s="86">
        <f>REITORIA!K231+CEAD!K231+CEART!K231+CEFID!K231+ESAG!K231+FAED!K231+CCT!K231+CAV!K231+CEO!K231+CEAVI!K231+CESFI!K231+CERES!K231+CEPLAN!K231+CESMO!K231</f>
        <v>0</v>
      </c>
      <c r="J231" s="87">
        <f>REITORIA!L231+CEAD!L231+CEART!L231+CEFID!L231+ESAG!L231+FAED!L231+CCT!L231+CAV!L231+CEO!L231+CEAVI!L231+CESFI!L231+CERES!L231+CEPLAN!L231+CESMO!L231</f>
        <v>0</v>
      </c>
      <c r="K231" s="75">
        <f t="shared" si="13"/>
        <v>4.5</v>
      </c>
      <c r="L231" s="76">
        <f>REITORIA!O231+REITORIA!P231+CEAD!O231+CEAD!P231+CEART!O231+CEART!P231+CEFID!P231+CEFID!O231+ESAG!O231+ESAG!P231+FAED!O231+FAED!P231+CCT!O231+CCT!P231+CAV!O231+CAV!P231+CEO!O231+CEO!P231+CEAVI!O231+CEAVI!P231+CESFI!O231+CESFI!P231+CERES!O231+CERES!P231+CEPLAN!O231+CEPLAN!P231+CESMO!O231+CESMO!P231</f>
        <v>0</v>
      </c>
      <c r="M231" s="24">
        <f t="shared" si="14"/>
        <v>20</v>
      </c>
      <c r="N231" s="18">
        <v>133</v>
      </c>
      <c r="O231" s="18">
        <f t="shared" si="15"/>
        <v>0</v>
      </c>
      <c r="P231" s="18">
        <f t="shared" si="5"/>
        <v>2660</v>
      </c>
      <c r="Q231" s="62">
        <f t="shared" si="6"/>
        <v>0</v>
      </c>
    </row>
    <row r="232" spans="1:17" ht="40" customHeight="1" x14ac:dyDescent="0.35">
      <c r="A232" s="110"/>
      <c r="B232" s="113"/>
      <c r="C232" s="33">
        <v>229</v>
      </c>
      <c r="D232" s="116"/>
      <c r="E232" s="39" t="s">
        <v>94</v>
      </c>
      <c r="F232" s="40" t="s">
        <v>125</v>
      </c>
      <c r="G232" s="40" t="s">
        <v>137</v>
      </c>
      <c r="H232" s="47">
        <f>REITORIA!J232+CEAD!J232+CEART!J232+CEFID!J232+ESAG!J232+FAED!J232+CCT!J232+CAV!J232+CEO!J232+CEAVI!J232+CESFI!J232+CERES!J232+CEPLAN!J232+CESMO!J232</f>
        <v>10</v>
      </c>
      <c r="I232" s="86">
        <f>REITORIA!K232+CEAD!K232+CEART!K232+CEFID!K232+ESAG!K232+FAED!K232+CCT!K232+CAV!K232+CEO!K232+CEAVI!K232+CESFI!K232+CERES!K232+CEPLAN!K232+CESMO!K232</f>
        <v>0</v>
      </c>
      <c r="J232" s="87">
        <f>REITORIA!L232+CEAD!L232+CEART!L232+CEFID!L232+ESAG!L232+FAED!L232+CCT!L232+CAV!L232+CEO!L232+CEAVI!L232+CESFI!L232+CERES!L232+CEPLAN!L232+CESMO!L232</f>
        <v>0</v>
      </c>
      <c r="K232" s="75">
        <f t="shared" si="13"/>
        <v>2</v>
      </c>
      <c r="L232" s="76">
        <f>REITORIA!O232+REITORIA!P232+CEAD!O232+CEAD!P232+CEART!O232+CEART!P232+CEFID!P232+CEFID!O232+ESAG!O232+ESAG!P232+FAED!O232+FAED!P232+CCT!O232+CCT!P232+CAV!O232+CAV!P232+CEO!O232+CEO!P232+CEAVI!O232+CEAVI!P232+CESFI!O232+CESFI!P232+CERES!O232+CERES!P232+CEPLAN!O232+CEPLAN!P232+CESMO!O232+CESMO!P232</f>
        <v>0</v>
      </c>
      <c r="M232" s="24">
        <f t="shared" si="14"/>
        <v>10</v>
      </c>
      <c r="N232" s="18">
        <v>204.77</v>
      </c>
      <c r="O232" s="18">
        <f t="shared" si="15"/>
        <v>0</v>
      </c>
      <c r="P232" s="18">
        <f t="shared" si="5"/>
        <v>2047.7</v>
      </c>
      <c r="Q232" s="62">
        <f t="shared" si="6"/>
        <v>0</v>
      </c>
    </row>
    <row r="233" spans="1:17" ht="40" customHeight="1" x14ac:dyDescent="0.35">
      <c r="A233" s="108" t="s">
        <v>145</v>
      </c>
      <c r="B233" s="111">
        <v>7</v>
      </c>
      <c r="C233" s="33">
        <v>230</v>
      </c>
      <c r="D233" s="114" t="s">
        <v>124</v>
      </c>
      <c r="E233" s="39" t="s">
        <v>27</v>
      </c>
      <c r="F233" s="40" t="s">
        <v>125</v>
      </c>
      <c r="G233" s="40" t="s">
        <v>137</v>
      </c>
      <c r="H233" s="47">
        <f>REITORIA!J233+CEAD!J233+CEART!J233+CEFID!J233+ESAG!J233+FAED!J233+CCT!J233+CAV!J233+CEO!J233+CEAVI!J233+CESFI!J233+CERES!J233+CEPLAN!J233+CESMO!J233</f>
        <v>12</v>
      </c>
      <c r="I233" s="86">
        <f>REITORIA!K233+CEAD!K233+CEART!K233+CEFID!K233+ESAG!K233+FAED!K233+CCT!K233+CAV!K233+CEO!K233+CEAVI!K233+CESFI!K233+CERES!K233+CEPLAN!K233+CESMO!K233</f>
        <v>1</v>
      </c>
      <c r="J233" s="87">
        <f>REITORIA!L233+CEAD!L233+CEART!L233+CEFID!L233+ESAG!L233+FAED!L233+CCT!L233+CAV!L233+CEO!L233+CEAVI!L233+CESFI!L233+CERES!L233+CEPLAN!L233+CESMO!L233</f>
        <v>1</v>
      </c>
      <c r="K233" s="75">
        <f t="shared" si="13"/>
        <v>2.5</v>
      </c>
      <c r="L233" s="76">
        <f>REITORIA!O233+REITORIA!P233+CEAD!O233+CEAD!P233+CEART!O233+CEART!P233+CEFID!P233+CEFID!O233+ESAG!O233+ESAG!P233+FAED!O233+FAED!P233+CCT!O233+CCT!P233+CAV!O233+CAV!P233+CEO!O233+CEO!P233+CEAVI!O233+CEAVI!P233+CESFI!O233+CESFI!P233+CERES!O233+CERES!P233+CEPLAN!O233+CEPLAN!P233+CESMO!O233+CESMO!P233</f>
        <v>0</v>
      </c>
      <c r="M233" s="24">
        <f t="shared" si="14"/>
        <v>11</v>
      </c>
      <c r="N233" s="18">
        <v>177</v>
      </c>
      <c r="O233" s="18">
        <f t="shared" si="15"/>
        <v>0</v>
      </c>
      <c r="P233" s="18">
        <f t="shared" si="5"/>
        <v>2124</v>
      </c>
      <c r="Q233" s="62">
        <f t="shared" si="6"/>
        <v>177</v>
      </c>
    </row>
    <row r="234" spans="1:17" ht="40" customHeight="1" x14ac:dyDescent="0.35">
      <c r="A234" s="109"/>
      <c r="B234" s="112"/>
      <c r="C234" s="33">
        <v>231</v>
      </c>
      <c r="D234" s="115"/>
      <c r="E234" s="39" t="s">
        <v>30</v>
      </c>
      <c r="F234" s="40" t="s">
        <v>31</v>
      </c>
      <c r="G234" s="40" t="s">
        <v>137</v>
      </c>
      <c r="H234" s="47">
        <f>REITORIA!J234+CEAD!J234+CEART!J234+CEFID!J234+ESAG!J234+FAED!J234+CCT!J234+CAV!J234+CEO!J234+CEAVI!J234+CESFI!J234+CERES!J234+CEPLAN!J234+CESMO!J234</f>
        <v>500</v>
      </c>
      <c r="I234" s="86">
        <f>REITORIA!K234+CEAD!K234+CEART!K234+CEFID!K234+ESAG!K234+FAED!K234+CCT!K234+CAV!K234+CEO!K234+CEAVI!K234+CESFI!K234+CERES!K234+CEPLAN!K234+CESMO!K234</f>
        <v>0</v>
      </c>
      <c r="J234" s="87">
        <f>REITORIA!L234+CEAD!L234+CEART!L234+CEFID!L234+ESAG!L234+FAED!L234+CCT!L234+CAV!L234+CEO!L234+CEAVI!L234+CESFI!L234+CERES!L234+CEPLAN!L234+CESMO!L234</f>
        <v>0</v>
      </c>
      <c r="K234" s="75">
        <f t="shared" si="13"/>
        <v>124.5</v>
      </c>
      <c r="L234" s="76">
        <f>REITORIA!O234+REITORIA!P234+CEAD!O234+CEAD!P234+CEART!O234+CEART!P234+CEFID!P234+CEFID!O234+ESAG!O234+ESAG!P234+FAED!O234+FAED!P234+CCT!O234+CCT!P234+CAV!O234+CAV!P234+CEO!O234+CEO!P234+CEAVI!O234+CEAVI!P234+CESFI!O234+CESFI!P234+CERES!O234+CERES!P234+CEPLAN!O234+CEPLAN!P234+CESMO!O234+CESMO!P234</f>
        <v>0</v>
      </c>
      <c r="M234" s="24">
        <f t="shared" si="14"/>
        <v>500</v>
      </c>
      <c r="N234" s="18">
        <v>20</v>
      </c>
      <c r="O234" s="18">
        <f t="shared" si="15"/>
        <v>0</v>
      </c>
      <c r="P234" s="18">
        <f t="shared" si="5"/>
        <v>10000</v>
      </c>
      <c r="Q234" s="62">
        <f t="shared" si="6"/>
        <v>0</v>
      </c>
    </row>
    <row r="235" spans="1:17" ht="40" customHeight="1" x14ac:dyDescent="0.35">
      <c r="A235" s="109"/>
      <c r="B235" s="112"/>
      <c r="C235" s="33">
        <v>232</v>
      </c>
      <c r="D235" s="115"/>
      <c r="E235" s="39" t="s">
        <v>32</v>
      </c>
      <c r="F235" s="40" t="s">
        <v>125</v>
      </c>
      <c r="G235" s="40" t="s">
        <v>137</v>
      </c>
      <c r="H235" s="47">
        <f>REITORIA!J235+CEAD!J235+CEART!J235+CEFID!J235+ESAG!J235+FAED!J235+CCT!J235+CAV!J235+CEO!J235+CEAVI!J235+CESFI!J235+CERES!J235+CEPLAN!J235+CESMO!J235</f>
        <v>100</v>
      </c>
      <c r="I235" s="86">
        <f>REITORIA!K235+CEAD!K235+CEART!K235+CEFID!K235+ESAG!K235+FAED!K235+CCT!K235+CAV!K235+CEO!K235+CEAVI!K235+CESFI!K235+CERES!K235+CEPLAN!K235+CESMO!K235</f>
        <v>0</v>
      </c>
      <c r="J235" s="87">
        <f>REITORIA!L235+CEAD!L235+CEART!L235+CEFID!L235+ESAG!L235+FAED!L235+CCT!L235+CAV!L235+CEO!L235+CEAVI!L235+CESFI!L235+CERES!L235+CEPLAN!L235+CESMO!L235</f>
        <v>0</v>
      </c>
      <c r="K235" s="75">
        <f t="shared" si="13"/>
        <v>24.5</v>
      </c>
      <c r="L235" s="76">
        <f>REITORIA!O235+REITORIA!P235+CEAD!O235+CEAD!P235+CEART!O235+CEART!P235+CEFID!P235+CEFID!O235+ESAG!O235+ESAG!P235+FAED!O235+FAED!P235+CCT!O235+CCT!P235+CAV!O235+CAV!P235+CEO!O235+CEO!P235+CEAVI!O235+CEAVI!P235+CESFI!O235+CESFI!P235+CERES!O235+CERES!P235+CEPLAN!O235+CEPLAN!P235+CESMO!O235+CESMO!P235</f>
        <v>0</v>
      </c>
      <c r="M235" s="24">
        <f t="shared" si="14"/>
        <v>100</v>
      </c>
      <c r="N235" s="18">
        <v>32</v>
      </c>
      <c r="O235" s="18">
        <f t="shared" si="15"/>
        <v>0</v>
      </c>
      <c r="P235" s="18">
        <f t="shared" si="5"/>
        <v>3200</v>
      </c>
      <c r="Q235" s="62">
        <f t="shared" si="6"/>
        <v>0</v>
      </c>
    </row>
    <row r="236" spans="1:17" ht="40" customHeight="1" x14ac:dyDescent="0.35">
      <c r="A236" s="109"/>
      <c r="B236" s="112"/>
      <c r="C236" s="33">
        <v>233</v>
      </c>
      <c r="D236" s="115"/>
      <c r="E236" s="39" t="s">
        <v>33</v>
      </c>
      <c r="F236" s="40" t="s">
        <v>125</v>
      </c>
      <c r="G236" s="40" t="s">
        <v>101</v>
      </c>
      <c r="H236" s="47">
        <f>REITORIA!J236+CEAD!J236+CEART!J236+CEFID!J236+ESAG!J236+FAED!J236+CCT!J236+CAV!J236+CEO!J236+CEAVI!J236+CESFI!J236+CERES!J236+CEPLAN!J236+CESMO!J236</f>
        <v>100</v>
      </c>
      <c r="I236" s="86">
        <f>REITORIA!K236+CEAD!K236+CEART!K236+CEFID!K236+ESAG!K236+FAED!K236+CCT!K236+CAV!K236+CEO!K236+CEAVI!K236+CESFI!K236+CERES!K236+CEPLAN!K236+CESMO!K236</f>
        <v>0</v>
      </c>
      <c r="J236" s="87">
        <f>REITORIA!L236+CEAD!L236+CEART!L236+CEFID!L236+ESAG!L236+FAED!L236+CCT!L236+CAV!L236+CEO!L236+CEAVI!L236+CESFI!L236+CERES!L236+CEPLAN!L236+CESMO!L236</f>
        <v>0</v>
      </c>
      <c r="K236" s="75">
        <f t="shared" si="13"/>
        <v>24.5</v>
      </c>
      <c r="L236" s="76">
        <f>REITORIA!O236+REITORIA!P236+CEAD!O236+CEAD!P236+CEART!O236+CEART!P236+CEFID!P236+CEFID!O236+ESAG!O236+ESAG!P236+FAED!O236+FAED!P236+CCT!O236+CCT!P236+CAV!O236+CAV!P236+CEO!O236+CEO!P236+CEAVI!O236+CEAVI!P236+CESFI!O236+CESFI!P236+CERES!O236+CERES!P236+CEPLAN!O236+CEPLAN!P236+CESMO!O236+CESMO!P236</f>
        <v>0</v>
      </c>
      <c r="M236" s="24">
        <f t="shared" si="14"/>
        <v>100</v>
      </c>
      <c r="N236" s="18">
        <v>52</v>
      </c>
      <c r="O236" s="18">
        <f t="shared" si="15"/>
        <v>0</v>
      </c>
      <c r="P236" s="18">
        <f t="shared" si="5"/>
        <v>5200</v>
      </c>
      <c r="Q236" s="62">
        <f t="shared" si="6"/>
        <v>0</v>
      </c>
    </row>
    <row r="237" spans="1:17" ht="40" customHeight="1" x14ac:dyDescent="0.35">
      <c r="A237" s="109"/>
      <c r="B237" s="112"/>
      <c r="C237" s="33">
        <v>234</v>
      </c>
      <c r="D237" s="115"/>
      <c r="E237" s="39" t="s">
        <v>35</v>
      </c>
      <c r="F237" s="40" t="s">
        <v>125</v>
      </c>
      <c r="G237" s="40" t="s">
        <v>102</v>
      </c>
      <c r="H237" s="47">
        <f>REITORIA!J237+CEAD!J237+CEART!J237+CEFID!J237+ESAG!J237+FAED!J237+CCT!J237+CAV!J237+CEO!J237+CEAVI!J237+CESFI!J237+CERES!J237+CEPLAN!J237+CESMO!J237</f>
        <v>100</v>
      </c>
      <c r="I237" s="86">
        <f>REITORIA!K237+CEAD!K237+CEART!K237+CEFID!K237+ESAG!K237+FAED!K237+CCT!K237+CAV!K237+CEO!K237+CEAVI!K237+CESFI!K237+CERES!K237+CEPLAN!K237+CESMO!K237</f>
        <v>0</v>
      </c>
      <c r="J237" s="87">
        <f>REITORIA!L237+CEAD!L237+CEART!L237+CEFID!L237+ESAG!L237+FAED!L237+CCT!L237+CAV!L237+CEO!L237+CEAVI!L237+CESFI!L237+CERES!L237+CEPLAN!L237+CESMO!L237</f>
        <v>0</v>
      </c>
      <c r="K237" s="75">
        <f t="shared" si="13"/>
        <v>24.5</v>
      </c>
      <c r="L237" s="76">
        <f>REITORIA!O237+REITORIA!P237+CEAD!O237+CEAD!P237+CEART!O237+CEART!P237+CEFID!P237+CEFID!O237+ESAG!O237+ESAG!P237+FAED!O237+FAED!P237+CCT!O237+CCT!P237+CAV!O237+CAV!P237+CEO!O237+CEO!P237+CEAVI!O237+CEAVI!P237+CESFI!O237+CESFI!P237+CERES!O237+CERES!P237+CEPLAN!O237+CEPLAN!P237+CESMO!O237+CESMO!P237</f>
        <v>0</v>
      </c>
      <c r="M237" s="24">
        <f t="shared" si="14"/>
        <v>100</v>
      </c>
      <c r="N237" s="18">
        <v>75</v>
      </c>
      <c r="O237" s="18">
        <f t="shared" si="15"/>
        <v>0</v>
      </c>
      <c r="P237" s="18">
        <f t="shared" si="5"/>
        <v>7500</v>
      </c>
      <c r="Q237" s="62">
        <f t="shared" si="6"/>
        <v>0</v>
      </c>
    </row>
    <row r="238" spans="1:17" ht="40" customHeight="1" x14ac:dyDescent="0.35">
      <c r="A238" s="109"/>
      <c r="B238" s="112"/>
      <c r="C238" s="33">
        <v>235</v>
      </c>
      <c r="D238" s="115"/>
      <c r="E238" s="39" t="s">
        <v>127</v>
      </c>
      <c r="F238" s="40" t="s">
        <v>125</v>
      </c>
      <c r="G238" s="40" t="s">
        <v>137</v>
      </c>
      <c r="H238" s="47">
        <f>REITORIA!J238+CEAD!J238+CEART!J238+CEFID!J238+ESAG!J238+FAED!J238+CCT!J238+CAV!J238+CEO!J238+CEAVI!J238+CESFI!J238+CERES!J238+CEPLAN!J238+CESMO!J238</f>
        <v>100</v>
      </c>
      <c r="I238" s="86">
        <f>REITORIA!K238+CEAD!K238+CEART!K238+CEFID!K238+ESAG!K238+FAED!K238+CCT!K238+CAV!K238+CEO!K238+CEAVI!K238+CESFI!K238+CERES!K238+CEPLAN!K238+CESMO!K238</f>
        <v>0</v>
      </c>
      <c r="J238" s="87">
        <f>REITORIA!L238+CEAD!L238+CEART!L238+CEFID!L238+ESAG!L238+FAED!L238+CCT!L238+CAV!L238+CEO!L238+CEAVI!L238+CESFI!L238+CERES!L238+CEPLAN!L238+CESMO!L238</f>
        <v>0</v>
      </c>
      <c r="K238" s="75">
        <f t="shared" si="13"/>
        <v>24.5</v>
      </c>
      <c r="L238" s="76">
        <f>REITORIA!O238+REITORIA!P238+CEAD!O238+CEAD!P238+CEART!O238+CEART!P238+CEFID!P238+CEFID!O238+ESAG!O238+ESAG!P238+FAED!O238+FAED!P238+CCT!O238+CCT!P238+CAV!O238+CAV!P238+CEO!O238+CEO!P238+CEAVI!O238+CEAVI!P238+CESFI!O238+CESFI!P238+CERES!O238+CERES!P238+CEPLAN!O238+CEPLAN!P238+CESMO!O238+CESMO!P238</f>
        <v>0</v>
      </c>
      <c r="M238" s="24">
        <f t="shared" si="14"/>
        <v>100</v>
      </c>
      <c r="N238" s="18">
        <v>6.59</v>
      </c>
      <c r="O238" s="18">
        <f t="shared" si="15"/>
        <v>0</v>
      </c>
      <c r="P238" s="18">
        <f t="shared" si="5"/>
        <v>659</v>
      </c>
      <c r="Q238" s="62">
        <f t="shared" si="6"/>
        <v>0</v>
      </c>
    </row>
    <row r="239" spans="1:17" ht="40" customHeight="1" x14ac:dyDescent="0.35">
      <c r="A239" s="109"/>
      <c r="B239" s="112"/>
      <c r="C239" s="33">
        <v>236</v>
      </c>
      <c r="D239" s="115"/>
      <c r="E239" s="39" t="s">
        <v>128</v>
      </c>
      <c r="F239" s="40" t="s">
        <v>37</v>
      </c>
      <c r="G239" s="40" t="s">
        <v>103</v>
      </c>
      <c r="H239" s="47">
        <f>REITORIA!J239+CEAD!J239+CEART!J239+CEFID!J239+ESAG!J239+FAED!J239+CCT!J239+CAV!J239+CEO!J239+CEAVI!J239+CESFI!J239+CERES!J239+CEPLAN!J239+CESMO!J239</f>
        <v>4000</v>
      </c>
      <c r="I239" s="86">
        <f>REITORIA!K239+CEAD!K239+CEART!K239+CEFID!K239+ESAG!K239+FAED!K239+CCT!K239+CAV!K239+CEO!K239+CEAVI!K239+CESFI!K239+CERES!K239+CEPLAN!K239+CESMO!K239</f>
        <v>0</v>
      </c>
      <c r="J239" s="87">
        <f>REITORIA!L239+CEAD!L239+CEART!L239+CEFID!L239+ESAG!L239+FAED!L239+CCT!L239+CAV!L239+CEO!L239+CEAVI!L239+CESFI!L239+CERES!L239+CEPLAN!L239+CESMO!L239</f>
        <v>0</v>
      </c>
      <c r="K239" s="75">
        <f t="shared" si="13"/>
        <v>999.5</v>
      </c>
      <c r="L239" s="76">
        <f>REITORIA!O239+REITORIA!P239+CEAD!O239+CEAD!P239+CEART!O239+CEART!P239+CEFID!P239+CEFID!O239+ESAG!O239+ESAG!P239+FAED!O239+FAED!P239+CCT!O239+CCT!P239+CAV!O239+CAV!P239+CEO!O239+CEO!P239+CEAVI!O239+CEAVI!P239+CESFI!O239+CESFI!P239+CERES!O239+CERES!P239+CEPLAN!O239+CEPLAN!P239+CESMO!O239+CESMO!P239</f>
        <v>0</v>
      </c>
      <c r="M239" s="24">
        <f t="shared" si="14"/>
        <v>4000</v>
      </c>
      <c r="N239" s="18">
        <v>13.33</v>
      </c>
      <c r="O239" s="18">
        <f t="shared" si="15"/>
        <v>0</v>
      </c>
      <c r="P239" s="18">
        <f t="shared" si="5"/>
        <v>53320</v>
      </c>
      <c r="Q239" s="62">
        <f t="shared" si="6"/>
        <v>0</v>
      </c>
    </row>
    <row r="240" spans="1:17" ht="40" customHeight="1" x14ac:dyDescent="0.35">
      <c r="A240" s="109"/>
      <c r="B240" s="112"/>
      <c r="C240" s="33">
        <v>237</v>
      </c>
      <c r="D240" s="115"/>
      <c r="E240" s="39" t="s">
        <v>129</v>
      </c>
      <c r="F240" s="40" t="s">
        <v>37</v>
      </c>
      <c r="G240" s="40" t="s">
        <v>104</v>
      </c>
      <c r="H240" s="47">
        <f>REITORIA!J240+CEAD!J240+CEART!J240+CEFID!J240+ESAG!J240+FAED!J240+CCT!J240+CAV!J240+CEO!J240+CEAVI!J240+CESFI!J240+CERES!J240+CEPLAN!J240+CESMO!J240</f>
        <v>2000</v>
      </c>
      <c r="I240" s="86">
        <f>REITORIA!K240+CEAD!K240+CEART!K240+CEFID!K240+ESAG!K240+FAED!K240+CCT!K240+CAV!K240+CEO!K240+CEAVI!K240+CESFI!K240+CERES!K240+CEPLAN!K240+CESMO!K240</f>
        <v>0</v>
      </c>
      <c r="J240" s="87">
        <f>REITORIA!L240+CEAD!L240+CEART!L240+CEFID!L240+ESAG!L240+FAED!L240+CCT!L240+CAV!L240+CEO!L240+CEAVI!L240+CESFI!L240+CERES!L240+CEPLAN!L240+CESMO!L240</f>
        <v>0</v>
      </c>
      <c r="K240" s="75">
        <f t="shared" si="13"/>
        <v>499.5</v>
      </c>
      <c r="L240" s="76">
        <f>REITORIA!O240+REITORIA!P240+CEAD!O240+CEAD!P240+CEART!O240+CEART!P240+CEFID!P240+CEFID!O240+ESAG!O240+ESAG!P240+FAED!O240+FAED!P240+CCT!O240+CCT!P240+CAV!O240+CAV!P240+CEO!O240+CEO!P240+CEAVI!O240+CEAVI!P240+CESFI!O240+CESFI!P240+CERES!O240+CERES!P240+CEPLAN!O240+CEPLAN!P240+CESMO!O240+CESMO!P240</f>
        <v>0</v>
      </c>
      <c r="M240" s="24">
        <f t="shared" si="14"/>
        <v>2000</v>
      </c>
      <c r="N240" s="18">
        <v>19.63</v>
      </c>
      <c r="O240" s="18">
        <f t="shared" si="15"/>
        <v>0</v>
      </c>
      <c r="P240" s="18">
        <f t="shared" si="5"/>
        <v>39260</v>
      </c>
      <c r="Q240" s="62">
        <f t="shared" si="6"/>
        <v>0</v>
      </c>
    </row>
    <row r="241" spans="1:17" ht="40" customHeight="1" x14ac:dyDescent="0.35">
      <c r="A241" s="109"/>
      <c r="B241" s="112"/>
      <c r="C241" s="33">
        <v>238</v>
      </c>
      <c r="D241" s="115"/>
      <c r="E241" s="39" t="s">
        <v>130</v>
      </c>
      <c r="F241" s="40" t="s">
        <v>37</v>
      </c>
      <c r="G241" s="40" t="s">
        <v>105</v>
      </c>
      <c r="H241" s="47">
        <f>REITORIA!J241+CEAD!J241+CEART!J241+CEFID!J241+ESAG!J241+FAED!J241+CCT!J241+CAV!J241+CEO!J241+CEAVI!J241+CESFI!J241+CERES!J241+CEPLAN!J241+CESMO!J241</f>
        <v>200</v>
      </c>
      <c r="I241" s="86">
        <f>REITORIA!K241+CEAD!K241+CEART!K241+CEFID!K241+ESAG!K241+FAED!K241+CCT!K241+CAV!K241+CEO!K241+CEAVI!K241+CESFI!K241+CERES!K241+CEPLAN!K241+CESMO!K241</f>
        <v>0</v>
      </c>
      <c r="J241" s="87">
        <f>REITORIA!L241+CEAD!L241+CEART!L241+CEFID!L241+ESAG!L241+FAED!L241+CCT!L241+CAV!L241+CEO!L241+CEAVI!L241+CESFI!L241+CERES!L241+CEPLAN!L241+CESMO!L241</f>
        <v>0</v>
      </c>
      <c r="K241" s="75">
        <f t="shared" si="13"/>
        <v>49.5</v>
      </c>
      <c r="L241" s="76">
        <f>REITORIA!O241+REITORIA!P241+CEAD!O241+CEAD!P241+CEART!O241+CEART!P241+CEFID!P241+CEFID!O241+ESAG!O241+ESAG!P241+FAED!O241+FAED!P241+CCT!O241+CCT!P241+CAV!O241+CAV!P241+CEO!O241+CEO!P241+CEAVI!O241+CEAVI!P241+CESFI!O241+CESFI!P241+CERES!O241+CERES!P241+CEPLAN!O241+CEPLAN!P241+CESMO!O241+CESMO!P241</f>
        <v>0</v>
      </c>
      <c r="M241" s="24">
        <f t="shared" si="14"/>
        <v>200</v>
      </c>
      <c r="N241" s="18">
        <v>13</v>
      </c>
      <c r="O241" s="18">
        <f t="shared" si="15"/>
        <v>0</v>
      </c>
      <c r="P241" s="18">
        <f t="shared" si="5"/>
        <v>2600</v>
      </c>
      <c r="Q241" s="62">
        <f t="shared" si="6"/>
        <v>0</v>
      </c>
    </row>
    <row r="242" spans="1:17" ht="40" customHeight="1" x14ac:dyDescent="0.35">
      <c r="A242" s="109"/>
      <c r="B242" s="112"/>
      <c r="C242" s="33">
        <v>239</v>
      </c>
      <c r="D242" s="115"/>
      <c r="E242" s="39" t="s">
        <v>41</v>
      </c>
      <c r="F242" s="40" t="s">
        <v>10</v>
      </c>
      <c r="G242" s="40" t="s">
        <v>137</v>
      </c>
      <c r="H242" s="47">
        <f>REITORIA!J242+CEAD!J242+CEART!J242+CEFID!J242+ESAG!J242+FAED!J242+CCT!J242+CAV!J242+CEO!J242+CEAVI!J242+CESFI!J242+CERES!J242+CEPLAN!J242+CESMO!J242</f>
        <v>50</v>
      </c>
      <c r="I242" s="86">
        <f>REITORIA!K242+CEAD!K242+CEART!K242+CEFID!K242+ESAG!K242+FAED!K242+CCT!K242+CAV!K242+CEO!K242+CEAVI!K242+CESFI!K242+CERES!K242+CEPLAN!K242+CESMO!K242</f>
        <v>11</v>
      </c>
      <c r="J242" s="87">
        <f>REITORIA!L242+CEAD!L242+CEART!L242+CEFID!L242+ESAG!L242+FAED!L242+CCT!L242+CAV!L242+CEO!L242+CEAVI!L242+CESFI!L242+CERES!L242+CEPLAN!L242+CESMO!L242</f>
        <v>11</v>
      </c>
      <c r="K242" s="75">
        <f t="shared" si="13"/>
        <v>12</v>
      </c>
      <c r="L242" s="76">
        <f>REITORIA!O242+REITORIA!P242+CEAD!O242+CEAD!P242+CEART!O242+CEART!P242+CEFID!P242+CEFID!O242+ESAG!O242+ESAG!P242+FAED!O242+FAED!P242+CCT!O242+CCT!P242+CAV!O242+CAV!P242+CEO!O242+CEO!P242+CEAVI!O242+CEAVI!P242+CESFI!O242+CESFI!P242+CERES!O242+CERES!P242+CEPLAN!O242+CEPLAN!P242+CESMO!O242+CESMO!P242</f>
        <v>0</v>
      </c>
      <c r="M242" s="24">
        <f t="shared" si="14"/>
        <v>39</v>
      </c>
      <c r="N242" s="18">
        <v>50.51</v>
      </c>
      <c r="O242" s="18">
        <f t="shared" si="15"/>
        <v>0</v>
      </c>
      <c r="P242" s="18">
        <f t="shared" si="5"/>
        <v>2525.5</v>
      </c>
      <c r="Q242" s="62">
        <f t="shared" si="6"/>
        <v>555.61</v>
      </c>
    </row>
    <row r="243" spans="1:17" ht="40" customHeight="1" x14ac:dyDescent="0.35">
      <c r="A243" s="109"/>
      <c r="B243" s="112"/>
      <c r="C243" s="33">
        <v>240</v>
      </c>
      <c r="D243" s="115"/>
      <c r="E243" s="39" t="s">
        <v>42</v>
      </c>
      <c r="F243" s="40" t="s">
        <v>43</v>
      </c>
      <c r="G243" s="40" t="s">
        <v>137</v>
      </c>
      <c r="H243" s="47">
        <f>REITORIA!J243+CEAD!J243+CEART!J243+CEFID!J243+ESAG!J243+FAED!J243+CCT!J243+CAV!J243+CEO!J243+CEAVI!J243+CESFI!J243+CERES!J243+CEPLAN!J243+CESMO!J243</f>
        <v>84</v>
      </c>
      <c r="I243" s="86">
        <f>REITORIA!K243+CEAD!K243+CEART!K243+CEFID!K243+ESAG!K243+FAED!K243+CCT!K243+CAV!K243+CEO!K243+CEAVI!K243+CESFI!K243+CERES!K243+CEPLAN!K243+CESMO!K243</f>
        <v>15</v>
      </c>
      <c r="J243" s="87">
        <f>REITORIA!L243+CEAD!L243+CEART!L243+CEFID!L243+ESAG!L243+FAED!L243+CCT!L243+CAV!L243+CEO!L243+CEAVI!L243+CESFI!L243+CERES!L243+CEPLAN!L243+CESMO!L243</f>
        <v>15</v>
      </c>
      <c r="K243" s="75">
        <f t="shared" si="13"/>
        <v>20.5</v>
      </c>
      <c r="L243" s="76">
        <f>REITORIA!O243+REITORIA!P243+CEAD!O243+CEAD!P243+CEART!O243+CEART!P243+CEFID!P243+CEFID!O243+ESAG!O243+ESAG!P243+FAED!O243+FAED!P243+CCT!O243+CCT!P243+CAV!O243+CAV!P243+CEO!O243+CEO!P243+CEAVI!O243+CEAVI!P243+CESFI!O243+CESFI!P243+CERES!O243+CERES!P243+CEPLAN!O243+CEPLAN!P243+CESMO!O243+CESMO!P243</f>
        <v>0</v>
      </c>
      <c r="M243" s="24">
        <f t="shared" si="14"/>
        <v>69</v>
      </c>
      <c r="N243" s="18">
        <v>25.04</v>
      </c>
      <c r="O243" s="18">
        <f t="shared" si="15"/>
        <v>0</v>
      </c>
      <c r="P243" s="18">
        <f t="shared" si="5"/>
        <v>2103.36</v>
      </c>
      <c r="Q243" s="62">
        <f t="shared" si="6"/>
        <v>375.59999999999997</v>
      </c>
    </row>
    <row r="244" spans="1:17" ht="40" customHeight="1" x14ac:dyDescent="0.35">
      <c r="A244" s="109"/>
      <c r="B244" s="112"/>
      <c r="C244" s="33">
        <v>241</v>
      </c>
      <c r="D244" s="115"/>
      <c r="E244" s="39" t="s">
        <v>44</v>
      </c>
      <c r="F244" s="40" t="s">
        <v>37</v>
      </c>
      <c r="G244" s="40" t="s">
        <v>106</v>
      </c>
      <c r="H244" s="47">
        <f>REITORIA!J244+CEAD!J244+CEART!J244+CEFID!J244+ESAG!J244+FAED!J244+CCT!J244+CAV!J244+CEO!J244+CEAVI!J244+CESFI!J244+CERES!J244+CEPLAN!J244+CESMO!J244</f>
        <v>100</v>
      </c>
      <c r="I244" s="86">
        <f>REITORIA!K244+CEAD!K244+CEART!K244+CEFID!K244+ESAG!K244+FAED!K244+CCT!K244+CAV!K244+CEO!K244+CEAVI!K244+CESFI!K244+CERES!K244+CEPLAN!K244+CESMO!K244</f>
        <v>0</v>
      </c>
      <c r="J244" s="87">
        <f>REITORIA!L244+CEAD!L244+CEART!L244+CEFID!L244+ESAG!L244+FAED!L244+CCT!L244+CAV!L244+CEO!L244+CEAVI!L244+CESFI!L244+CERES!L244+CEPLAN!L244+CESMO!L244</f>
        <v>0</v>
      </c>
      <c r="K244" s="75">
        <f t="shared" si="13"/>
        <v>24.5</v>
      </c>
      <c r="L244" s="76">
        <f>REITORIA!O244+REITORIA!P244+CEAD!O244+CEAD!P244+CEART!O244+CEART!P244+CEFID!P244+CEFID!O244+ESAG!O244+ESAG!P244+FAED!O244+FAED!P244+CCT!O244+CCT!P244+CAV!O244+CAV!P244+CEO!O244+CEO!P244+CEAVI!O244+CEAVI!P244+CESFI!O244+CESFI!P244+CERES!O244+CERES!P244+CEPLAN!O244+CEPLAN!P244+CESMO!O244+CESMO!P244</f>
        <v>0</v>
      </c>
      <c r="M244" s="24">
        <f t="shared" si="14"/>
        <v>100</v>
      </c>
      <c r="N244" s="18">
        <v>34.21</v>
      </c>
      <c r="O244" s="18">
        <f t="shared" si="15"/>
        <v>0</v>
      </c>
      <c r="P244" s="18">
        <f t="shared" si="5"/>
        <v>3421</v>
      </c>
      <c r="Q244" s="62">
        <f t="shared" si="6"/>
        <v>0</v>
      </c>
    </row>
    <row r="245" spans="1:17" ht="40" customHeight="1" x14ac:dyDescent="0.35">
      <c r="A245" s="109"/>
      <c r="B245" s="112"/>
      <c r="C245" s="33">
        <v>242</v>
      </c>
      <c r="D245" s="115"/>
      <c r="E245" s="39" t="s">
        <v>46</v>
      </c>
      <c r="F245" s="40" t="s">
        <v>37</v>
      </c>
      <c r="G245" s="40" t="s">
        <v>107</v>
      </c>
      <c r="H245" s="47">
        <f>REITORIA!J245+CEAD!J245+CEART!J245+CEFID!J245+ESAG!J245+FAED!J245+CCT!J245+CAV!J245+CEO!J245+CEAVI!J245+CESFI!J245+CERES!J245+CEPLAN!J245+CESMO!J245</f>
        <v>200</v>
      </c>
      <c r="I245" s="86">
        <f>REITORIA!K245+CEAD!K245+CEART!K245+CEFID!K245+ESAG!K245+FAED!K245+CCT!K245+CAV!K245+CEO!K245+CEAVI!K245+CESFI!K245+CERES!K245+CEPLAN!K245+CESMO!K245</f>
        <v>0</v>
      </c>
      <c r="J245" s="87">
        <f>REITORIA!L245+CEAD!L245+CEART!L245+CEFID!L245+ESAG!L245+FAED!L245+CCT!L245+CAV!L245+CEO!L245+CEAVI!L245+CESFI!L245+CERES!L245+CEPLAN!L245+CESMO!L245</f>
        <v>0</v>
      </c>
      <c r="K245" s="75">
        <f t="shared" si="13"/>
        <v>49.5</v>
      </c>
      <c r="L245" s="76">
        <f>REITORIA!O245+REITORIA!P245+CEAD!O245+CEAD!P245+CEART!O245+CEART!P245+CEFID!P245+CEFID!O245+ESAG!O245+ESAG!P245+FAED!O245+FAED!P245+CCT!O245+CCT!P245+CAV!O245+CAV!P245+CEO!O245+CEO!P245+CEAVI!O245+CEAVI!P245+CESFI!O245+CESFI!P245+CERES!O245+CERES!P245+CEPLAN!O245+CEPLAN!P245+CESMO!O245+CESMO!P245</f>
        <v>0</v>
      </c>
      <c r="M245" s="24">
        <f t="shared" si="14"/>
        <v>200</v>
      </c>
      <c r="N245" s="18">
        <v>27</v>
      </c>
      <c r="O245" s="18">
        <f t="shared" si="15"/>
        <v>0</v>
      </c>
      <c r="P245" s="18">
        <f t="shared" si="5"/>
        <v>5400</v>
      </c>
      <c r="Q245" s="62">
        <f t="shared" si="6"/>
        <v>0</v>
      </c>
    </row>
    <row r="246" spans="1:17" ht="40" customHeight="1" x14ac:dyDescent="0.35">
      <c r="A246" s="109"/>
      <c r="B246" s="112"/>
      <c r="C246" s="33">
        <v>243</v>
      </c>
      <c r="D246" s="115"/>
      <c r="E246" s="39" t="s">
        <v>48</v>
      </c>
      <c r="F246" s="40" t="s">
        <v>37</v>
      </c>
      <c r="G246" s="40" t="s">
        <v>108</v>
      </c>
      <c r="H246" s="47">
        <f>REITORIA!J246+CEAD!J246+CEART!J246+CEFID!J246+ESAG!J246+FAED!J246+CCT!J246+CAV!J246+CEO!J246+CEAVI!J246+CESFI!J246+CERES!J246+CEPLAN!J246+CESMO!J246</f>
        <v>200</v>
      </c>
      <c r="I246" s="86">
        <f>REITORIA!K246+CEAD!K246+CEART!K246+CEFID!K246+ESAG!K246+FAED!K246+CCT!K246+CAV!K246+CEO!K246+CEAVI!K246+CESFI!K246+CERES!K246+CEPLAN!K246+CESMO!K246</f>
        <v>0</v>
      </c>
      <c r="J246" s="87">
        <f>REITORIA!L246+CEAD!L246+CEART!L246+CEFID!L246+ESAG!L246+FAED!L246+CCT!L246+CAV!L246+CEO!L246+CEAVI!L246+CESFI!L246+CERES!L246+CEPLAN!L246+CESMO!L246</f>
        <v>0</v>
      </c>
      <c r="K246" s="75">
        <f t="shared" si="13"/>
        <v>49.5</v>
      </c>
      <c r="L246" s="76">
        <f>REITORIA!O246+REITORIA!P246+CEAD!O246+CEAD!P246+CEART!O246+CEART!P246+CEFID!P246+CEFID!O246+ESAG!O246+ESAG!P246+FAED!O246+FAED!P246+CCT!O246+CCT!P246+CAV!O246+CAV!P246+CEO!O246+CEO!P246+CEAVI!O246+CEAVI!P246+CESFI!O246+CESFI!P246+CERES!O246+CERES!P246+CEPLAN!O246+CEPLAN!P246+CESMO!O246+CESMO!P246</f>
        <v>0</v>
      </c>
      <c r="M246" s="24">
        <f t="shared" si="14"/>
        <v>200</v>
      </c>
      <c r="N246" s="18">
        <v>18</v>
      </c>
      <c r="O246" s="18">
        <f t="shared" si="15"/>
        <v>0</v>
      </c>
      <c r="P246" s="18">
        <f t="shared" si="5"/>
        <v>3600</v>
      </c>
      <c r="Q246" s="62">
        <f t="shared" si="6"/>
        <v>0</v>
      </c>
    </row>
    <row r="247" spans="1:17" ht="40" customHeight="1" x14ac:dyDescent="0.35">
      <c r="A247" s="109"/>
      <c r="B247" s="112"/>
      <c r="C247" s="33">
        <v>244</v>
      </c>
      <c r="D247" s="115"/>
      <c r="E247" s="39" t="s">
        <v>50</v>
      </c>
      <c r="F247" s="40" t="s">
        <v>37</v>
      </c>
      <c r="G247" s="40" t="s">
        <v>109</v>
      </c>
      <c r="H247" s="47">
        <f>REITORIA!J247+CEAD!J247+CEART!J247+CEFID!J247+ESAG!J247+FAED!J247+CCT!J247+CAV!J247+CEO!J247+CEAVI!J247+CESFI!J247+CERES!J247+CEPLAN!J247+CESMO!J247</f>
        <v>50</v>
      </c>
      <c r="I247" s="86">
        <f>REITORIA!K247+CEAD!K247+CEART!K247+CEFID!K247+ESAG!K247+FAED!K247+CCT!K247+CAV!K247+CEO!K247+CEAVI!K247+CESFI!K247+CERES!K247+CEPLAN!K247+CESMO!K247</f>
        <v>0</v>
      </c>
      <c r="J247" s="87">
        <f>REITORIA!L247+CEAD!L247+CEART!L247+CEFID!L247+ESAG!L247+FAED!L247+CCT!L247+CAV!L247+CEO!L247+CEAVI!L247+CESFI!L247+CERES!L247+CEPLAN!L247+CESMO!L247</f>
        <v>0</v>
      </c>
      <c r="K247" s="75">
        <f t="shared" si="13"/>
        <v>12</v>
      </c>
      <c r="L247" s="76">
        <f>REITORIA!O247+REITORIA!P247+CEAD!O247+CEAD!P247+CEART!O247+CEART!P247+CEFID!P247+CEFID!O247+ESAG!O247+ESAG!P247+FAED!O247+FAED!P247+CCT!O247+CCT!P247+CAV!O247+CAV!P247+CEO!O247+CEO!P247+CEAVI!O247+CEAVI!P247+CESFI!O247+CESFI!P247+CERES!O247+CERES!P247+CEPLAN!O247+CEPLAN!P247+CESMO!O247+CESMO!P247</f>
        <v>0</v>
      </c>
      <c r="M247" s="24">
        <f t="shared" si="14"/>
        <v>50</v>
      </c>
      <c r="N247" s="18">
        <v>240.3</v>
      </c>
      <c r="O247" s="18">
        <f t="shared" si="15"/>
        <v>0</v>
      </c>
      <c r="P247" s="18">
        <f t="shared" si="5"/>
        <v>12015</v>
      </c>
      <c r="Q247" s="62">
        <f t="shared" si="6"/>
        <v>0</v>
      </c>
    </row>
    <row r="248" spans="1:17" ht="40" customHeight="1" x14ac:dyDescent="0.35">
      <c r="A248" s="109"/>
      <c r="B248" s="112"/>
      <c r="C248" s="33">
        <v>245</v>
      </c>
      <c r="D248" s="115"/>
      <c r="E248" s="39" t="s">
        <v>52</v>
      </c>
      <c r="F248" s="40" t="s">
        <v>37</v>
      </c>
      <c r="G248" s="40" t="s">
        <v>110</v>
      </c>
      <c r="H248" s="47">
        <f>REITORIA!J248+CEAD!J248+CEART!J248+CEFID!J248+ESAG!J248+FAED!J248+CCT!J248+CAV!J248+CEO!J248+CEAVI!J248+CESFI!J248+CERES!J248+CEPLAN!J248+CESMO!J248</f>
        <v>50</v>
      </c>
      <c r="I248" s="86">
        <f>REITORIA!K248+CEAD!K248+CEART!K248+CEFID!K248+ESAG!K248+FAED!K248+CCT!K248+CAV!K248+CEO!K248+CEAVI!K248+CESFI!K248+CERES!K248+CEPLAN!K248+CESMO!K248</f>
        <v>0</v>
      </c>
      <c r="J248" s="87">
        <f>REITORIA!L248+CEAD!L248+CEART!L248+CEFID!L248+ESAG!L248+FAED!L248+CCT!L248+CAV!L248+CEO!L248+CEAVI!L248+CESFI!L248+CERES!L248+CEPLAN!L248+CESMO!L248</f>
        <v>0</v>
      </c>
      <c r="K248" s="75">
        <f t="shared" si="13"/>
        <v>12</v>
      </c>
      <c r="L248" s="76">
        <f>REITORIA!O248+REITORIA!P248+CEAD!O248+CEAD!P248+CEART!O248+CEART!P248+CEFID!P248+CEFID!O248+ESAG!O248+ESAG!P248+FAED!O248+FAED!P248+CCT!O248+CCT!P248+CAV!O248+CAV!P248+CEO!O248+CEO!P248+CEAVI!O248+CEAVI!P248+CESFI!O248+CESFI!P248+CERES!O248+CERES!P248+CEPLAN!O248+CEPLAN!P248+CESMO!O248+CESMO!P248</f>
        <v>0</v>
      </c>
      <c r="M248" s="24">
        <f t="shared" si="14"/>
        <v>50</v>
      </c>
      <c r="N248" s="18">
        <v>262.35000000000002</v>
      </c>
      <c r="O248" s="18">
        <f t="shared" si="15"/>
        <v>0</v>
      </c>
      <c r="P248" s="18">
        <f t="shared" si="5"/>
        <v>13117.500000000002</v>
      </c>
      <c r="Q248" s="62">
        <f t="shared" si="6"/>
        <v>0</v>
      </c>
    </row>
    <row r="249" spans="1:17" ht="40" customHeight="1" x14ac:dyDescent="0.35">
      <c r="A249" s="109"/>
      <c r="B249" s="112"/>
      <c r="C249" s="33">
        <v>246</v>
      </c>
      <c r="D249" s="115"/>
      <c r="E249" s="39" t="s">
        <v>54</v>
      </c>
      <c r="F249" s="40" t="s">
        <v>37</v>
      </c>
      <c r="G249" s="40" t="s">
        <v>121</v>
      </c>
      <c r="H249" s="47">
        <f>REITORIA!J249+CEAD!J249+CEART!J249+CEFID!J249+ESAG!J249+FAED!J249+CCT!J249+CAV!J249+CEO!J249+CEAVI!J249+CESFI!J249+CERES!J249+CEPLAN!J249+CESMO!J249</f>
        <v>100</v>
      </c>
      <c r="I249" s="86">
        <f>REITORIA!K249+CEAD!K249+CEART!K249+CEFID!K249+ESAG!K249+FAED!K249+CCT!K249+CAV!K249+CEO!K249+CEAVI!K249+CESFI!K249+CERES!K249+CEPLAN!K249+CESMO!K249</f>
        <v>0</v>
      </c>
      <c r="J249" s="87">
        <f>REITORIA!L249+CEAD!L249+CEART!L249+CEFID!L249+ESAG!L249+FAED!L249+CCT!L249+CAV!L249+CEO!L249+CEAVI!L249+CESFI!L249+CERES!L249+CEPLAN!L249+CESMO!L249</f>
        <v>0</v>
      </c>
      <c r="K249" s="75">
        <f t="shared" si="13"/>
        <v>24.5</v>
      </c>
      <c r="L249" s="76">
        <f>REITORIA!O249+REITORIA!P249+CEAD!O249+CEAD!P249+CEART!O249+CEART!P249+CEFID!P249+CEFID!O249+ESAG!O249+ESAG!P249+FAED!O249+FAED!P249+CCT!O249+CCT!P249+CAV!O249+CAV!P249+CEO!O249+CEO!P249+CEAVI!O249+CEAVI!P249+CESFI!O249+CESFI!P249+CERES!O249+CERES!P249+CEPLAN!O249+CEPLAN!P249+CESMO!O249+CESMO!P249</f>
        <v>0</v>
      </c>
      <c r="M249" s="24">
        <f t="shared" si="14"/>
        <v>100</v>
      </c>
      <c r="N249" s="18">
        <v>78.8</v>
      </c>
      <c r="O249" s="18">
        <f t="shared" si="15"/>
        <v>0</v>
      </c>
      <c r="P249" s="18">
        <f t="shared" si="5"/>
        <v>7880</v>
      </c>
      <c r="Q249" s="62">
        <f t="shared" si="6"/>
        <v>0</v>
      </c>
    </row>
    <row r="250" spans="1:17" ht="40" customHeight="1" x14ac:dyDescent="0.35">
      <c r="A250" s="109"/>
      <c r="B250" s="112"/>
      <c r="C250" s="33">
        <v>247</v>
      </c>
      <c r="D250" s="115"/>
      <c r="E250" s="39" t="s">
        <v>56</v>
      </c>
      <c r="F250" s="40" t="s">
        <v>37</v>
      </c>
      <c r="G250" s="40" t="s">
        <v>122</v>
      </c>
      <c r="H250" s="47">
        <f>REITORIA!J250+CEAD!J250+CEART!J250+CEFID!J250+ESAG!J250+FAED!J250+CCT!J250+CAV!J250+CEO!J250+CEAVI!J250+CESFI!J250+CERES!J250+CEPLAN!J250+CESMO!J250</f>
        <v>100</v>
      </c>
      <c r="I250" s="86">
        <f>REITORIA!K250+CEAD!K250+CEART!K250+CEFID!K250+ESAG!K250+FAED!K250+CCT!K250+CAV!K250+CEO!K250+CEAVI!K250+CESFI!K250+CERES!K250+CEPLAN!K250+CESMO!K250</f>
        <v>0</v>
      </c>
      <c r="J250" s="87">
        <f>REITORIA!L250+CEAD!L250+CEART!L250+CEFID!L250+ESAG!L250+FAED!L250+CCT!L250+CAV!L250+CEO!L250+CEAVI!L250+CESFI!L250+CERES!L250+CEPLAN!L250+CESMO!L250</f>
        <v>0</v>
      </c>
      <c r="K250" s="75">
        <f t="shared" si="13"/>
        <v>24.5</v>
      </c>
      <c r="L250" s="76">
        <f>REITORIA!O250+REITORIA!P250+CEAD!O250+CEAD!P250+CEART!O250+CEART!P250+CEFID!P250+CEFID!O250+ESAG!O250+ESAG!P250+FAED!O250+FAED!P250+CCT!O250+CCT!P250+CAV!O250+CAV!P250+CEO!O250+CEO!P250+CEAVI!O250+CEAVI!P250+CESFI!O250+CESFI!P250+CERES!O250+CERES!P250+CEPLAN!O250+CEPLAN!P250+CESMO!O250+CESMO!P250</f>
        <v>0</v>
      </c>
      <c r="M250" s="24">
        <f t="shared" si="14"/>
        <v>100</v>
      </c>
      <c r="N250" s="18">
        <v>33.17</v>
      </c>
      <c r="O250" s="18">
        <f t="shared" si="15"/>
        <v>0</v>
      </c>
      <c r="P250" s="18">
        <f t="shared" si="5"/>
        <v>3317</v>
      </c>
      <c r="Q250" s="62">
        <f t="shared" si="6"/>
        <v>0</v>
      </c>
    </row>
    <row r="251" spans="1:17" ht="40" customHeight="1" x14ac:dyDescent="0.35">
      <c r="A251" s="109"/>
      <c r="B251" s="112"/>
      <c r="C251" s="33">
        <v>248</v>
      </c>
      <c r="D251" s="115"/>
      <c r="E251" s="39" t="s">
        <v>58</v>
      </c>
      <c r="F251" s="40" t="s">
        <v>37</v>
      </c>
      <c r="G251" s="40" t="s">
        <v>113</v>
      </c>
      <c r="H251" s="47">
        <f>REITORIA!J251+CEAD!J251+CEART!J251+CEFID!J251+ESAG!J251+FAED!J251+CCT!J251+CAV!J251+CEO!J251+CEAVI!J251+CESFI!J251+CERES!J251+CEPLAN!J251+CESMO!J251</f>
        <v>100</v>
      </c>
      <c r="I251" s="86">
        <f>REITORIA!K251+CEAD!K251+CEART!K251+CEFID!K251+ESAG!K251+FAED!K251+CCT!K251+CAV!K251+CEO!K251+CEAVI!K251+CESFI!K251+CERES!K251+CEPLAN!K251+CESMO!K251</f>
        <v>30</v>
      </c>
      <c r="J251" s="87">
        <f>REITORIA!L251+CEAD!L251+CEART!L251+CEFID!L251+ESAG!L251+FAED!L251+CCT!L251+CAV!L251+CEO!L251+CEAVI!L251+CESFI!L251+CERES!L251+CEPLAN!L251+CESMO!L251</f>
        <v>30</v>
      </c>
      <c r="K251" s="75">
        <f t="shared" si="13"/>
        <v>24.5</v>
      </c>
      <c r="L251" s="76">
        <f>REITORIA!O251+REITORIA!P251+CEAD!O251+CEAD!P251+CEART!O251+CEART!P251+CEFID!P251+CEFID!O251+ESAG!O251+ESAG!P251+FAED!O251+FAED!P251+CCT!O251+CCT!P251+CAV!O251+CAV!P251+CEO!O251+CEO!P251+CEAVI!O251+CEAVI!P251+CESFI!O251+CESFI!P251+CERES!O251+CERES!P251+CEPLAN!O251+CEPLAN!P251+CESMO!O251+CESMO!P251</f>
        <v>0</v>
      </c>
      <c r="M251" s="24">
        <f t="shared" si="14"/>
        <v>70</v>
      </c>
      <c r="N251" s="18">
        <v>74.31</v>
      </c>
      <c r="O251" s="18">
        <f t="shared" si="15"/>
        <v>0</v>
      </c>
      <c r="P251" s="18">
        <f t="shared" si="5"/>
        <v>7431</v>
      </c>
      <c r="Q251" s="62">
        <f t="shared" si="6"/>
        <v>2229.3000000000002</v>
      </c>
    </row>
    <row r="252" spans="1:17" ht="40" customHeight="1" x14ac:dyDescent="0.35">
      <c r="A252" s="109"/>
      <c r="B252" s="112"/>
      <c r="C252" s="33">
        <v>249</v>
      </c>
      <c r="D252" s="115"/>
      <c r="E252" s="39" t="s">
        <v>60</v>
      </c>
      <c r="F252" s="40" t="s">
        <v>37</v>
      </c>
      <c r="G252" s="40" t="s">
        <v>114</v>
      </c>
      <c r="H252" s="47">
        <f>REITORIA!J252+CEAD!J252+CEART!J252+CEFID!J252+ESAG!J252+FAED!J252+CCT!J252+CAV!J252+CEO!J252+CEAVI!J252+CESFI!J252+CERES!J252+CEPLAN!J252+CESMO!J252</f>
        <v>80</v>
      </c>
      <c r="I252" s="86">
        <f>REITORIA!K252+CEAD!K252+CEART!K252+CEFID!K252+ESAG!K252+FAED!K252+CCT!K252+CAV!K252+CEO!K252+CEAVI!K252+CESFI!K252+CERES!K252+CEPLAN!K252+CESMO!K252</f>
        <v>80</v>
      </c>
      <c r="J252" s="87">
        <f>REITORIA!L252+CEAD!L252+CEART!L252+CEFID!L252+ESAG!L252+FAED!L252+CCT!L252+CAV!L252+CEO!L252+CEAVI!L252+CESFI!L252+CERES!L252+CEPLAN!L252+CESMO!L252</f>
        <v>80</v>
      </c>
      <c r="K252" s="75">
        <f t="shared" si="13"/>
        <v>19.5</v>
      </c>
      <c r="L252" s="76">
        <f>REITORIA!O252+REITORIA!P252+CEAD!O252+CEAD!P252+CEART!O252+CEART!P252+CEFID!P252+CEFID!O252+ESAG!O252+ESAG!P252+FAED!O252+FAED!P252+CCT!O252+CCT!P252+CAV!O252+CAV!P252+CEO!O252+CEO!P252+CEAVI!O252+CEAVI!P252+CESFI!O252+CESFI!P252+CERES!O252+CERES!P252+CEPLAN!O252+CEPLAN!P252+CESMO!O252+CESMO!P252</f>
        <v>0</v>
      </c>
      <c r="M252" s="24">
        <f t="shared" si="14"/>
        <v>0</v>
      </c>
      <c r="N252" s="18">
        <v>124.47</v>
      </c>
      <c r="O252" s="18">
        <f t="shared" si="15"/>
        <v>0</v>
      </c>
      <c r="P252" s="18">
        <f t="shared" si="5"/>
        <v>9957.6</v>
      </c>
      <c r="Q252" s="62">
        <f t="shared" si="6"/>
        <v>9957.6</v>
      </c>
    </row>
    <row r="253" spans="1:17" ht="40" customHeight="1" x14ac:dyDescent="0.35">
      <c r="A253" s="109"/>
      <c r="B253" s="112"/>
      <c r="C253" s="33">
        <v>250</v>
      </c>
      <c r="D253" s="115"/>
      <c r="E253" s="39" t="s">
        <v>62</v>
      </c>
      <c r="F253" s="40" t="s">
        <v>125</v>
      </c>
      <c r="G253" s="40" t="s">
        <v>115</v>
      </c>
      <c r="H253" s="47">
        <f>REITORIA!J253+CEAD!J253+CEART!J253+CEFID!J253+ESAG!J253+FAED!J253+CCT!J253+CAV!J253+CEO!J253+CEAVI!J253+CESFI!J253+CERES!J253+CEPLAN!J253+CESMO!J253</f>
        <v>2</v>
      </c>
      <c r="I253" s="86">
        <f>REITORIA!K253+CEAD!K253+CEART!K253+CEFID!K253+ESAG!K253+FAED!K253+CCT!K253+CAV!K253+CEO!K253+CEAVI!K253+CESFI!K253+CERES!K253+CEPLAN!K253+CESMO!K253</f>
        <v>1</v>
      </c>
      <c r="J253" s="87">
        <f>REITORIA!L253+CEAD!L253+CEART!L253+CEFID!L253+ESAG!L253+FAED!L253+CCT!L253+CAV!L253+CEO!L253+CEAVI!L253+CESFI!L253+CERES!L253+CEPLAN!L253+CESMO!L253</f>
        <v>1</v>
      </c>
      <c r="K253" s="75">
        <f t="shared" si="13"/>
        <v>0</v>
      </c>
      <c r="L253" s="76">
        <f>REITORIA!O253+REITORIA!P253+CEAD!O253+CEAD!P253+CEART!O253+CEART!P253+CEFID!P253+CEFID!O253+ESAG!O253+ESAG!P253+FAED!O253+FAED!P253+CCT!O253+CCT!P253+CAV!O253+CAV!P253+CEO!O253+CEO!P253+CEAVI!O253+CEAVI!P253+CESFI!O253+CESFI!P253+CERES!O253+CERES!P253+CEPLAN!O253+CEPLAN!P253+CESMO!O253+CESMO!P253</f>
        <v>0</v>
      </c>
      <c r="M253" s="24">
        <f t="shared" si="14"/>
        <v>1</v>
      </c>
      <c r="N253" s="18">
        <v>1329.82</v>
      </c>
      <c r="O253" s="18">
        <f t="shared" si="15"/>
        <v>0</v>
      </c>
      <c r="P253" s="18">
        <f t="shared" si="5"/>
        <v>2659.64</v>
      </c>
      <c r="Q253" s="62">
        <f t="shared" si="6"/>
        <v>1329.82</v>
      </c>
    </row>
    <row r="254" spans="1:17" ht="40" customHeight="1" x14ac:dyDescent="0.35">
      <c r="A254" s="109"/>
      <c r="B254" s="112"/>
      <c r="C254" s="33">
        <v>251</v>
      </c>
      <c r="D254" s="115"/>
      <c r="E254" s="39" t="s">
        <v>64</v>
      </c>
      <c r="F254" s="40" t="s">
        <v>125</v>
      </c>
      <c r="G254" s="40" t="s">
        <v>115</v>
      </c>
      <c r="H254" s="47">
        <f>REITORIA!J254+CEAD!J254+CEART!J254+CEFID!J254+ESAG!J254+FAED!J254+CCT!J254+CAV!J254+CEO!J254+CEAVI!J254+CESFI!J254+CERES!J254+CEPLAN!J254+CESMO!J254</f>
        <v>4</v>
      </c>
      <c r="I254" s="86">
        <f>REITORIA!K254+CEAD!K254+CEART!K254+CEFID!K254+ESAG!K254+FAED!K254+CCT!K254+CAV!K254+CEO!K254+CEAVI!K254+CESFI!K254+CERES!K254+CEPLAN!K254+CESMO!K254</f>
        <v>0</v>
      </c>
      <c r="J254" s="87">
        <f>REITORIA!L254+CEAD!L254+CEART!L254+CEFID!L254+ESAG!L254+FAED!L254+CCT!L254+CAV!L254+CEO!L254+CEAVI!L254+CESFI!L254+CERES!L254+CEPLAN!L254+CESMO!L254</f>
        <v>0</v>
      </c>
      <c r="K254" s="75">
        <f t="shared" si="13"/>
        <v>0.5</v>
      </c>
      <c r="L254" s="76">
        <f>REITORIA!O254+REITORIA!P254+CEAD!O254+CEAD!P254+CEART!O254+CEART!P254+CEFID!P254+CEFID!O254+ESAG!O254+ESAG!P254+FAED!O254+FAED!P254+CCT!O254+CCT!P254+CAV!O254+CAV!P254+CEO!O254+CEO!P254+CEAVI!O254+CEAVI!P254+CESFI!O254+CESFI!P254+CERES!O254+CERES!P254+CEPLAN!O254+CEPLAN!P254+CESMO!O254+CESMO!P254</f>
        <v>0</v>
      </c>
      <c r="M254" s="24">
        <f t="shared" si="14"/>
        <v>4</v>
      </c>
      <c r="N254" s="18">
        <v>699.21</v>
      </c>
      <c r="O254" s="18">
        <f t="shared" si="15"/>
        <v>0</v>
      </c>
      <c r="P254" s="18">
        <f t="shared" si="5"/>
        <v>2796.84</v>
      </c>
      <c r="Q254" s="62">
        <f t="shared" si="6"/>
        <v>0</v>
      </c>
    </row>
    <row r="255" spans="1:17" ht="40" customHeight="1" x14ac:dyDescent="0.35">
      <c r="A255" s="109"/>
      <c r="B255" s="112"/>
      <c r="C255" s="33">
        <v>252</v>
      </c>
      <c r="D255" s="115"/>
      <c r="E255" s="39" t="s">
        <v>65</v>
      </c>
      <c r="F255" s="40" t="s">
        <v>125</v>
      </c>
      <c r="G255" s="40" t="s">
        <v>116</v>
      </c>
      <c r="H255" s="47">
        <f>REITORIA!J255+CEAD!J255+CEART!J255+CEFID!J255+ESAG!J255+FAED!J255+CCT!J255+CAV!J255+CEO!J255+CEAVI!J255+CESFI!J255+CERES!J255+CEPLAN!J255+CESMO!J255</f>
        <v>4</v>
      </c>
      <c r="I255" s="86">
        <f>REITORIA!K255+CEAD!K255+CEART!K255+CEFID!K255+ESAG!K255+FAED!K255+CCT!K255+CAV!K255+CEO!K255+CEAVI!K255+CESFI!K255+CERES!K255+CEPLAN!K255+CESMO!K255</f>
        <v>4</v>
      </c>
      <c r="J255" s="87">
        <f>REITORIA!L255+CEAD!L255+CEART!L255+CEFID!L255+ESAG!L255+FAED!L255+CCT!L255+CAV!L255+CEO!L255+CEAVI!L255+CESFI!L255+CERES!L255+CEPLAN!L255+CESMO!L255</f>
        <v>4</v>
      </c>
      <c r="K255" s="75">
        <f t="shared" si="13"/>
        <v>0.5</v>
      </c>
      <c r="L255" s="76">
        <f>REITORIA!O255+REITORIA!P255+CEAD!O255+CEAD!P255+CEART!O255+CEART!P255+CEFID!P255+CEFID!O255+ESAG!O255+ESAG!P255+FAED!O255+FAED!P255+CCT!O255+CCT!P255+CAV!O255+CAV!P255+CEO!O255+CEO!P255+CEAVI!O255+CEAVI!P255+CESFI!O255+CESFI!P255+CERES!O255+CERES!P255+CEPLAN!O255+CEPLAN!P255+CESMO!O255+CESMO!P255</f>
        <v>0</v>
      </c>
      <c r="M255" s="24">
        <f t="shared" si="14"/>
        <v>0</v>
      </c>
      <c r="N255" s="18">
        <v>160</v>
      </c>
      <c r="O255" s="18">
        <f t="shared" si="15"/>
        <v>0</v>
      </c>
      <c r="P255" s="18">
        <f t="shared" si="5"/>
        <v>640</v>
      </c>
      <c r="Q255" s="62">
        <f t="shared" si="6"/>
        <v>640</v>
      </c>
    </row>
    <row r="256" spans="1:17" ht="40" customHeight="1" x14ac:dyDescent="0.35">
      <c r="A256" s="109"/>
      <c r="B256" s="112"/>
      <c r="C256" s="33">
        <v>253</v>
      </c>
      <c r="D256" s="115"/>
      <c r="E256" s="39" t="s">
        <v>69</v>
      </c>
      <c r="F256" s="40" t="s">
        <v>125</v>
      </c>
      <c r="G256" s="40" t="s">
        <v>137</v>
      </c>
      <c r="H256" s="47">
        <f>REITORIA!J256+CEAD!J256+CEART!J256+CEFID!J256+ESAG!J256+FAED!J256+CCT!J256+CAV!J256+CEO!J256+CEAVI!J256+CESFI!J256+CERES!J256+CEPLAN!J256+CESMO!J256</f>
        <v>4</v>
      </c>
      <c r="I256" s="86">
        <f>REITORIA!K256+CEAD!K256+CEART!K256+CEFID!K256+ESAG!K256+FAED!K256+CCT!K256+CAV!K256+CEO!K256+CEAVI!K256+CESFI!K256+CERES!K256+CEPLAN!K256+CESMO!K256</f>
        <v>1</v>
      </c>
      <c r="J256" s="87">
        <f>REITORIA!L256+CEAD!L256+CEART!L256+CEFID!L256+ESAG!L256+FAED!L256+CCT!L256+CAV!L256+CEO!L256+CEAVI!L256+CESFI!L256+CERES!L256+CEPLAN!L256+CESMO!L256</f>
        <v>1</v>
      </c>
      <c r="K256" s="75">
        <f t="shared" si="13"/>
        <v>0.5</v>
      </c>
      <c r="L256" s="76">
        <f>REITORIA!O256+REITORIA!P256+CEAD!O256+CEAD!P256+CEART!O256+CEART!P256+CEFID!P256+CEFID!O256+ESAG!O256+ESAG!P256+FAED!O256+FAED!P256+CCT!O256+CCT!P256+CAV!O256+CAV!P256+CEO!O256+CEO!P256+CEAVI!O256+CEAVI!P256+CESFI!O256+CESFI!P256+CERES!O256+CERES!P256+CEPLAN!O256+CEPLAN!P256+CESMO!O256+CESMO!P256</f>
        <v>0</v>
      </c>
      <c r="M256" s="24">
        <f t="shared" si="14"/>
        <v>3</v>
      </c>
      <c r="N256" s="18">
        <v>433.26</v>
      </c>
      <c r="O256" s="18">
        <f t="shared" si="15"/>
        <v>0</v>
      </c>
      <c r="P256" s="18">
        <f t="shared" si="5"/>
        <v>1733.04</v>
      </c>
      <c r="Q256" s="62">
        <f t="shared" si="6"/>
        <v>433.26</v>
      </c>
    </row>
    <row r="257" spans="1:17" ht="40" customHeight="1" x14ac:dyDescent="0.35">
      <c r="A257" s="109"/>
      <c r="B257" s="112"/>
      <c r="C257" s="33">
        <v>254</v>
      </c>
      <c r="D257" s="115"/>
      <c r="E257" s="39" t="s">
        <v>70</v>
      </c>
      <c r="F257" s="40" t="s">
        <v>125</v>
      </c>
      <c r="G257" s="40" t="s">
        <v>71</v>
      </c>
      <c r="H257" s="47">
        <f>REITORIA!J257+CEAD!J257+CEART!J257+CEFID!J257+ESAG!J257+FAED!J257+CCT!J257+CAV!J257+CEO!J257+CEAVI!J257+CESFI!J257+CERES!J257+CEPLAN!J257+CESMO!J257</f>
        <v>4</v>
      </c>
      <c r="I257" s="86">
        <f>REITORIA!K257+CEAD!K257+CEART!K257+CEFID!K257+ESAG!K257+FAED!K257+CCT!K257+CAV!K257+CEO!K257+CEAVI!K257+CESFI!K257+CERES!K257+CEPLAN!K257+CESMO!K257</f>
        <v>0</v>
      </c>
      <c r="J257" s="87">
        <f>REITORIA!L257+CEAD!L257+CEART!L257+CEFID!L257+ESAG!L257+FAED!L257+CCT!L257+CAV!L257+CEO!L257+CEAVI!L257+CESFI!L257+CERES!L257+CEPLAN!L257+CESMO!L257</f>
        <v>0</v>
      </c>
      <c r="K257" s="75">
        <f t="shared" si="13"/>
        <v>0.5</v>
      </c>
      <c r="L257" s="76">
        <f>REITORIA!O257+REITORIA!P257+CEAD!O257+CEAD!P257+CEART!O257+CEART!P257+CEFID!P257+CEFID!O257+ESAG!O257+ESAG!P257+FAED!O257+FAED!P257+CCT!O257+CCT!P257+CAV!O257+CAV!P257+CEO!O257+CEO!P257+CEAVI!O257+CEAVI!P257+CESFI!O257+CESFI!P257+CERES!O257+CERES!P257+CEPLAN!O257+CEPLAN!P257+CESMO!O257+CESMO!P257</f>
        <v>0</v>
      </c>
      <c r="M257" s="24">
        <f t="shared" si="14"/>
        <v>4</v>
      </c>
      <c r="N257" s="18">
        <v>164.74</v>
      </c>
      <c r="O257" s="18">
        <f t="shared" si="15"/>
        <v>0</v>
      </c>
      <c r="P257" s="18">
        <f t="shared" si="5"/>
        <v>658.96</v>
      </c>
      <c r="Q257" s="62">
        <f t="shared" si="6"/>
        <v>0</v>
      </c>
    </row>
    <row r="258" spans="1:17" ht="40" customHeight="1" x14ac:dyDescent="0.35">
      <c r="A258" s="109"/>
      <c r="B258" s="112"/>
      <c r="C258" s="33">
        <v>255</v>
      </c>
      <c r="D258" s="115"/>
      <c r="E258" s="39" t="s">
        <v>72</v>
      </c>
      <c r="F258" s="40" t="s">
        <v>125</v>
      </c>
      <c r="G258" s="40" t="s">
        <v>101</v>
      </c>
      <c r="H258" s="47">
        <f>REITORIA!J258+CEAD!J258+CEART!J258+CEFID!J258+ESAG!J258+FAED!J258+CCT!J258+CAV!J258+CEO!J258+CEAVI!J258+CESFI!J258+CERES!J258+CEPLAN!J258+CESMO!J258</f>
        <v>4</v>
      </c>
      <c r="I258" s="86">
        <f>REITORIA!K258+CEAD!K258+CEART!K258+CEFID!K258+ESAG!K258+FAED!K258+CCT!K258+CAV!K258+CEO!K258+CEAVI!K258+CESFI!K258+CERES!K258+CEPLAN!K258+CESMO!K258</f>
        <v>0</v>
      </c>
      <c r="J258" s="87">
        <f>REITORIA!L258+CEAD!L258+CEART!L258+CEFID!L258+ESAG!L258+FAED!L258+CCT!L258+CAV!L258+CEO!L258+CEAVI!L258+CESFI!L258+CERES!L258+CEPLAN!L258+CESMO!L258</f>
        <v>0</v>
      </c>
      <c r="K258" s="75">
        <f t="shared" si="13"/>
        <v>0.5</v>
      </c>
      <c r="L258" s="76">
        <f>REITORIA!O258+REITORIA!P258+CEAD!O258+CEAD!P258+CEART!O258+CEART!P258+CEFID!P258+CEFID!O258+ESAG!O258+ESAG!P258+FAED!O258+FAED!P258+CCT!O258+CCT!P258+CAV!O258+CAV!P258+CEO!O258+CEO!P258+CEAVI!O258+CEAVI!P258+CESFI!O258+CESFI!P258+CERES!O258+CERES!P258+CEPLAN!O258+CEPLAN!P258+CESMO!O258+CESMO!P258</f>
        <v>0</v>
      </c>
      <c r="M258" s="24">
        <f t="shared" si="14"/>
        <v>4</v>
      </c>
      <c r="N258" s="18">
        <v>960</v>
      </c>
      <c r="O258" s="18">
        <f t="shared" si="15"/>
        <v>0</v>
      </c>
      <c r="P258" s="18">
        <f t="shared" si="5"/>
        <v>3840</v>
      </c>
      <c r="Q258" s="62">
        <f t="shared" si="6"/>
        <v>0</v>
      </c>
    </row>
    <row r="259" spans="1:17" ht="40" customHeight="1" x14ac:dyDescent="0.35">
      <c r="A259" s="109"/>
      <c r="B259" s="112"/>
      <c r="C259" s="33">
        <v>256</v>
      </c>
      <c r="D259" s="115"/>
      <c r="E259" s="39" t="s">
        <v>74</v>
      </c>
      <c r="F259" s="40" t="s">
        <v>125</v>
      </c>
      <c r="G259" s="40" t="s">
        <v>102</v>
      </c>
      <c r="H259" s="47">
        <f>REITORIA!J259+CEAD!J259+CEART!J259+CEFID!J259+ESAG!J259+FAED!J259+CCT!J259+CAV!J259+CEO!J259+CEAVI!J259+CESFI!J259+CERES!J259+CEPLAN!J259+CESMO!J259</f>
        <v>4</v>
      </c>
      <c r="I259" s="86">
        <f>REITORIA!K259+CEAD!K259+CEART!K259+CEFID!K259+ESAG!K259+FAED!K259+CCT!K259+CAV!K259+CEO!K259+CEAVI!K259+CESFI!K259+CERES!K259+CEPLAN!K259+CESMO!K259</f>
        <v>0</v>
      </c>
      <c r="J259" s="87">
        <f>REITORIA!L259+CEAD!L259+CEART!L259+CEFID!L259+ESAG!L259+FAED!L259+CCT!L259+CAV!L259+CEO!L259+CEAVI!L259+CESFI!L259+CERES!L259+CEPLAN!L259+CESMO!L259</f>
        <v>0</v>
      </c>
      <c r="K259" s="75">
        <f t="shared" si="13"/>
        <v>0.5</v>
      </c>
      <c r="L259" s="76">
        <f>REITORIA!O259+REITORIA!P259+CEAD!O259+CEAD!P259+CEART!O259+CEART!P259+CEFID!P259+CEFID!O259+ESAG!O259+ESAG!P259+FAED!O259+FAED!P259+CCT!O259+CCT!P259+CAV!O259+CAV!P259+CEO!O259+CEO!P259+CEAVI!O259+CEAVI!P259+CESFI!O259+CESFI!P259+CERES!O259+CERES!P259+CEPLAN!O259+CEPLAN!P259+CESMO!O259+CESMO!P259</f>
        <v>0</v>
      </c>
      <c r="M259" s="24">
        <f t="shared" si="14"/>
        <v>4</v>
      </c>
      <c r="N259" s="18">
        <v>1340</v>
      </c>
      <c r="O259" s="18">
        <f t="shared" si="15"/>
        <v>0</v>
      </c>
      <c r="P259" s="18">
        <f t="shared" si="5"/>
        <v>5360</v>
      </c>
      <c r="Q259" s="62">
        <f t="shared" si="6"/>
        <v>0</v>
      </c>
    </row>
    <row r="260" spans="1:17" ht="40" customHeight="1" x14ac:dyDescent="0.35">
      <c r="A260" s="109"/>
      <c r="B260" s="112"/>
      <c r="C260" s="33">
        <v>257</v>
      </c>
      <c r="D260" s="115"/>
      <c r="E260" s="39" t="s">
        <v>76</v>
      </c>
      <c r="F260" s="40" t="s">
        <v>125</v>
      </c>
      <c r="G260" s="40" t="s">
        <v>137</v>
      </c>
      <c r="H260" s="47">
        <f>REITORIA!J260+CEAD!J260+CEART!J260+CEFID!J260+ESAG!J260+FAED!J260+CCT!J260+CAV!J260+CEO!J260+CEAVI!J260+CESFI!J260+CERES!J260+CEPLAN!J260+CESMO!J260</f>
        <v>4</v>
      </c>
      <c r="I260" s="86">
        <f>REITORIA!K260+CEAD!K260+CEART!K260+CEFID!K260+ESAG!K260+FAED!K260+CCT!K260+CAV!K260+CEO!K260+CEAVI!K260+CESFI!K260+CERES!K260+CEPLAN!K260+CESMO!K260</f>
        <v>0</v>
      </c>
      <c r="J260" s="87">
        <f>REITORIA!L260+CEAD!L260+CEART!L260+CEFID!L260+ESAG!L260+FAED!L260+CCT!L260+CAV!L260+CEO!L260+CEAVI!L260+CESFI!L260+CERES!L260+CEPLAN!L260+CESMO!L260</f>
        <v>0</v>
      </c>
      <c r="K260" s="75">
        <f t="shared" si="13"/>
        <v>0.5</v>
      </c>
      <c r="L260" s="76">
        <f>REITORIA!O260+REITORIA!P260+CEAD!O260+CEAD!P260+CEART!O260+CEART!P260+CEFID!P260+CEFID!O260+ESAG!O260+ESAG!P260+FAED!O260+FAED!P260+CCT!O260+CCT!P260+CAV!O260+CAV!P260+CEO!O260+CEO!P260+CEAVI!O260+CEAVI!P260+CESFI!O260+CESFI!P260+CERES!O260+CERES!P260+CEPLAN!O260+CEPLAN!P260+CESMO!O260+CESMO!P260</f>
        <v>0</v>
      </c>
      <c r="M260" s="24">
        <f t="shared" si="14"/>
        <v>4</v>
      </c>
      <c r="N260" s="18">
        <v>610.15</v>
      </c>
      <c r="O260" s="18">
        <f t="shared" si="15"/>
        <v>0</v>
      </c>
      <c r="P260" s="18">
        <f t="shared" si="5"/>
        <v>2440.6</v>
      </c>
      <c r="Q260" s="62">
        <f t="shared" si="6"/>
        <v>0</v>
      </c>
    </row>
    <row r="261" spans="1:17" ht="40" customHeight="1" x14ac:dyDescent="0.35">
      <c r="A261" s="109"/>
      <c r="B261" s="112"/>
      <c r="C261" s="33">
        <v>258</v>
      </c>
      <c r="D261" s="115"/>
      <c r="E261" s="39" t="s">
        <v>77</v>
      </c>
      <c r="F261" s="40" t="s">
        <v>125</v>
      </c>
      <c r="G261" s="40" t="s">
        <v>137</v>
      </c>
      <c r="H261" s="47">
        <f>REITORIA!J261+CEAD!J261+CEART!J261+CEFID!J261+ESAG!J261+FAED!J261+CCT!J261+CAV!J261+CEO!J261+CEAVI!J261+CESFI!J261+CERES!J261+CEPLAN!J261+CESMO!J261</f>
        <v>5</v>
      </c>
      <c r="I261" s="86">
        <f>REITORIA!K261+CEAD!K261+CEART!K261+CEFID!K261+ESAG!K261+FAED!K261+CCT!K261+CAV!K261+CEO!K261+CEAVI!K261+CESFI!K261+CERES!K261+CEPLAN!K261+CESMO!K261</f>
        <v>0</v>
      </c>
      <c r="J261" s="87">
        <f>REITORIA!L261+CEAD!L261+CEART!L261+CEFID!L261+ESAG!L261+FAED!L261+CCT!L261+CAV!L261+CEO!L261+CEAVI!L261+CESFI!L261+CERES!L261+CEPLAN!L261+CESMO!L261</f>
        <v>0</v>
      </c>
      <c r="K261" s="75">
        <f t="shared" ref="K261:K324" si="16">H261*0.25-0.5</f>
        <v>0.75</v>
      </c>
      <c r="L261" s="76">
        <f>REITORIA!O261+REITORIA!P261+CEAD!O261+CEAD!P261+CEART!O261+CEART!P261+CEFID!P261+CEFID!O261+ESAG!O261+ESAG!P261+FAED!O261+FAED!P261+CCT!O261+CCT!P261+CAV!O261+CAV!P261+CEO!O261+CEO!P261+CEAVI!O261+CEAVI!P261+CESFI!O261+CESFI!P261+CERES!O261+CERES!P261+CEPLAN!O261+CEPLAN!P261+CESMO!O261+CESMO!P261</f>
        <v>0</v>
      </c>
      <c r="M261" s="24">
        <f t="shared" ref="M261:M324" si="17">H261-J261+L261</f>
        <v>5</v>
      </c>
      <c r="N261" s="18">
        <v>1150.1199999999999</v>
      </c>
      <c r="O261" s="18">
        <f t="shared" ref="O261:O324" si="18">N261*L261</f>
        <v>0</v>
      </c>
      <c r="P261" s="18">
        <f t="shared" si="5"/>
        <v>5750.5999999999995</v>
      </c>
      <c r="Q261" s="62">
        <f t="shared" si="6"/>
        <v>0</v>
      </c>
    </row>
    <row r="262" spans="1:17" ht="40" customHeight="1" x14ac:dyDescent="0.35">
      <c r="A262" s="109"/>
      <c r="B262" s="112"/>
      <c r="C262" s="33">
        <v>259</v>
      </c>
      <c r="D262" s="115"/>
      <c r="E262" s="39" t="s">
        <v>78</v>
      </c>
      <c r="F262" s="40" t="s">
        <v>125</v>
      </c>
      <c r="G262" s="40" t="s">
        <v>137</v>
      </c>
      <c r="H262" s="47">
        <f>REITORIA!J262+CEAD!J262+CEART!J262+CEFID!J262+ESAG!J262+FAED!J262+CCT!J262+CAV!J262+CEO!J262+CEAVI!J262+CESFI!J262+CERES!J262+CEPLAN!J262+CESMO!J262</f>
        <v>12</v>
      </c>
      <c r="I262" s="86">
        <f>REITORIA!K262+CEAD!K262+CEART!K262+CEFID!K262+ESAG!K262+FAED!K262+CCT!K262+CAV!K262+CEO!K262+CEAVI!K262+CESFI!K262+CERES!K262+CEPLAN!K262+CESMO!K262</f>
        <v>0</v>
      </c>
      <c r="J262" s="87">
        <f>REITORIA!L262+CEAD!L262+CEART!L262+CEFID!L262+ESAG!L262+FAED!L262+CCT!L262+CAV!L262+CEO!L262+CEAVI!L262+CESFI!L262+CERES!L262+CEPLAN!L262+CESMO!L262</f>
        <v>0</v>
      </c>
      <c r="K262" s="75">
        <f t="shared" si="16"/>
        <v>2.5</v>
      </c>
      <c r="L262" s="76">
        <f>REITORIA!O262+REITORIA!P262+CEAD!O262+CEAD!P262+CEART!O262+CEART!P262+CEFID!P262+CEFID!O262+ESAG!O262+ESAG!P262+FAED!O262+FAED!P262+CCT!O262+CCT!P262+CAV!O262+CAV!P262+CEO!O262+CEO!P262+CEAVI!O262+CEAVI!P262+CESFI!O262+CESFI!P262+CERES!O262+CERES!P262+CEPLAN!O262+CEPLAN!P262+CESMO!O262+CESMO!P262</f>
        <v>0</v>
      </c>
      <c r="M262" s="24">
        <f t="shared" si="17"/>
        <v>12</v>
      </c>
      <c r="N262" s="18">
        <v>90</v>
      </c>
      <c r="O262" s="18">
        <f t="shared" si="18"/>
        <v>0</v>
      </c>
      <c r="P262" s="18">
        <f t="shared" si="5"/>
        <v>1080</v>
      </c>
      <c r="Q262" s="62">
        <f t="shared" si="6"/>
        <v>0</v>
      </c>
    </row>
    <row r="263" spans="1:17" ht="40" customHeight="1" x14ac:dyDescent="0.35">
      <c r="A263" s="109"/>
      <c r="B263" s="112"/>
      <c r="C263" s="33">
        <v>260</v>
      </c>
      <c r="D263" s="115"/>
      <c r="E263" s="39" t="s">
        <v>131</v>
      </c>
      <c r="F263" s="40" t="s">
        <v>125</v>
      </c>
      <c r="G263" s="40" t="s">
        <v>137</v>
      </c>
      <c r="H263" s="47">
        <f>REITORIA!J263+CEAD!J263+CEART!J263+CEFID!J263+ESAG!J263+FAED!J263+CCT!J263+CAV!J263+CEO!J263+CEAVI!J263+CESFI!J263+CERES!J263+CEPLAN!J263+CESMO!J263</f>
        <v>4</v>
      </c>
      <c r="I263" s="86">
        <f>REITORIA!K263+CEAD!K263+CEART!K263+CEFID!K263+ESAG!K263+FAED!K263+CCT!K263+CAV!K263+CEO!K263+CEAVI!K263+CESFI!K263+CERES!K263+CEPLAN!K263+CESMO!K263</f>
        <v>4</v>
      </c>
      <c r="J263" s="87">
        <f>REITORIA!L263+CEAD!L263+CEART!L263+CEFID!L263+ESAG!L263+FAED!L263+CCT!L263+CAV!L263+CEO!L263+CEAVI!L263+CESFI!L263+CERES!L263+CEPLAN!L263+CESMO!L263</f>
        <v>4</v>
      </c>
      <c r="K263" s="75">
        <f t="shared" si="16"/>
        <v>0.5</v>
      </c>
      <c r="L263" s="76">
        <f>REITORIA!O263+REITORIA!P263+CEAD!O263+CEAD!P263+CEART!O263+CEART!P263+CEFID!P263+CEFID!O263+ESAG!O263+ESAG!P263+FAED!O263+FAED!P263+CCT!O263+CCT!P263+CAV!O263+CAV!P263+CEO!O263+CEO!P263+CEAVI!O263+CEAVI!P263+CESFI!O263+CESFI!P263+CERES!O263+CERES!P263+CEPLAN!O263+CEPLAN!P263+CESMO!O263+CESMO!P263</f>
        <v>0</v>
      </c>
      <c r="M263" s="24">
        <f t="shared" si="17"/>
        <v>0</v>
      </c>
      <c r="N263" s="18">
        <v>85.21</v>
      </c>
      <c r="O263" s="18">
        <f t="shared" si="18"/>
        <v>0</v>
      </c>
      <c r="P263" s="18">
        <f t="shared" si="5"/>
        <v>340.84</v>
      </c>
      <c r="Q263" s="62">
        <f t="shared" si="6"/>
        <v>340.84</v>
      </c>
    </row>
    <row r="264" spans="1:17" ht="40" customHeight="1" x14ac:dyDescent="0.35">
      <c r="A264" s="109"/>
      <c r="B264" s="112"/>
      <c r="C264" s="33">
        <v>261</v>
      </c>
      <c r="D264" s="115"/>
      <c r="E264" s="39" t="s">
        <v>132</v>
      </c>
      <c r="F264" s="40" t="s">
        <v>37</v>
      </c>
      <c r="G264" s="40" t="s">
        <v>117</v>
      </c>
      <c r="H264" s="47">
        <f>REITORIA!J264+CEAD!J264+CEART!J264+CEFID!J264+ESAG!J264+FAED!J264+CCT!J264+CAV!J264+CEO!J264+CEAVI!J264+CESFI!J264+CERES!J264+CEPLAN!J264+CESMO!J264</f>
        <v>600</v>
      </c>
      <c r="I264" s="86">
        <f>REITORIA!K264+CEAD!K264+CEART!K264+CEFID!K264+ESAG!K264+FAED!K264+CCT!K264+CAV!K264+CEO!K264+CEAVI!K264+CESFI!K264+CERES!K264+CEPLAN!K264+CESMO!K264</f>
        <v>510</v>
      </c>
      <c r="J264" s="87">
        <f>REITORIA!L264+CEAD!L264+CEART!L264+CEFID!L264+ESAG!L264+FAED!L264+CCT!L264+CAV!L264+CEO!L264+CEAVI!L264+CESFI!L264+CERES!L264+CEPLAN!L264+CESMO!L264</f>
        <v>510</v>
      </c>
      <c r="K264" s="75">
        <f t="shared" si="16"/>
        <v>149.5</v>
      </c>
      <c r="L264" s="76">
        <f>REITORIA!O264+REITORIA!P264+CEAD!O264+CEAD!P264+CEART!O264+CEART!P264+CEFID!P264+CEFID!O264+ESAG!O264+ESAG!P264+FAED!O264+FAED!P264+CCT!O264+CCT!P264+CAV!O264+CAV!P264+CEO!O264+CEO!P264+CEAVI!O264+CEAVI!P264+CESFI!O264+CESFI!P264+CERES!O264+CERES!P264+CEPLAN!O264+CEPLAN!P264+CESMO!O264+CESMO!P264</f>
        <v>0</v>
      </c>
      <c r="M264" s="24">
        <f t="shared" si="17"/>
        <v>90</v>
      </c>
      <c r="N264" s="18">
        <v>16.18</v>
      </c>
      <c r="O264" s="18">
        <f t="shared" si="18"/>
        <v>0</v>
      </c>
      <c r="P264" s="18">
        <f t="shared" si="5"/>
        <v>9708</v>
      </c>
      <c r="Q264" s="62">
        <f t="shared" si="6"/>
        <v>8251.7999999999993</v>
      </c>
    </row>
    <row r="265" spans="1:17" ht="40" customHeight="1" x14ac:dyDescent="0.35">
      <c r="A265" s="109"/>
      <c r="B265" s="112"/>
      <c r="C265" s="33">
        <v>262</v>
      </c>
      <c r="D265" s="115"/>
      <c r="E265" s="39" t="s">
        <v>135</v>
      </c>
      <c r="F265" s="40" t="s">
        <v>37</v>
      </c>
      <c r="G265" s="40" t="s">
        <v>118</v>
      </c>
      <c r="H265" s="47">
        <f>REITORIA!J265+CEAD!J265+CEART!J265+CEFID!J265+ESAG!J265+FAED!J265+CCT!J265+CAV!J265+CEO!J265+CEAVI!J265+CESFI!J265+CERES!J265+CEPLAN!J265+CESMO!J265</f>
        <v>400</v>
      </c>
      <c r="I265" s="86">
        <f>REITORIA!K265+CEAD!K265+CEART!K265+CEFID!K265+ESAG!K265+FAED!K265+CCT!K265+CAV!K265+CEO!K265+CEAVI!K265+CESFI!K265+CERES!K265+CEPLAN!K265+CESMO!K265</f>
        <v>0</v>
      </c>
      <c r="J265" s="87">
        <f>REITORIA!L265+CEAD!L265+CEART!L265+CEFID!L265+ESAG!L265+FAED!L265+CCT!L265+CAV!L265+CEO!L265+CEAVI!L265+CESFI!L265+CERES!L265+CEPLAN!L265+CESMO!L265</f>
        <v>0</v>
      </c>
      <c r="K265" s="75">
        <f t="shared" si="16"/>
        <v>99.5</v>
      </c>
      <c r="L265" s="76">
        <f>REITORIA!O265+REITORIA!P265+CEAD!O265+CEAD!P265+CEART!O265+CEART!P265+CEFID!P265+CEFID!O265+ESAG!O265+ESAG!P265+FAED!O265+FAED!P265+CCT!O265+CCT!P265+CAV!O265+CAV!P265+CEO!O265+CEO!P265+CEAVI!O265+CEAVI!P265+CESFI!O265+CESFI!P265+CERES!O265+CERES!P265+CEPLAN!O265+CEPLAN!P265+CESMO!O265+CESMO!P265</f>
        <v>0</v>
      </c>
      <c r="M265" s="24">
        <f t="shared" si="17"/>
        <v>400</v>
      </c>
      <c r="N265" s="18">
        <v>65.41</v>
      </c>
      <c r="O265" s="18">
        <f t="shared" si="18"/>
        <v>0</v>
      </c>
      <c r="P265" s="18">
        <f t="shared" si="5"/>
        <v>26164</v>
      </c>
      <c r="Q265" s="62">
        <f t="shared" si="6"/>
        <v>0</v>
      </c>
    </row>
    <row r="266" spans="1:17" ht="40" customHeight="1" x14ac:dyDescent="0.35">
      <c r="A266" s="109"/>
      <c r="B266" s="112"/>
      <c r="C266" s="33">
        <v>263</v>
      </c>
      <c r="D266" s="115"/>
      <c r="E266" s="39" t="s">
        <v>136</v>
      </c>
      <c r="F266" s="40" t="s">
        <v>37</v>
      </c>
      <c r="G266" s="40" t="s">
        <v>119</v>
      </c>
      <c r="H266" s="47">
        <f>REITORIA!J266+CEAD!J266+CEART!J266+CEFID!J266+ESAG!J266+FAED!J266+CCT!J266+CAV!J266+CEO!J266+CEAVI!J266+CESFI!J266+CERES!J266+CEPLAN!J266+CESMO!J266</f>
        <v>400</v>
      </c>
      <c r="I266" s="86">
        <f>REITORIA!K266+CEAD!K266+CEART!K266+CEFID!K266+ESAG!K266+FAED!K266+CCT!K266+CAV!K266+CEO!K266+CEAVI!K266+CESFI!K266+CERES!K266+CEPLAN!K266+CESMO!K266</f>
        <v>0</v>
      </c>
      <c r="J266" s="87">
        <f>REITORIA!L266+CEAD!L266+CEART!L266+CEFID!L266+ESAG!L266+FAED!L266+CCT!L266+CAV!L266+CEO!L266+CEAVI!L266+CESFI!L266+CERES!L266+CEPLAN!L266+CESMO!L266</f>
        <v>0</v>
      </c>
      <c r="K266" s="75">
        <f t="shared" si="16"/>
        <v>99.5</v>
      </c>
      <c r="L266" s="76">
        <f>REITORIA!O266+REITORIA!P266+CEAD!O266+CEAD!P266+CEART!O266+CEART!P266+CEFID!P266+CEFID!O266+ESAG!O266+ESAG!P266+FAED!O266+FAED!P266+CCT!O266+CCT!P266+CAV!O266+CAV!P266+CEO!O266+CEO!P266+CEAVI!O266+CEAVI!P266+CESFI!O266+CESFI!P266+CERES!O266+CERES!P266+CEPLAN!O266+CEPLAN!P266+CESMO!O266+CESMO!P266</f>
        <v>0</v>
      </c>
      <c r="M266" s="24">
        <f t="shared" si="17"/>
        <v>400</v>
      </c>
      <c r="N266" s="18">
        <v>34.229999999999997</v>
      </c>
      <c r="O266" s="18">
        <f t="shared" si="18"/>
        <v>0</v>
      </c>
      <c r="P266" s="18">
        <f t="shared" ref="P266:P329" si="19">N266*H266</f>
        <v>13691.999999999998</v>
      </c>
      <c r="Q266" s="62">
        <f t="shared" ref="Q266:Q329" si="20">N266*J266</f>
        <v>0</v>
      </c>
    </row>
    <row r="267" spans="1:17" ht="40" customHeight="1" x14ac:dyDescent="0.35">
      <c r="A267" s="109"/>
      <c r="B267" s="112"/>
      <c r="C267" s="33">
        <v>264</v>
      </c>
      <c r="D267" s="115"/>
      <c r="E267" s="39" t="s">
        <v>86</v>
      </c>
      <c r="F267" s="40" t="s">
        <v>125</v>
      </c>
      <c r="G267" s="40" t="s">
        <v>137</v>
      </c>
      <c r="H267" s="47">
        <f>REITORIA!J267+CEAD!J267+CEART!J267+CEFID!J267+ESAG!J267+FAED!J267+CCT!J267+CAV!J267+CEO!J267+CEAVI!J267+CESFI!J267+CERES!J267+CEPLAN!J267+CESMO!J267</f>
        <v>8</v>
      </c>
      <c r="I267" s="86">
        <f>REITORIA!K267+CEAD!K267+CEART!K267+CEFID!K267+ESAG!K267+FAED!K267+CCT!K267+CAV!K267+CEO!K267+CEAVI!K267+CESFI!K267+CERES!K267+CEPLAN!K267+CESMO!K267</f>
        <v>0</v>
      </c>
      <c r="J267" s="87">
        <f>REITORIA!L267+CEAD!L267+CEART!L267+CEFID!L267+ESAG!L267+FAED!L267+CCT!L267+CAV!L267+CEO!L267+CEAVI!L267+CESFI!L267+CERES!L267+CEPLAN!L267+CESMO!L267</f>
        <v>0</v>
      </c>
      <c r="K267" s="75">
        <f t="shared" si="16"/>
        <v>1.5</v>
      </c>
      <c r="L267" s="76">
        <f>REITORIA!O267+REITORIA!P267+CEAD!O267+CEAD!P267+CEART!O267+CEART!P267+CEFID!P267+CEFID!O267+ESAG!O267+ESAG!P267+FAED!O267+FAED!P267+CCT!O267+CCT!P267+CAV!O267+CAV!P267+CEO!O267+CEO!P267+CEAVI!O267+CEAVI!P267+CESFI!O267+CESFI!P267+CERES!O267+CERES!P267+CEPLAN!O267+CEPLAN!P267+CESMO!O267+CESMO!P267</f>
        <v>0</v>
      </c>
      <c r="M267" s="24">
        <f t="shared" si="17"/>
        <v>8</v>
      </c>
      <c r="N267" s="18">
        <v>578.94000000000005</v>
      </c>
      <c r="O267" s="18">
        <f t="shared" si="18"/>
        <v>0</v>
      </c>
      <c r="P267" s="18">
        <f t="shared" si="19"/>
        <v>4631.5200000000004</v>
      </c>
      <c r="Q267" s="62">
        <f t="shared" si="20"/>
        <v>0</v>
      </c>
    </row>
    <row r="268" spans="1:17" ht="40" customHeight="1" x14ac:dyDescent="0.35">
      <c r="A268" s="109"/>
      <c r="B268" s="112"/>
      <c r="C268" s="33">
        <v>265</v>
      </c>
      <c r="D268" s="115"/>
      <c r="E268" s="39" t="s">
        <v>89</v>
      </c>
      <c r="F268" s="40" t="s">
        <v>37</v>
      </c>
      <c r="G268" s="40" t="s">
        <v>137</v>
      </c>
      <c r="H268" s="47">
        <f>REITORIA!J268+CEAD!J268+CEART!J268+CEFID!J268+ESAG!J268+FAED!J268+CCT!J268+CAV!J268+CEO!J268+CEAVI!J268+CESFI!J268+CERES!J268+CEPLAN!J268+CESMO!J268</f>
        <v>100</v>
      </c>
      <c r="I268" s="86">
        <f>REITORIA!K268+CEAD!K268+CEART!K268+CEFID!K268+ESAG!K268+FAED!K268+CCT!K268+CAV!K268+CEO!K268+CEAVI!K268+CESFI!K268+CERES!K268+CEPLAN!K268+CESMO!K268</f>
        <v>0</v>
      </c>
      <c r="J268" s="87">
        <f>REITORIA!L268+CEAD!L268+CEART!L268+CEFID!L268+ESAG!L268+FAED!L268+CCT!L268+CAV!L268+CEO!L268+CEAVI!L268+CESFI!L268+CERES!L268+CEPLAN!L268+CESMO!L268</f>
        <v>0</v>
      </c>
      <c r="K268" s="75">
        <f t="shared" si="16"/>
        <v>24.5</v>
      </c>
      <c r="L268" s="76">
        <f>REITORIA!O268+REITORIA!P268+CEAD!O268+CEAD!P268+CEART!O268+CEART!P268+CEFID!P268+CEFID!O268+ESAG!O268+ESAG!P268+FAED!O268+FAED!P268+CCT!O268+CCT!P268+CAV!O268+CAV!P268+CEO!O268+CEO!P268+CEAVI!O268+CEAVI!P268+CESFI!O268+CESFI!P268+CERES!O268+CERES!P268+CEPLAN!O268+CEPLAN!P268+CESMO!O268+CESMO!P268</f>
        <v>0</v>
      </c>
      <c r="M268" s="24">
        <f t="shared" si="17"/>
        <v>100</v>
      </c>
      <c r="N268" s="18">
        <v>225.31</v>
      </c>
      <c r="O268" s="18">
        <f t="shared" si="18"/>
        <v>0</v>
      </c>
      <c r="P268" s="18">
        <f t="shared" si="19"/>
        <v>22531</v>
      </c>
      <c r="Q268" s="62">
        <f t="shared" si="20"/>
        <v>0</v>
      </c>
    </row>
    <row r="269" spans="1:17" ht="40" customHeight="1" x14ac:dyDescent="0.35">
      <c r="A269" s="109"/>
      <c r="B269" s="112"/>
      <c r="C269" s="33">
        <v>266</v>
      </c>
      <c r="D269" s="115"/>
      <c r="E269" s="39" t="s">
        <v>90</v>
      </c>
      <c r="F269" s="40" t="s">
        <v>37</v>
      </c>
      <c r="G269" s="40" t="s">
        <v>137</v>
      </c>
      <c r="H269" s="47">
        <f>REITORIA!J269+CEAD!J269+CEART!J269+CEFID!J269+ESAG!J269+FAED!J269+CCT!J269+CAV!J269+CEO!J269+CEAVI!J269+CESFI!J269+CERES!J269+CEPLAN!J269+CESMO!J269</f>
        <v>100</v>
      </c>
      <c r="I269" s="86">
        <f>REITORIA!K269+CEAD!K269+CEART!K269+CEFID!K269+ESAG!K269+FAED!K269+CCT!K269+CAV!K269+CEO!K269+CEAVI!K269+CESFI!K269+CERES!K269+CEPLAN!K269+CESMO!K269</f>
        <v>0</v>
      </c>
      <c r="J269" s="87">
        <f>REITORIA!L269+CEAD!L269+CEART!L269+CEFID!L269+ESAG!L269+FAED!L269+CCT!L269+CAV!L269+CEO!L269+CEAVI!L269+CESFI!L269+CERES!L269+CEPLAN!L269+CESMO!L269</f>
        <v>0</v>
      </c>
      <c r="K269" s="75">
        <f t="shared" si="16"/>
        <v>24.5</v>
      </c>
      <c r="L269" s="76">
        <f>REITORIA!O269+REITORIA!P269+CEAD!O269+CEAD!P269+CEART!O269+CEART!P269+CEFID!P269+CEFID!O269+ESAG!O269+ESAG!P269+FAED!O269+FAED!P269+CCT!O269+CCT!P269+CAV!O269+CAV!P269+CEO!O269+CEO!P269+CEAVI!O269+CEAVI!P269+CESFI!O269+CESFI!P269+CERES!O269+CERES!P269+CEPLAN!O269+CEPLAN!P269+CESMO!O269+CESMO!P269</f>
        <v>0</v>
      </c>
      <c r="M269" s="24">
        <f t="shared" si="17"/>
        <v>100</v>
      </c>
      <c r="N269" s="18">
        <v>135</v>
      </c>
      <c r="O269" s="18">
        <f t="shared" si="18"/>
        <v>0</v>
      </c>
      <c r="P269" s="18">
        <f t="shared" si="19"/>
        <v>13500</v>
      </c>
      <c r="Q269" s="62">
        <f t="shared" si="20"/>
        <v>0</v>
      </c>
    </row>
    <row r="270" spans="1:17" ht="40" customHeight="1" x14ac:dyDescent="0.35">
      <c r="A270" s="110"/>
      <c r="B270" s="113"/>
      <c r="C270" s="33">
        <v>267</v>
      </c>
      <c r="D270" s="116"/>
      <c r="E270" s="39" t="s">
        <v>91</v>
      </c>
      <c r="F270" s="40" t="s">
        <v>37</v>
      </c>
      <c r="G270" s="40" t="s">
        <v>120</v>
      </c>
      <c r="H270" s="47">
        <f>REITORIA!J270+CEAD!J270+CEART!J270+CEFID!J270+ESAG!J270+FAED!J270+CCT!J270+CAV!J270+CEO!J270+CEAVI!J270+CESFI!J270+CERES!J270+CEPLAN!J270+CESMO!J270</f>
        <v>200</v>
      </c>
      <c r="I270" s="86">
        <f>REITORIA!K270+CEAD!K270+CEART!K270+CEFID!K270+ESAG!K270+FAED!K270+CCT!K270+CAV!K270+CEO!K270+CEAVI!K270+CESFI!K270+CERES!K270+CEPLAN!K270+CESMO!K270</f>
        <v>0</v>
      </c>
      <c r="J270" s="87">
        <f>REITORIA!L270+CEAD!L270+CEART!L270+CEFID!L270+ESAG!L270+FAED!L270+CCT!L270+CAV!L270+CEO!L270+CEAVI!L270+CESFI!L270+CERES!L270+CEPLAN!L270+CESMO!L270</f>
        <v>0</v>
      </c>
      <c r="K270" s="75">
        <f t="shared" si="16"/>
        <v>49.5</v>
      </c>
      <c r="L270" s="76">
        <f>REITORIA!O270+REITORIA!P270+CEAD!O270+CEAD!P270+CEART!O270+CEART!P270+CEFID!P270+CEFID!O270+ESAG!O270+ESAG!P270+FAED!O270+FAED!P270+CCT!O270+CCT!P270+CAV!O270+CAV!P270+CEO!O270+CEO!P270+CEAVI!O270+CEAVI!P270+CESFI!O270+CESFI!P270+CERES!O270+CERES!P270+CEPLAN!O270+CEPLAN!P270+CESMO!O270+CESMO!P270</f>
        <v>0</v>
      </c>
      <c r="M270" s="24">
        <f t="shared" si="17"/>
        <v>200</v>
      </c>
      <c r="N270" s="18">
        <v>24.21</v>
      </c>
      <c r="O270" s="18">
        <f t="shared" si="18"/>
        <v>0</v>
      </c>
      <c r="P270" s="18">
        <f t="shared" si="19"/>
        <v>4842</v>
      </c>
      <c r="Q270" s="62">
        <f t="shared" si="20"/>
        <v>0</v>
      </c>
    </row>
    <row r="271" spans="1:17" ht="40" customHeight="1" x14ac:dyDescent="0.35">
      <c r="A271" s="108" t="s">
        <v>146</v>
      </c>
      <c r="B271" s="111">
        <v>8</v>
      </c>
      <c r="C271" s="33">
        <v>268</v>
      </c>
      <c r="D271" s="114" t="s">
        <v>123</v>
      </c>
      <c r="E271" s="39" t="s">
        <v>27</v>
      </c>
      <c r="F271" s="40" t="s">
        <v>125</v>
      </c>
      <c r="G271" s="40" t="s">
        <v>28</v>
      </c>
      <c r="H271" s="47">
        <f>REITORIA!J271+CEAD!J271+CEART!J271+CEFID!J271+ESAG!J271+FAED!J271+CCT!J271+CAV!J271+CEO!J271+CEAVI!J271+CESFI!J271+CERES!J271+CEPLAN!J271+CESMO!J271</f>
        <v>12</v>
      </c>
      <c r="I271" s="86">
        <f>REITORIA!K271+CEAD!K271+CEART!K271+CEFID!K271+ESAG!K271+FAED!K271+CCT!K271+CAV!K271+CEO!K271+CEAVI!K271+CESFI!K271+CERES!K271+CEPLAN!K271+CESMO!K271</f>
        <v>0</v>
      </c>
      <c r="J271" s="87">
        <f>REITORIA!L271+CEAD!L271+CEART!L271+CEFID!L271+ESAG!L271+FAED!L271+CCT!L271+CAV!L271+CEO!L271+CEAVI!L271+CESFI!L271+CERES!L271+CEPLAN!L271+CESMO!L271</f>
        <v>0</v>
      </c>
      <c r="K271" s="75">
        <f t="shared" si="16"/>
        <v>2.5</v>
      </c>
      <c r="L271" s="76">
        <f>REITORIA!O271+REITORIA!P271+CEAD!O271+CEAD!P271+CEART!O271+CEART!P271+CEFID!P271+CEFID!O271+ESAG!O271+ESAG!P271+FAED!O271+FAED!P271+CCT!O271+CCT!P271+CAV!O271+CAV!P271+CEO!O271+CEO!P271+CEAVI!O271+CEAVI!P271+CESFI!O271+CESFI!P271+CERES!O271+CERES!P271+CEPLAN!O271+CEPLAN!P271+CESMO!O271+CESMO!P271</f>
        <v>0</v>
      </c>
      <c r="M271" s="24">
        <f t="shared" si="17"/>
        <v>12</v>
      </c>
      <c r="N271" s="18">
        <v>242.52</v>
      </c>
      <c r="O271" s="18">
        <f t="shared" si="18"/>
        <v>0</v>
      </c>
      <c r="P271" s="18">
        <f t="shared" si="19"/>
        <v>2910.2400000000002</v>
      </c>
      <c r="Q271" s="62">
        <f t="shared" si="20"/>
        <v>0</v>
      </c>
    </row>
    <row r="272" spans="1:17" ht="40" customHeight="1" x14ac:dyDescent="0.35">
      <c r="A272" s="109"/>
      <c r="B272" s="112"/>
      <c r="C272" s="33">
        <v>269</v>
      </c>
      <c r="D272" s="115"/>
      <c r="E272" s="39" t="s">
        <v>30</v>
      </c>
      <c r="F272" s="40" t="s">
        <v>31</v>
      </c>
      <c r="G272" s="40" t="s">
        <v>28</v>
      </c>
      <c r="H272" s="47">
        <f>REITORIA!J272+CEAD!J272+CEART!J272+CEFID!J272+ESAG!J272+FAED!J272+CCT!J272+CAV!J272+CEO!J272+CEAVI!J272+CESFI!J272+CERES!J272+CEPLAN!J272+CESMO!J272</f>
        <v>200</v>
      </c>
      <c r="I272" s="86">
        <f>REITORIA!K272+CEAD!K272+CEART!K272+CEFID!K272+ESAG!K272+FAED!K272+CCT!K272+CAV!K272+CEO!K272+CEAVI!K272+CESFI!K272+CERES!K272+CEPLAN!K272+CESMO!K272</f>
        <v>0</v>
      </c>
      <c r="J272" s="87">
        <f>REITORIA!L272+CEAD!L272+CEART!L272+CEFID!L272+ESAG!L272+FAED!L272+CCT!L272+CAV!L272+CEO!L272+CEAVI!L272+CESFI!L272+CERES!L272+CEPLAN!L272+CESMO!L272</f>
        <v>0</v>
      </c>
      <c r="K272" s="75">
        <f t="shared" si="16"/>
        <v>49.5</v>
      </c>
      <c r="L272" s="76">
        <f>REITORIA!O272+REITORIA!P272+CEAD!O272+CEAD!P272+CEART!O272+CEART!P272+CEFID!P272+CEFID!O272+ESAG!O272+ESAG!P272+FAED!O272+FAED!P272+CCT!O272+CCT!P272+CAV!O272+CAV!P272+CEO!O272+CEO!P272+CEAVI!O272+CEAVI!P272+CESFI!O272+CESFI!P272+CERES!O272+CERES!P272+CEPLAN!O272+CEPLAN!P272+CESMO!O272+CESMO!P272</f>
        <v>0</v>
      </c>
      <c r="M272" s="24">
        <f t="shared" si="17"/>
        <v>200</v>
      </c>
      <c r="N272" s="18">
        <v>19.399999999999999</v>
      </c>
      <c r="O272" s="18">
        <f t="shared" si="18"/>
        <v>0</v>
      </c>
      <c r="P272" s="18">
        <f t="shared" si="19"/>
        <v>3879.9999999999995</v>
      </c>
      <c r="Q272" s="62">
        <f t="shared" si="20"/>
        <v>0</v>
      </c>
    </row>
    <row r="273" spans="1:17" ht="40" customHeight="1" x14ac:dyDescent="0.35">
      <c r="A273" s="109"/>
      <c r="B273" s="112"/>
      <c r="C273" s="33">
        <v>270</v>
      </c>
      <c r="D273" s="115"/>
      <c r="E273" s="39" t="s">
        <v>32</v>
      </c>
      <c r="F273" s="40" t="s">
        <v>125</v>
      </c>
      <c r="G273" s="40" t="s">
        <v>28</v>
      </c>
      <c r="H273" s="47">
        <f>REITORIA!J273+CEAD!J273+CEART!J273+CEFID!J273+ESAG!J273+FAED!J273+CCT!J273+CAV!J273+CEO!J273+CEAVI!J273+CESFI!J273+CERES!J273+CEPLAN!J273+CESMO!J273</f>
        <v>250</v>
      </c>
      <c r="I273" s="86">
        <f>REITORIA!K273+CEAD!K273+CEART!K273+CEFID!K273+ESAG!K273+FAED!K273+CCT!K273+CAV!K273+CEO!K273+CEAVI!K273+CESFI!K273+CERES!K273+CEPLAN!K273+CESMO!K273</f>
        <v>0</v>
      </c>
      <c r="J273" s="87">
        <f>REITORIA!L273+CEAD!L273+CEART!L273+CEFID!L273+ESAG!L273+FAED!L273+CCT!L273+CAV!L273+CEO!L273+CEAVI!L273+CESFI!L273+CERES!L273+CEPLAN!L273+CESMO!L273</f>
        <v>0</v>
      </c>
      <c r="K273" s="75">
        <f t="shared" si="16"/>
        <v>62</v>
      </c>
      <c r="L273" s="76">
        <f>REITORIA!O273+REITORIA!P273+CEAD!O273+CEAD!P273+CEART!O273+CEART!P273+CEFID!P273+CEFID!O273+ESAG!O273+ESAG!P273+FAED!O273+FAED!P273+CCT!O273+CCT!P273+CAV!O273+CAV!P273+CEO!O273+CEO!P273+CEAVI!O273+CEAVI!P273+CESFI!O273+CESFI!P273+CERES!O273+CERES!P273+CEPLAN!O273+CEPLAN!P273+CESMO!O273+CESMO!P273</f>
        <v>0</v>
      </c>
      <c r="M273" s="24">
        <f t="shared" si="17"/>
        <v>250</v>
      </c>
      <c r="N273" s="18">
        <v>31.04</v>
      </c>
      <c r="O273" s="18">
        <f t="shared" si="18"/>
        <v>0</v>
      </c>
      <c r="P273" s="18">
        <f t="shared" si="19"/>
        <v>7760</v>
      </c>
      <c r="Q273" s="62">
        <f t="shared" si="20"/>
        <v>0</v>
      </c>
    </row>
    <row r="274" spans="1:17" ht="40" customHeight="1" x14ac:dyDescent="0.35">
      <c r="A274" s="109"/>
      <c r="B274" s="112"/>
      <c r="C274" s="33">
        <v>271</v>
      </c>
      <c r="D274" s="115"/>
      <c r="E274" s="39" t="s">
        <v>33</v>
      </c>
      <c r="F274" s="40" t="s">
        <v>125</v>
      </c>
      <c r="G274" s="40" t="s">
        <v>34</v>
      </c>
      <c r="H274" s="47">
        <f>REITORIA!J274+CEAD!J274+CEART!J274+CEFID!J274+ESAG!J274+FAED!J274+CCT!J274+CAV!J274+CEO!J274+CEAVI!J274+CESFI!J274+CERES!J274+CEPLAN!J274+CESMO!J274</f>
        <v>100</v>
      </c>
      <c r="I274" s="86">
        <f>REITORIA!K274+CEAD!K274+CEART!K274+CEFID!K274+ESAG!K274+FAED!K274+CCT!K274+CAV!K274+CEO!K274+CEAVI!K274+CESFI!K274+CERES!K274+CEPLAN!K274+CESMO!K274</f>
        <v>0</v>
      </c>
      <c r="J274" s="87">
        <f>REITORIA!L274+CEAD!L274+CEART!L274+CEFID!L274+ESAG!L274+FAED!L274+CCT!L274+CAV!L274+CEO!L274+CEAVI!L274+CESFI!L274+CERES!L274+CEPLAN!L274+CESMO!L274</f>
        <v>0</v>
      </c>
      <c r="K274" s="75">
        <f t="shared" si="16"/>
        <v>24.5</v>
      </c>
      <c r="L274" s="76">
        <f>REITORIA!O274+REITORIA!P274+CEAD!O274+CEAD!P274+CEART!O274+CEART!P274+CEFID!P274+CEFID!O274+ESAG!O274+ESAG!P274+FAED!O274+FAED!P274+CCT!O274+CCT!P274+CAV!O274+CAV!P274+CEO!O274+CEO!P274+CEAVI!O274+CEAVI!P274+CESFI!O274+CESFI!P274+CERES!O274+CERES!P274+CEPLAN!O274+CEPLAN!P274+CESMO!O274+CESMO!P274</f>
        <v>0</v>
      </c>
      <c r="M274" s="24">
        <f t="shared" si="17"/>
        <v>100</v>
      </c>
      <c r="N274" s="18">
        <v>50.44</v>
      </c>
      <c r="O274" s="18">
        <f t="shared" si="18"/>
        <v>0</v>
      </c>
      <c r="P274" s="18">
        <f t="shared" si="19"/>
        <v>5044</v>
      </c>
      <c r="Q274" s="62">
        <f t="shared" si="20"/>
        <v>0</v>
      </c>
    </row>
    <row r="275" spans="1:17" ht="40" customHeight="1" x14ac:dyDescent="0.35">
      <c r="A275" s="109"/>
      <c r="B275" s="112"/>
      <c r="C275" s="33">
        <v>272</v>
      </c>
      <c r="D275" s="115"/>
      <c r="E275" s="39" t="s">
        <v>35</v>
      </c>
      <c r="F275" s="40" t="s">
        <v>125</v>
      </c>
      <c r="G275" s="40" t="s">
        <v>36</v>
      </c>
      <c r="H275" s="47">
        <f>REITORIA!J275+CEAD!J275+CEART!J275+CEFID!J275+ESAG!J275+FAED!J275+CCT!J275+CAV!J275+CEO!J275+CEAVI!J275+CESFI!J275+CERES!J275+CEPLAN!J275+CESMO!J275</f>
        <v>500</v>
      </c>
      <c r="I275" s="86">
        <f>REITORIA!K275+CEAD!K275+CEART!K275+CEFID!K275+ESAG!K275+FAED!K275+CCT!K275+CAV!K275+CEO!K275+CEAVI!K275+CESFI!K275+CERES!K275+CEPLAN!K275+CESMO!K275</f>
        <v>0</v>
      </c>
      <c r="J275" s="87">
        <f>REITORIA!L275+CEAD!L275+CEART!L275+CEFID!L275+ESAG!L275+FAED!L275+CCT!L275+CAV!L275+CEO!L275+CEAVI!L275+CESFI!L275+CERES!L275+CEPLAN!L275+CESMO!L275</f>
        <v>0</v>
      </c>
      <c r="K275" s="75">
        <f t="shared" si="16"/>
        <v>124.5</v>
      </c>
      <c r="L275" s="76">
        <f>REITORIA!O275+REITORIA!P275+CEAD!O275+CEAD!P275+CEART!O275+CEART!P275+CEFID!P275+CEFID!O275+ESAG!O275+ESAG!P275+FAED!O275+FAED!P275+CCT!O275+CCT!P275+CAV!O275+CAV!P275+CEO!O275+CEO!P275+CEAVI!O275+CEAVI!P275+CESFI!O275+CESFI!P275+CERES!O275+CERES!P275+CEPLAN!O275+CEPLAN!P275+CESMO!O275+CESMO!P275</f>
        <v>0</v>
      </c>
      <c r="M275" s="24">
        <f t="shared" si="17"/>
        <v>500</v>
      </c>
      <c r="N275" s="18">
        <v>72.75</v>
      </c>
      <c r="O275" s="18">
        <f t="shared" si="18"/>
        <v>0</v>
      </c>
      <c r="P275" s="18">
        <f t="shared" si="19"/>
        <v>36375</v>
      </c>
      <c r="Q275" s="62">
        <f t="shared" si="20"/>
        <v>0</v>
      </c>
    </row>
    <row r="276" spans="1:17" ht="40" customHeight="1" x14ac:dyDescent="0.35">
      <c r="A276" s="109"/>
      <c r="B276" s="112"/>
      <c r="C276" s="33">
        <v>273</v>
      </c>
      <c r="D276" s="115"/>
      <c r="E276" s="39" t="s">
        <v>127</v>
      </c>
      <c r="F276" s="40" t="s">
        <v>125</v>
      </c>
      <c r="G276" s="40" t="s">
        <v>28</v>
      </c>
      <c r="H276" s="47">
        <f>REITORIA!J276+CEAD!J276+CEART!J276+CEFID!J276+ESAG!J276+FAED!J276+CCT!J276+CAV!J276+CEO!J276+CEAVI!J276+CESFI!J276+CERES!J276+CEPLAN!J276+CESMO!J276</f>
        <v>200</v>
      </c>
      <c r="I276" s="86">
        <f>REITORIA!K276+CEAD!K276+CEART!K276+CEFID!K276+ESAG!K276+FAED!K276+CCT!K276+CAV!K276+CEO!K276+CEAVI!K276+CESFI!K276+CERES!K276+CEPLAN!K276+CESMO!K276</f>
        <v>0</v>
      </c>
      <c r="J276" s="87">
        <f>REITORIA!L276+CEAD!L276+CEART!L276+CEFID!L276+ESAG!L276+FAED!L276+CCT!L276+CAV!L276+CEO!L276+CEAVI!L276+CESFI!L276+CERES!L276+CEPLAN!L276+CESMO!L276</f>
        <v>0</v>
      </c>
      <c r="K276" s="75">
        <f t="shared" si="16"/>
        <v>49.5</v>
      </c>
      <c r="L276" s="76">
        <f>REITORIA!O276+REITORIA!P276+CEAD!O276+CEAD!P276+CEART!O276+CEART!P276+CEFID!P276+CEFID!O276+ESAG!O276+ESAG!P276+FAED!O276+FAED!P276+CCT!O276+CCT!P276+CAV!O276+CAV!P276+CEO!O276+CEO!P276+CEAVI!O276+CEAVI!P276+CESFI!O276+CESFI!P276+CERES!O276+CERES!P276+CEPLAN!O276+CEPLAN!P276+CESMO!O276+CESMO!P276</f>
        <v>0</v>
      </c>
      <c r="M276" s="24">
        <f t="shared" si="17"/>
        <v>200</v>
      </c>
      <c r="N276" s="18">
        <v>6.39</v>
      </c>
      <c r="O276" s="18">
        <f t="shared" si="18"/>
        <v>0</v>
      </c>
      <c r="P276" s="18">
        <f t="shared" si="19"/>
        <v>1278</v>
      </c>
      <c r="Q276" s="62">
        <f t="shared" si="20"/>
        <v>0</v>
      </c>
    </row>
    <row r="277" spans="1:17" ht="40" customHeight="1" x14ac:dyDescent="0.35">
      <c r="A277" s="109"/>
      <c r="B277" s="112"/>
      <c r="C277" s="33">
        <v>274</v>
      </c>
      <c r="D277" s="115"/>
      <c r="E277" s="39" t="s">
        <v>128</v>
      </c>
      <c r="F277" s="40" t="s">
        <v>37</v>
      </c>
      <c r="G277" s="40" t="s">
        <v>38</v>
      </c>
      <c r="H277" s="47">
        <f>REITORIA!J277+CEAD!J277+CEART!J277+CEFID!J277+ESAG!J277+FAED!J277+CCT!J277+CAV!J277+CEO!J277+CEAVI!J277+CESFI!J277+CERES!J277+CEPLAN!J277+CESMO!J277</f>
        <v>200</v>
      </c>
      <c r="I277" s="86">
        <f>REITORIA!K277+CEAD!K277+CEART!K277+CEFID!K277+ESAG!K277+FAED!K277+CCT!K277+CAV!K277+CEO!K277+CEAVI!K277+CESFI!K277+CERES!K277+CEPLAN!K277+CESMO!K277</f>
        <v>0</v>
      </c>
      <c r="J277" s="87">
        <f>REITORIA!L277+CEAD!L277+CEART!L277+CEFID!L277+ESAG!L277+FAED!L277+CCT!L277+CAV!L277+CEO!L277+CEAVI!L277+CESFI!L277+CERES!L277+CEPLAN!L277+CESMO!L277</f>
        <v>0</v>
      </c>
      <c r="K277" s="75">
        <f t="shared" si="16"/>
        <v>49.5</v>
      </c>
      <c r="L277" s="76">
        <f>REITORIA!O277+REITORIA!P277+CEAD!O277+CEAD!P277+CEART!O277+CEART!P277+CEFID!P277+CEFID!O277+ESAG!O277+ESAG!P277+FAED!O277+FAED!P277+CCT!O277+CCT!P277+CAV!O277+CAV!P277+CEO!O277+CEO!P277+CEAVI!O277+CEAVI!P277+CESFI!O277+CESFI!P277+CERES!O277+CERES!P277+CEPLAN!O277+CEPLAN!P277+CESMO!O277+CESMO!P277</f>
        <v>0</v>
      </c>
      <c r="M277" s="24">
        <f t="shared" si="17"/>
        <v>200</v>
      </c>
      <c r="N277" s="18">
        <v>12.93</v>
      </c>
      <c r="O277" s="18">
        <f t="shared" si="18"/>
        <v>0</v>
      </c>
      <c r="P277" s="18">
        <f t="shared" si="19"/>
        <v>2586</v>
      </c>
      <c r="Q277" s="62">
        <f t="shared" si="20"/>
        <v>0</v>
      </c>
    </row>
    <row r="278" spans="1:17" ht="40" customHeight="1" x14ac:dyDescent="0.35">
      <c r="A278" s="109"/>
      <c r="B278" s="112"/>
      <c r="C278" s="33">
        <v>275</v>
      </c>
      <c r="D278" s="115"/>
      <c r="E278" s="39" t="s">
        <v>129</v>
      </c>
      <c r="F278" s="40" t="s">
        <v>37</v>
      </c>
      <c r="G278" s="40" t="s">
        <v>39</v>
      </c>
      <c r="H278" s="47">
        <f>REITORIA!J278+CEAD!J278+CEART!J278+CEFID!J278+ESAG!J278+FAED!J278+CCT!J278+CAV!J278+CEO!J278+CEAVI!J278+CESFI!J278+CERES!J278+CEPLAN!J278+CESMO!J278</f>
        <v>1000</v>
      </c>
      <c r="I278" s="86">
        <f>REITORIA!K278+CEAD!K278+CEART!K278+CEFID!K278+ESAG!K278+FAED!K278+CCT!K278+CAV!K278+CEO!K278+CEAVI!K278+CESFI!K278+CERES!K278+CEPLAN!K278+CESMO!K278</f>
        <v>0</v>
      </c>
      <c r="J278" s="87">
        <f>REITORIA!L278+CEAD!L278+CEART!L278+CEFID!L278+ESAG!L278+FAED!L278+CCT!L278+CAV!L278+CEO!L278+CEAVI!L278+CESFI!L278+CERES!L278+CEPLAN!L278+CESMO!L278</f>
        <v>0</v>
      </c>
      <c r="K278" s="75">
        <f t="shared" si="16"/>
        <v>249.5</v>
      </c>
      <c r="L278" s="76">
        <f>REITORIA!O278+REITORIA!P278+CEAD!O278+CEAD!P278+CEART!O278+CEART!P278+CEFID!P278+CEFID!O278+ESAG!O278+ESAG!P278+FAED!O278+FAED!P278+CCT!O278+CCT!P278+CAV!O278+CAV!P278+CEO!O278+CEO!P278+CEAVI!O278+CEAVI!P278+CESFI!O278+CESFI!P278+CERES!O278+CERES!P278+CEPLAN!O278+CEPLAN!P278+CESMO!O278+CESMO!P278</f>
        <v>0</v>
      </c>
      <c r="M278" s="24">
        <f t="shared" si="17"/>
        <v>1000</v>
      </c>
      <c r="N278" s="18">
        <v>19.04</v>
      </c>
      <c r="O278" s="18">
        <f t="shared" si="18"/>
        <v>0</v>
      </c>
      <c r="P278" s="18">
        <f t="shared" si="19"/>
        <v>19040</v>
      </c>
      <c r="Q278" s="62">
        <f t="shared" si="20"/>
        <v>0</v>
      </c>
    </row>
    <row r="279" spans="1:17" ht="40" customHeight="1" x14ac:dyDescent="0.35">
      <c r="A279" s="109"/>
      <c r="B279" s="112"/>
      <c r="C279" s="33">
        <v>276</v>
      </c>
      <c r="D279" s="115"/>
      <c r="E279" s="39" t="s">
        <v>130</v>
      </c>
      <c r="F279" s="40" t="s">
        <v>37</v>
      </c>
      <c r="G279" s="40" t="s">
        <v>40</v>
      </c>
      <c r="H279" s="47">
        <f>REITORIA!J279+CEAD!J279+CEART!J279+CEFID!J279+ESAG!J279+FAED!J279+CCT!J279+CAV!J279+CEO!J279+CEAVI!J279+CESFI!J279+CERES!J279+CEPLAN!J279+CESMO!J279</f>
        <v>200</v>
      </c>
      <c r="I279" s="86">
        <f>REITORIA!K279+CEAD!K279+CEART!K279+CEFID!K279+ESAG!K279+FAED!K279+CCT!K279+CAV!K279+CEO!K279+CEAVI!K279+CESFI!K279+CERES!K279+CEPLAN!K279+CESMO!K279</f>
        <v>0</v>
      </c>
      <c r="J279" s="87">
        <f>REITORIA!L279+CEAD!L279+CEART!L279+CEFID!L279+ESAG!L279+FAED!L279+CCT!L279+CAV!L279+CEO!L279+CEAVI!L279+CESFI!L279+CERES!L279+CEPLAN!L279+CESMO!L279</f>
        <v>0</v>
      </c>
      <c r="K279" s="75">
        <f t="shared" si="16"/>
        <v>49.5</v>
      </c>
      <c r="L279" s="76">
        <f>REITORIA!O279+REITORIA!P279+CEAD!O279+CEAD!P279+CEART!O279+CEART!P279+CEFID!P279+CEFID!O279+ESAG!O279+ESAG!P279+FAED!O279+FAED!P279+CCT!O279+CCT!P279+CAV!O279+CAV!P279+CEO!O279+CEO!P279+CEAVI!O279+CEAVI!P279+CESFI!O279+CESFI!P279+CERES!O279+CERES!P279+CEPLAN!O279+CEPLAN!P279+CESMO!O279+CESMO!P279</f>
        <v>0</v>
      </c>
      <c r="M279" s="24">
        <f t="shared" si="17"/>
        <v>200</v>
      </c>
      <c r="N279" s="18">
        <v>20.69</v>
      </c>
      <c r="O279" s="18">
        <f t="shared" si="18"/>
        <v>0</v>
      </c>
      <c r="P279" s="18">
        <f t="shared" si="19"/>
        <v>4138</v>
      </c>
      <c r="Q279" s="62">
        <f t="shared" si="20"/>
        <v>0</v>
      </c>
    </row>
    <row r="280" spans="1:17" ht="40" customHeight="1" x14ac:dyDescent="0.35">
      <c r="A280" s="109"/>
      <c r="B280" s="112"/>
      <c r="C280" s="33">
        <v>277</v>
      </c>
      <c r="D280" s="115"/>
      <c r="E280" s="39" t="s">
        <v>41</v>
      </c>
      <c r="F280" s="40" t="s">
        <v>10</v>
      </c>
      <c r="G280" s="40" t="s">
        <v>28</v>
      </c>
      <c r="H280" s="47">
        <f>REITORIA!J280+CEAD!J280+CEART!J280+CEFID!J280+ESAG!J280+FAED!J280+CCT!J280+CAV!J280+CEO!J280+CEAVI!J280+CESFI!J280+CERES!J280+CEPLAN!J280+CESMO!J280</f>
        <v>50</v>
      </c>
      <c r="I280" s="86">
        <f>REITORIA!K280+CEAD!K280+CEART!K280+CEFID!K280+ESAG!K280+FAED!K280+CCT!K280+CAV!K280+CEO!K280+CEAVI!K280+CESFI!K280+CERES!K280+CEPLAN!K280+CESMO!K280</f>
        <v>0</v>
      </c>
      <c r="J280" s="87">
        <f>REITORIA!L280+CEAD!L280+CEART!L280+CEFID!L280+ESAG!L280+FAED!L280+CCT!L280+CAV!L280+CEO!L280+CEAVI!L280+CESFI!L280+CERES!L280+CEPLAN!L280+CESMO!L280</f>
        <v>0</v>
      </c>
      <c r="K280" s="75">
        <f t="shared" si="16"/>
        <v>12</v>
      </c>
      <c r="L280" s="76">
        <f>REITORIA!O280+REITORIA!P280+CEAD!O280+CEAD!P280+CEART!O280+CEART!P280+CEFID!P280+CEFID!O280+ESAG!O280+ESAG!P280+FAED!O280+FAED!P280+CCT!O280+CCT!P280+CAV!O280+CAV!P280+CEO!O280+CEO!P280+CEAVI!O280+CEAVI!P280+CESFI!O280+CESFI!P280+CERES!O280+CERES!P280+CEPLAN!O280+CEPLAN!P280+CESMO!O280+CESMO!P280</f>
        <v>0</v>
      </c>
      <c r="M280" s="24">
        <f t="shared" si="17"/>
        <v>50</v>
      </c>
      <c r="N280" s="18">
        <v>72.05</v>
      </c>
      <c r="O280" s="18">
        <f t="shared" si="18"/>
        <v>0</v>
      </c>
      <c r="P280" s="18">
        <f t="shared" si="19"/>
        <v>3602.5</v>
      </c>
      <c r="Q280" s="62">
        <f t="shared" si="20"/>
        <v>0</v>
      </c>
    </row>
    <row r="281" spans="1:17" ht="40" customHeight="1" x14ac:dyDescent="0.35">
      <c r="A281" s="109"/>
      <c r="B281" s="112"/>
      <c r="C281" s="33">
        <v>278</v>
      </c>
      <c r="D281" s="115"/>
      <c r="E281" s="39" t="s">
        <v>42</v>
      </c>
      <c r="F281" s="40" t="s">
        <v>43</v>
      </c>
      <c r="G281" s="40" t="s">
        <v>28</v>
      </c>
      <c r="H281" s="47">
        <f>REITORIA!J281+CEAD!J281+CEART!J281+CEFID!J281+ESAG!J281+FAED!J281+CCT!J281+CAV!J281+CEO!J281+CEAVI!J281+CESFI!J281+CERES!J281+CEPLAN!J281+CESMO!J281</f>
        <v>100</v>
      </c>
      <c r="I281" s="86">
        <f>REITORIA!K281+CEAD!K281+CEART!K281+CEFID!K281+ESAG!K281+FAED!K281+CCT!K281+CAV!K281+CEO!K281+CEAVI!K281+CESFI!K281+CERES!K281+CEPLAN!K281+CESMO!K281</f>
        <v>0</v>
      </c>
      <c r="J281" s="87">
        <f>REITORIA!L281+CEAD!L281+CEART!L281+CEFID!L281+ESAG!L281+FAED!L281+CCT!L281+CAV!L281+CEO!L281+CEAVI!L281+CESFI!L281+CERES!L281+CEPLAN!L281+CESMO!L281</f>
        <v>0</v>
      </c>
      <c r="K281" s="75">
        <f t="shared" si="16"/>
        <v>24.5</v>
      </c>
      <c r="L281" s="76">
        <f>REITORIA!O281+REITORIA!P281+CEAD!O281+CEAD!P281+CEART!O281+CEART!P281+CEFID!P281+CEFID!O281+ESAG!O281+ESAG!P281+FAED!O281+FAED!P281+CCT!O281+CCT!P281+CAV!O281+CAV!P281+CEO!O281+CEO!P281+CEAVI!O281+CEAVI!P281+CESFI!O281+CESFI!P281+CERES!O281+CERES!P281+CEPLAN!O281+CEPLAN!P281+CESMO!O281+CESMO!P281</f>
        <v>0</v>
      </c>
      <c r="M281" s="24">
        <f t="shared" si="17"/>
        <v>100</v>
      </c>
      <c r="N281" s="18">
        <v>25.77</v>
      </c>
      <c r="O281" s="18">
        <f t="shared" si="18"/>
        <v>0</v>
      </c>
      <c r="P281" s="18">
        <f t="shared" si="19"/>
        <v>2577</v>
      </c>
      <c r="Q281" s="62">
        <f t="shared" si="20"/>
        <v>0</v>
      </c>
    </row>
    <row r="282" spans="1:17" ht="40" customHeight="1" x14ac:dyDescent="0.35">
      <c r="A282" s="109"/>
      <c r="B282" s="112"/>
      <c r="C282" s="33">
        <v>279</v>
      </c>
      <c r="D282" s="115"/>
      <c r="E282" s="39" t="s">
        <v>44</v>
      </c>
      <c r="F282" s="40" t="s">
        <v>37</v>
      </c>
      <c r="G282" s="40" t="s">
        <v>45</v>
      </c>
      <c r="H282" s="47">
        <f>REITORIA!J282+CEAD!J282+CEART!J282+CEFID!J282+ESAG!J282+FAED!J282+CCT!J282+CAV!J282+CEO!J282+CEAVI!J282+CESFI!J282+CERES!J282+CEPLAN!J282+CESMO!J282</f>
        <v>100</v>
      </c>
      <c r="I282" s="86">
        <f>REITORIA!K282+CEAD!K282+CEART!K282+CEFID!K282+ESAG!K282+FAED!K282+CCT!K282+CAV!K282+CEO!K282+CEAVI!K282+CESFI!K282+CERES!K282+CEPLAN!K282+CESMO!K282</f>
        <v>0</v>
      </c>
      <c r="J282" s="87">
        <f>REITORIA!L282+CEAD!L282+CEART!L282+CEFID!L282+ESAG!L282+FAED!L282+CCT!L282+CAV!L282+CEO!L282+CEAVI!L282+CESFI!L282+CERES!L282+CEPLAN!L282+CESMO!L282</f>
        <v>0</v>
      </c>
      <c r="K282" s="75">
        <f t="shared" si="16"/>
        <v>24.5</v>
      </c>
      <c r="L282" s="76">
        <f>REITORIA!O282+REITORIA!P282+CEAD!O282+CEAD!P282+CEART!O282+CEART!P282+CEFID!P282+CEFID!O282+ESAG!O282+ESAG!P282+FAED!O282+FAED!P282+CCT!O282+CCT!P282+CAV!O282+CAV!P282+CEO!O282+CEO!P282+CEAVI!O282+CEAVI!P282+CESFI!O282+CESFI!P282+CERES!O282+CERES!P282+CEPLAN!O282+CEPLAN!P282+CESMO!O282+CESMO!P282</f>
        <v>0</v>
      </c>
      <c r="M282" s="24">
        <f t="shared" si="17"/>
        <v>100</v>
      </c>
      <c r="N282" s="18">
        <v>33.18</v>
      </c>
      <c r="O282" s="18">
        <f t="shared" si="18"/>
        <v>0</v>
      </c>
      <c r="P282" s="18">
        <f t="shared" si="19"/>
        <v>3318</v>
      </c>
      <c r="Q282" s="62">
        <f t="shared" si="20"/>
        <v>0</v>
      </c>
    </row>
    <row r="283" spans="1:17" ht="40" customHeight="1" x14ac:dyDescent="0.35">
      <c r="A283" s="109"/>
      <c r="B283" s="112"/>
      <c r="C283" s="33">
        <v>280</v>
      </c>
      <c r="D283" s="115"/>
      <c r="E283" s="39" t="s">
        <v>46</v>
      </c>
      <c r="F283" s="40" t="s">
        <v>37</v>
      </c>
      <c r="G283" s="40" t="s">
        <v>47</v>
      </c>
      <c r="H283" s="47">
        <f>REITORIA!J283+CEAD!J283+CEART!J283+CEFID!J283+ESAG!J283+FAED!J283+CCT!J283+CAV!J283+CEO!J283+CEAVI!J283+CESFI!J283+CERES!J283+CEPLAN!J283+CESMO!J283</f>
        <v>200</v>
      </c>
      <c r="I283" s="86">
        <f>REITORIA!K283+CEAD!K283+CEART!K283+CEFID!K283+ESAG!K283+FAED!K283+CCT!K283+CAV!K283+CEO!K283+CEAVI!K283+CESFI!K283+CERES!K283+CEPLAN!K283+CESMO!K283</f>
        <v>0</v>
      </c>
      <c r="J283" s="87">
        <f>REITORIA!L283+CEAD!L283+CEART!L283+CEFID!L283+ESAG!L283+FAED!L283+CCT!L283+CAV!L283+CEO!L283+CEAVI!L283+CESFI!L283+CERES!L283+CEPLAN!L283+CESMO!L283</f>
        <v>0</v>
      </c>
      <c r="K283" s="75">
        <f t="shared" si="16"/>
        <v>49.5</v>
      </c>
      <c r="L283" s="76">
        <f>REITORIA!O283+REITORIA!P283+CEAD!O283+CEAD!P283+CEART!O283+CEART!P283+CEFID!P283+CEFID!O283+ESAG!O283+ESAG!P283+FAED!O283+FAED!P283+CCT!O283+CCT!P283+CAV!O283+CAV!P283+CEO!O283+CEO!P283+CEAVI!O283+CEAVI!P283+CESFI!O283+CESFI!P283+CERES!O283+CERES!P283+CEPLAN!O283+CEPLAN!P283+CESMO!O283+CESMO!P283</f>
        <v>0</v>
      </c>
      <c r="M283" s="24">
        <f t="shared" si="17"/>
        <v>200</v>
      </c>
      <c r="N283" s="18">
        <v>26.19</v>
      </c>
      <c r="O283" s="18">
        <f t="shared" si="18"/>
        <v>0</v>
      </c>
      <c r="P283" s="18">
        <f t="shared" si="19"/>
        <v>5238</v>
      </c>
      <c r="Q283" s="62">
        <f t="shared" si="20"/>
        <v>0</v>
      </c>
    </row>
    <row r="284" spans="1:17" ht="40" customHeight="1" x14ac:dyDescent="0.35">
      <c r="A284" s="109"/>
      <c r="B284" s="112"/>
      <c r="C284" s="33">
        <v>281</v>
      </c>
      <c r="D284" s="115"/>
      <c r="E284" s="39" t="s">
        <v>48</v>
      </c>
      <c r="F284" s="40" t="s">
        <v>37</v>
      </c>
      <c r="G284" s="40" t="s">
        <v>49</v>
      </c>
      <c r="H284" s="47">
        <f>REITORIA!J284+CEAD!J284+CEART!J284+CEFID!J284+ESAG!J284+FAED!J284+CCT!J284+CAV!J284+CEO!J284+CEAVI!J284+CESFI!J284+CERES!J284+CEPLAN!J284+CESMO!J284</f>
        <v>200</v>
      </c>
      <c r="I284" s="86">
        <f>REITORIA!K284+CEAD!K284+CEART!K284+CEFID!K284+ESAG!K284+FAED!K284+CCT!K284+CAV!K284+CEO!K284+CEAVI!K284+CESFI!K284+CERES!K284+CEPLAN!K284+CESMO!K284</f>
        <v>0</v>
      </c>
      <c r="J284" s="87">
        <f>REITORIA!L284+CEAD!L284+CEART!L284+CEFID!L284+ESAG!L284+FAED!L284+CCT!L284+CAV!L284+CEO!L284+CEAVI!L284+CESFI!L284+CERES!L284+CEPLAN!L284+CESMO!L284</f>
        <v>0</v>
      </c>
      <c r="K284" s="75">
        <f t="shared" si="16"/>
        <v>49.5</v>
      </c>
      <c r="L284" s="76">
        <f>REITORIA!O284+REITORIA!P284+CEAD!O284+CEAD!P284+CEART!O284+CEART!P284+CEFID!P284+CEFID!O284+ESAG!O284+ESAG!P284+FAED!O284+FAED!P284+CCT!O284+CCT!P284+CAV!O284+CAV!P284+CEO!O284+CEO!P284+CEAVI!O284+CEAVI!P284+CESFI!O284+CESFI!P284+CERES!O284+CERES!P284+CEPLAN!O284+CEPLAN!P284+CESMO!O284+CESMO!P284</f>
        <v>0</v>
      </c>
      <c r="M284" s="24">
        <f t="shared" si="17"/>
        <v>200</v>
      </c>
      <c r="N284" s="18">
        <v>18.63</v>
      </c>
      <c r="O284" s="18">
        <f t="shared" si="18"/>
        <v>0</v>
      </c>
      <c r="P284" s="18">
        <f t="shared" si="19"/>
        <v>3726</v>
      </c>
      <c r="Q284" s="62">
        <f t="shared" si="20"/>
        <v>0</v>
      </c>
    </row>
    <row r="285" spans="1:17" ht="40" customHeight="1" x14ac:dyDescent="0.35">
      <c r="A285" s="109"/>
      <c r="B285" s="112"/>
      <c r="C285" s="33">
        <v>282</v>
      </c>
      <c r="D285" s="115"/>
      <c r="E285" s="39" t="s">
        <v>50</v>
      </c>
      <c r="F285" s="40" t="s">
        <v>37</v>
      </c>
      <c r="G285" s="40" t="s">
        <v>51</v>
      </c>
      <c r="H285" s="47">
        <f>REITORIA!J285+CEAD!J285+CEART!J285+CEFID!J285+ESAG!J285+FAED!J285+CCT!J285+CAV!J285+CEO!J285+CEAVI!J285+CESFI!J285+CERES!J285+CEPLAN!J285+CESMO!J285</f>
        <v>300</v>
      </c>
      <c r="I285" s="86">
        <f>REITORIA!K285+CEAD!K285+CEART!K285+CEFID!K285+ESAG!K285+FAED!K285+CCT!K285+CAV!K285+CEO!K285+CEAVI!K285+CESFI!K285+CERES!K285+CEPLAN!K285+CESMO!K285</f>
        <v>0</v>
      </c>
      <c r="J285" s="87">
        <f>REITORIA!L285+CEAD!L285+CEART!L285+CEFID!L285+ESAG!L285+FAED!L285+CCT!L285+CAV!L285+CEO!L285+CEAVI!L285+CESFI!L285+CERES!L285+CEPLAN!L285+CESMO!L285</f>
        <v>0</v>
      </c>
      <c r="K285" s="75">
        <f t="shared" si="16"/>
        <v>74.5</v>
      </c>
      <c r="L285" s="76">
        <f>REITORIA!O285+REITORIA!P285+CEAD!O285+CEAD!P285+CEART!O285+CEART!P285+CEFID!P285+CEFID!O285+ESAG!O285+ESAG!P285+FAED!O285+FAED!P285+CCT!O285+CCT!P285+CAV!O285+CAV!P285+CEO!O285+CEO!P285+CEAVI!O285+CEAVI!P285+CESFI!O285+CESFI!P285+CERES!O285+CERES!P285+CEPLAN!O285+CEPLAN!P285+CESMO!O285+CESMO!P285</f>
        <v>0</v>
      </c>
      <c r="M285" s="24">
        <f t="shared" si="17"/>
        <v>300</v>
      </c>
      <c r="N285" s="18">
        <v>233.11</v>
      </c>
      <c r="O285" s="18">
        <f t="shared" si="18"/>
        <v>0</v>
      </c>
      <c r="P285" s="18">
        <f t="shared" si="19"/>
        <v>69933</v>
      </c>
      <c r="Q285" s="62">
        <f t="shared" si="20"/>
        <v>0</v>
      </c>
    </row>
    <row r="286" spans="1:17" ht="40" customHeight="1" x14ac:dyDescent="0.35">
      <c r="A286" s="109"/>
      <c r="B286" s="112"/>
      <c r="C286" s="33">
        <v>283</v>
      </c>
      <c r="D286" s="115"/>
      <c r="E286" s="39" t="s">
        <v>52</v>
      </c>
      <c r="F286" s="40" t="s">
        <v>37</v>
      </c>
      <c r="G286" s="40" t="s">
        <v>53</v>
      </c>
      <c r="H286" s="47">
        <f>REITORIA!J286+CEAD!J286+CEART!J286+CEFID!J286+ESAG!J286+FAED!J286+CCT!J286+CAV!J286+CEO!J286+CEAVI!J286+CESFI!J286+CERES!J286+CEPLAN!J286+CESMO!J286</f>
        <v>100</v>
      </c>
      <c r="I286" s="86">
        <f>REITORIA!K286+CEAD!K286+CEART!K286+CEFID!K286+ESAG!K286+FAED!K286+CCT!K286+CAV!K286+CEO!K286+CEAVI!K286+CESFI!K286+CERES!K286+CEPLAN!K286+CESMO!K286</f>
        <v>0</v>
      </c>
      <c r="J286" s="87">
        <f>REITORIA!L286+CEAD!L286+CEART!L286+CEFID!L286+ESAG!L286+FAED!L286+CCT!L286+CAV!L286+CEO!L286+CEAVI!L286+CESFI!L286+CERES!L286+CEPLAN!L286+CESMO!L286</f>
        <v>0</v>
      </c>
      <c r="K286" s="75">
        <f t="shared" si="16"/>
        <v>24.5</v>
      </c>
      <c r="L286" s="76">
        <f>REITORIA!O286+REITORIA!P286+CEAD!O286+CEAD!P286+CEART!O286+CEART!P286+CEFID!P286+CEFID!O286+ESAG!O286+ESAG!P286+FAED!O286+FAED!P286+CCT!O286+CCT!P286+CAV!O286+CAV!P286+CEO!O286+CEO!P286+CEAVI!O286+CEAVI!P286+CESFI!O286+CESFI!P286+CERES!O286+CERES!P286+CEPLAN!O286+CEPLAN!P286+CESMO!O286+CESMO!P286</f>
        <v>0</v>
      </c>
      <c r="M286" s="24">
        <f t="shared" si="17"/>
        <v>100</v>
      </c>
      <c r="N286" s="18">
        <v>254.5</v>
      </c>
      <c r="O286" s="18">
        <f t="shared" si="18"/>
        <v>0</v>
      </c>
      <c r="P286" s="18">
        <f t="shared" si="19"/>
        <v>25450</v>
      </c>
      <c r="Q286" s="62">
        <f t="shared" si="20"/>
        <v>0</v>
      </c>
    </row>
    <row r="287" spans="1:17" ht="40" customHeight="1" x14ac:dyDescent="0.35">
      <c r="A287" s="109"/>
      <c r="B287" s="112"/>
      <c r="C287" s="33">
        <v>284</v>
      </c>
      <c r="D287" s="115"/>
      <c r="E287" s="39" t="s">
        <v>54</v>
      </c>
      <c r="F287" s="40" t="s">
        <v>37</v>
      </c>
      <c r="G287" s="40" t="s">
        <v>95</v>
      </c>
      <c r="H287" s="47">
        <f>REITORIA!J287+CEAD!J287+CEART!J287+CEFID!J287+ESAG!J287+FAED!J287+CCT!J287+CAV!J287+CEO!J287+CEAVI!J287+CESFI!J287+CERES!J287+CEPLAN!J287+CESMO!J287</f>
        <v>300</v>
      </c>
      <c r="I287" s="86">
        <f>REITORIA!K287+CEAD!K287+CEART!K287+CEFID!K287+ESAG!K287+FAED!K287+CCT!K287+CAV!K287+CEO!K287+CEAVI!K287+CESFI!K287+CERES!K287+CEPLAN!K287+CESMO!K287</f>
        <v>0</v>
      </c>
      <c r="J287" s="87">
        <f>REITORIA!L287+CEAD!L287+CEART!L287+CEFID!L287+ESAG!L287+FAED!L287+CCT!L287+CAV!L287+CEO!L287+CEAVI!L287+CESFI!L287+CERES!L287+CEPLAN!L287+CESMO!L287</f>
        <v>0</v>
      </c>
      <c r="K287" s="75">
        <f t="shared" si="16"/>
        <v>74.5</v>
      </c>
      <c r="L287" s="76">
        <f>REITORIA!O287+REITORIA!P287+CEAD!O287+CEAD!P287+CEART!O287+CEART!P287+CEFID!P287+CEFID!O287+ESAG!O287+ESAG!P287+FAED!O287+FAED!P287+CCT!O287+CCT!P287+CAV!O287+CAV!P287+CEO!O287+CEO!P287+CEAVI!O287+CEAVI!P287+CESFI!O287+CESFI!P287+CERES!O287+CERES!P287+CEPLAN!O287+CEPLAN!P287+CESMO!O287+CESMO!P287</f>
        <v>0</v>
      </c>
      <c r="M287" s="24">
        <f t="shared" si="17"/>
        <v>300</v>
      </c>
      <c r="N287" s="18">
        <v>83.89</v>
      </c>
      <c r="O287" s="18">
        <f t="shared" si="18"/>
        <v>0</v>
      </c>
      <c r="P287" s="18">
        <f t="shared" si="19"/>
        <v>25167</v>
      </c>
      <c r="Q287" s="62">
        <f t="shared" si="20"/>
        <v>0</v>
      </c>
    </row>
    <row r="288" spans="1:17" ht="40" customHeight="1" x14ac:dyDescent="0.35">
      <c r="A288" s="109"/>
      <c r="B288" s="112"/>
      <c r="C288" s="33">
        <v>285</v>
      </c>
      <c r="D288" s="115"/>
      <c r="E288" s="39" t="s">
        <v>56</v>
      </c>
      <c r="F288" s="40" t="s">
        <v>37</v>
      </c>
      <c r="G288" s="40" t="s">
        <v>96</v>
      </c>
      <c r="H288" s="47">
        <f>REITORIA!J288+CEAD!J288+CEART!J288+CEFID!J288+ESAG!J288+FAED!J288+CCT!J288+CAV!J288+CEO!J288+CEAVI!J288+CESFI!J288+CERES!J288+CEPLAN!J288+CESMO!J288</f>
        <v>300</v>
      </c>
      <c r="I288" s="86">
        <f>REITORIA!K288+CEAD!K288+CEART!K288+CEFID!K288+ESAG!K288+FAED!K288+CCT!K288+CAV!K288+CEO!K288+CEAVI!K288+CESFI!K288+CERES!K288+CEPLAN!K288+CESMO!K288</f>
        <v>0</v>
      </c>
      <c r="J288" s="87">
        <f>REITORIA!L288+CEAD!L288+CEART!L288+CEFID!L288+ESAG!L288+FAED!L288+CCT!L288+CAV!L288+CEO!L288+CEAVI!L288+CESFI!L288+CERES!L288+CEPLAN!L288+CESMO!L288</f>
        <v>0</v>
      </c>
      <c r="K288" s="75">
        <f t="shared" si="16"/>
        <v>74.5</v>
      </c>
      <c r="L288" s="76">
        <f>REITORIA!O288+REITORIA!P288+CEAD!O288+CEAD!P288+CEART!O288+CEART!P288+CEFID!P288+CEFID!O288+ESAG!O288+ESAG!P288+FAED!O288+FAED!P288+CCT!O288+CCT!P288+CAV!O288+CAV!P288+CEO!O288+CEO!P288+CEAVI!O288+CEAVI!P288+CESFI!O288+CESFI!P288+CERES!O288+CERES!P288+CEPLAN!O288+CEPLAN!P288+CESMO!O288+CESMO!P288</f>
        <v>0</v>
      </c>
      <c r="M288" s="24">
        <f t="shared" si="17"/>
        <v>300</v>
      </c>
      <c r="N288" s="18">
        <v>32.17</v>
      </c>
      <c r="O288" s="18">
        <f t="shared" si="18"/>
        <v>0</v>
      </c>
      <c r="P288" s="18">
        <f t="shared" si="19"/>
        <v>9651</v>
      </c>
      <c r="Q288" s="62">
        <f t="shared" si="20"/>
        <v>0</v>
      </c>
    </row>
    <row r="289" spans="1:17" ht="40" customHeight="1" x14ac:dyDescent="0.35">
      <c r="A289" s="109"/>
      <c r="B289" s="112"/>
      <c r="C289" s="33">
        <v>286</v>
      </c>
      <c r="D289" s="115"/>
      <c r="E289" s="39" t="s">
        <v>58</v>
      </c>
      <c r="F289" s="40" t="s">
        <v>37</v>
      </c>
      <c r="G289" s="40" t="s">
        <v>59</v>
      </c>
      <c r="H289" s="47">
        <f>REITORIA!J289+CEAD!J289+CEART!J289+CEFID!J289+ESAG!J289+FAED!J289+CCT!J289+CAV!J289+CEO!J289+CEAVI!J289+CESFI!J289+CERES!J289+CEPLAN!J289+CESMO!J289</f>
        <v>100</v>
      </c>
      <c r="I289" s="86">
        <f>REITORIA!K289+CEAD!K289+CEART!K289+CEFID!K289+ESAG!K289+FAED!K289+CCT!K289+CAV!K289+CEO!K289+CEAVI!K289+CESFI!K289+CERES!K289+CEPLAN!K289+CESMO!K289</f>
        <v>0</v>
      </c>
      <c r="J289" s="87">
        <f>REITORIA!L289+CEAD!L289+CEART!L289+CEFID!L289+ESAG!L289+FAED!L289+CCT!L289+CAV!L289+CEO!L289+CEAVI!L289+CESFI!L289+CERES!L289+CEPLAN!L289+CESMO!L289</f>
        <v>0</v>
      </c>
      <c r="K289" s="75">
        <f t="shared" si="16"/>
        <v>24.5</v>
      </c>
      <c r="L289" s="76">
        <f>REITORIA!O289+REITORIA!P289+CEAD!O289+CEAD!P289+CEART!O289+CEART!P289+CEFID!P289+CEFID!O289+ESAG!O289+ESAG!P289+FAED!O289+FAED!P289+CCT!O289+CCT!P289+CAV!O289+CAV!P289+CEO!O289+CEO!P289+CEAVI!O289+CEAVI!P289+CESFI!O289+CESFI!P289+CERES!O289+CERES!P289+CEPLAN!O289+CEPLAN!P289+CESMO!O289+CESMO!P289</f>
        <v>0</v>
      </c>
      <c r="M289" s="24">
        <f t="shared" si="17"/>
        <v>100</v>
      </c>
      <c r="N289" s="18">
        <v>72.08</v>
      </c>
      <c r="O289" s="18">
        <f t="shared" si="18"/>
        <v>0</v>
      </c>
      <c r="P289" s="18">
        <f t="shared" si="19"/>
        <v>7208</v>
      </c>
      <c r="Q289" s="62">
        <f t="shared" si="20"/>
        <v>0</v>
      </c>
    </row>
    <row r="290" spans="1:17" ht="40" customHeight="1" x14ac:dyDescent="0.35">
      <c r="A290" s="109"/>
      <c r="B290" s="112"/>
      <c r="C290" s="33">
        <v>287</v>
      </c>
      <c r="D290" s="115"/>
      <c r="E290" s="39" t="s">
        <v>60</v>
      </c>
      <c r="F290" s="40" t="s">
        <v>37</v>
      </c>
      <c r="G290" s="40" t="s">
        <v>61</v>
      </c>
      <c r="H290" s="47">
        <f>REITORIA!J290+CEAD!J290+CEART!J290+CEFID!J290+ESAG!J290+FAED!J290+CCT!J290+CAV!J290+CEO!J290+CEAVI!J290+CESFI!J290+CERES!J290+CEPLAN!J290+CESMO!J290</f>
        <v>50</v>
      </c>
      <c r="I290" s="86">
        <f>REITORIA!K290+CEAD!K290+CEART!K290+CEFID!K290+ESAG!K290+FAED!K290+CCT!K290+CAV!K290+CEO!K290+CEAVI!K290+CESFI!K290+CERES!K290+CEPLAN!K290+CESMO!K290</f>
        <v>0</v>
      </c>
      <c r="J290" s="87">
        <f>REITORIA!L290+CEAD!L290+CEART!L290+CEFID!L290+ESAG!L290+FAED!L290+CCT!L290+CAV!L290+CEO!L290+CEAVI!L290+CESFI!L290+CERES!L290+CEPLAN!L290+CESMO!L290</f>
        <v>0</v>
      </c>
      <c r="K290" s="75">
        <f t="shared" si="16"/>
        <v>12</v>
      </c>
      <c r="L290" s="76">
        <f>REITORIA!O290+REITORIA!P290+CEAD!O290+CEAD!P290+CEART!O290+CEART!P290+CEFID!P290+CEFID!O290+ESAG!O290+ESAG!P290+FAED!O290+FAED!P290+CCT!O290+CCT!P290+CAV!O290+CAV!P290+CEO!O290+CEO!P290+CEAVI!O290+CEAVI!P290+CESFI!O290+CESFI!P290+CERES!O290+CERES!P290+CEPLAN!O290+CEPLAN!P290+CESMO!O290+CESMO!P290</f>
        <v>0</v>
      </c>
      <c r="M290" s="24">
        <f t="shared" si="17"/>
        <v>50</v>
      </c>
      <c r="N290" s="18">
        <v>120.74</v>
      </c>
      <c r="O290" s="18">
        <f t="shared" si="18"/>
        <v>0</v>
      </c>
      <c r="P290" s="18">
        <f t="shared" si="19"/>
        <v>6037</v>
      </c>
      <c r="Q290" s="62">
        <f t="shared" si="20"/>
        <v>0</v>
      </c>
    </row>
    <row r="291" spans="1:17" ht="40" customHeight="1" x14ac:dyDescent="0.35">
      <c r="A291" s="109"/>
      <c r="B291" s="112"/>
      <c r="C291" s="33">
        <v>288</v>
      </c>
      <c r="D291" s="115"/>
      <c r="E291" s="39" t="s">
        <v>62</v>
      </c>
      <c r="F291" s="40" t="s">
        <v>125</v>
      </c>
      <c r="G291" s="40" t="s">
        <v>63</v>
      </c>
      <c r="H291" s="47">
        <f>REITORIA!J291+CEAD!J291+CEART!J291+CEFID!J291+ESAG!J291+FAED!J291+CCT!J291+CAV!J291+CEO!J291+CEAVI!J291+CESFI!J291+CERES!J291+CEPLAN!J291+CESMO!J291</f>
        <v>8</v>
      </c>
      <c r="I291" s="86">
        <f>REITORIA!K291+CEAD!K291+CEART!K291+CEFID!K291+ESAG!K291+FAED!K291+CCT!K291+CAV!K291+CEO!K291+CEAVI!K291+CESFI!K291+CERES!K291+CEPLAN!K291+CESMO!K291</f>
        <v>0</v>
      </c>
      <c r="J291" s="87">
        <f>REITORIA!L291+CEAD!L291+CEART!L291+CEFID!L291+ESAG!L291+FAED!L291+CCT!L291+CAV!L291+CEO!L291+CEAVI!L291+CESFI!L291+CERES!L291+CEPLAN!L291+CESMO!L291</f>
        <v>0</v>
      </c>
      <c r="K291" s="75">
        <f t="shared" si="16"/>
        <v>1.5</v>
      </c>
      <c r="L291" s="76">
        <f>REITORIA!O291+REITORIA!P291+CEAD!O291+CEAD!P291+CEART!O291+CEART!P291+CEFID!P291+CEFID!O291+ESAG!O291+ESAG!P291+FAED!O291+FAED!P291+CCT!O291+CCT!P291+CAV!O291+CAV!P291+CEO!O291+CEO!P291+CEAVI!O291+CEAVI!P291+CESFI!O291+CESFI!P291+CERES!O291+CERES!P291+CEPLAN!O291+CEPLAN!P291+CESMO!O291+CESMO!P291</f>
        <v>0</v>
      </c>
      <c r="M291" s="24">
        <f t="shared" si="17"/>
        <v>8</v>
      </c>
      <c r="N291" s="18">
        <v>1290.07</v>
      </c>
      <c r="O291" s="18">
        <f t="shared" si="18"/>
        <v>0</v>
      </c>
      <c r="P291" s="18">
        <f t="shared" si="19"/>
        <v>10320.56</v>
      </c>
      <c r="Q291" s="62">
        <f t="shared" si="20"/>
        <v>0</v>
      </c>
    </row>
    <row r="292" spans="1:17" ht="40" customHeight="1" x14ac:dyDescent="0.35">
      <c r="A292" s="109"/>
      <c r="B292" s="112"/>
      <c r="C292" s="33">
        <v>289</v>
      </c>
      <c r="D292" s="115"/>
      <c r="E292" s="39" t="s">
        <v>64</v>
      </c>
      <c r="F292" s="40" t="s">
        <v>125</v>
      </c>
      <c r="G292" s="40" t="s">
        <v>63</v>
      </c>
      <c r="H292" s="47">
        <f>REITORIA!J292+CEAD!J292+CEART!J292+CEFID!J292+ESAG!J292+FAED!J292+CCT!J292+CAV!J292+CEO!J292+CEAVI!J292+CESFI!J292+CERES!J292+CEPLAN!J292+CESMO!J292</f>
        <v>4</v>
      </c>
      <c r="I292" s="86">
        <f>REITORIA!K292+CEAD!K292+CEART!K292+CEFID!K292+ESAG!K292+FAED!K292+CCT!K292+CAV!K292+CEO!K292+CEAVI!K292+CESFI!K292+CERES!K292+CEPLAN!K292+CESMO!K292</f>
        <v>0</v>
      </c>
      <c r="J292" s="87">
        <f>REITORIA!L292+CEAD!L292+CEART!L292+CEFID!L292+ESAG!L292+FAED!L292+CCT!L292+CAV!L292+CEO!L292+CEAVI!L292+CESFI!L292+CERES!L292+CEPLAN!L292+CESMO!L292</f>
        <v>0</v>
      </c>
      <c r="K292" s="75">
        <f t="shared" si="16"/>
        <v>0.5</v>
      </c>
      <c r="L292" s="76">
        <f>REITORIA!O292+REITORIA!P292+CEAD!O292+CEAD!P292+CEART!O292+CEART!P292+CEFID!P292+CEFID!O292+ESAG!O292+ESAG!P292+FAED!O292+FAED!P292+CCT!O292+CCT!P292+CAV!O292+CAV!P292+CEO!O292+CEO!P292+CEAVI!O292+CEAVI!P292+CESFI!O292+CESFI!P292+CERES!O292+CERES!P292+CEPLAN!O292+CEPLAN!P292+CESMO!O292+CESMO!P292</f>
        <v>0</v>
      </c>
      <c r="M292" s="24">
        <f t="shared" si="17"/>
        <v>4</v>
      </c>
      <c r="N292" s="18">
        <v>678.33</v>
      </c>
      <c r="O292" s="18">
        <f t="shared" si="18"/>
        <v>0</v>
      </c>
      <c r="P292" s="18">
        <f t="shared" si="19"/>
        <v>2713.32</v>
      </c>
      <c r="Q292" s="62">
        <f t="shared" si="20"/>
        <v>0</v>
      </c>
    </row>
    <row r="293" spans="1:17" ht="40" customHeight="1" x14ac:dyDescent="0.35">
      <c r="A293" s="109"/>
      <c r="B293" s="112"/>
      <c r="C293" s="33">
        <v>290</v>
      </c>
      <c r="D293" s="115"/>
      <c r="E293" s="39" t="s">
        <v>65</v>
      </c>
      <c r="F293" s="40" t="s">
        <v>125</v>
      </c>
      <c r="G293" s="40" t="s">
        <v>66</v>
      </c>
      <c r="H293" s="47">
        <f>REITORIA!J293+CEAD!J293+CEART!J293+CEFID!J293+ESAG!J293+FAED!J293+CCT!J293+CAV!J293+CEO!J293+CEAVI!J293+CESFI!J293+CERES!J293+CEPLAN!J293+CESMO!J293</f>
        <v>500</v>
      </c>
      <c r="I293" s="86">
        <f>REITORIA!K293+CEAD!K293+CEART!K293+CEFID!K293+ESAG!K293+FAED!K293+CCT!K293+CAV!K293+CEO!K293+CEAVI!K293+CESFI!K293+CERES!K293+CEPLAN!K293+CESMO!K293</f>
        <v>0</v>
      </c>
      <c r="J293" s="87">
        <f>REITORIA!L293+CEAD!L293+CEART!L293+CEFID!L293+ESAG!L293+FAED!L293+CCT!L293+CAV!L293+CEO!L293+CEAVI!L293+CESFI!L293+CERES!L293+CEPLAN!L293+CESMO!L293</f>
        <v>0</v>
      </c>
      <c r="K293" s="75">
        <f t="shared" si="16"/>
        <v>124.5</v>
      </c>
      <c r="L293" s="76">
        <f>REITORIA!O293+REITORIA!P293+CEAD!O293+CEAD!P293+CEART!O293+CEART!P293+CEFID!P293+CEFID!O293+ESAG!O293+ESAG!P293+FAED!O293+FAED!P293+CCT!O293+CCT!P293+CAV!O293+CAV!P293+CEO!O293+CEO!P293+CEAVI!O293+CEAVI!P293+CESFI!O293+CESFI!P293+CERES!O293+CERES!P293+CEPLAN!O293+CEPLAN!P293+CESMO!O293+CESMO!P293</f>
        <v>0</v>
      </c>
      <c r="M293" s="24">
        <f t="shared" si="17"/>
        <v>500</v>
      </c>
      <c r="N293" s="18">
        <v>183.14</v>
      </c>
      <c r="O293" s="18">
        <f t="shared" si="18"/>
        <v>0</v>
      </c>
      <c r="P293" s="18">
        <f t="shared" si="19"/>
        <v>91570</v>
      </c>
      <c r="Q293" s="62">
        <f t="shared" si="20"/>
        <v>0</v>
      </c>
    </row>
    <row r="294" spans="1:17" ht="40" customHeight="1" x14ac:dyDescent="0.35">
      <c r="A294" s="109"/>
      <c r="B294" s="112"/>
      <c r="C294" s="33">
        <v>291</v>
      </c>
      <c r="D294" s="115"/>
      <c r="E294" s="39" t="s">
        <v>67</v>
      </c>
      <c r="F294" s="40" t="s">
        <v>125</v>
      </c>
      <c r="G294" s="40" t="s">
        <v>68</v>
      </c>
      <c r="H294" s="47">
        <f>REITORIA!J294+CEAD!J294+CEART!J294+CEFID!J294+ESAG!J294+FAED!J294+CCT!J294+CAV!J294+CEO!J294+CEAVI!J294+CESFI!J294+CERES!J294+CEPLAN!J294+CESMO!J294</f>
        <v>2</v>
      </c>
      <c r="I294" s="86">
        <f>REITORIA!K294+CEAD!K294+CEART!K294+CEFID!K294+ESAG!K294+FAED!K294+CCT!K294+CAV!K294+CEO!K294+CEAVI!K294+CESFI!K294+CERES!K294+CEPLAN!K294+CESMO!K294</f>
        <v>0</v>
      </c>
      <c r="J294" s="87">
        <f>REITORIA!L294+CEAD!L294+CEART!L294+CEFID!L294+ESAG!L294+FAED!L294+CCT!L294+CAV!L294+CEO!L294+CEAVI!L294+CESFI!L294+CERES!L294+CEPLAN!L294+CESMO!L294</f>
        <v>0</v>
      </c>
      <c r="K294" s="75">
        <f t="shared" si="16"/>
        <v>0</v>
      </c>
      <c r="L294" s="76">
        <f>REITORIA!O294+REITORIA!P294+CEAD!O294+CEAD!P294+CEART!O294+CEART!P294+CEFID!P294+CEFID!O294+ESAG!O294+ESAG!P294+FAED!O294+FAED!P294+CCT!O294+CCT!P294+CAV!O294+CAV!P294+CEO!O294+CEO!P294+CEAVI!O294+CEAVI!P294+CESFI!O294+CESFI!P294+CERES!O294+CERES!P294+CEPLAN!O294+CEPLAN!P294+CESMO!O294+CESMO!P294</f>
        <v>0</v>
      </c>
      <c r="M294" s="24">
        <f t="shared" si="17"/>
        <v>2</v>
      </c>
      <c r="N294" s="18">
        <v>841.19</v>
      </c>
      <c r="O294" s="18">
        <f t="shared" si="18"/>
        <v>0</v>
      </c>
      <c r="P294" s="18">
        <f t="shared" si="19"/>
        <v>1682.38</v>
      </c>
      <c r="Q294" s="62">
        <f t="shared" si="20"/>
        <v>0</v>
      </c>
    </row>
    <row r="295" spans="1:17" ht="40" customHeight="1" x14ac:dyDescent="0.35">
      <c r="A295" s="109"/>
      <c r="B295" s="112"/>
      <c r="C295" s="33">
        <v>292</v>
      </c>
      <c r="D295" s="115"/>
      <c r="E295" s="39" t="s">
        <v>69</v>
      </c>
      <c r="F295" s="40" t="s">
        <v>125</v>
      </c>
      <c r="G295" s="40" t="s">
        <v>28</v>
      </c>
      <c r="H295" s="47">
        <f>REITORIA!J295+CEAD!J295+CEART!J295+CEFID!J295+ESAG!J295+FAED!J295+CCT!J295+CAV!J295+CEO!J295+CEAVI!J295+CESFI!J295+CERES!J295+CEPLAN!J295+CESMO!J295</f>
        <v>4</v>
      </c>
      <c r="I295" s="86">
        <f>REITORIA!K295+CEAD!K295+CEART!K295+CEFID!K295+ESAG!K295+FAED!K295+CCT!K295+CAV!K295+CEO!K295+CEAVI!K295+CESFI!K295+CERES!K295+CEPLAN!K295+CESMO!K295</f>
        <v>0</v>
      </c>
      <c r="J295" s="87">
        <f>REITORIA!L295+CEAD!L295+CEART!L295+CEFID!L295+ESAG!L295+FAED!L295+CCT!L295+CAV!L295+CEO!L295+CEAVI!L295+CESFI!L295+CERES!L295+CEPLAN!L295+CESMO!L295</f>
        <v>0</v>
      </c>
      <c r="K295" s="75">
        <f t="shared" si="16"/>
        <v>0.5</v>
      </c>
      <c r="L295" s="76">
        <f>REITORIA!O295+REITORIA!P295+CEAD!O295+CEAD!P295+CEART!O295+CEART!P295+CEFID!P295+CEFID!O295+ESAG!O295+ESAG!P295+FAED!O295+FAED!P295+CCT!O295+CCT!P295+CAV!O295+CAV!P295+CEO!O295+CEO!P295+CEAVI!O295+CEAVI!P295+CESFI!O295+CESFI!P295+CERES!O295+CERES!P295+CEPLAN!O295+CEPLAN!P295+CESMO!O295+CESMO!P295</f>
        <v>0</v>
      </c>
      <c r="M295" s="24">
        <f t="shared" si="17"/>
        <v>4</v>
      </c>
      <c r="N295" s="18">
        <v>420.31</v>
      </c>
      <c r="O295" s="18">
        <f t="shared" si="18"/>
        <v>0</v>
      </c>
      <c r="P295" s="18">
        <f t="shared" si="19"/>
        <v>1681.24</v>
      </c>
      <c r="Q295" s="62">
        <f t="shared" si="20"/>
        <v>0</v>
      </c>
    </row>
    <row r="296" spans="1:17" ht="40" customHeight="1" x14ac:dyDescent="0.35">
      <c r="A296" s="109"/>
      <c r="B296" s="112"/>
      <c r="C296" s="33">
        <v>293</v>
      </c>
      <c r="D296" s="115"/>
      <c r="E296" s="39" t="s">
        <v>70</v>
      </c>
      <c r="F296" s="40" t="s">
        <v>125</v>
      </c>
      <c r="G296" s="40" t="s">
        <v>71</v>
      </c>
      <c r="H296" s="47">
        <f>REITORIA!J296+CEAD!J296+CEART!J296+CEFID!J296+ESAG!J296+FAED!J296+CCT!J296+CAV!J296+CEO!J296+CEAVI!J296+CESFI!J296+CERES!J296+CEPLAN!J296+CESMO!J296</f>
        <v>4</v>
      </c>
      <c r="I296" s="86">
        <f>REITORIA!K296+CEAD!K296+CEART!K296+CEFID!K296+ESAG!K296+FAED!K296+CCT!K296+CAV!K296+CEO!K296+CEAVI!K296+CESFI!K296+CERES!K296+CEPLAN!K296+CESMO!K296</f>
        <v>0</v>
      </c>
      <c r="J296" s="87">
        <f>REITORIA!L296+CEAD!L296+CEART!L296+CEFID!L296+ESAG!L296+FAED!L296+CCT!L296+CAV!L296+CEO!L296+CEAVI!L296+CESFI!L296+CERES!L296+CEPLAN!L296+CESMO!L296</f>
        <v>0</v>
      </c>
      <c r="K296" s="75">
        <f t="shared" si="16"/>
        <v>0.5</v>
      </c>
      <c r="L296" s="76">
        <f>REITORIA!O296+REITORIA!P296+CEAD!O296+CEAD!P296+CEART!O296+CEART!P296+CEFID!P296+CEFID!O296+ESAG!O296+ESAG!P296+FAED!O296+FAED!P296+CCT!O296+CCT!P296+CAV!O296+CAV!P296+CEO!O296+CEO!P296+CEAVI!O296+CEAVI!P296+CESFI!O296+CESFI!P296+CERES!O296+CERES!P296+CEPLAN!O296+CEPLAN!P296+CESMO!O296+CESMO!P296</f>
        <v>0</v>
      </c>
      <c r="M296" s="24">
        <f t="shared" si="17"/>
        <v>4</v>
      </c>
      <c r="N296" s="18">
        <v>159.81</v>
      </c>
      <c r="O296" s="18">
        <f t="shared" si="18"/>
        <v>0</v>
      </c>
      <c r="P296" s="18">
        <f t="shared" si="19"/>
        <v>639.24</v>
      </c>
      <c r="Q296" s="62">
        <f t="shared" si="20"/>
        <v>0</v>
      </c>
    </row>
    <row r="297" spans="1:17" ht="40" customHeight="1" x14ac:dyDescent="0.35">
      <c r="A297" s="109"/>
      <c r="B297" s="112"/>
      <c r="C297" s="33">
        <v>294</v>
      </c>
      <c r="D297" s="115"/>
      <c r="E297" s="39" t="s">
        <v>72</v>
      </c>
      <c r="F297" s="40" t="s">
        <v>125</v>
      </c>
      <c r="G297" s="40" t="s">
        <v>73</v>
      </c>
      <c r="H297" s="47">
        <f>REITORIA!J297+CEAD!J297+CEART!J297+CEFID!J297+ESAG!J297+FAED!J297+CCT!J297+CAV!J297+CEO!J297+CEAVI!J297+CESFI!J297+CERES!J297+CEPLAN!J297+CESMO!J297</f>
        <v>4</v>
      </c>
      <c r="I297" s="86">
        <f>REITORIA!K297+CEAD!K297+CEART!K297+CEFID!K297+ESAG!K297+FAED!K297+CCT!K297+CAV!K297+CEO!K297+CEAVI!K297+CESFI!K297+CERES!K297+CEPLAN!K297+CESMO!K297</f>
        <v>0</v>
      </c>
      <c r="J297" s="87">
        <f>REITORIA!L297+CEAD!L297+CEART!L297+CEFID!L297+ESAG!L297+FAED!L297+CCT!L297+CAV!L297+CEO!L297+CEAVI!L297+CESFI!L297+CERES!L297+CEPLAN!L297+CESMO!L297</f>
        <v>0</v>
      </c>
      <c r="K297" s="75">
        <f t="shared" si="16"/>
        <v>0.5</v>
      </c>
      <c r="L297" s="76">
        <f>REITORIA!O297+REITORIA!P297+CEAD!O297+CEAD!P297+CEART!O297+CEART!P297+CEFID!P297+CEFID!O297+ESAG!O297+ESAG!P297+FAED!O297+FAED!P297+CCT!O297+CCT!P297+CAV!O297+CAV!P297+CEO!O297+CEO!P297+CEAVI!O297+CEAVI!P297+CESFI!O297+CESFI!P297+CERES!O297+CERES!P297+CEPLAN!O297+CEPLAN!P297+CESMO!O297+CESMO!P297</f>
        <v>0</v>
      </c>
      <c r="M297" s="24">
        <f t="shared" si="17"/>
        <v>4</v>
      </c>
      <c r="N297" s="18">
        <v>931.3</v>
      </c>
      <c r="O297" s="18">
        <f t="shared" si="18"/>
        <v>0</v>
      </c>
      <c r="P297" s="18">
        <f t="shared" si="19"/>
        <v>3725.2</v>
      </c>
      <c r="Q297" s="62">
        <f t="shared" si="20"/>
        <v>0</v>
      </c>
    </row>
    <row r="298" spans="1:17" ht="40" customHeight="1" x14ac:dyDescent="0.35">
      <c r="A298" s="109"/>
      <c r="B298" s="112"/>
      <c r="C298" s="33">
        <v>295</v>
      </c>
      <c r="D298" s="115"/>
      <c r="E298" s="39" t="s">
        <v>74</v>
      </c>
      <c r="F298" s="40" t="s">
        <v>125</v>
      </c>
      <c r="G298" s="40" t="s">
        <v>75</v>
      </c>
      <c r="H298" s="47">
        <f>REITORIA!J298+CEAD!J298+CEART!J298+CEFID!J298+ESAG!J298+FAED!J298+CCT!J298+CAV!J298+CEO!J298+CEAVI!J298+CESFI!J298+CERES!J298+CEPLAN!J298+CESMO!J298</f>
        <v>4</v>
      </c>
      <c r="I298" s="86">
        <f>REITORIA!K298+CEAD!K298+CEART!K298+CEFID!K298+ESAG!K298+FAED!K298+CCT!K298+CAV!K298+CEO!K298+CEAVI!K298+CESFI!K298+CERES!K298+CEPLAN!K298+CESMO!K298</f>
        <v>0</v>
      </c>
      <c r="J298" s="87">
        <f>REITORIA!L298+CEAD!L298+CEART!L298+CEFID!L298+ESAG!L298+FAED!L298+CCT!L298+CAV!L298+CEO!L298+CEAVI!L298+CESFI!L298+CERES!L298+CEPLAN!L298+CESMO!L298</f>
        <v>0</v>
      </c>
      <c r="K298" s="75">
        <f t="shared" si="16"/>
        <v>0.5</v>
      </c>
      <c r="L298" s="76">
        <f>REITORIA!O298+REITORIA!P298+CEAD!O298+CEAD!P298+CEART!O298+CEART!P298+CEFID!P298+CEFID!O298+ESAG!O298+ESAG!P298+FAED!O298+FAED!P298+CCT!O298+CCT!P298+CAV!O298+CAV!P298+CEO!O298+CEO!P298+CEAVI!O298+CEAVI!P298+CESFI!O298+CESFI!P298+CERES!O298+CERES!P298+CEPLAN!O298+CEPLAN!P298+CESMO!O298+CESMO!P298</f>
        <v>0</v>
      </c>
      <c r="M298" s="24">
        <f t="shared" si="17"/>
        <v>4</v>
      </c>
      <c r="N298" s="18">
        <v>1299.95</v>
      </c>
      <c r="O298" s="18">
        <f t="shared" si="18"/>
        <v>0</v>
      </c>
      <c r="P298" s="18">
        <f t="shared" si="19"/>
        <v>5199.8</v>
      </c>
      <c r="Q298" s="62">
        <f t="shared" si="20"/>
        <v>0</v>
      </c>
    </row>
    <row r="299" spans="1:17" ht="40" customHeight="1" x14ac:dyDescent="0.35">
      <c r="A299" s="109"/>
      <c r="B299" s="112"/>
      <c r="C299" s="33">
        <v>296</v>
      </c>
      <c r="D299" s="115"/>
      <c r="E299" s="39" t="s">
        <v>78</v>
      </c>
      <c r="F299" s="40" t="s">
        <v>125</v>
      </c>
      <c r="G299" s="40" t="s">
        <v>28</v>
      </c>
      <c r="H299" s="47">
        <f>REITORIA!J299+CEAD!J299+CEART!J299+CEFID!J299+ESAG!J299+FAED!J299+CCT!J299+CAV!J299+CEO!J299+CEAVI!J299+CESFI!J299+CERES!J299+CEPLAN!J299+CESMO!J299</f>
        <v>60</v>
      </c>
      <c r="I299" s="86">
        <f>REITORIA!K299+CEAD!K299+CEART!K299+CEFID!K299+ESAG!K299+FAED!K299+CCT!K299+CAV!K299+CEO!K299+CEAVI!K299+CESFI!K299+CERES!K299+CEPLAN!K299+CESMO!K299</f>
        <v>0</v>
      </c>
      <c r="J299" s="87">
        <f>REITORIA!L299+CEAD!L299+CEART!L299+CEFID!L299+ESAG!L299+FAED!L299+CCT!L299+CAV!L299+CEO!L299+CEAVI!L299+CESFI!L299+CERES!L299+CEPLAN!L299+CESMO!L299</f>
        <v>0</v>
      </c>
      <c r="K299" s="75">
        <f t="shared" si="16"/>
        <v>14.5</v>
      </c>
      <c r="L299" s="76">
        <f>REITORIA!O299+REITORIA!P299+CEAD!O299+CEAD!P299+CEART!O299+CEART!P299+CEFID!P299+CEFID!O299+ESAG!O299+ESAG!P299+FAED!O299+FAED!P299+CCT!O299+CCT!P299+CAV!O299+CAV!P299+CEO!O299+CEO!P299+CEAVI!O299+CEAVI!P299+CESFI!O299+CESFI!P299+CERES!O299+CERES!P299+CEPLAN!O299+CEPLAN!P299+CESMO!O299+CESMO!P299</f>
        <v>0</v>
      </c>
      <c r="M299" s="24">
        <f t="shared" si="17"/>
        <v>60</v>
      </c>
      <c r="N299" s="18">
        <v>87.31</v>
      </c>
      <c r="O299" s="18">
        <f t="shared" si="18"/>
        <v>0</v>
      </c>
      <c r="P299" s="18">
        <f t="shared" si="19"/>
        <v>5238.6000000000004</v>
      </c>
      <c r="Q299" s="62">
        <f t="shared" si="20"/>
        <v>0</v>
      </c>
    </row>
    <row r="300" spans="1:17" ht="40" customHeight="1" x14ac:dyDescent="0.35">
      <c r="A300" s="109"/>
      <c r="B300" s="112"/>
      <c r="C300" s="33">
        <v>297</v>
      </c>
      <c r="D300" s="115"/>
      <c r="E300" s="39" t="s">
        <v>131</v>
      </c>
      <c r="F300" s="40" t="s">
        <v>125</v>
      </c>
      <c r="G300" s="40" t="s">
        <v>28</v>
      </c>
      <c r="H300" s="47">
        <f>REITORIA!J300+CEAD!J300+CEART!J300+CEFID!J300+ESAG!J300+FAED!J300+CCT!J300+CAV!J300+CEO!J300+CEAVI!J300+CESFI!J300+CERES!J300+CEPLAN!J300+CESMO!J300</f>
        <v>88</v>
      </c>
      <c r="I300" s="86">
        <f>REITORIA!K300+CEAD!K300+CEART!K300+CEFID!K300+ESAG!K300+FAED!K300+CCT!K300+CAV!K300+CEO!K300+CEAVI!K300+CESFI!K300+CERES!K300+CEPLAN!K300+CESMO!K300</f>
        <v>0</v>
      </c>
      <c r="J300" s="87">
        <f>REITORIA!L300+CEAD!L300+CEART!L300+CEFID!L300+ESAG!L300+FAED!L300+CCT!L300+CAV!L300+CEO!L300+CEAVI!L300+CESFI!L300+CERES!L300+CEPLAN!L300+CESMO!L300</f>
        <v>0</v>
      </c>
      <c r="K300" s="75">
        <f t="shared" si="16"/>
        <v>21.5</v>
      </c>
      <c r="L300" s="76">
        <f>REITORIA!O300+REITORIA!P300+CEAD!O300+CEAD!P300+CEART!O300+CEART!P300+CEFID!P300+CEFID!O300+ESAG!O300+ESAG!P300+FAED!O300+FAED!P300+CCT!O300+CCT!P300+CAV!O300+CAV!P300+CEO!O300+CEO!P300+CEAVI!O300+CEAVI!P300+CESFI!O300+CESFI!P300+CERES!O300+CERES!P300+CEPLAN!O300+CEPLAN!P300+CESMO!O300+CESMO!P300</f>
        <v>0</v>
      </c>
      <c r="M300" s="24">
        <f t="shared" si="17"/>
        <v>88</v>
      </c>
      <c r="N300" s="18">
        <v>82.66</v>
      </c>
      <c r="O300" s="18">
        <f t="shared" si="18"/>
        <v>0</v>
      </c>
      <c r="P300" s="18">
        <f t="shared" si="19"/>
        <v>7274.08</v>
      </c>
      <c r="Q300" s="62">
        <f t="shared" si="20"/>
        <v>0</v>
      </c>
    </row>
    <row r="301" spans="1:17" ht="40" customHeight="1" x14ac:dyDescent="0.35">
      <c r="A301" s="109"/>
      <c r="B301" s="112"/>
      <c r="C301" s="33">
        <v>298</v>
      </c>
      <c r="D301" s="115"/>
      <c r="E301" s="39" t="s">
        <v>132</v>
      </c>
      <c r="F301" s="40" t="s">
        <v>37</v>
      </c>
      <c r="G301" s="40" t="s">
        <v>79</v>
      </c>
      <c r="H301" s="47">
        <f>REITORIA!J301+CEAD!J301+CEART!J301+CEFID!J301+ESAG!J301+FAED!J301+CCT!J301+CAV!J301+CEO!J301+CEAVI!J301+CESFI!J301+CERES!J301+CEPLAN!J301+CESMO!J301</f>
        <v>500</v>
      </c>
      <c r="I301" s="86">
        <f>REITORIA!K301+CEAD!K301+CEART!K301+CEFID!K301+ESAG!K301+FAED!K301+CCT!K301+CAV!K301+CEO!K301+CEAVI!K301+CESFI!K301+CERES!K301+CEPLAN!K301+CESMO!K301</f>
        <v>0</v>
      </c>
      <c r="J301" s="87">
        <f>REITORIA!L301+CEAD!L301+CEART!L301+CEFID!L301+ESAG!L301+FAED!L301+CCT!L301+CAV!L301+CEO!L301+CEAVI!L301+CESFI!L301+CERES!L301+CEPLAN!L301+CESMO!L301</f>
        <v>0</v>
      </c>
      <c r="K301" s="75">
        <f t="shared" si="16"/>
        <v>124.5</v>
      </c>
      <c r="L301" s="76">
        <f>REITORIA!O301+REITORIA!P301+CEAD!O301+CEAD!P301+CEART!O301+CEART!P301+CEFID!P301+CEFID!O301+ESAG!O301+ESAG!P301+FAED!O301+FAED!P301+CCT!O301+CCT!P301+CAV!O301+CAV!P301+CEO!O301+CEO!P301+CEAVI!O301+CEAVI!P301+CESFI!O301+CESFI!P301+CERES!O301+CERES!P301+CEPLAN!O301+CEPLAN!P301+CESMO!O301+CESMO!P301</f>
        <v>0</v>
      </c>
      <c r="M301" s="24">
        <f t="shared" si="17"/>
        <v>500</v>
      </c>
      <c r="N301" s="18">
        <v>15.69</v>
      </c>
      <c r="O301" s="18">
        <f t="shared" si="18"/>
        <v>0</v>
      </c>
      <c r="P301" s="18">
        <f t="shared" si="19"/>
        <v>7845</v>
      </c>
      <c r="Q301" s="62">
        <f t="shared" si="20"/>
        <v>0</v>
      </c>
    </row>
    <row r="302" spans="1:17" ht="40" customHeight="1" x14ac:dyDescent="0.35">
      <c r="A302" s="109"/>
      <c r="B302" s="112"/>
      <c r="C302" s="33">
        <v>299</v>
      </c>
      <c r="D302" s="115"/>
      <c r="E302" s="39" t="s">
        <v>133</v>
      </c>
      <c r="F302" s="40" t="s">
        <v>37</v>
      </c>
      <c r="G302" s="40" t="s">
        <v>80</v>
      </c>
      <c r="H302" s="47">
        <f>REITORIA!J302+CEAD!J302+CEART!J302+CEFID!J302+ESAG!J302+FAED!J302+CCT!J302+CAV!J302+CEO!J302+CEAVI!J302+CESFI!J302+CERES!J302+CEPLAN!J302+CESMO!J302</f>
        <v>500</v>
      </c>
      <c r="I302" s="86">
        <f>REITORIA!K302+CEAD!K302+CEART!K302+CEFID!K302+ESAG!K302+FAED!K302+CCT!K302+CAV!K302+CEO!K302+CEAVI!K302+CESFI!K302+CERES!K302+CEPLAN!K302+CESMO!K302</f>
        <v>0</v>
      </c>
      <c r="J302" s="87">
        <f>REITORIA!L302+CEAD!L302+CEART!L302+CEFID!L302+ESAG!L302+FAED!L302+CCT!L302+CAV!L302+CEO!L302+CEAVI!L302+CESFI!L302+CERES!L302+CEPLAN!L302+CESMO!L302</f>
        <v>0</v>
      </c>
      <c r="K302" s="75">
        <f t="shared" si="16"/>
        <v>124.5</v>
      </c>
      <c r="L302" s="76">
        <f>REITORIA!O302+REITORIA!P302+CEAD!O302+CEAD!P302+CEART!O302+CEART!P302+CEFID!P302+CEFID!O302+ESAG!O302+ESAG!P302+FAED!O302+FAED!P302+CCT!O302+CCT!P302+CAV!O302+CAV!P302+CEO!O302+CEO!P302+CEAVI!O302+CEAVI!P302+CESFI!O302+CESFI!P302+CERES!O302+CERES!P302+CEPLAN!O302+CEPLAN!P302+CESMO!O302+CESMO!P302</f>
        <v>0</v>
      </c>
      <c r="M302" s="24">
        <f t="shared" si="17"/>
        <v>500</v>
      </c>
      <c r="N302" s="18">
        <v>24.05</v>
      </c>
      <c r="O302" s="18">
        <f t="shared" si="18"/>
        <v>0</v>
      </c>
      <c r="P302" s="18">
        <f t="shared" si="19"/>
        <v>12025</v>
      </c>
      <c r="Q302" s="62">
        <f t="shared" si="20"/>
        <v>0</v>
      </c>
    </row>
    <row r="303" spans="1:17" ht="40" customHeight="1" x14ac:dyDescent="0.35">
      <c r="A303" s="109"/>
      <c r="B303" s="112"/>
      <c r="C303" s="33">
        <v>300</v>
      </c>
      <c r="D303" s="115"/>
      <c r="E303" s="39" t="s">
        <v>134</v>
      </c>
      <c r="F303" s="40" t="s">
        <v>37</v>
      </c>
      <c r="G303" s="40" t="s">
        <v>81</v>
      </c>
      <c r="H303" s="47">
        <f>REITORIA!J303+CEAD!J303+CEART!J303+CEFID!J303+ESAG!J303+FAED!J303+CCT!J303+CAV!J303+CEO!J303+CEAVI!J303+CESFI!J303+CERES!J303+CEPLAN!J303+CESMO!J303</f>
        <v>500</v>
      </c>
      <c r="I303" s="86">
        <f>REITORIA!K303+CEAD!K303+CEART!K303+CEFID!K303+ESAG!K303+FAED!K303+CCT!K303+CAV!K303+CEO!K303+CEAVI!K303+CESFI!K303+CERES!K303+CEPLAN!K303+CESMO!K303</f>
        <v>0</v>
      </c>
      <c r="J303" s="87">
        <f>REITORIA!L303+CEAD!L303+CEART!L303+CEFID!L303+ESAG!L303+FAED!L303+CCT!L303+CAV!L303+CEO!L303+CEAVI!L303+CESFI!L303+CERES!L303+CEPLAN!L303+CESMO!L303</f>
        <v>0</v>
      </c>
      <c r="K303" s="75">
        <f t="shared" si="16"/>
        <v>124.5</v>
      </c>
      <c r="L303" s="76">
        <f>REITORIA!O303+REITORIA!P303+CEAD!O303+CEAD!P303+CEART!O303+CEART!P303+CEFID!P303+CEFID!O303+ESAG!O303+ESAG!P303+FAED!O303+FAED!P303+CCT!O303+CCT!P303+CAV!O303+CAV!P303+CEO!O303+CEO!P303+CEAVI!O303+CEAVI!P303+CESFI!O303+CESFI!P303+CERES!O303+CERES!P303+CEPLAN!O303+CEPLAN!P303+CESMO!O303+CESMO!P303</f>
        <v>0</v>
      </c>
      <c r="M303" s="24">
        <f t="shared" si="17"/>
        <v>500</v>
      </c>
      <c r="N303" s="18">
        <v>25.2</v>
      </c>
      <c r="O303" s="18">
        <f t="shared" si="18"/>
        <v>0</v>
      </c>
      <c r="P303" s="18">
        <f t="shared" si="19"/>
        <v>12600</v>
      </c>
      <c r="Q303" s="62">
        <f t="shared" si="20"/>
        <v>0</v>
      </c>
    </row>
    <row r="304" spans="1:17" ht="40" customHeight="1" x14ac:dyDescent="0.35">
      <c r="A304" s="109"/>
      <c r="B304" s="112"/>
      <c r="C304" s="33">
        <v>301</v>
      </c>
      <c r="D304" s="115"/>
      <c r="E304" s="39" t="s">
        <v>135</v>
      </c>
      <c r="F304" s="40" t="s">
        <v>37</v>
      </c>
      <c r="G304" s="40" t="s">
        <v>82</v>
      </c>
      <c r="H304" s="47">
        <f>REITORIA!J304+CEAD!J304+CEART!J304+CEFID!J304+ESAG!J304+FAED!J304+CCT!J304+CAV!J304+CEO!J304+CEAVI!J304+CESFI!J304+CERES!J304+CEPLAN!J304+CESMO!J304</f>
        <v>500</v>
      </c>
      <c r="I304" s="86">
        <f>REITORIA!K304+CEAD!K304+CEART!K304+CEFID!K304+ESAG!K304+FAED!K304+CCT!K304+CAV!K304+CEO!K304+CEAVI!K304+CESFI!K304+CERES!K304+CEPLAN!K304+CESMO!K304</f>
        <v>0</v>
      </c>
      <c r="J304" s="87">
        <f>REITORIA!L304+CEAD!L304+CEART!L304+CEFID!L304+ESAG!L304+FAED!L304+CCT!L304+CAV!L304+CEO!L304+CEAVI!L304+CESFI!L304+CERES!L304+CEPLAN!L304+CESMO!L304</f>
        <v>0</v>
      </c>
      <c r="K304" s="75">
        <f t="shared" si="16"/>
        <v>124.5</v>
      </c>
      <c r="L304" s="76">
        <f>REITORIA!O304+REITORIA!P304+CEAD!O304+CEAD!P304+CEART!O304+CEART!P304+CEFID!P304+CEFID!O304+ESAG!O304+ESAG!P304+FAED!O304+FAED!P304+CCT!O304+CCT!P304+CAV!O304+CAV!P304+CEO!O304+CEO!P304+CEAVI!O304+CEAVI!P304+CESFI!O304+CESFI!P304+CERES!O304+CERES!P304+CEPLAN!O304+CEPLAN!P304+CESMO!O304+CESMO!P304</f>
        <v>0</v>
      </c>
      <c r="M304" s="24">
        <f t="shared" si="17"/>
        <v>500</v>
      </c>
      <c r="N304" s="18">
        <v>63.45</v>
      </c>
      <c r="O304" s="18">
        <f t="shared" si="18"/>
        <v>0</v>
      </c>
      <c r="P304" s="18">
        <f t="shared" si="19"/>
        <v>31725</v>
      </c>
      <c r="Q304" s="62">
        <f t="shared" si="20"/>
        <v>0</v>
      </c>
    </row>
    <row r="305" spans="1:17" ht="40" customHeight="1" x14ac:dyDescent="0.35">
      <c r="A305" s="109"/>
      <c r="B305" s="112"/>
      <c r="C305" s="33">
        <v>302</v>
      </c>
      <c r="D305" s="115"/>
      <c r="E305" s="39" t="s">
        <v>136</v>
      </c>
      <c r="F305" s="40" t="s">
        <v>37</v>
      </c>
      <c r="G305" s="40" t="s">
        <v>83</v>
      </c>
      <c r="H305" s="47">
        <f>REITORIA!J305+CEAD!J305+CEART!J305+CEFID!J305+ESAG!J305+FAED!J305+CCT!J305+CAV!J305+CEO!J305+CEAVI!J305+CESFI!J305+CERES!J305+CEPLAN!J305+CESMO!J305</f>
        <v>500</v>
      </c>
      <c r="I305" s="86">
        <f>REITORIA!K305+CEAD!K305+CEART!K305+CEFID!K305+ESAG!K305+FAED!K305+CCT!K305+CAV!K305+CEO!K305+CEAVI!K305+CESFI!K305+CERES!K305+CEPLAN!K305+CESMO!K305</f>
        <v>0</v>
      </c>
      <c r="J305" s="87">
        <f>REITORIA!L305+CEAD!L305+CEART!L305+CEFID!L305+ESAG!L305+FAED!L305+CCT!L305+CAV!L305+CEO!L305+CEAVI!L305+CESFI!L305+CERES!L305+CEPLAN!L305+CESMO!L305</f>
        <v>0</v>
      </c>
      <c r="K305" s="75">
        <f t="shared" si="16"/>
        <v>124.5</v>
      </c>
      <c r="L305" s="76">
        <f>REITORIA!O305+REITORIA!P305+CEAD!O305+CEAD!P305+CEART!O305+CEART!P305+CEFID!P305+CEFID!O305+ESAG!O305+ESAG!P305+FAED!O305+FAED!P305+CCT!O305+CCT!P305+CAV!O305+CAV!P305+CEO!O305+CEO!P305+CEAVI!O305+CEAVI!P305+CESFI!O305+CESFI!P305+CERES!O305+CERES!P305+CEPLAN!O305+CEPLAN!P305+CESMO!O305+CESMO!P305</f>
        <v>0</v>
      </c>
      <c r="M305" s="24">
        <f t="shared" si="17"/>
        <v>500</v>
      </c>
      <c r="N305" s="18">
        <v>33.200000000000003</v>
      </c>
      <c r="O305" s="18">
        <f t="shared" si="18"/>
        <v>0</v>
      </c>
      <c r="P305" s="18">
        <f t="shared" si="19"/>
        <v>16600</v>
      </c>
      <c r="Q305" s="62">
        <f t="shared" si="20"/>
        <v>0</v>
      </c>
    </row>
    <row r="306" spans="1:17" ht="40" customHeight="1" x14ac:dyDescent="0.35">
      <c r="A306" s="109"/>
      <c r="B306" s="112"/>
      <c r="C306" s="33">
        <v>303</v>
      </c>
      <c r="D306" s="115"/>
      <c r="E306" s="39" t="s">
        <v>84</v>
      </c>
      <c r="F306" s="40" t="s">
        <v>125</v>
      </c>
      <c r="G306" s="40" t="s">
        <v>85</v>
      </c>
      <c r="H306" s="47">
        <f>REITORIA!J306+CEAD!J306+CEART!J306+CEFID!J306+ESAG!J306+FAED!J306+CCT!J306+CAV!J306+CEO!J306+CEAVI!J306+CESFI!J306+CERES!J306+CEPLAN!J306+CESMO!J306</f>
        <v>10</v>
      </c>
      <c r="I306" s="86">
        <f>REITORIA!K306+CEAD!K306+CEART!K306+CEFID!K306+ESAG!K306+FAED!K306+CCT!K306+CAV!K306+CEO!K306+CEAVI!K306+CESFI!K306+CERES!K306+CEPLAN!K306+CESMO!K306</f>
        <v>0</v>
      </c>
      <c r="J306" s="87">
        <f>REITORIA!L306+CEAD!L306+CEART!L306+CEFID!L306+ESAG!L306+FAED!L306+CCT!L306+CAV!L306+CEO!L306+CEAVI!L306+CESFI!L306+CERES!L306+CEPLAN!L306+CESMO!L306</f>
        <v>0</v>
      </c>
      <c r="K306" s="75">
        <f t="shared" si="16"/>
        <v>2</v>
      </c>
      <c r="L306" s="76">
        <f>REITORIA!O306+REITORIA!P306+CEAD!O306+CEAD!P306+CEART!O306+CEART!P306+CEFID!P306+CEFID!O306+ESAG!O306+ESAG!P306+FAED!O306+FAED!P306+CCT!O306+CCT!P306+CAV!O306+CAV!P306+CEO!O306+CEO!P306+CEAVI!O306+CEAVI!P306+CESFI!O306+CESFI!P306+CERES!O306+CERES!P306+CEPLAN!O306+CEPLAN!P306+CESMO!O306+CESMO!P306</f>
        <v>0</v>
      </c>
      <c r="M306" s="24">
        <f t="shared" si="17"/>
        <v>10</v>
      </c>
      <c r="N306" s="18">
        <v>1374.33</v>
      </c>
      <c r="O306" s="18">
        <f t="shared" si="18"/>
        <v>0</v>
      </c>
      <c r="P306" s="18">
        <f t="shared" si="19"/>
        <v>13743.3</v>
      </c>
      <c r="Q306" s="62">
        <f t="shared" si="20"/>
        <v>0</v>
      </c>
    </row>
    <row r="307" spans="1:17" ht="40" customHeight="1" x14ac:dyDescent="0.35">
      <c r="A307" s="109"/>
      <c r="B307" s="112"/>
      <c r="C307" s="33">
        <v>304</v>
      </c>
      <c r="D307" s="115"/>
      <c r="E307" s="39" t="s">
        <v>86</v>
      </c>
      <c r="F307" s="40" t="s">
        <v>125</v>
      </c>
      <c r="G307" s="40" t="s">
        <v>87</v>
      </c>
      <c r="H307" s="47">
        <f>REITORIA!J307+CEAD!J307+CEART!J307+CEFID!J307+ESAG!J307+FAED!J307+CCT!J307+CAV!J307+CEO!J307+CEAVI!J307+CESFI!J307+CERES!J307+CEPLAN!J307+CESMO!J307</f>
        <v>10</v>
      </c>
      <c r="I307" s="86">
        <f>REITORIA!K307+CEAD!K307+CEART!K307+CEFID!K307+ESAG!K307+FAED!K307+CCT!K307+CAV!K307+CEO!K307+CEAVI!K307+CESFI!K307+CERES!K307+CEPLAN!K307+CESMO!K307</f>
        <v>0</v>
      </c>
      <c r="J307" s="87">
        <f>REITORIA!L307+CEAD!L307+CEART!L307+CEFID!L307+ESAG!L307+FAED!L307+CCT!L307+CAV!L307+CEO!L307+CEAVI!L307+CESFI!L307+CERES!L307+CEPLAN!L307+CESMO!L307</f>
        <v>0</v>
      </c>
      <c r="K307" s="75">
        <f t="shared" si="16"/>
        <v>2</v>
      </c>
      <c r="L307" s="76">
        <f>REITORIA!O307+REITORIA!P307+CEAD!O307+CEAD!P307+CEART!O307+CEART!P307+CEFID!P307+CEFID!O307+ESAG!O307+ESAG!P307+FAED!O307+FAED!P307+CCT!O307+CCT!P307+CAV!O307+CAV!P307+CEO!O307+CEO!P307+CEAVI!O307+CEAVI!P307+CESFI!O307+CESFI!P307+CERES!O307+CERES!P307+CEPLAN!O307+CEPLAN!P307+CESMO!O307+CESMO!P307</f>
        <v>0</v>
      </c>
      <c r="M307" s="24">
        <f t="shared" si="17"/>
        <v>10</v>
      </c>
      <c r="N307" s="18">
        <v>561.63</v>
      </c>
      <c r="O307" s="18">
        <f t="shared" si="18"/>
        <v>0</v>
      </c>
      <c r="P307" s="18">
        <f t="shared" si="19"/>
        <v>5616.3</v>
      </c>
      <c r="Q307" s="62">
        <f t="shared" si="20"/>
        <v>0</v>
      </c>
    </row>
    <row r="308" spans="1:17" ht="40" customHeight="1" x14ac:dyDescent="0.35">
      <c r="A308" s="109"/>
      <c r="B308" s="112"/>
      <c r="C308" s="33">
        <v>305</v>
      </c>
      <c r="D308" s="115"/>
      <c r="E308" s="39" t="s">
        <v>88</v>
      </c>
      <c r="F308" s="40" t="s">
        <v>125</v>
      </c>
      <c r="G308" s="40" t="s">
        <v>28</v>
      </c>
      <c r="H308" s="47">
        <f>REITORIA!J308+CEAD!J308+CEART!J308+CEFID!J308+ESAG!J308+FAED!J308+CCT!J308+CAV!J308+CEO!J308+CEAVI!J308+CESFI!J308+CERES!J308+CEPLAN!J308+CESMO!J308</f>
        <v>2</v>
      </c>
      <c r="I308" s="86">
        <f>REITORIA!K308+CEAD!K308+CEART!K308+CEFID!K308+ESAG!K308+FAED!K308+CCT!K308+CAV!K308+CEO!K308+CEAVI!K308+CESFI!K308+CERES!K308+CEPLAN!K308+CESMO!K308</f>
        <v>0</v>
      </c>
      <c r="J308" s="87">
        <f>REITORIA!L308+CEAD!L308+CEART!L308+CEFID!L308+ESAG!L308+FAED!L308+CCT!L308+CAV!L308+CEO!L308+CEAVI!L308+CESFI!L308+CERES!L308+CEPLAN!L308+CESMO!L308</f>
        <v>0</v>
      </c>
      <c r="K308" s="75">
        <f t="shared" si="16"/>
        <v>0</v>
      </c>
      <c r="L308" s="76">
        <f>REITORIA!O308+REITORIA!P308+CEAD!O308+CEAD!P308+CEART!O308+CEART!P308+CEFID!P308+CEFID!O308+ESAG!O308+ESAG!P308+FAED!O308+FAED!P308+CCT!O308+CCT!P308+CAV!O308+CAV!P308+CEO!O308+CEO!P308+CEAVI!O308+CEAVI!P308+CESFI!O308+CESFI!P308+CERES!O308+CERES!P308+CEPLAN!O308+CEPLAN!P308+CESMO!O308+CESMO!P308</f>
        <v>0</v>
      </c>
      <c r="M308" s="24">
        <f t="shared" si="17"/>
        <v>2</v>
      </c>
      <c r="N308" s="18">
        <v>1115.6199999999999</v>
      </c>
      <c r="O308" s="18">
        <f t="shared" si="18"/>
        <v>0</v>
      </c>
      <c r="P308" s="18">
        <f t="shared" si="19"/>
        <v>2231.2399999999998</v>
      </c>
      <c r="Q308" s="62">
        <f t="shared" si="20"/>
        <v>0</v>
      </c>
    </row>
    <row r="309" spans="1:17" ht="40" customHeight="1" x14ac:dyDescent="0.35">
      <c r="A309" s="109"/>
      <c r="B309" s="112"/>
      <c r="C309" s="33">
        <v>306</v>
      </c>
      <c r="D309" s="115"/>
      <c r="E309" s="39" t="s">
        <v>89</v>
      </c>
      <c r="F309" s="40" t="s">
        <v>37</v>
      </c>
      <c r="G309" s="40" t="s">
        <v>28</v>
      </c>
      <c r="H309" s="47">
        <f>REITORIA!J309+CEAD!J309+CEART!J309+CEFID!J309+ESAG!J309+FAED!J309+CCT!J309+CAV!J309+CEO!J309+CEAVI!J309+CESFI!J309+CERES!J309+CEPLAN!J309+CESMO!J309</f>
        <v>200</v>
      </c>
      <c r="I309" s="86">
        <f>REITORIA!K309+CEAD!K309+CEART!K309+CEFID!K309+ESAG!K309+FAED!K309+CCT!K309+CAV!K309+CEO!K309+CEAVI!K309+CESFI!K309+CERES!K309+CEPLAN!K309+CESMO!K309</f>
        <v>0</v>
      </c>
      <c r="J309" s="87">
        <f>REITORIA!L309+CEAD!L309+CEART!L309+CEFID!L309+ESAG!L309+FAED!L309+CCT!L309+CAV!L309+CEO!L309+CEAVI!L309+CESFI!L309+CERES!L309+CEPLAN!L309+CESMO!L309</f>
        <v>0</v>
      </c>
      <c r="K309" s="75">
        <f t="shared" si="16"/>
        <v>49.5</v>
      </c>
      <c r="L309" s="76">
        <f>REITORIA!O309+REITORIA!P309+CEAD!O309+CEAD!P309+CEART!O309+CEART!P309+CEFID!P309+CEFID!O309+ESAG!O309+ESAG!P309+FAED!O309+FAED!P309+CCT!O309+CCT!P309+CAV!O309+CAV!P309+CEO!O309+CEO!P309+CEAVI!O309+CEAVI!P309+CESFI!O309+CESFI!P309+CERES!O309+CERES!P309+CEPLAN!O309+CEPLAN!P309+CESMO!O309+CESMO!P309</f>
        <v>0</v>
      </c>
      <c r="M309" s="24">
        <f t="shared" si="17"/>
        <v>200</v>
      </c>
      <c r="N309" s="18">
        <v>232.82</v>
      </c>
      <c r="O309" s="18">
        <f t="shared" si="18"/>
        <v>0</v>
      </c>
      <c r="P309" s="18">
        <f t="shared" si="19"/>
        <v>46564</v>
      </c>
      <c r="Q309" s="62">
        <f t="shared" si="20"/>
        <v>0</v>
      </c>
    </row>
    <row r="310" spans="1:17" ht="40" customHeight="1" x14ac:dyDescent="0.35">
      <c r="A310" s="109"/>
      <c r="B310" s="112"/>
      <c r="C310" s="33">
        <v>307</v>
      </c>
      <c r="D310" s="115"/>
      <c r="E310" s="39" t="s">
        <v>90</v>
      </c>
      <c r="F310" s="40" t="s">
        <v>37</v>
      </c>
      <c r="G310" s="40" t="s">
        <v>28</v>
      </c>
      <c r="H310" s="47">
        <f>REITORIA!J310+CEAD!J310+CEART!J310+CEFID!J310+ESAG!J310+FAED!J310+CCT!J310+CAV!J310+CEO!J310+CEAVI!J310+CESFI!J310+CERES!J310+CEPLAN!J310+CESMO!J310</f>
        <v>600</v>
      </c>
      <c r="I310" s="86">
        <f>REITORIA!K310+CEAD!K310+CEART!K310+CEFID!K310+ESAG!K310+FAED!K310+CCT!K310+CAV!K310+CEO!K310+CEAVI!K310+CESFI!K310+CERES!K310+CEPLAN!K310+CESMO!K310</f>
        <v>0</v>
      </c>
      <c r="J310" s="87">
        <f>REITORIA!L310+CEAD!L310+CEART!L310+CEFID!L310+ESAG!L310+FAED!L310+CCT!L310+CAV!L310+CEO!L310+CEAVI!L310+CESFI!L310+CERES!L310+CEPLAN!L310+CESMO!L310</f>
        <v>0</v>
      </c>
      <c r="K310" s="75">
        <f t="shared" si="16"/>
        <v>149.5</v>
      </c>
      <c r="L310" s="76">
        <f>REITORIA!O310+REITORIA!P310+CEAD!O310+CEAD!P310+CEART!O310+CEART!P310+CEFID!P310+CEFID!O310+ESAG!O310+ESAG!P310+FAED!O310+FAED!P310+CCT!O310+CCT!P310+CAV!O310+CAV!P310+CEO!O310+CEO!P310+CEAVI!O310+CEAVI!P310+CESFI!O310+CESFI!P310+CERES!O310+CERES!P310+CEPLAN!O310+CEPLAN!P310+CESMO!O310+CESMO!P310</f>
        <v>0</v>
      </c>
      <c r="M310" s="24">
        <f t="shared" si="17"/>
        <v>600</v>
      </c>
      <c r="N310" s="18">
        <v>130.96</v>
      </c>
      <c r="O310" s="18">
        <f t="shared" si="18"/>
        <v>0</v>
      </c>
      <c r="P310" s="18">
        <f t="shared" si="19"/>
        <v>78576</v>
      </c>
      <c r="Q310" s="62">
        <f t="shared" si="20"/>
        <v>0</v>
      </c>
    </row>
    <row r="311" spans="1:17" ht="40" customHeight="1" x14ac:dyDescent="0.35">
      <c r="A311" s="109"/>
      <c r="B311" s="112"/>
      <c r="C311" s="33">
        <v>308</v>
      </c>
      <c r="D311" s="115"/>
      <c r="E311" s="39" t="s">
        <v>91</v>
      </c>
      <c r="F311" s="40" t="s">
        <v>37</v>
      </c>
      <c r="G311" s="40" t="s">
        <v>28</v>
      </c>
      <c r="H311" s="47">
        <f>REITORIA!J311+CEAD!J311+CEART!J311+CEFID!J311+ESAG!J311+FAED!J311+CCT!J311+CAV!J311+CEO!J311+CEAVI!J311+CESFI!J311+CERES!J311+CEPLAN!J311+CESMO!J311</f>
        <v>600</v>
      </c>
      <c r="I311" s="86">
        <f>REITORIA!K311+CEAD!K311+CEART!K311+CEFID!K311+ESAG!K311+FAED!K311+CCT!K311+CAV!K311+CEO!K311+CEAVI!K311+CESFI!K311+CERES!K311+CEPLAN!K311+CESMO!K311</f>
        <v>0</v>
      </c>
      <c r="J311" s="87">
        <f>REITORIA!L311+CEAD!L311+CEART!L311+CEFID!L311+ESAG!L311+FAED!L311+CCT!L311+CAV!L311+CEO!L311+CEAVI!L311+CESFI!L311+CERES!L311+CEPLAN!L311+CESMO!L311</f>
        <v>0</v>
      </c>
      <c r="K311" s="75">
        <f t="shared" si="16"/>
        <v>149.5</v>
      </c>
      <c r="L311" s="76">
        <f>REITORIA!O311+REITORIA!P311+CEAD!O311+CEAD!P311+CEART!O311+CEART!P311+CEFID!P311+CEFID!O311+ESAG!O311+ESAG!P311+FAED!O311+FAED!P311+CCT!O311+CCT!P311+CAV!O311+CAV!P311+CEO!O311+CEO!P311+CEAVI!O311+CEAVI!P311+CESFI!O311+CESFI!P311+CERES!O311+CERES!P311+CEPLAN!O311+CEPLAN!P311+CESMO!O311+CESMO!P311</f>
        <v>0</v>
      </c>
      <c r="M311" s="24">
        <f t="shared" si="17"/>
        <v>600</v>
      </c>
      <c r="N311" s="18">
        <v>23.48</v>
      </c>
      <c r="O311" s="18">
        <f t="shared" si="18"/>
        <v>0</v>
      </c>
      <c r="P311" s="18">
        <f t="shared" si="19"/>
        <v>14088</v>
      </c>
      <c r="Q311" s="62">
        <f t="shared" si="20"/>
        <v>0</v>
      </c>
    </row>
    <row r="312" spans="1:17" ht="40" customHeight="1" x14ac:dyDescent="0.35">
      <c r="A312" s="110"/>
      <c r="B312" s="113"/>
      <c r="C312" s="33">
        <v>309</v>
      </c>
      <c r="D312" s="116"/>
      <c r="E312" s="39" t="s">
        <v>94</v>
      </c>
      <c r="F312" s="40" t="s">
        <v>125</v>
      </c>
      <c r="G312" s="40" t="s">
        <v>28</v>
      </c>
      <c r="H312" s="47">
        <f>REITORIA!J312+CEAD!J312+CEART!J312+CEFID!J312+ESAG!J312+FAED!J312+CCT!J312+CAV!J312+CEO!J312+CEAVI!J312+CESFI!J312+CERES!J312+CEPLAN!J312+CESMO!J312</f>
        <v>10</v>
      </c>
      <c r="I312" s="86">
        <f>REITORIA!K312+CEAD!K312+CEART!K312+CEFID!K312+ESAG!K312+FAED!K312+CCT!K312+CAV!K312+CEO!K312+CEAVI!K312+CESFI!K312+CERES!K312+CEPLAN!K312+CESMO!K312</f>
        <v>0</v>
      </c>
      <c r="J312" s="87">
        <f>REITORIA!L312+CEAD!L312+CEART!L312+CEFID!L312+ESAG!L312+FAED!L312+CCT!L312+CAV!L312+CEO!L312+CEAVI!L312+CESFI!L312+CERES!L312+CEPLAN!L312+CESMO!L312</f>
        <v>0</v>
      </c>
      <c r="K312" s="75">
        <f t="shared" si="16"/>
        <v>2</v>
      </c>
      <c r="L312" s="76">
        <f>REITORIA!O312+REITORIA!P312+CEAD!O312+CEAD!P312+CEART!O312+CEART!P312+CEFID!P312+CEFID!O312+ESAG!O312+ESAG!P312+FAED!O312+FAED!P312+CCT!O312+CCT!P312+CAV!O312+CAV!P312+CEO!O312+CEO!P312+CEAVI!O312+CEAVI!P312+CESFI!O312+CESFI!P312+CERES!O312+CERES!P312+CEPLAN!O312+CEPLAN!P312+CESMO!O312+CESMO!P312</f>
        <v>0</v>
      </c>
      <c r="M312" s="24">
        <f t="shared" si="17"/>
        <v>10</v>
      </c>
      <c r="N312" s="18">
        <v>237.67</v>
      </c>
      <c r="O312" s="18">
        <f t="shared" si="18"/>
        <v>0</v>
      </c>
      <c r="P312" s="18">
        <f t="shared" si="19"/>
        <v>2376.6999999999998</v>
      </c>
      <c r="Q312" s="62">
        <f t="shared" si="20"/>
        <v>0</v>
      </c>
    </row>
    <row r="313" spans="1:17" ht="40" customHeight="1" x14ac:dyDescent="0.35">
      <c r="A313" s="108" t="s">
        <v>147</v>
      </c>
      <c r="B313" s="111">
        <v>9</v>
      </c>
      <c r="C313" s="33">
        <v>310</v>
      </c>
      <c r="D313" s="114" t="s">
        <v>123</v>
      </c>
      <c r="E313" s="39" t="s">
        <v>27</v>
      </c>
      <c r="F313" s="40" t="s">
        <v>125</v>
      </c>
      <c r="G313" s="40" t="s">
        <v>28</v>
      </c>
      <c r="H313" s="47">
        <f>REITORIA!J313+CEAD!J313+CEART!J313+CEFID!J313+ESAG!J313+FAED!J313+CCT!J313+CAV!J313+CEO!J313+CEAVI!J313+CESFI!J313+CERES!J313+CEPLAN!J313+CESMO!J313</f>
        <v>12</v>
      </c>
      <c r="I313" s="86">
        <f>REITORIA!K313+CEAD!K313+CEART!K313+CEFID!K313+ESAG!K313+FAED!K313+CCT!K313+CAV!K313+CEO!K313+CEAVI!K313+CESFI!K313+CERES!K313+CEPLAN!K313+CESMO!K313</f>
        <v>1</v>
      </c>
      <c r="J313" s="87">
        <f>REITORIA!L313+CEAD!L313+CEART!L313+CEFID!L313+ESAG!L313+FAED!L313+CCT!L313+CAV!L313+CEO!L313+CEAVI!L313+CESFI!L313+CERES!L313+CEPLAN!L313+CESMO!L313</f>
        <v>1</v>
      </c>
      <c r="K313" s="75">
        <f t="shared" si="16"/>
        <v>2.5</v>
      </c>
      <c r="L313" s="76">
        <f>REITORIA!O313+REITORIA!P313+CEAD!O313+CEAD!P313+CEART!O313+CEART!P313+CEFID!P313+CEFID!O313+ESAG!O313+ESAG!P313+FAED!O313+FAED!P313+CCT!O313+CCT!P313+CAV!O313+CAV!P313+CEO!O313+CEO!P313+CEAVI!O313+CEAVI!P313+CESFI!O313+CESFI!P313+CERES!O313+CERES!P313+CEPLAN!O313+CEPLAN!P313+CESMO!O313+CESMO!P313</f>
        <v>0</v>
      </c>
      <c r="M313" s="24">
        <f t="shared" si="17"/>
        <v>11</v>
      </c>
      <c r="N313" s="18">
        <v>238.58</v>
      </c>
      <c r="O313" s="18">
        <f t="shared" si="18"/>
        <v>0</v>
      </c>
      <c r="P313" s="18">
        <f t="shared" si="19"/>
        <v>2862.96</v>
      </c>
      <c r="Q313" s="62">
        <f t="shared" si="20"/>
        <v>238.58</v>
      </c>
    </row>
    <row r="314" spans="1:17" ht="40" customHeight="1" x14ac:dyDescent="0.35">
      <c r="A314" s="109"/>
      <c r="B314" s="112"/>
      <c r="C314" s="33">
        <v>311</v>
      </c>
      <c r="D314" s="115"/>
      <c r="E314" s="39" t="s">
        <v>30</v>
      </c>
      <c r="F314" s="40" t="s">
        <v>31</v>
      </c>
      <c r="G314" s="40" t="s">
        <v>28</v>
      </c>
      <c r="H314" s="47">
        <f>REITORIA!J314+CEAD!J314+CEART!J314+CEFID!J314+ESAG!J314+FAED!J314+CCT!J314+CAV!J314+CEO!J314+CEAVI!J314+CESFI!J314+CERES!J314+CEPLAN!J314+CESMO!J314</f>
        <v>500</v>
      </c>
      <c r="I314" s="86">
        <f>REITORIA!K314+CEAD!K314+CEART!K314+CEFID!K314+ESAG!K314+FAED!K314+CCT!K314+CAV!K314+CEO!K314+CEAVI!K314+CESFI!K314+CERES!K314+CEPLAN!K314+CESMO!K314</f>
        <v>0</v>
      </c>
      <c r="J314" s="87">
        <f>REITORIA!L314+CEAD!L314+CEART!L314+CEFID!L314+ESAG!L314+FAED!L314+CCT!L314+CAV!L314+CEO!L314+CEAVI!L314+CESFI!L314+CERES!L314+CEPLAN!L314+CESMO!L314</f>
        <v>0</v>
      </c>
      <c r="K314" s="75">
        <f t="shared" si="16"/>
        <v>124.5</v>
      </c>
      <c r="L314" s="76">
        <f>REITORIA!O314+REITORIA!P314+CEAD!O314+CEAD!P314+CEART!O314+CEART!P314+CEFID!P314+CEFID!O314+ESAG!O314+ESAG!P314+FAED!O314+FAED!P314+CCT!O314+CCT!P314+CAV!O314+CAV!P314+CEO!O314+CEO!P314+CEAVI!O314+CEAVI!P314+CESFI!O314+CESFI!P314+CERES!O314+CERES!P314+CEPLAN!O314+CEPLAN!P314+CESMO!O314+CESMO!P314</f>
        <v>0</v>
      </c>
      <c r="M314" s="24">
        <f t="shared" si="17"/>
        <v>500</v>
      </c>
      <c r="N314" s="18">
        <v>19.079999999999998</v>
      </c>
      <c r="O314" s="18">
        <f t="shared" si="18"/>
        <v>0</v>
      </c>
      <c r="P314" s="18">
        <f t="shared" si="19"/>
        <v>9540</v>
      </c>
      <c r="Q314" s="62">
        <f t="shared" si="20"/>
        <v>0</v>
      </c>
    </row>
    <row r="315" spans="1:17" ht="40" customHeight="1" x14ac:dyDescent="0.35">
      <c r="A315" s="109"/>
      <c r="B315" s="112"/>
      <c r="C315" s="33">
        <v>312</v>
      </c>
      <c r="D315" s="115"/>
      <c r="E315" s="39" t="s">
        <v>32</v>
      </c>
      <c r="F315" s="40" t="s">
        <v>125</v>
      </c>
      <c r="G315" s="40" t="s">
        <v>28</v>
      </c>
      <c r="H315" s="47">
        <f>REITORIA!J315+CEAD!J315+CEART!J315+CEFID!J315+ESAG!J315+FAED!J315+CCT!J315+CAV!J315+CEO!J315+CEAVI!J315+CESFI!J315+CERES!J315+CEPLAN!J315+CESMO!J315</f>
        <v>100</v>
      </c>
      <c r="I315" s="86">
        <f>REITORIA!K315+CEAD!K315+CEART!K315+CEFID!K315+ESAG!K315+FAED!K315+CCT!K315+CAV!K315+CEO!K315+CEAVI!K315+CESFI!K315+CERES!K315+CEPLAN!K315+CESMO!K315</f>
        <v>0</v>
      </c>
      <c r="J315" s="87">
        <f>REITORIA!L315+CEAD!L315+CEART!L315+CEFID!L315+ESAG!L315+FAED!L315+CCT!L315+CAV!L315+CEO!L315+CEAVI!L315+CESFI!L315+CERES!L315+CEPLAN!L315+CESMO!L315</f>
        <v>0</v>
      </c>
      <c r="K315" s="75">
        <f t="shared" si="16"/>
        <v>24.5</v>
      </c>
      <c r="L315" s="76">
        <f>REITORIA!O315+REITORIA!P315+CEAD!O315+CEAD!P315+CEART!O315+CEART!P315+CEFID!P315+CEFID!O315+ESAG!O315+ESAG!P315+FAED!O315+FAED!P315+CCT!O315+CCT!P315+CAV!O315+CAV!P315+CEO!O315+CEO!P315+CEAVI!O315+CEAVI!P315+CESFI!O315+CESFI!P315+CERES!O315+CERES!P315+CEPLAN!O315+CEPLAN!P315+CESMO!O315+CESMO!P315</f>
        <v>0</v>
      </c>
      <c r="M315" s="24">
        <f t="shared" si="17"/>
        <v>100</v>
      </c>
      <c r="N315" s="18">
        <v>30.53</v>
      </c>
      <c r="O315" s="18">
        <f t="shared" si="18"/>
        <v>0</v>
      </c>
      <c r="P315" s="18">
        <f t="shared" si="19"/>
        <v>3053</v>
      </c>
      <c r="Q315" s="62">
        <f t="shared" si="20"/>
        <v>0</v>
      </c>
    </row>
    <row r="316" spans="1:17" ht="40" customHeight="1" x14ac:dyDescent="0.35">
      <c r="A316" s="109"/>
      <c r="B316" s="112"/>
      <c r="C316" s="33">
        <v>313</v>
      </c>
      <c r="D316" s="115"/>
      <c r="E316" s="39" t="s">
        <v>33</v>
      </c>
      <c r="F316" s="40" t="s">
        <v>125</v>
      </c>
      <c r="G316" s="40" t="s">
        <v>34</v>
      </c>
      <c r="H316" s="47">
        <f>REITORIA!J316+CEAD!J316+CEART!J316+CEFID!J316+ESAG!J316+FAED!J316+CCT!J316+CAV!J316+CEO!J316+CEAVI!J316+CESFI!J316+CERES!J316+CEPLAN!J316+CESMO!J316</f>
        <v>200</v>
      </c>
      <c r="I316" s="86">
        <f>REITORIA!K316+CEAD!K316+CEART!K316+CEFID!K316+ESAG!K316+FAED!K316+CCT!K316+CAV!K316+CEO!K316+CEAVI!K316+CESFI!K316+CERES!K316+CEPLAN!K316+CESMO!K316</f>
        <v>0</v>
      </c>
      <c r="J316" s="87">
        <f>REITORIA!L316+CEAD!L316+CEART!L316+CEFID!L316+ESAG!L316+FAED!L316+CCT!L316+CAV!L316+CEO!L316+CEAVI!L316+CESFI!L316+CERES!L316+CEPLAN!L316+CESMO!L316</f>
        <v>0</v>
      </c>
      <c r="K316" s="75">
        <f t="shared" si="16"/>
        <v>49.5</v>
      </c>
      <c r="L316" s="76">
        <f>REITORIA!O316+REITORIA!P316+CEAD!O316+CEAD!P316+CEART!O316+CEART!P316+CEFID!P316+CEFID!O316+ESAG!O316+ESAG!P316+FAED!O316+FAED!P316+CCT!O316+CCT!P316+CAV!O316+CAV!P316+CEO!O316+CEO!P316+CEAVI!O316+CEAVI!P316+CESFI!O316+CESFI!P316+CERES!O316+CERES!P316+CEPLAN!O316+CEPLAN!P316+CESMO!O316+CESMO!P316</f>
        <v>0</v>
      </c>
      <c r="M316" s="24">
        <f t="shared" si="17"/>
        <v>200</v>
      </c>
      <c r="N316" s="18">
        <v>49.62</v>
      </c>
      <c r="O316" s="18">
        <f t="shared" si="18"/>
        <v>0</v>
      </c>
      <c r="P316" s="18">
        <f t="shared" si="19"/>
        <v>9924</v>
      </c>
      <c r="Q316" s="62">
        <f t="shared" si="20"/>
        <v>0</v>
      </c>
    </row>
    <row r="317" spans="1:17" ht="40" customHeight="1" x14ac:dyDescent="0.35">
      <c r="A317" s="109"/>
      <c r="B317" s="112"/>
      <c r="C317" s="33">
        <v>314</v>
      </c>
      <c r="D317" s="115"/>
      <c r="E317" s="39" t="s">
        <v>35</v>
      </c>
      <c r="F317" s="40" t="s">
        <v>125</v>
      </c>
      <c r="G317" s="40" t="s">
        <v>36</v>
      </c>
      <c r="H317" s="47">
        <f>REITORIA!J317+CEAD!J317+CEART!J317+CEFID!J317+ESAG!J317+FAED!J317+CCT!J317+CAV!J317+CEO!J317+CEAVI!J317+CESFI!J317+CERES!J317+CEPLAN!J317+CESMO!J317</f>
        <v>200</v>
      </c>
      <c r="I317" s="86">
        <f>REITORIA!K317+CEAD!K317+CEART!K317+CEFID!K317+ESAG!K317+FAED!K317+CCT!K317+CAV!K317+CEO!K317+CEAVI!K317+CESFI!K317+CERES!K317+CEPLAN!K317+CESMO!K317</f>
        <v>0</v>
      </c>
      <c r="J317" s="87">
        <f>REITORIA!L317+CEAD!L317+CEART!L317+CEFID!L317+ESAG!L317+FAED!L317+CCT!L317+CAV!L317+CEO!L317+CEAVI!L317+CESFI!L317+CERES!L317+CEPLAN!L317+CESMO!L317</f>
        <v>0</v>
      </c>
      <c r="K317" s="75">
        <f t="shared" si="16"/>
        <v>49.5</v>
      </c>
      <c r="L317" s="76">
        <f>REITORIA!O317+REITORIA!P317+CEAD!O317+CEAD!P317+CEART!O317+CEART!P317+CEFID!P317+CEFID!O317+ESAG!O317+ESAG!P317+FAED!O317+FAED!P317+CCT!O317+CCT!P317+CAV!O317+CAV!P317+CEO!O317+CEO!P317+CEAVI!O317+CEAVI!P317+CESFI!O317+CESFI!P317+CERES!O317+CERES!P317+CEPLAN!O317+CEPLAN!P317+CESMO!O317+CESMO!P317</f>
        <v>0</v>
      </c>
      <c r="M317" s="24">
        <f t="shared" si="17"/>
        <v>200</v>
      </c>
      <c r="N317" s="18">
        <v>71.569999999999993</v>
      </c>
      <c r="O317" s="18">
        <f t="shared" si="18"/>
        <v>0</v>
      </c>
      <c r="P317" s="18">
        <f t="shared" si="19"/>
        <v>14313.999999999998</v>
      </c>
      <c r="Q317" s="62">
        <f t="shared" si="20"/>
        <v>0</v>
      </c>
    </row>
    <row r="318" spans="1:17" ht="40" customHeight="1" x14ac:dyDescent="0.35">
      <c r="A318" s="109"/>
      <c r="B318" s="112"/>
      <c r="C318" s="33">
        <v>315</v>
      </c>
      <c r="D318" s="115"/>
      <c r="E318" s="39" t="s">
        <v>127</v>
      </c>
      <c r="F318" s="40" t="s">
        <v>125</v>
      </c>
      <c r="G318" s="40" t="s">
        <v>28</v>
      </c>
      <c r="H318" s="47">
        <f>REITORIA!J318+CEAD!J318+CEART!J318+CEFID!J318+ESAG!J318+FAED!J318+CCT!J318+CAV!J318+CEO!J318+CEAVI!J318+CESFI!J318+CERES!J318+CEPLAN!J318+CESMO!J318</f>
        <v>600</v>
      </c>
      <c r="I318" s="86">
        <f>REITORIA!K318+CEAD!K318+CEART!K318+CEFID!K318+ESAG!K318+FAED!K318+CCT!K318+CAV!K318+CEO!K318+CEAVI!K318+CESFI!K318+CERES!K318+CEPLAN!K318+CESMO!K318</f>
        <v>0</v>
      </c>
      <c r="J318" s="87">
        <f>REITORIA!L318+CEAD!L318+CEART!L318+CEFID!L318+ESAG!L318+FAED!L318+CCT!L318+CAV!L318+CEO!L318+CEAVI!L318+CESFI!L318+CERES!L318+CEPLAN!L318+CESMO!L318</f>
        <v>0</v>
      </c>
      <c r="K318" s="75">
        <f t="shared" si="16"/>
        <v>149.5</v>
      </c>
      <c r="L318" s="76">
        <f>REITORIA!O318+REITORIA!P318+CEAD!O318+CEAD!P318+CEART!O318+CEART!P318+CEFID!P318+CEFID!O318+ESAG!O318+ESAG!P318+FAED!O318+FAED!P318+CCT!O318+CCT!P318+CAV!O318+CAV!P318+CEO!O318+CEO!P318+CEAVI!O318+CEAVI!P318+CESFI!O318+CESFI!P318+CERES!O318+CERES!P318+CEPLAN!O318+CEPLAN!P318+CESMO!O318+CESMO!P318</f>
        <v>0</v>
      </c>
      <c r="M318" s="24">
        <f t="shared" si="17"/>
        <v>600</v>
      </c>
      <c r="N318" s="18">
        <v>6.28</v>
      </c>
      <c r="O318" s="18">
        <f t="shared" si="18"/>
        <v>0</v>
      </c>
      <c r="P318" s="18">
        <f t="shared" si="19"/>
        <v>3768</v>
      </c>
      <c r="Q318" s="62">
        <f t="shared" si="20"/>
        <v>0</v>
      </c>
    </row>
    <row r="319" spans="1:17" ht="40" customHeight="1" x14ac:dyDescent="0.35">
      <c r="A319" s="109"/>
      <c r="B319" s="112"/>
      <c r="C319" s="33">
        <v>316</v>
      </c>
      <c r="D319" s="115"/>
      <c r="E319" s="39" t="s">
        <v>128</v>
      </c>
      <c r="F319" s="40" t="s">
        <v>37</v>
      </c>
      <c r="G319" s="40" t="s">
        <v>38</v>
      </c>
      <c r="H319" s="47">
        <f>REITORIA!J319+CEAD!J319+CEART!J319+CEFID!J319+ESAG!J319+FAED!J319+CCT!J319+CAV!J319+CEO!J319+CEAVI!J319+CESFI!J319+CERES!J319+CEPLAN!J319+CESMO!J319</f>
        <v>3000</v>
      </c>
      <c r="I319" s="86">
        <f>REITORIA!K319+CEAD!K319+CEART!K319+CEFID!K319+ESAG!K319+FAED!K319+CCT!K319+CAV!K319+CEO!K319+CEAVI!K319+CESFI!K319+CERES!K319+CEPLAN!K319+CESMO!K319</f>
        <v>0</v>
      </c>
      <c r="J319" s="87">
        <f>REITORIA!L319+CEAD!L319+CEART!L319+CEFID!L319+ESAG!L319+FAED!L319+CCT!L319+CAV!L319+CEO!L319+CEAVI!L319+CESFI!L319+CERES!L319+CEPLAN!L319+CESMO!L319</f>
        <v>0</v>
      </c>
      <c r="K319" s="75">
        <f t="shared" si="16"/>
        <v>749.5</v>
      </c>
      <c r="L319" s="76">
        <f>REITORIA!O319+REITORIA!P319+CEAD!O319+CEAD!P319+CEART!O319+CEART!P319+CEFID!P319+CEFID!O319+ESAG!O319+ESAG!P319+FAED!O319+FAED!P319+CCT!O319+CCT!P319+CAV!O319+CAV!P319+CEO!O319+CEO!P319+CEAVI!O319+CEAVI!P319+CESFI!O319+CESFI!P319+CERES!O319+CERES!P319+CEPLAN!O319+CEPLAN!P319+CESMO!O319+CESMO!P319</f>
        <v>0</v>
      </c>
      <c r="M319" s="24">
        <f t="shared" si="17"/>
        <v>3000</v>
      </c>
      <c r="N319" s="18">
        <v>12.72</v>
      </c>
      <c r="O319" s="18">
        <f t="shared" si="18"/>
        <v>0</v>
      </c>
      <c r="P319" s="18">
        <f t="shared" si="19"/>
        <v>38160</v>
      </c>
      <c r="Q319" s="62">
        <f t="shared" si="20"/>
        <v>0</v>
      </c>
    </row>
    <row r="320" spans="1:17" ht="40" customHeight="1" x14ac:dyDescent="0.35">
      <c r="A320" s="109"/>
      <c r="B320" s="112"/>
      <c r="C320" s="33">
        <v>317</v>
      </c>
      <c r="D320" s="115"/>
      <c r="E320" s="39" t="s">
        <v>129</v>
      </c>
      <c r="F320" s="40" t="s">
        <v>37</v>
      </c>
      <c r="G320" s="40" t="s">
        <v>39</v>
      </c>
      <c r="H320" s="47">
        <f>REITORIA!J320+CEAD!J320+CEART!J320+CEFID!J320+ESAG!J320+FAED!J320+CCT!J320+CAV!J320+CEO!J320+CEAVI!J320+CESFI!J320+CERES!J320+CEPLAN!J320+CESMO!J320</f>
        <v>3000</v>
      </c>
      <c r="I320" s="86">
        <f>REITORIA!K320+CEAD!K320+CEART!K320+CEFID!K320+ESAG!K320+FAED!K320+CCT!K320+CAV!K320+CEO!K320+CEAVI!K320+CESFI!K320+CERES!K320+CEPLAN!K320+CESMO!K320</f>
        <v>0</v>
      </c>
      <c r="J320" s="87">
        <f>REITORIA!L320+CEAD!L320+CEART!L320+CEFID!L320+ESAG!L320+FAED!L320+CCT!L320+CAV!L320+CEO!L320+CEAVI!L320+CESFI!L320+CERES!L320+CEPLAN!L320+CESMO!L320</f>
        <v>0</v>
      </c>
      <c r="K320" s="75">
        <f t="shared" si="16"/>
        <v>749.5</v>
      </c>
      <c r="L320" s="76">
        <f>REITORIA!O320+REITORIA!P320+CEAD!O320+CEAD!P320+CEART!O320+CEART!P320+CEFID!P320+CEFID!O320+ESAG!O320+ESAG!P320+FAED!O320+FAED!P320+CCT!O320+CCT!P320+CAV!O320+CAV!P320+CEO!O320+CEO!P320+CEAVI!O320+CEAVI!P320+CESFI!O320+CESFI!P320+CERES!O320+CERES!P320+CEPLAN!O320+CEPLAN!P320+CESMO!O320+CESMO!P320</f>
        <v>0</v>
      </c>
      <c r="M320" s="24">
        <f t="shared" si="17"/>
        <v>3000</v>
      </c>
      <c r="N320" s="18">
        <v>18.73</v>
      </c>
      <c r="O320" s="18">
        <f t="shared" si="18"/>
        <v>0</v>
      </c>
      <c r="P320" s="18">
        <f t="shared" si="19"/>
        <v>56190</v>
      </c>
      <c r="Q320" s="62">
        <f t="shared" si="20"/>
        <v>0</v>
      </c>
    </row>
    <row r="321" spans="1:17" ht="40" customHeight="1" x14ac:dyDescent="0.35">
      <c r="A321" s="109"/>
      <c r="B321" s="112"/>
      <c r="C321" s="33">
        <v>318</v>
      </c>
      <c r="D321" s="115"/>
      <c r="E321" s="39" t="s">
        <v>130</v>
      </c>
      <c r="F321" s="40" t="s">
        <v>37</v>
      </c>
      <c r="G321" s="40" t="s">
        <v>40</v>
      </c>
      <c r="H321" s="47">
        <f>REITORIA!J321+CEAD!J321+CEART!J321+CEFID!J321+ESAG!J321+FAED!J321+CCT!J321+CAV!J321+CEO!J321+CEAVI!J321+CESFI!J321+CERES!J321+CEPLAN!J321+CESMO!J321</f>
        <v>200</v>
      </c>
      <c r="I321" s="86">
        <f>REITORIA!K321+CEAD!K321+CEART!K321+CEFID!K321+ESAG!K321+FAED!K321+CCT!K321+CAV!K321+CEO!K321+CEAVI!K321+CESFI!K321+CERES!K321+CEPLAN!K321+CESMO!K321</f>
        <v>0</v>
      </c>
      <c r="J321" s="87">
        <f>REITORIA!L321+CEAD!L321+CEART!L321+CEFID!L321+ESAG!L321+FAED!L321+CCT!L321+CAV!L321+CEO!L321+CEAVI!L321+CESFI!L321+CERES!L321+CEPLAN!L321+CESMO!L321</f>
        <v>0</v>
      </c>
      <c r="K321" s="75">
        <f t="shared" si="16"/>
        <v>49.5</v>
      </c>
      <c r="L321" s="76">
        <f>REITORIA!O321+REITORIA!P321+CEAD!O321+CEAD!P321+CEART!O321+CEART!P321+CEFID!P321+CEFID!O321+ESAG!O321+ESAG!P321+FAED!O321+FAED!P321+CCT!O321+CCT!P321+CAV!O321+CAV!P321+CEO!O321+CEO!P321+CEAVI!O321+CEAVI!P321+CESFI!O321+CESFI!P321+CERES!O321+CERES!P321+CEPLAN!O321+CEPLAN!P321+CESMO!O321+CESMO!P321</f>
        <v>0</v>
      </c>
      <c r="M321" s="24">
        <f t="shared" si="17"/>
        <v>200</v>
      </c>
      <c r="N321" s="18">
        <v>20.350000000000001</v>
      </c>
      <c r="O321" s="18">
        <f t="shared" si="18"/>
        <v>0</v>
      </c>
      <c r="P321" s="18">
        <f t="shared" si="19"/>
        <v>4070.0000000000005</v>
      </c>
      <c r="Q321" s="62">
        <f t="shared" si="20"/>
        <v>0</v>
      </c>
    </row>
    <row r="322" spans="1:17" ht="40" customHeight="1" x14ac:dyDescent="0.35">
      <c r="A322" s="109"/>
      <c r="B322" s="112"/>
      <c r="C322" s="33">
        <v>319</v>
      </c>
      <c r="D322" s="115"/>
      <c r="E322" s="39" t="s">
        <v>41</v>
      </c>
      <c r="F322" s="40" t="s">
        <v>10</v>
      </c>
      <c r="G322" s="40" t="s">
        <v>28</v>
      </c>
      <c r="H322" s="47">
        <f>REITORIA!J322+CEAD!J322+CEART!J322+CEFID!J322+ESAG!J322+FAED!J322+CCT!J322+CAV!J322+CEO!J322+CEAVI!J322+CESFI!J322+CERES!J322+CEPLAN!J322+CESMO!J322</f>
        <v>20</v>
      </c>
      <c r="I322" s="86">
        <f>REITORIA!K322+CEAD!K322+CEART!K322+CEFID!K322+ESAG!K322+FAED!K322+CCT!K322+CAV!K322+CEO!K322+CEAVI!K322+CESFI!K322+CERES!K322+CEPLAN!K322+CESMO!K322</f>
        <v>0</v>
      </c>
      <c r="J322" s="87">
        <f>REITORIA!L322+CEAD!L322+CEART!L322+CEFID!L322+ESAG!L322+FAED!L322+CCT!L322+CAV!L322+CEO!L322+CEAVI!L322+CESFI!L322+CERES!L322+CEPLAN!L322+CESMO!L322</f>
        <v>0</v>
      </c>
      <c r="K322" s="75">
        <f t="shared" si="16"/>
        <v>4.5</v>
      </c>
      <c r="L322" s="76">
        <f>REITORIA!O322+REITORIA!P322+CEAD!O322+CEAD!P322+CEART!O322+CEART!P322+CEFID!P322+CEFID!O322+ESAG!O322+ESAG!P322+FAED!O322+FAED!P322+CCT!O322+CCT!P322+CAV!O322+CAV!P322+CEO!O322+CEO!P322+CEAVI!O322+CEAVI!P322+CESFI!O322+CESFI!P322+CERES!O322+CERES!P322+CEPLAN!O322+CEPLAN!P322+CESMO!O322+CESMO!P322</f>
        <v>0</v>
      </c>
      <c r="M322" s="24">
        <f t="shared" si="17"/>
        <v>20</v>
      </c>
      <c r="N322" s="18">
        <v>70.88</v>
      </c>
      <c r="O322" s="18">
        <f t="shared" si="18"/>
        <v>0</v>
      </c>
      <c r="P322" s="18">
        <f t="shared" si="19"/>
        <v>1417.6</v>
      </c>
      <c r="Q322" s="62">
        <f t="shared" si="20"/>
        <v>0</v>
      </c>
    </row>
    <row r="323" spans="1:17" ht="40" customHeight="1" x14ac:dyDescent="0.35">
      <c r="A323" s="109"/>
      <c r="B323" s="112"/>
      <c r="C323" s="33">
        <v>320</v>
      </c>
      <c r="D323" s="115"/>
      <c r="E323" s="39" t="s">
        <v>42</v>
      </c>
      <c r="F323" s="40" t="s">
        <v>43</v>
      </c>
      <c r="G323" s="40" t="s">
        <v>28</v>
      </c>
      <c r="H323" s="47">
        <f>REITORIA!J323+CEAD!J323+CEART!J323+CEFID!J323+ESAG!J323+FAED!J323+CCT!J323+CAV!J323+CEO!J323+CEAVI!J323+CESFI!J323+CERES!J323+CEPLAN!J323+CESMO!J323</f>
        <v>100</v>
      </c>
      <c r="I323" s="86">
        <f>REITORIA!K323+CEAD!K323+CEART!K323+CEFID!K323+ESAG!K323+FAED!K323+CCT!K323+CAV!K323+CEO!K323+CEAVI!K323+CESFI!K323+CERES!K323+CEPLAN!K323+CESMO!K323</f>
        <v>0</v>
      </c>
      <c r="J323" s="87">
        <f>REITORIA!L323+CEAD!L323+CEART!L323+CEFID!L323+ESAG!L323+FAED!L323+CCT!L323+CAV!L323+CEO!L323+CEAVI!L323+CESFI!L323+CERES!L323+CEPLAN!L323+CESMO!L323</f>
        <v>0</v>
      </c>
      <c r="K323" s="75">
        <f t="shared" si="16"/>
        <v>24.5</v>
      </c>
      <c r="L323" s="76">
        <f>REITORIA!O323+REITORIA!P323+CEAD!O323+CEAD!P323+CEART!O323+CEART!P323+CEFID!P323+CEFID!O323+ESAG!O323+ESAG!P323+FAED!O323+FAED!P323+CCT!O323+CCT!P323+CAV!O323+CAV!P323+CEO!O323+CEO!P323+CEAVI!O323+CEAVI!P323+CESFI!O323+CESFI!P323+CERES!O323+CERES!P323+CEPLAN!O323+CEPLAN!P323+CESMO!O323+CESMO!P323</f>
        <v>0</v>
      </c>
      <c r="M323" s="24">
        <f t="shared" si="17"/>
        <v>100</v>
      </c>
      <c r="N323" s="18">
        <v>25.35</v>
      </c>
      <c r="O323" s="18">
        <f t="shared" si="18"/>
        <v>0</v>
      </c>
      <c r="P323" s="18">
        <f t="shared" si="19"/>
        <v>2535</v>
      </c>
      <c r="Q323" s="62">
        <f t="shared" si="20"/>
        <v>0</v>
      </c>
    </row>
    <row r="324" spans="1:17" ht="40" customHeight="1" x14ac:dyDescent="0.35">
      <c r="A324" s="109"/>
      <c r="B324" s="112"/>
      <c r="C324" s="33">
        <v>321</v>
      </c>
      <c r="D324" s="115"/>
      <c r="E324" s="39" t="s">
        <v>44</v>
      </c>
      <c r="F324" s="40" t="s">
        <v>37</v>
      </c>
      <c r="G324" s="40" t="s">
        <v>45</v>
      </c>
      <c r="H324" s="47">
        <f>REITORIA!J324+CEAD!J324+CEART!J324+CEFID!J324+ESAG!J324+FAED!J324+CCT!J324+CAV!J324+CEO!J324+CEAVI!J324+CESFI!J324+CERES!J324+CEPLAN!J324+CESMO!J324</f>
        <v>200</v>
      </c>
      <c r="I324" s="86">
        <f>REITORIA!K324+CEAD!K324+CEART!K324+CEFID!K324+ESAG!K324+FAED!K324+CCT!K324+CAV!K324+CEO!K324+CEAVI!K324+CESFI!K324+CERES!K324+CEPLAN!K324+CESMO!K324</f>
        <v>0</v>
      </c>
      <c r="J324" s="87">
        <f>REITORIA!L324+CEAD!L324+CEART!L324+CEFID!L324+ESAG!L324+FAED!L324+CCT!L324+CAV!L324+CEO!L324+CEAVI!L324+CESFI!L324+CERES!L324+CEPLAN!L324+CESMO!L324</f>
        <v>0</v>
      </c>
      <c r="K324" s="75">
        <f t="shared" si="16"/>
        <v>49.5</v>
      </c>
      <c r="L324" s="76">
        <f>REITORIA!O324+REITORIA!P324+CEAD!O324+CEAD!P324+CEART!O324+CEART!P324+CEFID!P324+CEFID!O324+ESAG!O324+ESAG!P324+FAED!O324+FAED!P324+CCT!O324+CCT!P324+CAV!O324+CAV!P324+CEO!O324+CEO!P324+CEAVI!O324+CEAVI!P324+CESFI!O324+CESFI!P324+CERES!O324+CERES!P324+CEPLAN!O324+CEPLAN!P324+CESMO!O324+CESMO!P324</f>
        <v>0</v>
      </c>
      <c r="M324" s="24">
        <f t="shared" si="17"/>
        <v>200</v>
      </c>
      <c r="N324" s="18">
        <v>32.64</v>
      </c>
      <c r="O324" s="18">
        <f t="shared" si="18"/>
        <v>0</v>
      </c>
      <c r="P324" s="18">
        <f t="shared" si="19"/>
        <v>6528</v>
      </c>
      <c r="Q324" s="62">
        <f t="shared" si="20"/>
        <v>0</v>
      </c>
    </row>
    <row r="325" spans="1:17" ht="40" customHeight="1" x14ac:dyDescent="0.35">
      <c r="A325" s="109"/>
      <c r="B325" s="112"/>
      <c r="C325" s="33">
        <v>322</v>
      </c>
      <c r="D325" s="115"/>
      <c r="E325" s="39" t="s">
        <v>46</v>
      </c>
      <c r="F325" s="40" t="s">
        <v>37</v>
      </c>
      <c r="G325" s="40" t="s">
        <v>47</v>
      </c>
      <c r="H325" s="47">
        <f>REITORIA!J325+CEAD!J325+CEART!J325+CEFID!J325+ESAG!J325+FAED!J325+CCT!J325+CAV!J325+CEO!J325+CEAVI!J325+CESFI!J325+CERES!J325+CEPLAN!J325+CESMO!J325</f>
        <v>200</v>
      </c>
      <c r="I325" s="86">
        <f>REITORIA!K325+CEAD!K325+CEART!K325+CEFID!K325+ESAG!K325+FAED!K325+CCT!K325+CAV!K325+CEO!K325+CEAVI!K325+CESFI!K325+CERES!K325+CEPLAN!K325+CESMO!K325</f>
        <v>0</v>
      </c>
      <c r="J325" s="87">
        <f>REITORIA!L325+CEAD!L325+CEART!L325+CEFID!L325+ESAG!L325+FAED!L325+CCT!L325+CAV!L325+CEO!L325+CEAVI!L325+CESFI!L325+CERES!L325+CEPLAN!L325+CESMO!L325</f>
        <v>0</v>
      </c>
      <c r="K325" s="75">
        <f t="shared" ref="K325:K354" si="21">H325*0.25-0.5</f>
        <v>49.5</v>
      </c>
      <c r="L325" s="76">
        <f>REITORIA!O325+REITORIA!P325+CEAD!O325+CEAD!P325+CEART!O325+CEART!P325+CEFID!P325+CEFID!O325+ESAG!O325+ESAG!P325+FAED!O325+FAED!P325+CCT!O325+CCT!P325+CAV!O325+CAV!P325+CEO!O325+CEO!P325+CEAVI!O325+CEAVI!P325+CESFI!O325+CESFI!P325+CERES!O325+CERES!P325+CEPLAN!O325+CEPLAN!P325+CESMO!O325+CESMO!P325</f>
        <v>0</v>
      </c>
      <c r="M325" s="24">
        <f t="shared" ref="M325:M354" si="22">H325-J325+L325</f>
        <v>200</v>
      </c>
      <c r="N325" s="18">
        <v>25.76</v>
      </c>
      <c r="O325" s="18">
        <f t="shared" ref="O325:O354" si="23">N325*L325</f>
        <v>0</v>
      </c>
      <c r="P325" s="18">
        <f t="shared" si="19"/>
        <v>5152</v>
      </c>
      <c r="Q325" s="62">
        <f t="shared" si="20"/>
        <v>0</v>
      </c>
    </row>
    <row r="326" spans="1:17" ht="40" customHeight="1" x14ac:dyDescent="0.35">
      <c r="A326" s="109"/>
      <c r="B326" s="112"/>
      <c r="C326" s="33">
        <v>323</v>
      </c>
      <c r="D326" s="115"/>
      <c r="E326" s="39" t="s">
        <v>48</v>
      </c>
      <c r="F326" s="40" t="s">
        <v>37</v>
      </c>
      <c r="G326" s="40" t="s">
        <v>49</v>
      </c>
      <c r="H326" s="47">
        <f>REITORIA!J326+CEAD!J326+CEART!J326+CEFID!J326+ESAG!J326+FAED!J326+CCT!J326+CAV!J326+CEO!J326+CEAVI!J326+CESFI!J326+CERES!J326+CEPLAN!J326+CESMO!J326</f>
        <v>200</v>
      </c>
      <c r="I326" s="86">
        <f>REITORIA!K326+CEAD!K326+CEART!K326+CEFID!K326+ESAG!K326+FAED!K326+CCT!K326+CAV!K326+CEO!K326+CEAVI!K326+CESFI!K326+CERES!K326+CEPLAN!K326+CESMO!K326</f>
        <v>0</v>
      </c>
      <c r="J326" s="87">
        <f>REITORIA!L326+CEAD!L326+CEART!L326+CEFID!L326+ESAG!L326+FAED!L326+CCT!L326+CAV!L326+CEO!L326+CEAVI!L326+CESFI!L326+CERES!L326+CEPLAN!L326+CESMO!L326</f>
        <v>0</v>
      </c>
      <c r="K326" s="75">
        <f t="shared" si="21"/>
        <v>49.5</v>
      </c>
      <c r="L326" s="76">
        <f>REITORIA!O326+REITORIA!P326+CEAD!O326+CEAD!P326+CEART!O326+CEART!P326+CEFID!P326+CEFID!O326+ESAG!O326+ESAG!P326+FAED!O326+FAED!P326+CCT!O326+CCT!P326+CAV!O326+CAV!P326+CEO!O326+CEO!P326+CEAVI!O326+CEAVI!P326+CESFI!O326+CESFI!P326+CERES!O326+CERES!P326+CEPLAN!O326+CEPLAN!P326+CESMO!O326+CESMO!P326</f>
        <v>0</v>
      </c>
      <c r="M326" s="24">
        <f t="shared" si="22"/>
        <v>200</v>
      </c>
      <c r="N326" s="18">
        <v>18.329999999999998</v>
      </c>
      <c r="O326" s="18">
        <f t="shared" si="23"/>
        <v>0</v>
      </c>
      <c r="P326" s="18">
        <f t="shared" si="19"/>
        <v>3665.9999999999995</v>
      </c>
      <c r="Q326" s="62">
        <f t="shared" si="20"/>
        <v>0</v>
      </c>
    </row>
    <row r="327" spans="1:17" ht="40" customHeight="1" x14ac:dyDescent="0.35">
      <c r="A327" s="109"/>
      <c r="B327" s="112"/>
      <c r="C327" s="33">
        <v>324</v>
      </c>
      <c r="D327" s="115"/>
      <c r="E327" s="39" t="s">
        <v>50</v>
      </c>
      <c r="F327" s="40" t="s">
        <v>37</v>
      </c>
      <c r="G327" s="40" t="s">
        <v>51</v>
      </c>
      <c r="H327" s="47">
        <f>REITORIA!J327+CEAD!J327+CEART!J327+CEFID!J327+ESAG!J327+FAED!J327+CCT!J327+CAV!J327+CEO!J327+CEAVI!J327+CESFI!J327+CERES!J327+CEPLAN!J327+CESMO!J327</f>
        <v>50</v>
      </c>
      <c r="I327" s="86">
        <f>REITORIA!K327+CEAD!K327+CEART!K327+CEFID!K327+ESAG!K327+FAED!K327+CCT!K327+CAV!K327+CEO!K327+CEAVI!K327+CESFI!K327+CERES!K327+CEPLAN!K327+CESMO!K327</f>
        <v>0</v>
      </c>
      <c r="J327" s="87">
        <f>REITORIA!L327+CEAD!L327+CEART!L327+CEFID!L327+ESAG!L327+FAED!L327+CCT!L327+CAV!L327+CEO!L327+CEAVI!L327+CESFI!L327+CERES!L327+CEPLAN!L327+CESMO!L327</f>
        <v>0</v>
      </c>
      <c r="K327" s="75">
        <f t="shared" si="21"/>
        <v>12</v>
      </c>
      <c r="L327" s="76">
        <f>REITORIA!O327+REITORIA!P327+CEAD!O327+CEAD!P327+CEART!O327+CEART!P327+CEFID!P327+CEFID!O327+ESAG!O327+ESAG!P327+FAED!O327+FAED!P327+CCT!O327+CCT!P327+CAV!O327+CAV!P327+CEO!O327+CEO!P327+CEAVI!O327+CEAVI!P327+CESFI!O327+CESFI!P327+CERES!O327+CERES!P327+CEPLAN!O327+CEPLAN!P327+CESMO!O327+CESMO!P327</f>
        <v>0</v>
      </c>
      <c r="M327" s="24">
        <f t="shared" si="22"/>
        <v>50</v>
      </c>
      <c r="N327" s="18">
        <v>229.33</v>
      </c>
      <c r="O327" s="18">
        <f t="shared" si="23"/>
        <v>0</v>
      </c>
      <c r="P327" s="18">
        <f t="shared" si="19"/>
        <v>11466.5</v>
      </c>
      <c r="Q327" s="62">
        <f t="shared" si="20"/>
        <v>0</v>
      </c>
    </row>
    <row r="328" spans="1:17" ht="40" customHeight="1" x14ac:dyDescent="0.35">
      <c r="A328" s="109"/>
      <c r="B328" s="112"/>
      <c r="C328" s="33">
        <v>325</v>
      </c>
      <c r="D328" s="115"/>
      <c r="E328" s="39" t="s">
        <v>52</v>
      </c>
      <c r="F328" s="40" t="s">
        <v>37</v>
      </c>
      <c r="G328" s="40" t="s">
        <v>53</v>
      </c>
      <c r="H328" s="47">
        <f>REITORIA!J328+CEAD!J328+CEART!J328+CEFID!J328+ESAG!J328+FAED!J328+CCT!J328+CAV!J328+CEO!J328+CEAVI!J328+CESFI!J328+CERES!J328+CEPLAN!J328+CESMO!J328</f>
        <v>50</v>
      </c>
      <c r="I328" s="86">
        <f>REITORIA!K328+CEAD!K328+CEART!K328+CEFID!K328+ESAG!K328+FAED!K328+CCT!K328+CAV!K328+CEO!K328+CEAVI!K328+CESFI!K328+CERES!K328+CEPLAN!K328+CESMO!K328</f>
        <v>0</v>
      </c>
      <c r="J328" s="87">
        <f>REITORIA!L328+CEAD!L328+CEART!L328+CEFID!L328+ESAG!L328+FAED!L328+CCT!L328+CAV!L328+CEO!L328+CEAVI!L328+CESFI!L328+CERES!L328+CEPLAN!L328+CESMO!L328</f>
        <v>0</v>
      </c>
      <c r="K328" s="75">
        <f t="shared" si="21"/>
        <v>12</v>
      </c>
      <c r="L328" s="76">
        <f>REITORIA!O328+REITORIA!P328+CEAD!O328+CEAD!P328+CEART!O328+CEART!P328+CEFID!P328+CEFID!O328+ESAG!O328+ESAG!P328+FAED!O328+FAED!P328+CCT!O328+CCT!P328+CAV!O328+CAV!P328+CEO!O328+CEO!P328+CEAVI!O328+CEAVI!P328+CESFI!O328+CESFI!P328+CERES!O328+CERES!P328+CEPLAN!O328+CEPLAN!P328+CESMO!O328+CESMO!P328</f>
        <v>0</v>
      </c>
      <c r="M328" s="24">
        <f t="shared" si="22"/>
        <v>50</v>
      </c>
      <c r="N328" s="18">
        <v>250.37</v>
      </c>
      <c r="O328" s="18">
        <f t="shared" si="23"/>
        <v>0</v>
      </c>
      <c r="P328" s="18">
        <f t="shared" si="19"/>
        <v>12518.5</v>
      </c>
      <c r="Q328" s="62">
        <f t="shared" si="20"/>
        <v>0</v>
      </c>
    </row>
    <row r="329" spans="1:17" ht="40" customHeight="1" x14ac:dyDescent="0.35">
      <c r="A329" s="109"/>
      <c r="B329" s="112"/>
      <c r="C329" s="33">
        <v>326</v>
      </c>
      <c r="D329" s="115"/>
      <c r="E329" s="39" t="s">
        <v>54</v>
      </c>
      <c r="F329" s="40" t="s">
        <v>37</v>
      </c>
      <c r="G329" s="40" t="s">
        <v>95</v>
      </c>
      <c r="H329" s="47">
        <f>REITORIA!J329+CEAD!J329+CEART!J329+CEFID!J329+ESAG!J329+FAED!J329+CCT!J329+CAV!J329+CEO!J329+CEAVI!J329+CESFI!J329+CERES!J329+CEPLAN!J329+CESMO!J329</f>
        <v>200</v>
      </c>
      <c r="I329" s="86">
        <f>REITORIA!K329+CEAD!K329+CEART!K329+CEFID!K329+ESAG!K329+FAED!K329+CCT!K329+CAV!K329+CEO!K329+CEAVI!K329+CESFI!K329+CERES!K329+CEPLAN!K329+CESMO!K329</f>
        <v>0</v>
      </c>
      <c r="J329" s="87">
        <f>REITORIA!L329+CEAD!L329+CEART!L329+CEFID!L329+ESAG!L329+FAED!L329+CCT!L329+CAV!L329+CEO!L329+CEAVI!L329+CESFI!L329+CERES!L329+CEPLAN!L329+CESMO!L329</f>
        <v>0</v>
      </c>
      <c r="K329" s="75">
        <f t="shared" si="21"/>
        <v>49.5</v>
      </c>
      <c r="L329" s="76">
        <f>REITORIA!O329+REITORIA!P329+CEAD!O329+CEAD!P329+CEART!O329+CEART!P329+CEFID!P329+CEFID!O329+ESAG!O329+ESAG!P329+FAED!O329+FAED!P329+CCT!O329+CCT!P329+CAV!O329+CAV!P329+CEO!O329+CEO!P329+CEAVI!O329+CEAVI!P329+CESFI!O329+CESFI!P329+CERES!O329+CERES!P329+CEPLAN!O329+CEPLAN!P329+CESMO!O329+CESMO!P329</f>
        <v>0</v>
      </c>
      <c r="M329" s="24">
        <f t="shared" si="22"/>
        <v>200</v>
      </c>
      <c r="N329" s="18">
        <v>82.53</v>
      </c>
      <c r="O329" s="18">
        <f t="shared" si="23"/>
        <v>0</v>
      </c>
      <c r="P329" s="18">
        <f t="shared" si="19"/>
        <v>16506</v>
      </c>
      <c r="Q329" s="62">
        <f t="shared" si="20"/>
        <v>0</v>
      </c>
    </row>
    <row r="330" spans="1:17" ht="40" customHeight="1" x14ac:dyDescent="0.35">
      <c r="A330" s="109"/>
      <c r="B330" s="112"/>
      <c r="C330" s="33">
        <v>327</v>
      </c>
      <c r="D330" s="115"/>
      <c r="E330" s="39" t="s">
        <v>56</v>
      </c>
      <c r="F330" s="40" t="s">
        <v>37</v>
      </c>
      <c r="G330" s="40" t="s">
        <v>96</v>
      </c>
      <c r="H330" s="47">
        <f>REITORIA!J330+CEAD!J330+CEART!J330+CEFID!J330+ESAG!J330+FAED!J330+CCT!J330+CAV!J330+CEO!J330+CEAVI!J330+CESFI!J330+CERES!J330+CEPLAN!J330+CESMO!J330</f>
        <v>200</v>
      </c>
      <c r="I330" s="86">
        <f>REITORIA!K330+CEAD!K330+CEART!K330+CEFID!K330+ESAG!K330+FAED!K330+CCT!K330+CAV!K330+CEO!K330+CEAVI!K330+CESFI!K330+CERES!K330+CEPLAN!K330+CESMO!K330</f>
        <v>0</v>
      </c>
      <c r="J330" s="87">
        <f>REITORIA!L330+CEAD!L330+CEART!L330+CEFID!L330+ESAG!L330+FAED!L330+CCT!L330+CAV!L330+CEO!L330+CEAVI!L330+CESFI!L330+CERES!L330+CEPLAN!L330+CESMO!L330</f>
        <v>0</v>
      </c>
      <c r="K330" s="75">
        <f t="shared" si="21"/>
        <v>49.5</v>
      </c>
      <c r="L330" s="76">
        <f>REITORIA!O330+REITORIA!P330+CEAD!O330+CEAD!P330+CEART!O330+CEART!P330+CEFID!P330+CEFID!O330+ESAG!O330+ESAG!P330+FAED!O330+FAED!P330+CCT!O330+CCT!P330+CAV!O330+CAV!P330+CEO!O330+CEO!P330+CEAVI!O330+CEAVI!P330+CESFI!O330+CESFI!P330+CERES!O330+CERES!P330+CEPLAN!O330+CEPLAN!P330+CESMO!O330+CESMO!P330</f>
        <v>0</v>
      </c>
      <c r="M330" s="24">
        <f t="shared" si="22"/>
        <v>200</v>
      </c>
      <c r="N330" s="18">
        <v>31.65</v>
      </c>
      <c r="O330" s="18">
        <f t="shared" si="23"/>
        <v>0</v>
      </c>
      <c r="P330" s="18">
        <f t="shared" ref="P330:P354" si="24">N330*H330</f>
        <v>6330</v>
      </c>
      <c r="Q330" s="62">
        <f t="shared" ref="Q330:Q354" si="25">N330*J330</f>
        <v>0</v>
      </c>
    </row>
    <row r="331" spans="1:17" ht="40" customHeight="1" x14ac:dyDescent="0.35">
      <c r="A331" s="109"/>
      <c r="B331" s="112"/>
      <c r="C331" s="33">
        <v>328</v>
      </c>
      <c r="D331" s="115"/>
      <c r="E331" s="39" t="s">
        <v>58</v>
      </c>
      <c r="F331" s="40" t="s">
        <v>37</v>
      </c>
      <c r="G331" s="40" t="s">
        <v>59</v>
      </c>
      <c r="H331" s="47">
        <f>REITORIA!J331+CEAD!J331+CEART!J331+CEFID!J331+ESAG!J331+FAED!J331+CCT!J331+CAV!J331+CEO!J331+CEAVI!J331+CESFI!J331+CERES!J331+CEPLAN!J331+CESMO!J331</f>
        <v>100</v>
      </c>
      <c r="I331" s="86">
        <f>REITORIA!K331+CEAD!K331+CEART!K331+CEFID!K331+ESAG!K331+FAED!K331+CCT!K331+CAV!K331+CEO!K331+CEAVI!K331+CESFI!K331+CERES!K331+CEPLAN!K331+CESMO!K331</f>
        <v>0</v>
      </c>
      <c r="J331" s="87">
        <f>REITORIA!L331+CEAD!L331+CEART!L331+CEFID!L331+ESAG!L331+FAED!L331+CCT!L331+CAV!L331+CEO!L331+CEAVI!L331+CESFI!L331+CERES!L331+CEPLAN!L331+CESMO!L331</f>
        <v>0</v>
      </c>
      <c r="K331" s="75">
        <f t="shared" si="21"/>
        <v>24.5</v>
      </c>
      <c r="L331" s="76">
        <f>REITORIA!O331+REITORIA!P331+CEAD!O331+CEAD!P331+CEART!O331+CEART!P331+CEFID!P331+CEFID!O331+ESAG!O331+ESAG!P331+FAED!O331+FAED!P331+CCT!O331+CCT!P331+CAV!O331+CAV!P331+CEO!O331+CEO!P331+CEAVI!O331+CEAVI!P331+CESFI!O331+CESFI!P331+CERES!O331+CERES!P331+CEPLAN!O331+CEPLAN!P331+CESMO!O331+CESMO!P331</f>
        <v>0</v>
      </c>
      <c r="M331" s="24">
        <f t="shared" si="22"/>
        <v>100</v>
      </c>
      <c r="N331" s="18">
        <v>70.91</v>
      </c>
      <c r="O331" s="18">
        <f t="shared" si="23"/>
        <v>0</v>
      </c>
      <c r="P331" s="18">
        <f t="shared" si="24"/>
        <v>7091</v>
      </c>
      <c r="Q331" s="62">
        <f t="shared" si="25"/>
        <v>0</v>
      </c>
    </row>
    <row r="332" spans="1:17" ht="40" customHeight="1" x14ac:dyDescent="0.35">
      <c r="A332" s="109"/>
      <c r="B332" s="112"/>
      <c r="C332" s="33">
        <v>329</v>
      </c>
      <c r="D332" s="115"/>
      <c r="E332" s="39" t="s">
        <v>60</v>
      </c>
      <c r="F332" s="40" t="s">
        <v>37</v>
      </c>
      <c r="G332" s="40" t="s">
        <v>61</v>
      </c>
      <c r="H332" s="47">
        <f>REITORIA!J332+CEAD!J332+CEART!J332+CEFID!J332+ESAG!J332+FAED!J332+CCT!J332+CAV!J332+CEO!J332+CEAVI!J332+CESFI!J332+CERES!J332+CEPLAN!J332+CESMO!J332</f>
        <v>50</v>
      </c>
      <c r="I332" s="86">
        <f>REITORIA!K332+CEAD!K332+CEART!K332+CEFID!K332+ESAG!K332+FAED!K332+CCT!K332+CAV!K332+CEO!K332+CEAVI!K332+CESFI!K332+CERES!K332+CEPLAN!K332+CESMO!K332</f>
        <v>0</v>
      </c>
      <c r="J332" s="87">
        <f>REITORIA!L332+CEAD!L332+CEART!L332+CEFID!L332+ESAG!L332+FAED!L332+CCT!L332+CAV!L332+CEO!L332+CEAVI!L332+CESFI!L332+CERES!L332+CEPLAN!L332+CESMO!L332</f>
        <v>0</v>
      </c>
      <c r="K332" s="75">
        <f t="shared" si="21"/>
        <v>12</v>
      </c>
      <c r="L332" s="76">
        <f>REITORIA!O332+REITORIA!P332+CEAD!O332+CEAD!P332+CEART!O332+CEART!P332+CEFID!P332+CEFID!O332+ESAG!O332+ESAG!P332+FAED!O332+FAED!P332+CCT!O332+CCT!P332+CAV!O332+CAV!P332+CEO!O332+CEO!P332+CEAVI!O332+CEAVI!P332+CESFI!O332+CESFI!P332+CERES!O332+CERES!P332+CEPLAN!O332+CEPLAN!P332+CESMO!O332+CESMO!P332</f>
        <v>0</v>
      </c>
      <c r="M332" s="24">
        <f t="shared" si="22"/>
        <v>50</v>
      </c>
      <c r="N332" s="18">
        <v>118.78</v>
      </c>
      <c r="O332" s="18">
        <f t="shared" si="23"/>
        <v>0</v>
      </c>
      <c r="P332" s="18">
        <f t="shared" si="24"/>
        <v>5939</v>
      </c>
      <c r="Q332" s="62">
        <f t="shared" si="25"/>
        <v>0</v>
      </c>
    </row>
    <row r="333" spans="1:17" ht="40" customHeight="1" x14ac:dyDescent="0.35">
      <c r="A333" s="109"/>
      <c r="B333" s="112"/>
      <c r="C333" s="33">
        <v>330</v>
      </c>
      <c r="D333" s="115"/>
      <c r="E333" s="39" t="s">
        <v>64</v>
      </c>
      <c r="F333" s="40" t="s">
        <v>125</v>
      </c>
      <c r="G333" s="40" t="s">
        <v>63</v>
      </c>
      <c r="H333" s="47">
        <f>REITORIA!J333+CEAD!J333+CEART!J333+CEFID!J333+ESAG!J333+FAED!J333+CCT!J333+CAV!J333+CEO!J333+CEAVI!J333+CESFI!J333+CERES!J333+CEPLAN!J333+CESMO!J333</f>
        <v>4</v>
      </c>
      <c r="I333" s="86">
        <f>REITORIA!K333+CEAD!K333+CEART!K333+CEFID!K333+ESAG!K333+FAED!K333+CCT!K333+CAV!K333+CEO!K333+CEAVI!K333+CESFI!K333+CERES!K333+CEPLAN!K333+CESMO!K333</f>
        <v>0</v>
      </c>
      <c r="J333" s="87">
        <f>REITORIA!L333+CEAD!L333+CEART!L333+CEFID!L333+ESAG!L333+FAED!L333+CCT!L333+CAV!L333+CEO!L333+CEAVI!L333+CESFI!L333+CERES!L333+CEPLAN!L333+CESMO!L333</f>
        <v>0</v>
      </c>
      <c r="K333" s="75">
        <f t="shared" si="21"/>
        <v>0.5</v>
      </c>
      <c r="L333" s="76">
        <f>REITORIA!O333+REITORIA!P333+CEAD!O333+CEAD!P333+CEART!O333+CEART!P333+CEFID!P333+CEFID!O333+ESAG!O333+ESAG!P333+FAED!O333+FAED!P333+CCT!O333+CCT!P333+CAV!O333+CAV!P333+CEO!O333+CEO!P333+CEAVI!O333+CEAVI!P333+CESFI!O333+CESFI!P333+CERES!O333+CERES!P333+CEPLAN!O333+CEPLAN!P333+CESMO!O333+CESMO!P333</f>
        <v>0</v>
      </c>
      <c r="M333" s="24">
        <f t="shared" si="22"/>
        <v>4</v>
      </c>
      <c r="N333" s="18">
        <v>667.31</v>
      </c>
      <c r="O333" s="18">
        <f t="shared" si="23"/>
        <v>0</v>
      </c>
      <c r="P333" s="18">
        <f t="shared" si="24"/>
        <v>2669.24</v>
      </c>
      <c r="Q333" s="62">
        <f t="shared" si="25"/>
        <v>0</v>
      </c>
    </row>
    <row r="334" spans="1:17" ht="40" customHeight="1" x14ac:dyDescent="0.35">
      <c r="A334" s="109"/>
      <c r="B334" s="112"/>
      <c r="C334" s="33">
        <v>331</v>
      </c>
      <c r="D334" s="115"/>
      <c r="E334" s="39" t="s">
        <v>65</v>
      </c>
      <c r="F334" s="40" t="s">
        <v>125</v>
      </c>
      <c r="G334" s="40" t="s">
        <v>66</v>
      </c>
      <c r="H334" s="47">
        <f>REITORIA!J334+CEAD!J334+CEART!J334+CEFID!J334+ESAG!J334+FAED!J334+CCT!J334+CAV!J334+CEO!J334+CEAVI!J334+CESFI!J334+CERES!J334+CEPLAN!J334+CESMO!J334</f>
        <v>4</v>
      </c>
      <c r="I334" s="86">
        <f>REITORIA!K334+CEAD!K334+CEART!K334+CEFID!K334+ESAG!K334+FAED!K334+CCT!K334+CAV!K334+CEO!K334+CEAVI!K334+CESFI!K334+CERES!K334+CEPLAN!K334+CESMO!K334</f>
        <v>0</v>
      </c>
      <c r="J334" s="87">
        <f>REITORIA!L334+CEAD!L334+CEART!L334+CEFID!L334+ESAG!L334+FAED!L334+CCT!L334+CAV!L334+CEO!L334+CEAVI!L334+CESFI!L334+CERES!L334+CEPLAN!L334+CESMO!L334</f>
        <v>0</v>
      </c>
      <c r="K334" s="75">
        <f t="shared" si="21"/>
        <v>0.5</v>
      </c>
      <c r="L334" s="76">
        <f>REITORIA!O334+REITORIA!P334+CEAD!O334+CEAD!P334+CEART!O334+CEART!P334+CEFID!P334+CEFID!O334+ESAG!O334+ESAG!P334+FAED!O334+FAED!P334+CCT!O334+CCT!P334+CAV!O334+CAV!P334+CEO!O334+CEO!P334+CEAVI!O334+CEAVI!P334+CESFI!O334+CESFI!P334+CERES!O334+CERES!P334+CEPLAN!O334+CEPLAN!P334+CESMO!O334+CESMO!P334</f>
        <v>0</v>
      </c>
      <c r="M334" s="24">
        <f t="shared" si="22"/>
        <v>4</v>
      </c>
      <c r="N334" s="18">
        <v>180.17</v>
      </c>
      <c r="O334" s="18">
        <f t="shared" si="23"/>
        <v>0</v>
      </c>
      <c r="P334" s="18">
        <f t="shared" si="24"/>
        <v>720.68</v>
      </c>
      <c r="Q334" s="62">
        <f t="shared" si="25"/>
        <v>0</v>
      </c>
    </row>
    <row r="335" spans="1:17" ht="40" customHeight="1" x14ac:dyDescent="0.35">
      <c r="A335" s="109"/>
      <c r="B335" s="112"/>
      <c r="C335" s="33">
        <v>332</v>
      </c>
      <c r="D335" s="115"/>
      <c r="E335" s="39" t="s">
        <v>67</v>
      </c>
      <c r="F335" s="40" t="s">
        <v>125</v>
      </c>
      <c r="G335" s="40" t="s">
        <v>68</v>
      </c>
      <c r="H335" s="47">
        <f>REITORIA!J335+CEAD!J335+CEART!J335+CEFID!J335+ESAG!J335+FAED!J335+CCT!J335+CAV!J335+CEO!J335+CEAVI!J335+CESFI!J335+CERES!J335+CEPLAN!J335+CESMO!J335</f>
        <v>2</v>
      </c>
      <c r="I335" s="86">
        <f>REITORIA!K335+CEAD!K335+CEART!K335+CEFID!K335+ESAG!K335+FAED!K335+CCT!K335+CAV!K335+CEO!K335+CEAVI!K335+CESFI!K335+CERES!K335+CEPLAN!K335+CESMO!K335</f>
        <v>0</v>
      </c>
      <c r="J335" s="87">
        <f>REITORIA!L335+CEAD!L335+CEART!L335+CEFID!L335+ESAG!L335+FAED!L335+CCT!L335+CAV!L335+CEO!L335+CEAVI!L335+CESFI!L335+CERES!L335+CEPLAN!L335+CESMO!L335</f>
        <v>0</v>
      </c>
      <c r="K335" s="75">
        <f t="shared" si="21"/>
        <v>0</v>
      </c>
      <c r="L335" s="76">
        <f>REITORIA!O335+REITORIA!P335+CEAD!O335+CEAD!P335+CEART!O335+CEART!P335+CEFID!P335+CEFID!O335+ESAG!O335+ESAG!P335+FAED!O335+FAED!P335+CCT!O335+CCT!P335+CAV!O335+CAV!P335+CEO!O335+CEO!P335+CEAVI!O335+CEAVI!P335+CESFI!O335+CESFI!P335+CERES!O335+CERES!P335+CEPLAN!O335+CEPLAN!P335+CESMO!O335+CESMO!P335</f>
        <v>0</v>
      </c>
      <c r="M335" s="24">
        <f t="shared" si="22"/>
        <v>2</v>
      </c>
      <c r="N335" s="18">
        <v>827.52</v>
      </c>
      <c r="O335" s="18">
        <f t="shared" si="23"/>
        <v>0</v>
      </c>
      <c r="P335" s="18">
        <f t="shared" si="24"/>
        <v>1655.04</v>
      </c>
      <c r="Q335" s="62">
        <f t="shared" si="25"/>
        <v>0</v>
      </c>
    </row>
    <row r="336" spans="1:17" ht="40" customHeight="1" x14ac:dyDescent="0.35">
      <c r="A336" s="109"/>
      <c r="B336" s="112"/>
      <c r="C336" s="33">
        <v>333</v>
      </c>
      <c r="D336" s="115"/>
      <c r="E336" s="39" t="s">
        <v>69</v>
      </c>
      <c r="F336" s="40" t="s">
        <v>125</v>
      </c>
      <c r="G336" s="40" t="s">
        <v>28</v>
      </c>
      <c r="H336" s="47">
        <f>REITORIA!J336+CEAD!J336+CEART!J336+CEFID!J336+ESAG!J336+FAED!J336+CCT!J336+CAV!J336+CEO!J336+CEAVI!J336+CESFI!J336+CERES!J336+CEPLAN!J336+CESMO!J336</f>
        <v>4</v>
      </c>
      <c r="I336" s="86">
        <f>REITORIA!K336+CEAD!K336+CEART!K336+CEFID!K336+ESAG!K336+FAED!K336+CCT!K336+CAV!K336+CEO!K336+CEAVI!K336+CESFI!K336+CERES!K336+CEPLAN!K336+CESMO!K336</f>
        <v>0</v>
      </c>
      <c r="J336" s="87">
        <f>REITORIA!L336+CEAD!L336+CEART!L336+CEFID!L336+ESAG!L336+FAED!L336+CCT!L336+CAV!L336+CEO!L336+CEAVI!L336+CESFI!L336+CERES!L336+CEPLAN!L336+CESMO!L336</f>
        <v>0</v>
      </c>
      <c r="K336" s="75">
        <f t="shared" si="21"/>
        <v>0.5</v>
      </c>
      <c r="L336" s="76">
        <f>REITORIA!O336+REITORIA!P336+CEAD!O336+CEAD!P336+CEART!O336+CEART!P336+CEFID!P336+CEFID!O336+ESAG!O336+ESAG!P336+FAED!O336+FAED!P336+CCT!O336+CCT!P336+CAV!O336+CAV!P336+CEO!O336+CEO!P336+CEAVI!O336+CEAVI!P336+CESFI!O336+CESFI!P336+CERES!O336+CERES!P336+CEPLAN!O336+CEPLAN!P336+CESMO!O336+CESMO!P336</f>
        <v>0</v>
      </c>
      <c r="M336" s="24">
        <f t="shared" si="22"/>
        <v>4</v>
      </c>
      <c r="N336" s="18">
        <v>413.48</v>
      </c>
      <c r="O336" s="18">
        <f t="shared" si="23"/>
        <v>0</v>
      </c>
      <c r="P336" s="18">
        <f t="shared" si="24"/>
        <v>1653.92</v>
      </c>
      <c r="Q336" s="62">
        <f t="shared" si="25"/>
        <v>0</v>
      </c>
    </row>
    <row r="337" spans="1:17" ht="40" customHeight="1" x14ac:dyDescent="0.35">
      <c r="A337" s="109"/>
      <c r="B337" s="112"/>
      <c r="C337" s="33">
        <v>334</v>
      </c>
      <c r="D337" s="115"/>
      <c r="E337" s="39" t="s">
        <v>70</v>
      </c>
      <c r="F337" s="40" t="s">
        <v>125</v>
      </c>
      <c r="G337" s="40" t="s">
        <v>71</v>
      </c>
      <c r="H337" s="47">
        <f>REITORIA!J337+CEAD!J337+CEART!J337+CEFID!J337+ESAG!J337+FAED!J337+CCT!J337+CAV!J337+CEO!J337+CEAVI!J337+CESFI!J337+CERES!J337+CEPLAN!J337+CESMO!J337</f>
        <v>4</v>
      </c>
      <c r="I337" s="86">
        <f>REITORIA!K337+CEAD!K337+CEART!K337+CEFID!K337+ESAG!K337+FAED!K337+CCT!K337+CAV!K337+CEO!K337+CEAVI!K337+CESFI!K337+CERES!K337+CEPLAN!K337+CESMO!K337</f>
        <v>0</v>
      </c>
      <c r="J337" s="87">
        <f>REITORIA!L337+CEAD!L337+CEART!L337+CEFID!L337+ESAG!L337+FAED!L337+CCT!L337+CAV!L337+CEO!L337+CEAVI!L337+CESFI!L337+CERES!L337+CEPLAN!L337+CESMO!L337</f>
        <v>0</v>
      </c>
      <c r="K337" s="75">
        <f t="shared" si="21"/>
        <v>0.5</v>
      </c>
      <c r="L337" s="76">
        <f>REITORIA!O337+REITORIA!P337+CEAD!O337+CEAD!P337+CEART!O337+CEART!P337+CEFID!P337+CEFID!O337+ESAG!O337+ESAG!P337+FAED!O337+FAED!P337+CCT!O337+CCT!P337+CAV!O337+CAV!P337+CEO!O337+CEO!P337+CEAVI!O337+CEAVI!P337+CESFI!O337+CESFI!P337+CERES!O337+CERES!P337+CEPLAN!O337+CEPLAN!P337+CESMO!O337+CESMO!P337</f>
        <v>0</v>
      </c>
      <c r="M337" s="24">
        <f t="shared" si="22"/>
        <v>4</v>
      </c>
      <c r="N337" s="18">
        <v>157.21</v>
      </c>
      <c r="O337" s="18">
        <f t="shared" si="23"/>
        <v>0</v>
      </c>
      <c r="P337" s="18">
        <f t="shared" si="24"/>
        <v>628.84</v>
      </c>
      <c r="Q337" s="62">
        <f t="shared" si="25"/>
        <v>0</v>
      </c>
    </row>
    <row r="338" spans="1:17" ht="40" customHeight="1" x14ac:dyDescent="0.35">
      <c r="A338" s="109"/>
      <c r="B338" s="112"/>
      <c r="C338" s="33">
        <v>335</v>
      </c>
      <c r="D338" s="115"/>
      <c r="E338" s="39" t="s">
        <v>72</v>
      </c>
      <c r="F338" s="40" t="s">
        <v>125</v>
      </c>
      <c r="G338" s="40" t="s">
        <v>73</v>
      </c>
      <c r="H338" s="47">
        <f>REITORIA!J338+CEAD!J338+CEART!J338+CEFID!J338+ESAG!J338+FAED!J338+CCT!J338+CAV!J338+CEO!J338+CEAVI!J338+CESFI!J338+CERES!J338+CEPLAN!J338+CESMO!J338</f>
        <v>4</v>
      </c>
      <c r="I338" s="86">
        <f>REITORIA!K338+CEAD!K338+CEART!K338+CEFID!K338+ESAG!K338+FAED!K338+CCT!K338+CAV!K338+CEO!K338+CEAVI!K338+CESFI!K338+CERES!K338+CEPLAN!K338+CESMO!K338</f>
        <v>0</v>
      </c>
      <c r="J338" s="87">
        <f>REITORIA!L338+CEAD!L338+CEART!L338+CEFID!L338+ESAG!L338+FAED!L338+CCT!L338+CAV!L338+CEO!L338+CEAVI!L338+CESFI!L338+CERES!L338+CEPLAN!L338+CESMO!L338</f>
        <v>0</v>
      </c>
      <c r="K338" s="75">
        <f t="shared" si="21"/>
        <v>0.5</v>
      </c>
      <c r="L338" s="76">
        <f>REITORIA!O338+REITORIA!P338+CEAD!O338+CEAD!P338+CEART!O338+CEART!P338+CEFID!P338+CEFID!O338+ESAG!O338+ESAG!P338+FAED!O338+FAED!P338+CCT!O338+CCT!P338+CAV!O338+CAV!P338+CEO!O338+CEO!P338+CEAVI!O338+CEAVI!P338+CESFI!O338+CESFI!P338+CERES!O338+CERES!P338+CEPLAN!O338+CEPLAN!P338+CESMO!O338+CESMO!P338</f>
        <v>0</v>
      </c>
      <c r="M338" s="24">
        <f t="shared" si="22"/>
        <v>4</v>
      </c>
      <c r="N338" s="18">
        <v>916.17</v>
      </c>
      <c r="O338" s="18">
        <f t="shared" si="23"/>
        <v>0</v>
      </c>
      <c r="P338" s="18">
        <f t="shared" si="24"/>
        <v>3664.68</v>
      </c>
      <c r="Q338" s="62">
        <f t="shared" si="25"/>
        <v>0</v>
      </c>
    </row>
    <row r="339" spans="1:17" ht="40" customHeight="1" x14ac:dyDescent="0.35">
      <c r="A339" s="109"/>
      <c r="B339" s="112"/>
      <c r="C339" s="33">
        <v>336</v>
      </c>
      <c r="D339" s="115"/>
      <c r="E339" s="39" t="s">
        <v>74</v>
      </c>
      <c r="F339" s="40" t="s">
        <v>125</v>
      </c>
      <c r="G339" s="40" t="s">
        <v>75</v>
      </c>
      <c r="H339" s="47">
        <f>REITORIA!J339+CEAD!J339+CEART!J339+CEFID!J339+ESAG!J339+FAED!J339+CCT!J339+CAV!J339+CEO!J339+CEAVI!J339+CESFI!J339+CERES!J339+CEPLAN!J339+CESMO!J339</f>
        <v>4</v>
      </c>
      <c r="I339" s="86">
        <f>REITORIA!K339+CEAD!K339+CEART!K339+CEFID!K339+ESAG!K339+FAED!K339+CCT!K339+CAV!K339+CEO!K339+CEAVI!K339+CESFI!K339+CERES!K339+CEPLAN!K339+CESMO!K339</f>
        <v>0</v>
      </c>
      <c r="J339" s="87">
        <f>REITORIA!L339+CEAD!L339+CEART!L339+CEFID!L339+ESAG!L339+FAED!L339+CCT!L339+CAV!L339+CEO!L339+CEAVI!L339+CESFI!L339+CERES!L339+CEPLAN!L339+CESMO!L339</f>
        <v>0</v>
      </c>
      <c r="K339" s="75">
        <f t="shared" si="21"/>
        <v>0.5</v>
      </c>
      <c r="L339" s="76">
        <f>REITORIA!O339+REITORIA!P339+CEAD!O339+CEAD!P339+CEART!O339+CEART!P339+CEFID!P339+CEFID!O339+ESAG!O339+ESAG!P339+FAED!O339+FAED!P339+CCT!O339+CCT!P339+CAV!O339+CAV!P339+CEO!O339+CEO!P339+CEAVI!O339+CEAVI!P339+CESFI!O339+CESFI!P339+CERES!O339+CERES!P339+CEPLAN!O339+CEPLAN!P339+CESMO!O339+CESMO!P339</f>
        <v>0</v>
      </c>
      <c r="M339" s="24">
        <f t="shared" si="22"/>
        <v>4</v>
      </c>
      <c r="N339" s="18">
        <v>1278.82</v>
      </c>
      <c r="O339" s="18">
        <f t="shared" si="23"/>
        <v>0</v>
      </c>
      <c r="P339" s="18">
        <f t="shared" si="24"/>
        <v>5115.28</v>
      </c>
      <c r="Q339" s="62">
        <f t="shared" si="25"/>
        <v>0</v>
      </c>
    </row>
    <row r="340" spans="1:17" ht="40" customHeight="1" x14ac:dyDescent="0.35">
      <c r="A340" s="109"/>
      <c r="B340" s="112"/>
      <c r="C340" s="33">
        <v>337</v>
      </c>
      <c r="D340" s="115"/>
      <c r="E340" s="39" t="s">
        <v>76</v>
      </c>
      <c r="F340" s="40" t="s">
        <v>125</v>
      </c>
      <c r="G340" s="40" t="s">
        <v>28</v>
      </c>
      <c r="H340" s="47">
        <f>REITORIA!J340+CEAD!J340+CEART!J340+CEFID!J340+ESAG!J340+FAED!J340+CCT!J340+CAV!J340+CEO!J340+CEAVI!J340+CESFI!J340+CERES!J340+CEPLAN!J340+CESMO!J340</f>
        <v>4</v>
      </c>
      <c r="I340" s="86">
        <f>REITORIA!K340+CEAD!K340+CEART!K340+CEFID!K340+ESAG!K340+FAED!K340+CCT!K340+CAV!K340+CEO!K340+CEAVI!K340+CESFI!K340+CERES!K340+CEPLAN!K340+CESMO!K340</f>
        <v>0</v>
      </c>
      <c r="J340" s="87">
        <f>REITORIA!L340+CEAD!L340+CEART!L340+CEFID!L340+ESAG!L340+FAED!L340+CCT!L340+CAV!L340+CEO!L340+CEAVI!L340+CESFI!L340+CERES!L340+CEPLAN!L340+CESMO!L340</f>
        <v>0</v>
      </c>
      <c r="K340" s="75">
        <f t="shared" si="21"/>
        <v>0.5</v>
      </c>
      <c r="L340" s="76">
        <f>REITORIA!O340+REITORIA!P340+CEAD!O340+CEAD!P340+CEART!O340+CEART!P340+CEFID!P340+CEFID!O340+ESAG!O340+ESAG!P340+FAED!O340+FAED!P340+CCT!O340+CCT!P340+CAV!O340+CAV!P340+CEO!O340+CEO!P340+CEAVI!O340+CEAVI!P340+CESFI!O340+CESFI!P340+CERES!O340+CERES!P340+CEPLAN!O340+CEPLAN!P340+CESMO!O340+CESMO!P340</f>
        <v>0</v>
      </c>
      <c r="M340" s="24">
        <f t="shared" si="22"/>
        <v>4</v>
      </c>
      <c r="N340" s="18">
        <v>684.04</v>
      </c>
      <c r="O340" s="18">
        <f t="shared" si="23"/>
        <v>0</v>
      </c>
      <c r="P340" s="18">
        <f t="shared" si="24"/>
        <v>2736.16</v>
      </c>
      <c r="Q340" s="62">
        <f t="shared" si="25"/>
        <v>0</v>
      </c>
    </row>
    <row r="341" spans="1:17" ht="40" customHeight="1" x14ac:dyDescent="0.35">
      <c r="A341" s="109"/>
      <c r="B341" s="112"/>
      <c r="C341" s="33">
        <v>338</v>
      </c>
      <c r="D341" s="115"/>
      <c r="E341" s="39" t="s">
        <v>77</v>
      </c>
      <c r="F341" s="40" t="s">
        <v>125</v>
      </c>
      <c r="G341" s="40" t="s">
        <v>28</v>
      </c>
      <c r="H341" s="47">
        <f>REITORIA!J341+CEAD!J341+CEART!J341+CEFID!J341+ESAG!J341+FAED!J341+CCT!J341+CAV!J341+CEO!J341+CEAVI!J341+CESFI!J341+CERES!J341+CEPLAN!J341+CESMO!J341</f>
        <v>2</v>
      </c>
      <c r="I341" s="86">
        <f>REITORIA!K341+CEAD!K341+CEART!K341+CEFID!K341+ESAG!K341+FAED!K341+CCT!K341+CAV!K341+CEO!K341+CEAVI!K341+CESFI!K341+CERES!K341+CEPLAN!K341+CESMO!K341</f>
        <v>0</v>
      </c>
      <c r="J341" s="87">
        <f>REITORIA!L341+CEAD!L341+CEART!L341+CEFID!L341+ESAG!L341+FAED!L341+CCT!L341+CAV!L341+CEO!L341+CEAVI!L341+CESFI!L341+CERES!L341+CEPLAN!L341+CESMO!L341</f>
        <v>0</v>
      </c>
      <c r="K341" s="75">
        <f t="shared" si="21"/>
        <v>0</v>
      </c>
      <c r="L341" s="76">
        <f>REITORIA!O341+REITORIA!P341+CEAD!O341+CEAD!P341+CEART!O341+CEART!P341+CEFID!P341+CEFID!O341+ESAG!O341+ESAG!P341+FAED!O341+FAED!P341+CCT!O341+CCT!P341+CAV!O341+CAV!P341+CEO!O341+CEO!P341+CEAVI!O341+CEAVI!P341+CESFI!O341+CESFI!P341+CERES!O341+CERES!P341+CEPLAN!O341+CEPLAN!P341+CESMO!O341+CESMO!P341</f>
        <v>0</v>
      </c>
      <c r="M341" s="24">
        <f t="shared" si="22"/>
        <v>2</v>
      </c>
      <c r="N341" s="18">
        <v>1291.77</v>
      </c>
      <c r="O341" s="18">
        <f t="shared" si="23"/>
        <v>0</v>
      </c>
      <c r="P341" s="18">
        <f t="shared" si="24"/>
        <v>2583.54</v>
      </c>
      <c r="Q341" s="62">
        <f t="shared" si="25"/>
        <v>0</v>
      </c>
    </row>
    <row r="342" spans="1:17" ht="40" customHeight="1" x14ac:dyDescent="0.35">
      <c r="A342" s="109"/>
      <c r="B342" s="112"/>
      <c r="C342" s="33">
        <v>339</v>
      </c>
      <c r="D342" s="115"/>
      <c r="E342" s="39" t="s">
        <v>78</v>
      </c>
      <c r="F342" s="40" t="s">
        <v>125</v>
      </c>
      <c r="G342" s="40" t="s">
        <v>28</v>
      </c>
      <c r="H342" s="47">
        <f>REITORIA!J342+CEAD!J342+CEART!J342+CEFID!J342+ESAG!J342+FAED!J342+CCT!J342+CAV!J342+CEO!J342+CEAVI!J342+CESFI!J342+CERES!J342+CEPLAN!J342+CESMO!J342</f>
        <v>12</v>
      </c>
      <c r="I342" s="86">
        <f>REITORIA!K342+CEAD!K342+CEART!K342+CEFID!K342+ESAG!K342+FAED!K342+CCT!K342+CAV!K342+CEO!K342+CEAVI!K342+CESFI!K342+CERES!K342+CEPLAN!K342+CESMO!K342</f>
        <v>0</v>
      </c>
      <c r="J342" s="87">
        <f>REITORIA!L342+CEAD!L342+CEART!L342+CEFID!L342+ESAG!L342+FAED!L342+CCT!L342+CAV!L342+CEO!L342+CEAVI!L342+CESFI!L342+CERES!L342+CEPLAN!L342+CESMO!L342</f>
        <v>0</v>
      </c>
      <c r="K342" s="75">
        <f t="shared" si="21"/>
        <v>2.5</v>
      </c>
      <c r="L342" s="76">
        <f>REITORIA!O342+REITORIA!P342+CEAD!O342+CEAD!P342+CEART!O342+CEART!P342+CEFID!P342+CEFID!O342+ESAG!O342+ESAG!P342+FAED!O342+FAED!P342+CCT!O342+CCT!P342+CAV!O342+CAV!P342+CEO!O342+CEO!P342+CEAVI!O342+CEAVI!P342+CESFI!O342+CESFI!P342+CERES!O342+CERES!P342+CEPLAN!O342+CEPLAN!P342+CESMO!O342+CESMO!P342</f>
        <v>0</v>
      </c>
      <c r="M342" s="24">
        <f t="shared" si="22"/>
        <v>12</v>
      </c>
      <c r="N342" s="18">
        <v>85.89</v>
      </c>
      <c r="O342" s="18">
        <f t="shared" si="23"/>
        <v>0</v>
      </c>
      <c r="P342" s="18">
        <f t="shared" si="24"/>
        <v>1030.68</v>
      </c>
      <c r="Q342" s="62">
        <f t="shared" si="25"/>
        <v>0</v>
      </c>
    </row>
    <row r="343" spans="1:17" ht="40" customHeight="1" x14ac:dyDescent="0.35">
      <c r="A343" s="109"/>
      <c r="B343" s="112"/>
      <c r="C343" s="33">
        <v>340</v>
      </c>
      <c r="D343" s="115"/>
      <c r="E343" s="39" t="s">
        <v>131</v>
      </c>
      <c r="F343" s="40" t="s">
        <v>125</v>
      </c>
      <c r="G343" s="40" t="s">
        <v>28</v>
      </c>
      <c r="H343" s="47">
        <f>REITORIA!J343+CEAD!J343+CEART!J343+CEFID!J343+ESAG!J343+FAED!J343+CCT!J343+CAV!J343+CEO!J343+CEAVI!J343+CESFI!J343+CERES!J343+CEPLAN!J343+CESMO!J343</f>
        <v>12</v>
      </c>
      <c r="I343" s="86">
        <f>REITORIA!K343+CEAD!K343+CEART!K343+CEFID!K343+ESAG!K343+FAED!K343+CCT!K343+CAV!K343+CEO!K343+CEAVI!K343+CESFI!K343+CERES!K343+CEPLAN!K343+CESMO!K343</f>
        <v>0</v>
      </c>
      <c r="J343" s="87">
        <f>REITORIA!L343+CEAD!L343+CEART!L343+CEFID!L343+ESAG!L343+FAED!L343+CCT!L343+CAV!L343+CEO!L343+CEAVI!L343+CESFI!L343+CERES!L343+CEPLAN!L343+CESMO!L343</f>
        <v>0</v>
      </c>
      <c r="K343" s="75">
        <f t="shared" si="21"/>
        <v>2.5</v>
      </c>
      <c r="L343" s="76">
        <f>REITORIA!O343+REITORIA!P343+CEAD!O343+CEAD!P343+CEART!O343+CEART!P343+CEFID!P343+CEFID!O343+ESAG!O343+ESAG!P343+FAED!O343+FAED!P343+CCT!O343+CCT!P343+CAV!O343+CAV!P343+CEO!O343+CEO!P343+CEAVI!O343+CEAVI!P343+CESFI!O343+CESFI!P343+CERES!O343+CERES!P343+CEPLAN!O343+CEPLAN!P343+CESMO!O343+CESMO!P343</f>
        <v>0</v>
      </c>
      <c r="M343" s="24">
        <f t="shared" si="22"/>
        <v>12</v>
      </c>
      <c r="N343" s="18">
        <v>81.319999999999993</v>
      </c>
      <c r="O343" s="18">
        <f t="shared" si="23"/>
        <v>0</v>
      </c>
      <c r="P343" s="18">
        <f t="shared" si="24"/>
        <v>975.83999999999992</v>
      </c>
      <c r="Q343" s="62">
        <f t="shared" si="25"/>
        <v>0</v>
      </c>
    </row>
    <row r="344" spans="1:17" ht="40" customHeight="1" x14ac:dyDescent="0.35">
      <c r="A344" s="109"/>
      <c r="B344" s="112"/>
      <c r="C344" s="33">
        <v>341</v>
      </c>
      <c r="D344" s="115"/>
      <c r="E344" s="39" t="s">
        <v>133</v>
      </c>
      <c r="F344" s="40" t="s">
        <v>37</v>
      </c>
      <c r="G344" s="40" t="s">
        <v>80</v>
      </c>
      <c r="H344" s="47">
        <f>REITORIA!J344+CEAD!J344+CEART!J344+CEFID!J344+ESAG!J344+FAED!J344+CCT!J344+CAV!J344+CEO!J344+CEAVI!J344+CESFI!J344+CERES!J344+CEPLAN!J344+CESMO!J344</f>
        <v>200</v>
      </c>
      <c r="I344" s="86">
        <f>REITORIA!K344+CEAD!K344+CEART!K344+CEFID!K344+ESAG!K344+FAED!K344+CCT!K344+CAV!K344+CEO!K344+CEAVI!K344+CESFI!K344+CERES!K344+CEPLAN!K344+CESMO!K344</f>
        <v>0</v>
      </c>
      <c r="J344" s="87">
        <f>REITORIA!L344+CEAD!L344+CEART!L344+CEFID!L344+ESAG!L344+FAED!L344+CCT!L344+CAV!L344+CEO!L344+CEAVI!L344+CESFI!L344+CERES!L344+CEPLAN!L344+CESMO!L344</f>
        <v>0</v>
      </c>
      <c r="K344" s="75">
        <f t="shared" si="21"/>
        <v>49.5</v>
      </c>
      <c r="L344" s="76">
        <f>REITORIA!O344+REITORIA!P344+CEAD!O344+CEAD!P344+CEART!O344+CEART!P344+CEFID!P344+CEFID!O344+ESAG!O344+ESAG!P344+FAED!O344+FAED!P344+CCT!O344+CCT!P344+CAV!O344+CAV!P344+CEO!O344+CEO!P344+CEAVI!O344+CEAVI!P344+CESFI!O344+CESFI!P344+CERES!O344+CERES!P344+CEPLAN!O344+CEPLAN!P344+CESMO!O344+CESMO!P344</f>
        <v>0</v>
      </c>
      <c r="M344" s="24">
        <f t="shared" si="22"/>
        <v>200</v>
      </c>
      <c r="N344" s="18">
        <v>23.66</v>
      </c>
      <c r="O344" s="18">
        <f t="shared" si="23"/>
        <v>0</v>
      </c>
      <c r="P344" s="18">
        <f t="shared" si="24"/>
        <v>4732</v>
      </c>
      <c r="Q344" s="62">
        <f t="shared" si="25"/>
        <v>0</v>
      </c>
    </row>
    <row r="345" spans="1:17" ht="40" customHeight="1" x14ac:dyDescent="0.35">
      <c r="A345" s="109"/>
      <c r="B345" s="112"/>
      <c r="C345" s="33">
        <v>342</v>
      </c>
      <c r="D345" s="115"/>
      <c r="E345" s="39" t="s">
        <v>134</v>
      </c>
      <c r="F345" s="40" t="s">
        <v>37</v>
      </c>
      <c r="G345" s="40" t="s">
        <v>81</v>
      </c>
      <c r="H345" s="47">
        <f>REITORIA!J345+CEAD!J345+CEART!J345+CEFID!J345+ESAG!J345+FAED!J345+CCT!J345+CAV!J345+CEO!J345+CEAVI!J345+CESFI!J345+CERES!J345+CEPLAN!J345+CESMO!J345</f>
        <v>200</v>
      </c>
      <c r="I345" s="86">
        <f>REITORIA!K345+CEAD!K345+CEART!K345+CEFID!K345+ESAG!K345+FAED!K345+CCT!K345+CAV!K345+CEO!K345+CEAVI!K345+CESFI!K345+CERES!K345+CEPLAN!K345+CESMO!K345</f>
        <v>0</v>
      </c>
      <c r="J345" s="87">
        <f>REITORIA!L345+CEAD!L345+CEART!L345+CEFID!L345+ESAG!L345+FAED!L345+CCT!L345+CAV!L345+CEO!L345+CEAVI!L345+CESFI!L345+CERES!L345+CEPLAN!L345+CESMO!L345</f>
        <v>0</v>
      </c>
      <c r="K345" s="75">
        <f t="shared" si="21"/>
        <v>49.5</v>
      </c>
      <c r="L345" s="76">
        <f>REITORIA!O345+REITORIA!P345+CEAD!O345+CEAD!P345+CEART!O345+CEART!P345+CEFID!P345+CEFID!O345+ESAG!O345+ESAG!P345+FAED!O345+FAED!P345+CCT!O345+CCT!P345+CAV!O345+CAV!P345+CEO!O345+CEO!P345+CEAVI!O345+CEAVI!P345+CESFI!O345+CESFI!P345+CERES!O345+CERES!P345+CEPLAN!O345+CEPLAN!P345+CESMO!O345+CESMO!P345</f>
        <v>0</v>
      </c>
      <c r="M345" s="24">
        <f t="shared" si="22"/>
        <v>200</v>
      </c>
      <c r="N345" s="18">
        <v>24.79</v>
      </c>
      <c r="O345" s="18">
        <f t="shared" si="23"/>
        <v>0</v>
      </c>
      <c r="P345" s="18">
        <f t="shared" si="24"/>
        <v>4958</v>
      </c>
      <c r="Q345" s="62">
        <f t="shared" si="25"/>
        <v>0</v>
      </c>
    </row>
    <row r="346" spans="1:17" ht="40" customHeight="1" x14ac:dyDescent="0.35">
      <c r="A346" s="109"/>
      <c r="B346" s="112"/>
      <c r="C346" s="33">
        <v>343</v>
      </c>
      <c r="D346" s="115"/>
      <c r="E346" s="39" t="s">
        <v>135</v>
      </c>
      <c r="F346" s="40" t="s">
        <v>37</v>
      </c>
      <c r="G346" s="40" t="s">
        <v>82</v>
      </c>
      <c r="H346" s="47">
        <f>REITORIA!J346+CEAD!J346+CEART!J346+CEFID!J346+ESAG!J346+FAED!J346+CCT!J346+CAV!J346+CEO!J346+CEAVI!J346+CESFI!J346+CERES!J346+CEPLAN!J346+CESMO!J346</f>
        <v>200</v>
      </c>
      <c r="I346" s="86">
        <f>REITORIA!K346+CEAD!K346+CEART!K346+CEFID!K346+ESAG!K346+FAED!K346+CCT!K346+CAV!K346+CEO!K346+CEAVI!K346+CESFI!K346+CERES!K346+CEPLAN!K346+CESMO!K346</f>
        <v>0</v>
      </c>
      <c r="J346" s="87">
        <f>REITORIA!L346+CEAD!L346+CEART!L346+CEFID!L346+ESAG!L346+FAED!L346+CCT!L346+CAV!L346+CEO!L346+CEAVI!L346+CESFI!L346+CERES!L346+CEPLAN!L346+CESMO!L346</f>
        <v>0</v>
      </c>
      <c r="K346" s="75">
        <f t="shared" si="21"/>
        <v>49.5</v>
      </c>
      <c r="L346" s="76">
        <f>REITORIA!O346+REITORIA!P346+CEAD!O346+CEAD!P346+CEART!O346+CEART!P346+CEFID!P346+CEFID!O346+ESAG!O346+ESAG!P346+FAED!O346+FAED!P346+CCT!O346+CCT!P346+CAV!O346+CAV!P346+CEO!O346+CEO!P346+CEAVI!O346+CEAVI!P346+CESFI!O346+CESFI!P346+CERES!O346+CERES!P346+CEPLAN!O346+CEPLAN!P346+CESMO!O346+CESMO!P346</f>
        <v>0</v>
      </c>
      <c r="M346" s="24">
        <f t="shared" si="22"/>
        <v>200</v>
      </c>
      <c r="N346" s="18">
        <v>62.42</v>
      </c>
      <c r="O346" s="18">
        <f t="shared" si="23"/>
        <v>0</v>
      </c>
      <c r="P346" s="18">
        <f t="shared" si="24"/>
        <v>12484</v>
      </c>
      <c r="Q346" s="62">
        <f t="shared" si="25"/>
        <v>0</v>
      </c>
    </row>
    <row r="347" spans="1:17" ht="40" customHeight="1" x14ac:dyDescent="0.35">
      <c r="A347" s="109"/>
      <c r="B347" s="112"/>
      <c r="C347" s="33">
        <v>344</v>
      </c>
      <c r="D347" s="115"/>
      <c r="E347" s="39" t="s">
        <v>136</v>
      </c>
      <c r="F347" s="40" t="s">
        <v>37</v>
      </c>
      <c r="G347" s="40" t="s">
        <v>83</v>
      </c>
      <c r="H347" s="47">
        <f>REITORIA!J347+CEAD!J347+CEART!J347+CEFID!J347+ESAG!J347+FAED!J347+CCT!J347+CAV!J347+CEO!J347+CEAVI!J347+CESFI!J347+CERES!J347+CEPLAN!J347+CESMO!J347</f>
        <v>200</v>
      </c>
      <c r="I347" s="86">
        <f>REITORIA!K347+CEAD!K347+CEART!K347+CEFID!K347+ESAG!K347+FAED!K347+CCT!K347+CAV!K347+CEO!K347+CEAVI!K347+CESFI!K347+CERES!K347+CEPLAN!K347+CESMO!K347</f>
        <v>0</v>
      </c>
      <c r="J347" s="87">
        <f>REITORIA!L347+CEAD!L347+CEART!L347+CEFID!L347+ESAG!L347+FAED!L347+CCT!L347+CAV!L347+CEO!L347+CEAVI!L347+CESFI!L347+CERES!L347+CEPLAN!L347+CESMO!L347</f>
        <v>0</v>
      </c>
      <c r="K347" s="75">
        <f t="shared" si="21"/>
        <v>49.5</v>
      </c>
      <c r="L347" s="76">
        <f>REITORIA!O347+REITORIA!P347+CEAD!O347+CEAD!P347+CEART!O347+CEART!P347+CEFID!P347+CEFID!O347+ESAG!O347+ESAG!P347+FAED!O347+FAED!P347+CCT!O347+CCT!P347+CAV!O347+CAV!P347+CEO!O347+CEO!P347+CEAVI!O347+CEAVI!P347+CESFI!O347+CESFI!P347+CERES!O347+CERES!P347+CEPLAN!O347+CEPLAN!P347+CESMO!O347+CESMO!P347</f>
        <v>0</v>
      </c>
      <c r="M347" s="24">
        <f t="shared" si="22"/>
        <v>200</v>
      </c>
      <c r="N347" s="18">
        <v>32.659999999999997</v>
      </c>
      <c r="O347" s="18">
        <f t="shared" si="23"/>
        <v>0</v>
      </c>
      <c r="P347" s="18">
        <f t="shared" si="24"/>
        <v>6531.9999999999991</v>
      </c>
      <c r="Q347" s="62">
        <f t="shared" si="25"/>
        <v>0</v>
      </c>
    </row>
    <row r="348" spans="1:17" ht="40" customHeight="1" x14ac:dyDescent="0.35">
      <c r="A348" s="109"/>
      <c r="B348" s="112"/>
      <c r="C348" s="33">
        <v>345</v>
      </c>
      <c r="D348" s="115"/>
      <c r="E348" s="39" t="s">
        <v>86</v>
      </c>
      <c r="F348" s="40" t="s">
        <v>125</v>
      </c>
      <c r="G348" s="40" t="s">
        <v>87</v>
      </c>
      <c r="H348" s="47">
        <f>REITORIA!J348+CEAD!J348+CEART!J348+CEFID!J348+ESAG!J348+FAED!J348+CCT!J348+CAV!J348+CEO!J348+CEAVI!J348+CESFI!J348+CERES!J348+CEPLAN!J348+CESMO!J348</f>
        <v>8</v>
      </c>
      <c r="I348" s="86">
        <f>REITORIA!K348+CEAD!K348+CEART!K348+CEFID!K348+ESAG!K348+FAED!K348+CCT!K348+CAV!K348+CEO!K348+CEAVI!K348+CESFI!K348+CERES!K348+CEPLAN!K348+CESMO!K348</f>
        <v>0</v>
      </c>
      <c r="J348" s="87">
        <f>REITORIA!L348+CEAD!L348+CEART!L348+CEFID!L348+ESAG!L348+FAED!L348+CCT!L348+CAV!L348+CEO!L348+CEAVI!L348+CESFI!L348+CERES!L348+CEPLAN!L348+CESMO!L348</f>
        <v>0</v>
      </c>
      <c r="K348" s="75">
        <f t="shared" si="21"/>
        <v>1.5</v>
      </c>
      <c r="L348" s="76">
        <f>REITORIA!O348+REITORIA!P348+CEAD!O348+CEAD!P348+CEART!O348+CEART!P348+CEFID!P348+CEFID!O348+ESAG!O348+ESAG!P348+FAED!O348+FAED!P348+CCT!O348+CCT!P348+CAV!O348+CAV!P348+CEO!O348+CEO!P348+CEAVI!O348+CEAVI!P348+CESFI!O348+CESFI!P348+CERES!O348+CERES!P348+CEPLAN!O348+CEPLAN!P348+CESMO!O348+CESMO!P348</f>
        <v>0</v>
      </c>
      <c r="M348" s="24">
        <f t="shared" si="22"/>
        <v>8</v>
      </c>
      <c r="N348" s="18">
        <v>552.51</v>
      </c>
      <c r="O348" s="18">
        <f t="shared" si="23"/>
        <v>0</v>
      </c>
      <c r="P348" s="18">
        <f t="shared" si="24"/>
        <v>4420.08</v>
      </c>
      <c r="Q348" s="62">
        <f t="shared" si="25"/>
        <v>0</v>
      </c>
    </row>
    <row r="349" spans="1:17" ht="40" customHeight="1" x14ac:dyDescent="0.35">
      <c r="A349" s="109"/>
      <c r="B349" s="112"/>
      <c r="C349" s="33">
        <v>346</v>
      </c>
      <c r="D349" s="115"/>
      <c r="E349" s="39" t="s">
        <v>88</v>
      </c>
      <c r="F349" s="40" t="s">
        <v>125</v>
      </c>
      <c r="G349" s="40" t="s">
        <v>28</v>
      </c>
      <c r="H349" s="47">
        <f>REITORIA!J349+CEAD!J349+CEART!J349+CEFID!J349+ESAG!J349+FAED!J349+CCT!J349+CAV!J349+CEO!J349+CEAVI!J349+CESFI!J349+CERES!J349+CEPLAN!J349+CESMO!J349</f>
        <v>2</v>
      </c>
      <c r="I349" s="86">
        <f>REITORIA!K349+CEAD!K349+CEART!K349+CEFID!K349+ESAG!K349+FAED!K349+CCT!K349+CAV!K349+CEO!K349+CEAVI!K349+CESFI!K349+CERES!K349+CEPLAN!K349+CESMO!K349</f>
        <v>0</v>
      </c>
      <c r="J349" s="87">
        <f>REITORIA!L349+CEAD!L349+CEART!L349+CEFID!L349+ESAG!L349+FAED!L349+CCT!L349+CAV!L349+CEO!L349+CEAVI!L349+CESFI!L349+CERES!L349+CEPLAN!L349+CESMO!L349</f>
        <v>0</v>
      </c>
      <c r="K349" s="75">
        <f t="shared" si="21"/>
        <v>0</v>
      </c>
      <c r="L349" s="76">
        <f>REITORIA!O349+REITORIA!P349+CEAD!O349+CEAD!P349+CEART!O349+CEART!P349+CEFID!P349+CEFID!O349+ESAG!O349+ESAG!P349+FAED!O349+FAED!P349+CCT!O349+CCT!P349+CAV!O349+CAV!P349+CEO!O349+CEO!P349+CEAVI!O349+CEAVI!P349+CESFI!O349+CESFI!P349+CERES!O349+CERES!P349+CEPLAN!O349+CEPLAN!P349+CESMO!O349+CESMO!P349</f>
        <v>0</v>
      </c>
      <c r="M349" s="24">
        <f t="shared" si="22"/>
        <v>2</v>
      </c>
      <c r="N349" s="18">
        <v>1097.5</v>
      </c>
      <c r="O349" s="18">
        <f t="shared" si="23"/>
        <v>0</v>
      </c>
      <c r="P349" s="18">
        <f t="shared" si="24"/>
        <v>2195</v>
      </c>
      <c r="Q349" s="62">
        <f t="shared" si="25"/>
        <v>0</v>
      </c>
    </row>
    <row r="350" spans="1:17" ht="40" customHeight="1" x14ac:dyDescent="0.35">
      <c r="A350" s="109"/>
      <c r="B350" s="112"/>
      <c r="C350" s="33">
        <v>347</v>
      </c>
      <c r="D350" s="115"/>
      <c r="E350" s="39" t="s">
        <v>89</v>
      </c>
      <c r="F350" s="40" t="s">
        <v>37</v>
      </c>
      <c r="G350" s="40" t="s">
        <v>28</v>
      </c>
      <c r="H350" s="47">
        <f>REITORIA!J350+CEAD!J350+CEART!J350+CEFID!J350+ESAG!J350+FAED!J350+CCT!J350+CAV!J350+CEO!J350+CEAVI!J350+CESFI!J350+CERES!J350+CEPLAN!J350+CESMO!J350</f>
        <v>100</v>
      </c>
      <c r="I350" s="86">
        <f>REITORIA!K350+CEAD!K350+CEART!K350+CEFID!K350+ESAG!K350+FAED!K350+CCT!K350+CAV!K350+CEO!K350+CEAVI!K350+CESFI!K350+CERES!K350+CEPLAN!K350+CESMO!K350</f>
        <v>0</v>
      </c>
      <c r="J350" s="87">
        <f>REITORIA!L350+CEAD!L350+CEART!L350+CEFID!L350+ESAG!L350+FAED!L350+CCT!L350+CAV!L350+CEO!L350+CEAVI!L350+CESFI!L350+CERES!L350+CEPLAN!L350+CESMO!L350</f>
        <v>0</v>
      </c>
      <c r="K350" s="75">
        <f t="shared" si="21"/>
        <v>24.5</v>
      </c>
      <c r="L350" s="76">
        <f>REITORIA!O350+REITORIA!P350+CEAD!O350+CEAD!P350+CEART!O350+CEART!P350+CEFID!P350+CEFID!O350+ESAG!O350+ESAG!P350+FAED!O350+FAED!P350+CCT!O350+CCT!P350+CAV!O350+CAV!P350+CEO!O350+CEO!P350+CEAVI!O350+CEAVI!P350+CESFI!O350+CESFI!P350+CERES!O350+CERES!P350+CEPLAN!O350+CEPLAN!P350+CESMO!O350+CESMO!P350</f>
        <v>0</v>
      </c>
      <c r="M350" s="24">
        <f t="shared" si="22"/>
        <v>100</v>
      </c>
      <c r="N350" s="18">
        <v>229.04</v>
      </c>
      <c r="O350" s="18">
        <f t="shared" si="23"/>
        <v>0</v>
      </c>
      <c r="P350" s="18">
        <f t="shared" si="24"/>
        <v>22904</v>
      </c>
      <c r="Q350" s="62">
        <f t="shared" si="25"/>
        <v>0</v>
      </c>
    </row>
    <row r="351" spans="1:17" ht="40" customHeight="1" x14ac:dyDescent="0.35">
      <c r="A351" s="109"/>
      <c r="B351" s="112"/>
      <c r="C351" s="33">
        <v>348</v>
      </c>
      <c r="D351" s="115"/>
      <c r="E351" s="39" t="s">
        <v>90</v>
      </c>
      <c r="F351" s="40" t="s">
        <v>37</v>
      </c>
      <c r="G351" s="40" t="s">
        <v>28</v>
      </c>
      <c r="H351" s="47">
        <f>REITORIA!J351+CEAD!J351+CEART!J351+CEFID!J351+ESAG!J351+FAED!J351+CCT!J351+CAV!J351+CEO!J351+CEAVI!J351+CESFI!J351+CERES!J351+CEPLAN!J351+CESMO!J351</f>
        <v>100</v>
      </c>
      <c r="I351" s="86">
        <f>REITORIA!K351+CEAD!K351+CEART!K351+CEFID!K351+ESAG!K351+FAED!K351+CCT!K351+CAV!K351+CEO!K351+CEAVI!K351+CESFI!K351+CERES!K351+CEPLAN!K351+CESMO!K351</f>
        <v>0</v>
      </c>
      <c r="J351" s="87">
        <f>REITORIA!L351+CEAD!L351+CEART!L351+CEFID!L351+ESAG!L351+FAED!L351+CCT!L351+CAV!L351+CEO!L351+CEAVI!L351+CESFI!L351+CERES!L351+CEPLAN!L351+CESMO!L351</f>
        <v>0</v>
      </c>
      <c r="K351" s="75">
        <f t="shared" si="21"/>
        <v>24.5</v>
      </c>
      <c r="L351" s="76">
        <f>REITORIA!O351+REITORIA!P351+CEAD!O351+CEAD!P351+CEART!O351+CEART!P351+CEFID!P351+CEFID!O351+ESAG!O351+ESAG!P351+FAED!O351+FAED!P351+CCT!O351+CCT!P351+CAV!O351+CAV!P351+CEO!O351+CEO!P351+CEAVI!O351+CEAVI!P351+CESFI!O351+CESFI!P351+CERES!O351+CERES!P351+CEPLAN!O351+CEPLAN!P351+CESMO!O351+CESMO!P351</f>
        <v>0</v>
      </c>
      <c r="M351" s="24">
        <f t="shared" si="22"/>
        <v>100</v>
      </c>
      <c r="N351" s="18">
        <v>128.83000000000001</v>
      </c>
      <c r="O351" s="18">
        <f t="shared" si="23"/>
        <v>0</v>
      </c>
      <c r="P351" s="18">
        <f t="shared" si="24"/>
        <v>12883.000000000002</v>
      </c>
      <c r="Q351" s="62">
        <f t="shared" si="25"/>
        <v>0</v>
      </c>
    </row>
    <row r="352" spans="1:17" ht="40" customHeight="1" x14ac:dyDescent="0.35">
      <c r="A352" s="109"/>
      <c r="B352" s="112"/>
      <c r="C352" s="33">
        <v>349</v>
      </c>
      <c r="D352" s="115"/>
      <c r="E352" s="39" t="s">
        <v>91</v>
      </c>
      <c r="F352" s="40" t="s">
        <v>37</v>
      </c>
      <c r="G352" s="40" t="s">
        <v>92</v>
      </c>
      <c r="H352" s="47">
        <f>REITORIA!J352+CEAD!J352+CEART!J352+CEFID!J352+ESAG!J352+FAED!J352+CCT!J352+CAV!J352+CEO!J352+CEAVI!J352+CESFI!J352+CERES!J352+CEPLAN!J352+CESMO!J352</f>
        <v>200</v>
      </c>
      <c r="I352" s="86">
        <f>REITORIA!K352+CEAD!K352+CEART!K352+CEFID!K352+ESAG!K352+FAED!K352+CCT!K352+CAV!K352+CEO!K352+CEAVI!K352+CESFI!K352+CERES!K352+CEPLAN!K352+CESMO!K352</f>
        <v>0</v>
      </c>
      <c r="J352" s="87">
        <f>REITORIA!L352+CEAD!L352+CEART!L352+CEFID!L352+ESAG!L352+FAED!L352+CCT!L352+CAV!L352+CEO!L352+CEAVI!L352+CESFI!L352+CERES!L352+CEPLAN!L352+CESMO!L352</f>
        <v>0</v>
      </c>
      <c r="K352" s="75">
        <f t="shared" si="21"/>
        <v>49.5</v>
      </c>
      <c r="L352" s="76">
        <f>REITORIA!O352+REITORIA!P352+CEAD!O352+CEAD!P352+CEART!O352+CEART!P352+CEFID!P352+CEFID!O352+ESAG!O352+ESAG!P352+FAED!O352+FAED!P352+CCT!O352+CCT!P352+CAV!O352+CAV!P352+CEO!O352+CEO!P352+CEAVI!O352+CEAVI!P352+CESFI!O352+CESFI!P352+CERES!O352+CERES!P352+CEPLAN!O352+CEPLAN!P352+CESMO!O352+CESMO!P352</f>
        <v>0</v>
      </c>
      <c r="M352" s="24">
        <f t="shared" si="22"/>
        <v>200</v>
      </c>
      <c r="N352" s="18">
        <v>23.1</v>
      </c>
      <c r="O352" s="18">
        <f t="shared" si="23"/>
        <v>0</v>
      </c>
      <c r="P352" s="18">
        <f t="shared" si="24"/>
        <v>4620</v>
      </c>
      <c r="Q352" s="62">
        <f t="shared" si="25"/>
        <v>0</v>
      </c>
    </row>
    <row r="353" spans="1:17" ht="40" customHeight="1" x14ac:dyDescent="0.35">
      <c r="A353" s="109"/>
      <c r="B353" s="112"/>
      <c r="C353" s="33">
        <v>350</v>
      </c>
      <c r="D353" s="115"/>
      <c r="E353" s="39" t="s">
        <v>93</v>
      </c>
      <c r="F353" s="40" t="s">
        <v>125</v>
      </c>
      <c r="G353" s="40" t="s">
        <v>28</v>
      </c>
      <c r="H353" s="47">
        <f>REITORIA!J353+CEAD!J353+CEART!J353+CEFID!J353+ESAG!J353+FAED!J353+CCT!J353+CAV!J353+CEO!J353+CEAVI!J353+CESFI!J353+CERES!J353+CEPLAN!J353+CESMO!J353</f>
        <v>20</v>
      </c>
      <c r="I353" s="86">
        <f>REITORIA!K353+CEAD!K353+CEART!K353+CEFID!K353+ESAG!K353+FAED!K353+CCT!K353+CAV!K353+CEO!K353+CEAVI!K353+CESFI!K353+CERES!K353+CEPLAN!K353+CESMO!K353</f>
        <v>0</v>
      </c>
      <c r="J353" s="87">
        <f>REITORIA!L353+CEAD!L353+CEART!L353+CEFID!L353+ESAG!L353+FAED!L353+CCT!L353+CAV!L353+CEO!L353+CEAVI!L353+CESFI!L353+CERES!L353+CEPLAN!L353+CESMO!L353</f>
        <v>0</v>
      </c>
      <c r="K353" s="75">
        <f t="shared" si="21"/>
        <v>4.5</v>
      </c>
      <c r="L353" s="76">
        <f>REITORIA!O353+REITORIA!P353+CEAD!O353+CEAD!P353+CEART!O353+CEART!P353+CEFID!P353+CEFID!O353+ESAG!O353+ESAG!P353+FAED!O353+FAED!P353+CCT!O353+CCT!P353+CAV!O353+CAV!P353+CEO!O353+CEO!P353+CEAVI!O353+CEAVI!P353+CESFI!O353+CESFI!P353+CERES!O353+CERES!P353+CEPLAN!O353+CEPLAN!P353+CESMO!O353+CESMO!P353</f>
        <v>0</v>
      </c>
      <c r="M353" s="24">
        <f t="shared" si="22"/>
        <v>20</v>
      </c>
      <c r="N353" s="18">
        <v>213.77</v>
      </c>
      <c r="O353" s="18">
        <f t="shared" si="23"/>
        <v>0</v>
      </c>
      <c r="P353" s="18">
        <f t="shared" si="24"/>
        <v>4275.4000000000005</v>
      </c>
      <c r="Q353" s="62">
        <f t="shared" si="25"/>
        <v>0</v>
      </c>
    </row>
    <row r="354" spans="1:17" ht="40" customHeight="1" x14ac:dyDescent="0.35">
      <c r="A354" s="110"/>
      <c r="B354" s="113"/>
      <c r="C354" s="41">
        <v>351</v>
      </c>
      <c r="D354" s="116"/>
      <c r="E354" s="39" t="s">
        <v>94</v>
      </c>
      <c r="F354" s="40" t="s">
        <v>125</v>
      </c>
      <c r="G354" s="40" t="s">
        <v>28</v>
      </c>
      <c r="H354" s="47">
        <f>REITORIA!J354+CEAD!J354+CEART!J354+CEFID!J354+ESAG!J354+FAED!J354+CCT!J354+CAV!J354+CEO!J354+CEAVI!J354+CESFI!J354+CERES!J354+CEPLAN!J354+CESMO!J354</f>
        <v>2</v>
      </c>
      <c r="I354" s="86">
        <f>REITORIA!K354+CEAD!K354+CEART!K354+CEFID!K354+ESAG!K354+FAED!K354+CCT!K354+CAV!K354+CEO!K354+CEAVI!K354+CESFI!K354+CERES!K354+CEPLAN!K354+CESMO!K354</f>
        <v>0</v>
      </c>
      <c r="J354" s="87">
        <f>REITORIA!L354+CEAD!L354+CEART!L354+CEFID!L354+ESAG!L354+FAED!L354+CCT!L354+CAV!L354+CEO!L354+CEAVI!L354+CESFI!L354+CERES!L354+CEPLAN!L354+CESMO!L354</f>
        <v>0</v>
      </c>
      <c r="K354" s="75">
        <f t="shared" si="21"/>
        <v>0</v>
      </c>
      <c r="L354" s="76">
        <f>REITORIA!O354+REITORIA!P354+CEAD!O354+CEAD!P354+CEART!O354+CEART!P354+CEFID!P354+CEFID!O354+ESAG!O354+ESAG!P354+FAED!O354+FAED!P354+CCT!O354+CCT!P354+CAV!O354+CAV!P354+CEO!O354+CEO!P354+CEAVI!O354+CEAVI!P354+CESFI!O354+CESFI!P354+CERES!O354+CERES!P354+CEPLAN!O354+CEPLAN!P354+CESMO!O354+CESMO!P354</f>
        <v>0</v>
      </c>
      <c r="M354" s="24">
        <f t="shared" si="22"/>
        <v>2</v>
      </c>
      <c r="N354" s="18">
        <v>233.81</v>
      </c>
      <c r="O354" s="18">
        <f t="shared" si="23"/>
        <v>0</v>
      </c>
      <c r="P354" s="18">
        <f t="shared" si="24"/>
        <v>467.62</v>
      </c>
      <c r="Q354" s="62">
        <f t="shared" si="25"/>
        <v>0</v>
      </c>
    </row>
    <row r="355" spans="1:17" ht="14.5" x14ac:dyDescent="0.35">
      <c r="A355" s="46"/>
      <c r="B355" s="46"/>
      <c r="H355" s="4">
        <f>SUM(H4:H354)</f>
        <v>167011</v>
      </c>
      <c r="N355" s="29">
        <f>SUM(N4:N354)</f>
        <v>86822.190000000046</v>
      </c>
      <c r="O355" s="29">
        <f>SUM(O4:O354)</f>
        <v>0</v>
      </c>
      <c r="P355" s="29">
        <f>SUM(P4:P354)</f>
        <v>5140677.3599999994</v>
      </c>
      <c r="Q355" s="29">
        <f>SUM(Q4:Q354)</f>
        <v>179394.53000000003</v>
      </c>
    </row>
    <row r="356" spans="1:17" ht="14.5" x14ac:dyDescent="0.35"/>
    <row r="357" spans="1:17" ht="15.5" x14ac:dyDescent="0.35">
      <c r="H357" s="136" t="str">
        <f>D1</f>
        <v>OBJETO: Contratação de empresa para execução de Serviços de manutenção e instalação de cabeamento estruturado para dados e voz, com fornecimento de material de rede (cabeamento UTP e FO), para toda a UDESC.</v>
      </c>
      <c r="I357" s="136"/>
      <c r="J357" s="136"/>
      <c r="K357" s="136"/>
      <c r="L357" s="136"/>
      <c r="M357" s="136"/>
      <c r="N357" s="136"/>
      <c r="O357" s="136"/>
      <c r="P357" s="136"/>
      <c r="Q357" s="136"/>
    </row>
    <row r="358" spans="1:17" ht="15.5" x14ac:dyDescent="0.35">
      <c r="H358" s="136" t="str">
        <f>A1</f>
        <v>PE 0658/2024 SRP - (SGPE DE ORIGEM: 7444/2024)</v>
      </c>
      <c r="I358" s="136"/>
      <c r="J358" s="136"/>
      <c r="K358" s="136"/>
      <c r="L358" s="136"/>
      <c r="M358" s="136"/>
      <c r="N358" s="136"/>
      <c r="O358" s="136"/>
      <c r="P358" s="136"/>
      <c r="Q358" s="136"/>
    </row>
    <row r="359" spans="1:17" ht="15.5" x14ac:dyDescent="0.35">
      <c r="H359" s="136" t="str">
        <f>N1</f>
        <v>VIGÊNCIA DA ATA: 08/08/2024 até 08/08/2025</v>
      </c>
      <c r="I359" s="136"/>
      <c r="J359" s="136"/>
      <c r="K359" s="136"/>
      <c r="L359" s="136"/>
      <c r="M359" s="136"/>
      <c r="N359" s="136"/>
      <c r="O359" s="136"/>
      <c r="P359" s="136"/>
      <c r="Q359" s="136"/>
    </row>
    <row r="360" spans="1:17" ht="15.5" x14ac:dyDescent="0.35">
      <c r="H360" s="11" t="s">
        <v>11</v>
      </c>
      <c r="I360" s="12"/>
      <c r="J360" s="12"/>
      <c r="K360" s="12"/>
      <c r="L360" s="12"/>
      <c r="M360" s="12"/>
      <c r="N360" s="12"/>
      <c r="O360" s="12"/>
      <c r="P360" s="12"/>
      <c r="Q360" s="7">
        <f>P355</f>
        <v>5140677.3599999994</v>
      </c>
    </row>
    <row r="361" spans="1:17" ht="15.5" x14ac:dyDescent="0.35">
      <c r="H361" s="13" t="s">
        <v>7</v>
      </c>
      <c r="I361" s="14"/>
      <c r="J361" s="14"/>
      <c r="K361" s="14"/>
      <c r="L361" s="14"/>
      <c r="M361" s="14"/>
      <c r="N361" s="14"/>
      <c r="O361" s="14"/>
      <c r="P361" s="14"/>
      <c r="Q361" s="8">
        <f>Q355</f>
        <v>179394.53000000003</v>
      </c>
    </row>
    <row r="362" spans="1:17" ht="15.5" x14ac:dyDescent="0.35">
      <c r="H362" s="13" t="s">
        <v>8</v>
      </c>
      <c r="I362" s="14"/>
      <c r="J362" s="14"/>
      <c r="K362" s="14"/>
      <c r="L362" s="14"/>
      <c r="M362" s="14"/>
      <c r="N362" s="14"/>
      <c r="O362" s="14"/>
      <c r="P362" s="14"/>
      <c r="Q362" s="10"/>
    </row>
    <row r="363" spans="1:17" ht="15.5" x14ac:dyDescent="0.35">
      <c r="H363" s="15" t="s">
        <v>9</v>
      </c>
      <c r="I363" s="16"/>
      <c r="J363" s="16"/>
      <c r="K363" s="16"/>
      <c r="L363" s="16"/>
      <c r="M363" s="16"/>
      <c r="N363" s="16"/>
      <c r="O363" s="16"/>
      <c r="P363" s="16"/>
      <c r="Q363" s="9">
        <f>Q361/Q360</f>
        <v>3.4897060725087026E-2</v>
      </c>
    </row>
    <row r="364" spans="1:17" ht="15.5" x14ac:dyDescent="0.35">
      <c r="H364" s="107" t="s">
        <v>203</v>
      </c>
      <c r="I364" s="27"/>
      <c r="J364" s="27"/>
      <c r="K364" s="27"/>
      <c r="L364" s="27"/>
      <c r="M364" s="27"/>
      <c r="N364" s="27"/>
      <c r="O364" s="27"/>
      <c r="P364" s="27"/>
      <c r="Q364" s="28"/>
    </row>
    <row r="365" spans="1:17" ht="14.5" x14ac:dyDescent="0.35"/>
  </sheetData>
  <mergeCells count="34">
    <mergeCell ref="D271:D312"/>
    <mergeCell ref="A313:A354"/>
    <mergeCell ref="B313:B354"/>
    <mergeCell ref="D313:D354"/>
    <mergeCell ref="D159:D192"/>
    <mergeCell ref="A193:A232"/>
    <mergeCell ref="B193:B232"/>
    <mergeCell ref="D193:D232"/>
    <mergeCell ref="A233:A270"/>
    <mergeCell ref="B233:B270"/>
    <mergeCell ref="D233:D270"/>
    <mergeCell ref="D80:D116"/>
    <mergeCell ref="D1:M1"/>
    <mergeCell ref="N1:Q1"/>
    <mergeCell ref="A4:A48"/>
    <mergeCell ref="B4:B48"/>
    <mergeCell ref="D4:D48"/>
    <mergeCell ref="A1:C1"/>
    <mergeCell ref="H357:Q357"/>
    <mergeCell ref="H358:Q358"/>
    <mergeCell ref="H359:Q359"/>
    <mergeCell ref="A2:Q2"/>
    <mergeCell ref="A117:A158"/>
    <mergeCell ref="B117:B158"/>
    <mergeCell ref="D117:D158"/>
    <mergeCell ref="A271:A312"/>
    <mergeCell ref="B271:B312"/>
    <mergeCell ref="A159:A192"/>
    <mergeCell ref="B159:B192"/>
    <mergeCell ref="A49:A79"/>
    <mergeCell ref="B49:B79"/>
    <mergeCell ref="D49:D79"/>
    <mergeCell ref="A80:A116"/>
    <mergeCell ref="B80:B116"/>
  </mergeCells>
  <conditionalFormatting sqref="M4:M354">
    <cfRule type="cellIs" dxfId="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A82BE-1832-48DA-BF46-4478E0D95B62}">
  <sheetPr filterMode="1"/>
  <dimension ref="A1:AF366"/>
  <sheetViews>
    <sheetView topLeftCell="B348" zoomScale="70" zoomScaleNormal="70" zoomScaleSheetLayoutView="80" workbookViewId="0">
      <selection activeCell="H360" sqref="H360:L360"/>
    </sheetView>
  </sheetViews>
  <sheetFormatPr defaultColWidth="9.7265625" defaultRowHeight="14.5" x14ac:dyDescent="0.35"/>
  <cols>
    <col min="1" max="1" width="5.7265625" style="1" customWidth="1"/>
    <col min="2" max="2" width="5.453125" style="20" customWidth="1"/>
    <col min="3" max="3" width="6.81640625" style="1" customWidth="1"/>
    <col min="4" max="4" width="30.7265625" style="1" customWidth="1"/>
    <col min="5" max="5" width="12.453125" style="1" customWidth="1"/>
    <col min="6" max="6" width="20.1796875" style="1" customWidth="1"/>
    <col min="7" max="8" width="12.54296875" style="4" customWidth="1"/>
    <col min="9" max="10" width="13.26953125" style="21" customWidth="1"/>
    <col min="11" max="12" width="16" style="2" customWidth="1"/>
    <col min="13" max="13" width="14.453125" style="6" customWidth="1"/>
    <col min="14" max="14" width="13.7265625" style="6" customWidth="1"/>
    <col min="15" max="15" width="13.54296875" style="6" customWidth="1"/>
    <col min="16" max="16" width="13.7265625" style="6" customWidth="1"/>
    <col min="17" max="17" width="13.54296875" style="6" customWidth="1"/>
    <col min="18" max="18" width="13.7265625" style="6" customWidth="1"/>
    <col min="19" max="19" width="13.54296875" style="6" customWidth="1"/>
    <col min="20" max="20" width="13.7265625" style="6" customWidth="1"/>
    <col min="21" max="21" width="13.54296875" style="6" customWidth="1"/>
    <col min="22" max="22" width="13.7265625" style="6" customWidth="1"/>
    <col min="23" max="23" width="13.54296875" style="6" customWidth="1"/>
    <col min="24" max="24" width="13.7265625" style="6" customWidth="1"/>
    <col min="25" max="25" width="13.54296875" style="6" customWidth="1"/>
    <col min="26" max="26" width="13.7265625" style="6" customWidth="1"/>
    <col min="27" max="27" width="13.54296875" style="6" customWidth="1"/>
    <col min="28" max="28" width="13.7265625" style="6" customWidth="1"/>
    <col min="29" max="29" width="13.54296875" style="6" customWidth="1"/>
    <col min="30" max="30" width="13.7265625" style="6" customWidth="1"/>
    <col min="31" max="31" width="13.54296875" style="6" customWidth="1"/>
    <col min="32" max="32" width="13.7265625" style="6" customWidth="1"/>
    <col min="33" max="16384" width="9.7265625" style="2"/>
  </cols>
  <sheetData>
    <row r="1" spans="1:32" x14ac:dyDescent="0.35">
      <c r="A1" s="151" t="s">
        <v>23</v>
      </c>
      <c r="B1" s="151"/>
      <c r="C1" s="152"/>
      <c r="D1" s="149" t="s">
        <v>181</v>
      </c>
      <c r="E1" s="150"/>
      <c r="F1" s="150"/>
      <c r="G1" s="150"/>
      <c r="H1" s="150"/>
      <c r="I1" s="150"/>
      <c r="J1" s="150"/>
      <c r="K1" s="153" t="s">
        <v>182</v>
      </c>
      <c r="L1" s="154"/>
      <c r="M1" s="145" t="s">
        <v>189</v>
      </c>
      <c r="N1" s="145" t="s">
        <v>187</v>
      </c>
      <c r="O1" s="145" t="s">
        <v>187</v>
      </c>
      <c r="P1" s="145" t="s">
        <v>187</v>
      </c>
      <c r="Q1" s="145" t="s">
        <v>187</v>
      </c>
      <c r="R1" s="145" t="s">
        <v>187</v>
      </c>
      <c r="S1" s="145" t="s">
        <v>187</v>
      </c>
      <c r="T1" s="145" t="s">
        <v>187</v>
      </c>
      <c r="U1" s="145" t="s">
        <v>187</v>
      </c>
      <c r="V1" s="145" t="s">
        <v>187</v>
      </c>
      <c r="W1" s="145" t="s">
        <v>187</v>
      </c>
      <c r="X1" s="145" t="s">
        <v>187</v>
      </c>
      <c r="Y1" s="145" t="s">
        <v>187</v>
      </c>
      <c r="Z1" s="145" t="s">
        <v>187</v>
      </c>
      <c r="AA1" s="145" t="s">
        <v>187</v>
      </c>
      <c r="AB1" s="145" t="s">
        <v>187</v>
      </c>
      <c r="AC1" s="145" t="s">
        <v>187</v>
      </c>
      <c r="AD1" s="145" t="s">
        <v>187</v>
      </c>
      <c r="AE1" s="145" t="s">
        <v>187</v>
      </c>
      <c r="AF1" s="145" t="s">
        <v>187</v>
      </c>
    </row>
    <row r="2" spans="1:32" ht="18.5" x14ac:dyDescent="0.35">
      <c r="A2" s="147" t="s">
        <v>180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</row>
    <row r="3" spans="1:32" s="3" customFormat="1" ht="46.5" x14ac:dyDescent="0.25">
      <c r="A3" s="55" t="s">
        <v>21</v>
      </c>
      <c r="B3" s="55" t="s">
        <v>19</v>
      </c>
      <c r="C3" s="59" t="s">
        <v>12</v>
      </c>
      <c r="D3" s="52" t="s">
        <v>26</v>
      </c>
      <c r="E3" s="55" t="s">
        <v>3</v>
      </c>
      <c r="F3" s="52" t="s">
        <v>16</v>
      </c>
      <c r="G3" s="73" t="s">
        <v>183</v>
      </c>
      <c r="H3" s="91" t="s">
        <v>184</v>
      </c>
      <c r="I3" s="93" t="s">
        <v>185</v>
      </c>
      <c r="J3" s="95" t="s">
        <v>186</v>
      </c>
      <c r="K3" s="23" t="s">
        <v>14</v>
      </c>
      <c r="L3" s="23" t="s">
        <v>15</v>
      </c>
      <c r="M3" s="64" t="s">
        <v>190</v>
      </c>
      <c r="N3" s="63" t="s">
        <v>188</v>
      </c>
      <c r="O3" s="63" t="s">
        <v>188</v>
      </c>
      <c r="P3" s="63" t="s">
        <v>188</v>
      </c>
      <c r="Q3" s="63" t="s">
        <v>188</v>
      </c>
      <c r="R3" s="63" t="s">
        <v>188</v>
      </c>
      <c r="S3" s="63" t="s">
        <v>188</v>
      </c>
      <c r="T3" s="63" t="s">
        <v>188</v>
      </c>
      <c r="U3" s="63" t="s">
        <v>188</v>
      </c>
      <c r="V3" s="63" t="s">
        <v>188</v>
      </c>
      <c r="W3" s="63" t="s">
        <v>188</v>
      </c>
      <c r="X3" s="63" t="s">
        <v>188</v>
      </c>
      <c r="Y3" s="63" t="s">
        <v>188</v>
      </c>
      <c r="Z3" s="63" t="s">
        <v>188</v>
      </c>
      <c r="AA3" s="63" t="s">
        <v>188</v>
      </c>
      <c r="AB3" s="63" t="s">
        <v>188</v>
      </c>
      <c r="AC3" s="63" t="s">
        <v>188</v>
      </c>
      <c r="AD3" s="63" t="s">
        <v>188</v>
      </c>
      <c r="AE3" s="63" t="s">
        <v>188</v>
      </c>
      <c r="AF3" s="63" t="s">
        <v>188</v>
      </c>
    </row>
    <row r="4" spans="1:32" ht="29" x14ac:dyDescent="0.35">
      <c r="A4" s="111">
        <v>1</v>
      </c>
      <c r="B4" s="33">
        <v>1</v>
      </c>
      <c r="C4" s="123" t="s">
        <v>123</v>
      </c>
      <c r="D4" s="34" t="s">
        <v>27</v>
      </c>
      <c r="E4" s="35" t="s">
        <v>125</v>
      </c>
      <c r="F4" s="35" t="s">
        <v>28</v>
      </c>
      <c r="G4" s="47">
        <f>REITORIA!J4+CEAD!J4+CEART!J4+CEFID!J4+ESAG!J4+FAED!J4+CCT!J4+CAV!J4+CEO!J4+CEAVI!J4+CESFI!J4+CERES!J4+CEPLAN!J4+CESMO!J4</f>
        <v>68</v>
      </c>
      <c r="H4" s="92">
        <f>G4*2</f>
        <v>136</v>
      </c>
      <c r="I4" s="94">
        <f>GESTOR!L4</f>
        <v>0</v>
      </c>
      <c r="J4" s="96">
        <f>H4-(SUM(M4:AF4))-I4</f>
        <v>136</v>
      </c>
      <c r="K4" s="18">
        <v>161.22</v>
      </c>
      <c r="L4" s="18">
        <f t="shared" ref="L4:L67" si="0">K4*G4</f>
        <v>10962.96</v>
      </c>
      <c r="M4" s="48"/>
      <c r="N4" s="49"/>
      <c r="O4" s="48"/>
      <c r="P4" s="49"/>
      <c r="Q4" s="48"/>
      <c r="R4" s="49"/>
      <c r="S4" s="48"/>
      <c r="T4" s="49"/>
      <c r="U4" s="48"/>
      <c r="V4" s="49"/>
      <c r="W4" s="48"/>
      <c r="X4" s="49"/>
      <c r="Y4" s="48"/>
      <c r="Z4" s="49"/>
      <c r="AA4" s="48"/>
      <c r="AB4" s="49"/>
      <c r="AC4" s="48"/>
      <c r="AD4" s="49"/>
      <c r="AE4" s="48"/>
      <c r="AF4" s="49"/>
    </row>
    <row r="5" spans="1:32" x14ac:dyDescent="0.35">
      <c r="A5" s="112"/>
      <c r="B5" s="33">
        <v>2</v>
      </c>
      <c r="C5" s="124"/>
      <c r="D5" s="34" t="s">
        <v>30</v>
      </c>
      <c r="E5" s="37" t="s">
        <v>31</v>
      </c>
      <c r="F5" s="37" t="s">
        <v>28</v>
      </c>
      <c r="G5" s="47">
        <f>REITORIA!J5+CEAD!J5+CEART!J5+CEFID!J5+ESAG!J5+FAED!J5+CCT!J5+CAV!J5+CEO!J5+CEAVI!J5+CESFI!J5+CERES!J5+CEPLAN!J5+CESMO!J5</f>
        <v>5800</v>
      </c>
      <c r="H5" s="92">
        <f t="shared" ref="H5:H68" si="1">G5*2</f>
        <v>11600</v>
      </c>
      <c r="I5" s="94">
        <f>GESTOR!L5</f>
        <v>0</v>
      </c>
      <c r="J5" s="96">
        <f t="shared" ref="J5:J68" si="2">H5-(SUM(M5:AF5))-I5</f>
        <v>11600</v>
      </c>
      <c r="K5" s="18">
        <v>12.89</v>
      </c>
      <c r="L5" s="18">
        <f t="shared" si="0"/>
        <v>74762</v>
      </c>
      <c r="M5" s="48"/>
      <c r="N5" s="49"/>
      <c r="O5" s="48"/>
      <c r="P5" s="49"/>
      <c r="Q5" s="48"/>
      <c r="R5" s="49"/>
      <c r="S5" s="48"/>
      <c r="T5" s="49"/>
      <c r="U5" s="48"/>
      <c r="V5" s="49"/>
      <c r="W5" s="48"/>
      <c r="X5" s="49"/>
      <c r="Y5" s="48"/>
      <c r="Z5" s="49"/>
      <c r="AA5" s="48"/>
      <c r="AB5" s="49"/>
      <c r="AC5" s="48"/>
      <c r="AD5" s="49"/>
      <c r="AE5" s="48"/>
      <c r="AF5" s="49"/>
    </row>
    <row r="6" spans="1:32" ht="43.5" x14ac:dyDescent="0.35">
      <c r="A6" s="112"/>
      <c r="B6" s="33">
        <v>3</v>
      </c>
      <c r="C6" s="124"/>
      <c r="D6" s="34" t="s">
        <v>32</v>
      </c>
      <c r="E6" s="37" t="s">
        <v>125</v>
      </c>
      <c r="F6" s="37" t="s">
        <v>28</v>
      </c>
      <c r="G6" s="47">
        <f>REITORIA!J6+CEAD!J6+CEART!J6+CEFID!J6+ESAG!J6+FAED!J6+CCT!J6+CAV!J6+CEO!J6+CEAVI!J6+CESFI!J6+CERES!J6+CEPLAN!J6+CESMO!J6</f>
        <v>550</v>
      </c>
      <c r="H6" s="92">
        <f t="shared" si="1"/>
        <v>1100</v>
      </c>
      <c r="I6" s="94">
        <f>GESTOR!L6</f>
        <v>0</v>
      </c>
      <c r="J6" s="96">
        <f t="shared" si="2"/>
        <v>1100</v>
      </c>
      <c r="K6" s="18">
        <v>20.63</v>
      </c>
      <c r="L6" s="18">
        <f t="shared" si="0"/>
        <v>11346.5</v>
      </c>
      <c r="M6" s="48"/>
      <c r="N6" s="49"/>
      <c r="O6" s="48"/>
      <c r="P6" s="49"/>
      <c r="Q6" s="48"/>
      <c r="R6" s="49"/>
      <c r="S6" s="48"/>
      <c r="T6" s="49"/>
      <c r="U6" s="48"/>
      <c r="V6" s="49"/>
      <c r="W6" s="48"/>
      <c r="X6" s="49"/>
      <c r="Y6" s="48"/>
      <c r="Z6" s="49"/>
      <c r="AA6" s="48"/>
      <c r="AB6" s="49"/>
      <c r="AC6" s="48"/>
      <c r="AD6" s="49"/>
      <c r="AE6" s="48"/>
      <c r="AF6" s="49"/>
    </row>
    <row r="7" spans="1:32" ht="29" x14ac:dyDescent="0.35">
      <c r="A7" s="112"/>
      <c r="B7" s="33">
        <v>4</v>
      </c>
      <c r="C7" s="124"/>
      <c r="D7" s="34" t="s">
        <v>33</v>
      </c>
      <c r="E7" s="37" t="s">
        <v>125</v>
      </c>
      <c r="F7" s="37" t="s">
        <v>34</v>
      </c>
      <c r="G7" s="47">
        <f>REITORIA!J7+CEAD!J7+CEART!J7+CEFID!J7+ESAG!J7+FAED!J7+CCT!J7+CAV!J7+CEO!J7+CEAVI!J7+CESFI!J7+CERES!J7+CEPLAN!J7+CESMO!J7</f>
        <v>4600</v>
      </c>
      <c r="H7" s="92">
        <f t="shared" si="1"/>
        <v>9200</v>
      </c>
      <c r="I7" s="94">
        <f>GESTOR!L7</f>
        <v>0</v>
      </c>
      <c r="J7" s="96">
        <f t="shared" si="2"/>
        <v>9200</v>
      </c>
      <c r="K7" s="18">
        <v>33.53</v>
      </c>
      <c r="L7" s="18">
        <f t="shared" si="0"/>
        <v>154238</v>
      </c>
      <c r="M7" s="48"/>
      <c r="N7" s="49"/>
      <c r="O7" s="48"/>
      <c r="P7" s="49"/>
      <c r="Q7" s="48"/>
      <c r="R7" s="49"/>
      <c r="S7" s="48"/>
      <c r="T7" s="49"/>
      <c r="U7" s="48"/>
      <c r="V7" s="49"/>
      <c r="W7" s="48"/>
      <c r="X7" s="49"/>
      <c r="Y7" s="48"/>
      <c r="Z7" s="49"/>
      <c r="AA7" s="48"/>
      <c r="AB7" s="49"/>
      <c r="AC7" s="48"/>
      <c r="AD7" s="49"/>
      <c r="AE7" s="48"/>
      <c r="AF7" s="49"/>
    </row>
    <row r="8" spans="1:32" ht="29" x14ac:dyDescent="0.35">
      <c r="A8" s="112"/>
      <c r="B8" s="33">
        <v>5</v>
      </c>
      <c r="C8" s="124"/>
      <c r="D8" s="34" t="s">
        <v>35</v>
      </c>
      <c r="E8" s="37" t="s">
        <v>125</v>
      </c>
      <c r="F8" s="37" t="s">
        <v>36</v>
      </c>
      <c r="G8" s="47">
        <f>REITORIA!J8+CEAD!J8+CEART!J8+CEFID!J8+ESAG!J8+FAED!J8+CCT!J8+CAV!J8+CEO!J8+CEAVI!J8+CESFI!J8+CERES!J8+CEPLAN!J8+CESMO!J8</f>
        <v>935</v>
      </c>
      <c r="H8" s="92">
        <f t="shared" si="1"/>
        <v>1870</v>
      </c>
      <c r="I8" s="94">
        <f>GESTOR!L8</f>
        <v>0</v>
      </c>
      <c r="J8" s="96">
        <f t="shared" si="2"/>
        <v>1870</v>
      </c>
      <c r="K8" s="18">
        <v>48.36</v>
      </c>
      <c r="L8" s="18">
        <f t="shared" si="0"/>
        <v>45216.6</v>
      </c>
      <c r="M8" s="48"/>
      <c r="N8" s="49"/>
      <c r="O8" s="48"/>
      <c r="P8" s="49"/>
      <c r="Q8" s="48"/>
      <c r="R8" s="49"/>
      <c r="S8" s="48"/>
      <c r="T8" s="49"/>
      <c r="U8" s="48"/>
      <c r="V8" s="49"/>
      <c r="W8" s="48"/>
      <c r="X8" s="49"/>
      <c r="Y8" s="48"/>
      <c r="Z8" s="49"/>
      <c r="AA8" s="48"/>
      <c r="AB8" s="49"/>
      <c r="AC8" s="48"/>
      <c r="AD8" s="49"/>
      <c r="AE8" s="48"/>
      <c r="AF8" s="49"/>
    </row>
    <row r="9" spans="1:32" ht="43.5" x14ac:dyDescent="0.35">
      <c r="A9" s="112"/>
      <c r="B9" s="33">
        <v>6</v>
      </c>
      <c r="C9" s="124"/>
      <c r="D9" s="34" t="s">
        <v>127</v>
      </c>
      <c r="E9" s="35" t="s">
        <v>125</v>
      </c>
      <c r="F9" s="37" t="s">
        <v>28</v>
      </c>
      <c r="G9" s="47">
        <f>REITORIA!J9+CEAD!J9+CEART!J9+CEFID!J9+ESAG!J9+FAED!J9+CCT!J9+CAV!J9+CEO!J9+CEAVI!J9+CESFI!J9+CERES!J9+CEPLAN!J9+CESMO!J9</f>
        <v>4800</v>
      </c>
      <c r="H9" s="92">
        <f t="shared" si="1"/>
        <v>9600</v>
      </c>
      <c r="I9" s="94">
        <f>GESTOR!L9</f>
        <v>0</v>
      </c>
      <c r="J9" s="96">
        <f t="shared" si="2"/>
        <v>9600</v>
      </c>
      <c r="K9" s="18">
        <v>4.24</v>
      </c>
      <c r="L9" s="18">
        <f t="shared" si="0"/>
        <v>20352</v>
      </c>
      <c r="M9" s="48"/>
      <c r="N9" s="49"/>
      <c r="O9" s="48"/>
      <c r="P9" s="49"/>
      <c r="Q9" s="48"/>
      <c r="R9" s="49"/>
      <c r="S9" s="48"/>
      <c r="T9" s="49"/>
      <c r="U9" s="48"/>
      <c r="V9" s="49"/>
      <c r="W9" s="48"/>
      <c r="X9" s="49"/>
      <c r="Y9" s="48"/>
      <c r="Z9" s="49"/>
      <c r="AA9" s="48"/>
      <c r="AB9" s="49"/>
      <c r="AC9" s="48"/>
      <c r="AD9" s="49"/>
      <c r="AE9" s="48"/>
      <c r="AF9" s="49"/>
    </row>
    <row r="10" spans="1:32" ht="29" x14ac:dyDescent="0.35">
      <c r="A10" s="112"/>
      <c r="B10" s="33">
        <v>7</v>
      </c>
      <c r="C10" s="124"/>
      <c r="D10" s="39" t="s">
        <v>128</v>
      </c>
      <c r="E10" s="40" t="s">
        <v>37</v>
      </c>
      <c r="F10" s="40" t="s">
        <v>38</v>
      </c>
      <c r="G10" s="47">
        <f>REITORIA!J10+CEAD!J10+CEART!J10+CEFID!J10+ESAG!J10+FAED!J10+CCT!J10+CAV!J10+CEO!J10+CEAVI!J10+CESFI!J10+CERES!J10+CEPLAN!J10+CESMO!J10</f>
        <v>16000</v>
      </c>
      <c r="H10" s="92">
        <f t="shared" si="1"/>
        <v>32000</v>
      </c>
      <c r="I10" s="94">
        <f>GESTOR!L10</f>
        <v>0</v>
      </c>
      <c r="J10" s="96">
        <f t="shared" si="2"/>
        <v>32000</v>
      </c>
      <c r="K10" s="18">
        <v>8.59</v>
      </c>
      <c r="L10" s="18">
        <f t="shared" si="0"/>
        <v>137440</v>
      </c>
      <c r="M10" s="48"/>
      <c r="N10" s="49"/>
      <c r="O10" s="48"/>
      <c r="P10" s="49"/>
      <c r="Q10" s="48"/>
      <c r="R10" s="49"/>
      <c r="S10" s="48"/>
      <c r="T10" s="49"/>
      <c r="U10" s="48"/>
      <c r="V10" s="49"/>
      <c r="W10" s="48"/>
      <c r="X10" s="49"/>
      <c r="Y10" s="48"/>
      <c r="Z10" s="49"/>
      <c r="AA10" s="48"/>
      <c r="AB10" s="49"/>
      <c r="AC10" s="48"/>
      <c r="AD10" s="49"/>
      <c r="AE10" s="48"/>
      <c r="AF10" s="49"/>
    </row>
    <row r="11" spans="1:32" ht="29" x14ac:dyDescent="0.35">
      <c r="A11" s="112"/>
      <c r="B11" s="33">
        <v>8</v>
      </c>
      <c r="C11" s="124"/>
      <c r="D11" s="39" t="s">
        <v>129</v>
      </c>
      <c r="E11" s="40" t="s">
        <v>37</v>
      </c>
      <c r="F11" s="40" t="s">
        <v>39</v>
      </c>
      <c r="G11" s="47">
        <f>REITORIA!J11+CEAD!J11+CEART!J11+CEFID!J11+ESAG!J11+FAED!J11+CCT!J11+CAV!J11+CEO!J11+CEAVI!J11+CESFI!J11+CERES!J11+CEPLAN!J11+CESMO!J11</f>
        <v>19700</v>
      </c>
      <c r="H11" s="92">
        <f t="shared" si="1"/>
        <v>39400</v>
      </c>
      <c r="I11" s="94">
        <f>GESTOR!L11</f>
        <v>0</v>
      </c>
      <c r="J11" s="96">
        <f t="shared" si="2"/>
        <v>39400</v>
      </c>
      <c r="K11" s="18">
        <v>12.65</v>
      </c>
      <c r="L11" s="18">
        <f t="shared" si="0"/>
        <v>249205</v>
      </c>
      <c r="M11" s="48"/>
      <c r="N11" s="49"/>
      <c r="O11" s="48"/>
      <c r="P11" s="49"/>
      <c r="Q11" s="48"/>
      <c r="R11" s="49"/>
      <c r="S11" s="48"/>
      <c r="T11" s="49"/>
      <c r="U11" s="48"/>
      <c r="V11" s="49"/>
      <c r="W11" s="48"/>
      <c r="X11" s="49"/>
      <c r="Y11" s="48"/>
      <c r="Z11" s="49"/>
      <c r="AA11" s="48"/>
      <c r="AB11" s="49"/>
      <c r="AC11" s="48"/>
      <c r="AD11" s="49"/>
      <c r="AE11" s="48"/>
      <c r="AF11" s="49"/>
    </row>
    <row r="12" spans="1:32" ht="29" x14ac:dyDescent="0.35">
      <c r="A12" s="112"/>
      <c r="B12" s="33">
        <v>9</v>
      </c>
      <c r="C12" s="124"/>
      <c r="D12" s="39" t="s">
        <v>130</v>
      </c>
      <c r="E12" s="41" t="s">
        <v>37</v>
      </c>
      <c r="F12" s="40" t="s">
        <v>40</v>
      </c>
      <c r="G12" s="47">
        <f>REITORIA!J12+CEAD!J12+CEART!J12+CEFID!J12+ESAG!J12+FAED!J12+CCT!J12+CAV!J12+CEO!J12+CEAVI!J12+CESFI!J12+CERES!J12+CEPLAN!J12+CESMO!J12</f>
        <v>600</v>
      </c>
      <c r="H12" s="92">
        <f t="shared" si="1"/>
        <v>1200</v>
      </c>
      <c r="I12" s="94">
        <f>GESTOR!L12</f>
        <v>0</v>
      </c>
      <c r="J12" s="96">
        <f t="shared" si="2"/>
        <v>1200</v>
      </c>
      <c r="K12" s="18">
        <v>13.75</v>
      </c>
      <c r="L12" s="18">
        <f t="shared" si="0"/>
        <v>8250</v>
      </c>
      <c r="M12" s="48"/>
      <c r="N12" s="49"/>
      <c r="O12" s="48"/>
      <c r="P12" s="49"/>
      <c r="Q12" s="48"/>
      <c r="R12" s="49"/>
      <c r="S12" s="48"/>
      <c r="T12" s="49"/>
      <c r="U12" s="48"/>
      <c r="V12" s="49"/>
      <c r="W12" s="48"/>
      <c r="X12" s="49"/>
      <c r="Y12" s="48"/>
      <c r="Z12" s="49"/>
      <c r="AA12" s="48"/>
      <c r="AB12" s="49"/>
      <c r="AC12" s="48"/>
      <c r="AD12" s="49"/>
      <c r="AE12" s="48"/>
      <c r="AF12" s="49"/>
    </row>
    <row r="13" spans="1:32" ht="29" x14ac:dyDescent="0.35">
      <c r="A13" s="112"/>
      <c r="B13" s="33">
        <v>10</v>
      </c>
      <c r="C13" s="124"/>
      <c r="D13" s="39" t="s">
        <v>41</v>
      </c>
      <c r="E13" s="41" t="s">
        <v>10</v>
      </c>
      <c r="F13" s="40" t="s">
        <v>28</v>
      </c>
      <c r="G13" s="47">
        <f>REITORIA!J13+CEAD!J13+CEART!J13+CEFID!J13+ESAG!J13+FAED!J13+CCT!J13+CAV!J13+CEO!J13+CEAVI!J13+CESFI!J13+CERES!J13+CEPLAN!J13+CESMO!J13</f>
        <v>470</v>
      </c>
      <c r="H13" s="92">
        <f t="shared" si="1"/>
        <v>940</v>
      </c>
      <c r="I13" s="94">
        <f>GESTOR!L13</f>
        <v>0</v>
      </c>
      <c r="J13" s="96">
        <f t="shared" si="2"/>
        <v>940</v>
      </c>
      <c r="K13" s="18">
        <v>47.9</v>
      </c>
      <c r="L13" s="18">
        <f t="shared" si="0"/>
        <v>22513</v>
      </c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</row>
    <row r="14" spans="1:32" x14ac:dyDescent="0.35">
      <c r="A14" s="112"/>
      <c r="B14" s="33">
        <v>11</v>
      </c>
      <c r="C14" s="124"/>
      <c r="D14" s="39" t="s">
        <v>42</v>
      </c>
      <c r="E14" s="40" t="s">
        <v>43</v>
      </c>
      <c r="F14" s="40" t="s">
        <v>28</v>
      </c>
      <c r="G14" s="47">
        <f>REITORIA!J14+CEAD!J14+CEART!J14+CEFID!J14+ESAG!J14+FAED!J14+CCT!J14+CAV!J14+CEO!J14+CEAVI!J14+CESFI!J14+CERES!J14+CEPLAN!J14+CESMO!J14</f>
        <v>970</v>
      </c>
      <c r="H14" s="92">
        <f t="shared" si="1"/>
        <v>1940</v>
      </c>
      <c r="I14" s="94">
        <f>GESTOR!L14</f>
        <v>0</v>
      </c>
      <c r="J14" s="96">
        <f t="shared" si="2"/>
        <v>1940</v>
      </c>
      <c r="K14" s="18">
        <v>17.13</v>
      </c>
      <c r="L14" s="18">
        <f t="shared" si="0"/>
        <v>16616.099999999999</v>
      </c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</row>
    <row r="15" spans="1:32" ht="29" x14ac:dyDescent="0.35">
      <c r="A15" s="112"/>
      <c r="B15" s="33">
        <v>12</v>
      </c>
      <c r="C15" s="124"/>
      <c r="D15" s="39" t="s">
        <v>44</v>
      </c>
      <c r="E15" s="40" t="s">
        <v>37</v>
      </c>
      <c r="F15" s="40" t="s">
        <v>45</v>
      </c>
      <c r="G15" s="47">
        <f>REITORIA!J15+CEAD!J15+CEART!J15+CEFID!J15+ESAG!J15+FAED!J15+CCT!J15+CAV!J15+CEO!J15+CEAVI!J15+CESFI!J15+CERES!J15+CEPLAN!J15+CESMO!J15</f>
        <v>670</v>
      </c>
      <c r="H15" s="92">
        <f t="shared" si="1"/>
        <v>1340</v>
      </c>
      <c r="I15" s="94">
        <f>GESTOR!L15</f>
        <v>0</v>
      </c>
      <c r="J15" s="96">
        <f t="shared" si="2"/>
        <v>1340</v>
      </c>
      <c r="K15" s="18">
        <v>22.06</v>
      </c>
      <c r="L15" s="18">
        <f t="shared" si="0"/>
        <v>14780.199999999999</v>
      </c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</row>
    <row r="16" spans="1:32" ht="29" x14ac:dyDescent="0.35">
      <c r="A16" s="112"/>
      <c r="B16" s="33">
        <v>13</v>
      </c>
      <c r="C16" s="124"/>
      <c r="D16" s="42" t="s">
        <v>46</v>
      </c>
      <c r="E16" s="43" t="s">
        <v>37</v>
      </c>
      <c r="F16" s="43" t="s">
        <v>47</v>
      </c>
      <c r="G16" s="47">
        <f>REITORIA!J16+CEAD!J16+CEART!J16+CEFID!J16+ESAG!J16+FAED!J16+CCT!J16+CAV!J16+CEO!J16+CEAVI!J16+CESFI!J16+CERES!J16+CEPLAN!J16+CESMO!J16</f>
        <v>800</v>
      </c>
      <c r="H16" s="92">
        <f t="shared" si="1"/>
        <v>1600</v>
      </c>
      <c r="I16" s="94">
        <f>GESTOR!L16</f>
        <v>0</v>
      </c>
      <c r="J16" s="96">
        <f t="shared" si="2"/>
        <v>1600</v>
      </c>
      <c r="K16" s="18">
        <v>17.41</v>
      </c>
      <c r="L16" s="18">
        <f t="shared" si="0"/>
        <v>13928</v>
      </c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</row>
    <row r="17" spans="1:32" ht="29" x14ac:dyDescent="0.35">
      <c r="A17" s="112"/>
      <c r="B17" s="33">
        <v>14</v>
      </c>
      <c r="C17" s="124"/>
      <c r="D17" s="39" t="s">
        <v>48</v>
      </c>
      <c r="E17" s="40" t="s">
        <v>37</v>
      </c>
      <c r="F17" s="40" t="s">
        <v>49</v>
      </c>
      <c r="G17" s="47">
        <f>REITORIA!J17+CEAD!J17+CEART!J17+CEFID!J17+ESAG!J17+FAED!J17+CCT!J17+CAV!J17+CEO!J17+CEAVI!J17+CESFI!J17+CERES!J17+CEPLAN!J17+CESMO!J17</f>
        <v>700</v>
      </c>
      <c r="H17" s="92">
        <f t="shared" si="1"/>
        <v>1400</v>
      </c>
      <c r="I17" s="94">
        <f>GESTOR!L17</f>
        <v>0</v>
      </c>
      <c r="J17" s="96">
        <f t="shared" si="2"/>
        <v>1400</v>
      </c>
      <c r="K17" s="18">
        <v>12.38</v>
      </c>
      <c r="L17" s="18">
        <f t="shared" si="0"/>
        <v>8666</v>
      </c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</row>
    <row r="18" spans="1:32" ht="29" x14ac:dyDescent="0.35">
      <c r="A18" s="112"/>
      <c r="B18" s="33">
        <v>15</v>
      </c>
      <c r="C18" s="124"/>
      <c r="D18" s="39" t="s">
        <v>50</v>
      </c>
      <c r="E18" s="40" t="s">
        <v>37</v>
      </c>
      <c r="F18" s="40" t="s">
        <v>51</v>
      </c>
      <c r="G18" s="47">
        <f>REITORIA!J18+CEAD!J18+CEART!J18+CEFID!J18+ESAG!J18+FAED!J18+CCT!J18+CAV!J18+CEO!J18+CEAVI!J18+CESFI!J18+CERES!J18+CEPLAN!J18+CESMO!J18</f>
        <v>350</v>
      </c>
      <c r="H18" s="92">
        <f t="shared" si="1"/>
        <v>700</v>
      </c>
      <c r="I18" s="94">
        <f>GESTOR!L18</f>
        <v>0</v>
      </c>
      <c r="J18" s="96">
        <f t="shared" si="2"/>
        <v>700</v>
      </c>
      <c r="K18" s="18">
        <v>154.96</v>
      </c>
      <c r="L18" s="18">
        <f t="shared" si="0"/>
        <v>54236</v>
      </c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</row>
    <row r="19" spans="1:32" ht="29" x14ac:dyDescent="0.35">
      <c r="A19" s="112"/>
      <c r="B19" s="33">
        <v>16</v>
      </c>
      <c r="C19" s="124"/>
      <c r="D19" s="39" t="s">
        <v>52</v>
      </c>
      <c r="E19" s="40" t="s">
        <v>37</v>
      </c>
      <c r="F19" s="40" t="s">
        <v>53</v>
      </c>
      <c r="G19" s="47">
        <f>REITORIA!J19+CEAD!J19+CEART!J19+CEFID!J19+ESAG!J19+FAED!J19+CCT!J19+CAV!J19+CEO!J19+CEAVI!J19+CESFI!J19+CERES!J19+CEPLAN!J19+CESMO!J19</f>
        <v>320</v>
      </c>
      <c r="H19" s="92">
        <f t="shared" si="1"/>
        <v>640</v>
      </c>
      <c r="I19" s="94">
        <f>GESTOR!L19</f>
        <v>0</v>
      </c>
      <c r="J19" s="96">
        <f t="shared" si="2"/>
        <v>640</v>
      </c>
      <c r="K19" s="18">
        <v>169.18</v>
      </c>
      <c r="L19" s="18">
        <f t="shared" si="0"/>
        <v>54137.600000000006</v>
      </c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</row>
    <row r="20" spans="1:32" ht="29" x14ac:dyDescent="0.35">
      <c r="A20" s="112"/>
      <c r="B20" s="33">
        <v>17</v>
      </c>
      <c r="C20" s="124"/>
      <c r="D20" s="39" t="s">
        <v>54</v>
      </c>
      <c r="E20" s="40" t="s">
        <v>37</v>
      </c>
      <c r="F20" s="40" t="s">
        <v>55</v>
      </c>
      <c r="G20" s="47">
        <f>REITORIA!J20+CEAD!J20+CEART!J20+CEFID!J20+ESAG!J20+FAED!J20+CCT!J20+CAV!J20+CEO!J20+CEAVI!J20+CESFI!J20+CERES!J20+CEPLAN!J20+CESMO!J20</f>
        <v>1200</v>
      </c>
      <c r="H20" s="92">
        <f t="shared" si="1"/>
        <v>2400</v>
      </c>
      <c r="I20" s="94">
        <f>GESTOR!L20</f>
        <v>0</v>
      </c>
      <c r="J20" s="96">
        <f t="shared" si="2"/>
        <v>2400</v>
      </c>
      <c r="K20" s="18">
        <v>55.76</v>
      </c>
      <c r="L20" s="18">
        <f t="shared" si="0"/>
        <v>66912</v>
      </c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</row>
    <row r="21" spans="1:32" ht="29" x14ac:dyDescent="0.35">
      <c r="A21" s="112"/>
      <c r="B21" s="33">
        <v>18</v>
      </c>
      <c r="C21" s="124"/>
      <c r="D21" s="39" t="s">
        <v>56</v>
      </c>
      <c r="E21" s="40" t="s">
        <v>37</v>
      </c>
      <c r="F21" s="40" t="s">
        <v>57</v>
      </c>
      <c r="G21" s="47">
        <f>REITORIA!J21+CEAD!J21+CEART!J21+CEFID!J21+ESAG!J21+FAED!J21+CCT!J21+CAV!J21+CEO!J21+CEAVI!J21+CESFI!J21+CERES!J21+CEPLAN!J21+CESMO!J21</f>
        <v>920</v>
      </c>
      <c r="H21" s="92">
        <f t="shared" si="1"/>
        <v>1840</v>
      </c>
      <c r="I21" s="94">
        <f>GESTOR!L21</f>
        <v>0</v>
      </c>
      <c r="J21" s="96">
        <f t="shared" si="2"/>
        <v>1840</v>
      </c>
      <c r="K21" s="18">
        <v>21.39</v>
      </c>
      <c r="L21" s="18">
        <f t="shared" si="0"/>
        <v>19678.8</v>
      </c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</row>
    <row r="22" spans="1:32" ht="29" x14ac:dyDescent="0.35">
      <c r="A22" s="112"/>
      <c r="B22" s="33">
        <v>19</v>
      </c>
      <c r="C22" s="124"/>
      <c r="D22" s="39" t="s">
        <v>58</v>
      </c>
      <c r="E22" s="40" t="s">
        <v>37</v>
      </c>
      <c r="F22" s="40" t="s">
        <v>59</v>
      </c>
      <c r="G22" s="47">
        <f>REITORIA!J22+CEAD!J22+CEART!J22+CEFID!J22+ESAG!J22+FAED!J22+CCT!J22+CAV!J22+CEO!J22+CEAVI!J22+CESFI!J22+CERES!J22+CEPLAN!J22+CESMO!J22</f>
        <v>410</v>
      </c>
      <c r="H22" s="92">
        <f t="shared" si="1"/>
        <v>820</v>
      </c>
      <c r="I22" s="94">
        <f>GESTOR!L22</f>
        <v>0</v>
      </c>
      <c r="J22" s="96">
        <f t="shared" si="2"/>
        <v>820</v>
      </c>
      <c r="K22" s="18">
        <v>47.92</v>
      </c>
      <c r="L22" s="18">
        <f t="shared" si="0"/>
        <v>19647.2</v>
      </c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</row>
    <row r="23" spans="1:32" ht="29" x14ac:dyDescent="0.35">
      <c r="A23" s="112"/>
      <c r="B23" s="33">
        <v>20</v>
      </c>
      <c r="C23" s="124"/>
      <c r="D23" s="39" t="s">
        <v>60</v>
      </c>
      <c r="E23" s="40" t="s">
        <v>37</v>
      </c>
      <c r="F23" s="40" t="s">
        <v>61</v>
      </c>
      <c r="G23" s="47">
        <f>REITORIA!J23+CEAD!J23+CEART!J23+CEFID!J23+ESAG!J23+FAED!J23+CCT!J23+CAV!J23+CEO!J23+CEAVI!J23+CESFI!J23+CERES!J23+CEPLAN!J23+CESMO!J23</f>
        <v>270</v>
      </c>
      <c r="H23" s="92">
        <f t="shared" si="1"/>
        <v>540</v>
      </c>
      <c r="I23" s="94">
        <f>GESTOR!L23</f>
        <v>0</v>
      </c>
      <c r="J23" s="96">
        <f t="shared" si="2"/>
        <v>540</v>
      </c>
      <c r="K23" s="18">
        <v>80.260000000000005</v>
      </c>
      <c r="L23" s="18">
        <f t="shared" si="0"/>
        <v>21670.2</v>
      </c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</row>
    <row r="24" spans="1:32" ht="29" x14ac:dyDescent="0.35">
      <c r="A24" s="112"/>
      <c r="B24" s="33">
        <v>21</v>
      </c>
      <c r="C24" s="124"/>
      <c r="D24" s="39" t="s">
        <v>62</v>
      </c>
      <c r="E24" s="40" t="s">
        <v>125</v>
      </c>
      <c r="F24" s="40" t="s">
        <v>63</v>
      </c>
      <c r="G24" s="47">
        <f>REITORIA!J24+CEAD!J24+CEART!J24+CEFID!J24+ESAG!J24+FAED!J24+CCT!J24+CAV!J24+CEO!J24+CEAVI!J24+CESFI!J24+CERES!J24+CEPLAN!J24+CESMO!J24</f>
        <v>13</v>
      </c>
      <c r="H24" s="92">
        <f t="shared" si="1"/>
        <v>26</v>
      </c>
      <c r="I24" s="94">
        <f>GESTOR!L24</f>
        <v>0</v>
      </c>
      <c r="J24" s="96">
        <f t="shared" si="2"/>
        <v>26</v>
      </c>
      <c r="K24" s="18">
        <v>857.58</v>
      </c>
      <c r="L24" s="18">
        <f t="shared" si="0"/>
        <v>11148.54</v>
      </c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</row>
    <row r="25" spans="1:32" ht="29" x14ac:dyDescent="0.35">
      <c r="A25" s="112"/>
      <c r="B25" s="33">
        <v>22</v>
      </c>
      <c r="C25" s="124"/>
      <c r="D25" s="39" t="s">
        <v>64</v>
      </c>
      <c r="E25" s="40" t="s">
        <v>125</v>
      </c>
      <c r="F25" s="40" t="s">
        <v>63</v>
      </c>
      <c r="G25" s="47">
        <f>REITORIA!J25+CEAD!J25+CEART!J25+CEFID!J25+ESAG!J25+FAED!J25+CCT!J25+CAV!J25+CEO!J25+CEAVI!J25+CESFI!J25+CERES!J25+CEPLAN!J25+CESMO!J25</f>
        <v>21</v>
      </c>
      <c r="H25" s="92">
        <f t="shared" si="1"/>
        <v>42</v>
      </c>
      <c r="I25" s="94">
        <f>GESTOR!L25</f>
        <v>0</v>
      </c>
      <c r="J25" s="96">
        <f t="shared" si="2"/>
        <v>42</v>
      </c>
      <c r="K25" s="18">
        <v>450.92</v>
      </c>
      <c r="L25" s="18">
        <f t="shared" si="0"/>
        <v>9469.32</v>
      </c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</row>
    <row r="26" spans="1:32" ht="29" x14ac:dyDescent="0.35">
      <c r="A26" s="112"/>
      <c r="B26" s="33">
        <v>23</v>
      </c>
      <c r="C26" s="124"/>
      <c r="D26" s="39" t="s">
        <v>65</v>
      </c>
      <c r="E26" s="40" t="s">
        <v>125</v>
      </c>
      <c r="F26" s="40" t="s">
        <v>66</v>
      </c>
      <c r="G26" s="47">
        <f>REITORIA!J26+CEAD!J26+CEART!J26+CEFID!J26+ESAG!J26+FAED!J26+CCT!J26+CAV!J26+CEO!J26+CEAVI!J26+CESFI!J26+CERES!J26+CEPLAN!J26+CESMO!J26</f>
        <v>31</v>
      </c>
      <c r="H26" s="92">
        <f t="shared" si="1"/>
        <v>62</v>
      </c>
      <c r="I26" s="94">
        <f>GESTOR!L26</f>
        <v>0</v>
      </c>
      <c r="J26" s="96">
        <f t="shared" si="2"/>
        <v>62</v>
      </c>
      <c r="K26" s="18">
        <v>121.74</v>
      </c>
      <c r="L26" s="18">
        <f t="shared" si="0"/>
        <v>3773.94</v>
      </c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</row>
    <row r="27" spans="1:32" ht="43.5" x14ac:dyDescent="0.35">
      <c r="A27" s="112"/>
      <c r="B27" s="33">
        <v>24</v>
      </c>
      <c r="C27" s="124"/>
      <c r="D27" s="39" t="s">
        <v>67</v>
      </c>
      <c r="E27" s="40" t="s">
        <v>125</v>
      </c>
      <c r="F27" s="40" t="s">
        <v>68</v>
      </c>
      <c r="G27" s="47">
        <f>REITORIA!J27+CEAD!J27+CEART!J27+CEFID!J27+ESAG!J27+FAED!J27+CCT!J27+CAV!J27+CEO!J27+CEAVI!J27+CESFI!J27+CERES!J27+CEPLAN!J27+CESMO!J27</f>
        <v>15</v>
      </c>
      <c r="H27" s="92">
        <f t="shared" si="1"/>
        <v>30</v>
      </c>
      <c r="I27" s="94">
        <f>GESTOR!L27</f>
        <v>0</v>
      </c>
      <c r="J27" s="96">
        <f t="shared" si="2"/>
        <v>30</v>
      </c>
      <c r="K27" s="18">
        <v>559.17999999999995</v>
      </c>
      <c r="L27" s="18">
        <f t="shared" si="0"/>
        <v>8387.6999999999989</v>
      </c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</row>
    <row r="28" spans="1:32" ht="43.5" x14ac:dyDescent="0.35">
      <c r="A28" s="112"/>
      <c r="B28" s="33">
        <v>25</v>
      </c>
      <c r="C28" s="124"/>
      <c r="D28" s="39" t="s">
        <v>69</v>
      </c>
      <c r="E28" s="40" t="s">
        <v>125</v>
      </c>
      <c r="F28" s="40" t="s">
        <v>28</v>
      </c>
      <c r="G28" s="47">
        <f>REITORIA!J28+CEAD!J28+CEART!J28+CEFID!J28+ESAG!J28+FAED!J28+CCT!J28+CAV!J28+CEO!J28+CEAVI!J28+CESFI!J28+CERES!J28+CEPLAN!J28+CESMO!J28</f>
        <v>39</v>
      </c>
      <c r="H28" s="92">
        <f t="shared" si="1"/>
        <v>78</v>
      </c>
      <c r="I28" s="94">
        <f>GESTOR!L28</f>
        <v>0</v>
      </c>
      <c r="J28" s="96">
        <f t="shared" si="2"/>
        <v>78</v>
      </c>
      <c r="K28" s="18">
        <v>279.39999999999998</v>
      </c>
      <c r="L28" s="18">
        <f t="shared" si="0"/>
        <v>10896.599999999999</v>
      </c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</row>
    <row r="29" spans="1:32" ht="29" x14ac:dyDescent="0.35">
      <c r="A29" s="112"/>
      <c r="B29" s="33">
        <v>26</v>
      </c>
      <c r="C29" s="124"/>
      <c r="D29" s="39" t="s">
        <v>70</v>
      </c>
      <c r="E29" s="40" t="s">
        <v>125</v>
      </c>
      <c r="F29" s="40" t="s">
        <v>71</v>
      </c>
      <c r="G29" s="47">
        <f>REITORIA!J29+CEAD!J29+CEART!J29+CEFID!J29+ESAG!J29+FAED!J29+CCT!J29+CAV!J29+CEO!J29+CEAVI!J29+CESFI!J29+CERES!J29+CEPLAN!J29+CESMO!J29</f>
        <v>43</v>
      </c>
      <c r="H29" s="92">
        <f t="shared" si="1"/>
        <v>86</v>
      </c>
      <c r="I29" s="94">
        <f>GESTOR!L29</f>
        <v>0</v>
      </c>
      <c r="J29" s="96">
        <f t="shared" si="2"/>
        <v>86</v>
      </c>
      <c r="K29" s="18">
        <v>106.23</v>
      </c>
      <c r="L29" s="18">
        <f t="shared" si="0"/>
        <v>4567.8900000000003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</row>
    <row r="30" spans="1:32" ht="29" x14ac:dyDescent="0.35">
      <c r="A30" s="112"/>
      <c r="B30" s="33">
        <v>27</v>
      </c>
      <c r="C30" s="124"/>
      <c r="D30" s="39" t="s">
        <v>72</v>
      </c>
      <c r="E30" s="40" t="s">
        <v>125</v>
      </c>
      <c r="F30" s="40" t="s">
        <v>73</v>
      </c>
      <c r="G30" s="47">
        <f>REITORIA!J30+CEAD!J30+CEART!J30+CEFID!J30+ESAG!J30+FAED!J30+CCT!J30+CAV!J30+CEO!J30+CEAVI!J30+CESFI!J30+CERES!J30+CEPLAN!J30+CESMO!J30</f>
        <v>43</v>
      </c>
      <c r="H30" s="92">
        <f t="shared" si="1"/>
        <v>86</v>
      </c>
      <c r="I30" s="94">
        <f>GESTOR!L30</f>
        <v>0</v>
      </c>
      <c r="J30" s="96">
        <f t="shared" si="2"/>
        <v>86</v>
      </c>
      <c r="K30" s="18">
        <v>619.09</v>
      </c>
      <c r="L30" s="18">
        <f t="shared" si="0"/>
        <v>26620.870000000003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</row>
    <row r="31" spans="1:32" ht="29" x14ac:dyDescent="0.35">
      <c r="A31" s="112"/>
      <c r="B31" s="33">
        <v>28</v>
      </c>
      <c r="C31" s="124"/>
      <c r="D31" s="39" t="s">
        <v>74</v>
      </c>
      <c r="E31" s="40" t="s">
        <v>125</v>
      </c>
      <c r="F31" s="40" t="s">
        <v>75</v>
      </c>
      <c r="G31" s="47">
        <f>REITORIA!J31+CEAD!J31+CEART!J31+CEFID!J31+ESAG!J31+FAED!J31+CCT!J31+CAV!J31+CEO!J31+CEAVI!J31+CESFI!J31+CERES!J31+CEPLAN!J31+CESMO!J31</f>
        <v>44</v>
      </c>
      <c r="H31" s="92">
        <f t="shared" si="1"/>
        <v>88</v>
      </c>
      <c r="I31" s="94">
        <f>GESTOR!L31</f>
        <v>0</v>
      </c>
      <c r="J31" s="96">
        <f t="shared" si="2"/>
        <v>88</v>
      </c>
      <c r="K31" s="18">
        <v>864.15</v>
      </c>
      <c r="L31" s="18">
        <f t="shared" si="0"/>
        <v>38022.6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</row>
    <row r="32" spans="1:32" ht="58" x14ac:dyDescent="0.35">
      <c r="A32" s="112"/>
      <c r="B32" s="33">
        <v>29</v>
      </c>
      <c r="C32" s="124"/>
      <c r="D32" s="39" t="s">
        <v>76</v>
      </c>
      <c r="E32" s="40" t="s">
        <v>125</v>
      </c>
      <c r="F32" s="40" t="s">
        <v>28</v>
      </c>
      <c r="G32" s="47">
        <f>REITORIA!J32+CEAD!J32+CEART!J32+CEFID!J32+ESAG!J32+FAED!J32+CCT!J32+CAV!J32+CEO!J32+CEAVI!J32+CESFI!J32+CERES!J32+CEPLAN!J32+CESMO!J32</f>
        <v>61</v>
      </c>
      <c r="H32" s="92">
        <f t="shared" si="1"/>
        <v>122</v>
      </c>
      <c r="I32" s="94">
        <f>GESTOR!L32</f>
        <v>0</v>
      </c>
      <c r="J32" s="96">
        <f t="shared" si="2"/>
        <v>122</v>
      </c>
      <c r="K32" s="18">
        <v>462.23</v>
      </c>
      <c r="L32" s="18">
        <f t="shared" si="0"/>
        <v>28196.030000000002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</row>
    <row r="33" spans="1:32" ht="58" x14ac:dyDescent="0.35">
      <c r="A33" s="112"/>
      <c r="B33" s="33">
        <v>30</v>
      </c>
      <c r="C33" s="124"/>
      <c r="D33" s="39" t="s">
        <v>77</v>
      </c>
      <c r="E33" s="40" t="s">
        <v>125</v>
      </c>
      <c r="F33" s="40" t="s">
        <v>28</v>
      </c>
      <c r="G33" s="47">
        <f>REITORIA!J33+CEAD!J33+CEART!J33+CEFID!J33+ESAG!J33+FAED!J33+CCT!J33+CAV!J33+CEO!J33+CEAVI!J33+CESFI!J33+CERES!J33+CEPLAN!J33+CESMO!J33</f>
        <v>41</v>
      </c>
      <c r="H33" s="92">
        <f t="shared" si="1"/>
        <v>82</v>
      </c>
      <c r="I33" s="94">
        <f>GESTOR!L33</f>
        <v>0</v>
      </c>
      <c r="J33" s="96">
        <f t="shared" si="2"/>
        <v>82</v>
      </c>
      <c r="K33" s="18">
        <v>872.9</v>
      </c>
      <c r="L33" s="18">
        <f t="shared" si="0"/>
        <v>35788.9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</row>
    <row r="34" spans="1:32" ht="29" x14ac:dyDescent="0.35">
      <c r="A34" s="112"/>
      <c r="B34" s="33">
        <v>31</v>
      </c>
      <c r="C34" s="124"/>
      <c r="D34" s="39" t="s">
        <v>78</v>
      </c>
      <c r="E34" s="40" t="s">
        <v>125</v>
      </c>
      <c r="F34" s="40" t="s">
        <v>28</v>
      </c>
      <c r="G34" s="47">
        <f>REITORIA!J34+CEAD!J34+CEART!J34+CEFID!J34+ESAG!J34+FAED!J34+CCT!J34+CAV!J34+CEO!J34+CEAVI!J34+CESFI!J34+CERES!J34+CEPLAN!J34+CESMO!J34</f>
        <v>66</v>
      </c>
      <c r="H34" s="92">
        <f t="shared" si="1"/>
        <v>132</v>
      </c>
      <c r="I34" s="94">
        <f>GESTOR!L34</f>
        <v>0</v>
      </c>
      <c r="J34" s="96">
        <f t="shared" si="2"/>
        <v>132</v>
      </c>
      <c r="K34" s="18">
        <v>58.04</v>
      </c>
      <c r="L34" s="18">
        <f t="shared" si="0"/>
        <v>3830.64</v>
      </c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</row>
    <row r="35" spans="1:32" x14ac:dyDescent="0.35">
      <c r="A35" s="112"/>
      <c r="B35" s="33">
        <v>32</v>
      </c>
      <c r="C35" s="124"/>
      <c r="D35" s="39" t="s">
        <v>131</v>
      </c>
      <c r="E35" s="40" t="s">
        <v>125</v>
      </c>
      <c r="F35" s="40" t="s">
        <v>28</v>
      </c>
      <c r="G35" s="47">
        <f>REITORIA!J35+CEAD!J35+CEART!J35+CEFID!J35+ESAG!J35+FAED!J35+CCT!J35+CAV!J35+CEO!J35+CEAVI!J35+CESFI!J35+CERES!J35+CEPLAN!J35+CESMO!J35</f>
        <v>109</v>
      </c>
      <c r="H35" s="92">
        <f t="shared" si="1"/>
        <v>218</v>
      </c>
      <c r="I35" s="94">
        <f>GESTOR!L35</f>
        <v>0</v>
      </c>
      <c r="J35" s="96">
        <f t="shared" si="2"/>
        <v>218</v>
      </c>
      <c r="K35" s="18">
        <v>54.95</v>
      </c>
      <c r="L35" s="18">
        <f t="shared" si="0"/>
        <v>5989.55</v>
      </c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</row>
    <row r="36" spans="1:32" ht="58" x14ac:dyDescent="0.35">
      <c r="A36" s="112"/>
      <c r="B36" s="33">
        <v>33</v>
      </c>
      <c r="C36" s="124"/>
      <c r="D36" s="39" t="s">
        <v>132</v>
      </c>
      <c r="E36" s="40" t="s">
        <v>37</v>
      </c>
      <c r="F36" s="40" t="s">
        <v>79</v>
      </c>
      <c r="G36" s="47">
        <f>REITORIA!J36+CEAD!J36+CEART!J36+CEFID!J36+ESAG!J36+FAED!J36+CCT!J36+CAV!J36+CEO!J36+CEAVI!J36+CESFI!J36+CERES!J36+CEPLAN!J36+CESMO!J36</f>
        <v>4000</v>
      </c>
      <c r="H36" s="92">
        <f t="shared" si="1"/>
        <v>8000</v>
      </c>
      <c r="I36" s="94">
        <f>GESTOR!L36</f>
        <v>0</v>
      </c>
      <c r="J36" s="96">
        <f t="shared" si="2"/>
        <v>8000</v>
      </c>
      <c r="K36" s="18">
        <v>10.43</v>
      </c>
      <c r="L36" s="18">
        <f t="shared" si="0"/>
        <v>41720</v>
      </c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</row>
    <row r="37" spans="1:32" ht="43.5" x14ac:dyDescent="0.35">
      <c r="A37" s="112"/>
      <c r="B37" s="33">
        <v>34</v>
      </c>
      <c r="C37" s="124"/>
      <c r="D37" s="39" t="s">
        <v>133</v>
      </c>
      <c r="E37" s="40" t="s">
        <v>37</v>
      </c>
      <c r="F37" s="40" t="s">
        <v>80</v>
      </c>
      <c r="G37" s="47">
        <f>REITORIA!J37+CEAD!J37+CEART!J37+CEFID!J37+ESAG!J37+FAED!J37+CCT!J37+CAV!J37+CEO!J37+CEAVI!J37+CESFI!J37+CERES!J37+CEPLAN!J37+CESMO!J37</f>
        <v>3000</v>
      </c>
      <c r="H37" s="92">
        <f t="shared" si="1"/>
        <v>6000</v>
      </c>
      <c r="I37" s="94">
        <f>GESTOR!L37</f>
        <v>0</v>
      </c>
      <c r="J37" s="96">
        <f t="shared" si="2"/>
        <v>6000</v>
      </c>
      <c r="K37" s="18">
        <v>15.99</v>
      </c>
      <c r="L37" s="18">
        <f t="shared" si="0"/>
        <v>47970</v>
      </c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</row>
    <row r="38" spans="1:32" ht="43.5" x14ac:dyDescent="0.35">
      <c r="A38" s="112"/>
      <c r="B38" s="33">
        <v>35</v>
      </c>
      <c r="C38" s="124"/>
      <c r="D38" s="39" t="s">
        <v>134</v>
      </c>
      <c r="E38" s="40" t="s">
        <v>37</v>
      </c>
      <c r="F38" s="40" t="s">
        <v>81</v>
      </c>
      <c r="G38" s="47">
        <f>REITORIA!J38+CEAD!J38+CEART!J38+CEFID!J38+ESAG!J38+FAED!J38+CCT!J38+CAV!J38+CEO!J38+CEAVI!J38+CESFI!J38+CERES!J38+CEPLAN!J38+CESMO!J38</f>
        <v>3000</v>
      </c>
      <c r="H38" s="92">
        <f t="shared" si="1"/>
        <v>6000</v>
      </c>
      <c r="I38" s="94">
        <f>GESTOR!L38</f>
        <v>0</v>
      </c>
      <c r="J38" s="96">
        <f t="shared" si="2"/>
        <v>6000</v>
      </c>
      <c r="K38" s="18">
        <v>16.75</v>
      </c>
      <c r="L38" s="18">
        <f t="shared" si="0"/>
        <v>50250</v>
      </c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</row>
    <row r="39" spans="1:32" ht="58" x14ac:dyDescent="0.35">
      <c r="A39" s="112"/>
      <c r="B39" s="33">
        <v>36</v>
      </c>
      <c r="C39" s="124"/>
      <c r="D39" s="39" t="s">
        <v>135</v>
      </c>
      <c r="E39" s="40" t="s">
        <v>37</v>
      </c>
      <c r="F39" s="40" t="s">
        <v>82</v>
      </c>
      <c r="G39" s="47">
        <f>REITORIA!J39+CEAD!J39+CEART!J39+CEFID!J39+ESAG!J39+FAED!J39+CCT!J39+CAV!J39+CEO!J39+CEAVI!J39+CESFI!J39+CERES!J39+CEPLAN!J39+CESMO!J39</f>
        <v>1900</v>
      </c>
      <c r="H39" s="92">
        <f t="shared" si="1"/>
        <v>3800</v>
      </c>
      <c r="I39" s="94">
        <f>GESTOR!L39</f>
        <v>0</v>
      </c>
      <c r="J39" s="96">
        <f t="shared" si="2"/>
        <v>3800</v>
      </c>
      <c r="K39" s="18">
        <v>42.18</v>
      </c>
      <c r="L39" s="18">
        <f t="shared" si="0"/>
        <v>80142</v>
      </c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</row>
    <row r="40" spans="1:32" ht="58" x14ac:dyDescent="0.35">
      <c r="A40" s="112"/>
      <c r="B40" s="33">
        <v>37</v>
      </c>
      <c r="C40" s="124"/>
      <c r="D40" s="39" t="s">
        <v>136</v>
      </c>
      <c r="E40" s="40" t="s">
        <v>37</v>
      </c>
      <c r="F40" s="40" t="s">
        <v>83</v>
      </c>
      <c r="G40" s="47">
        <f>REITORIA!J40+CEAD!J40+CEART!J40+CEFID!J40+ESAG!J40+FAED!J40+CCT!J40+CAV!J40+CEO!J40+CEAVI!J40+CESFI!J40+CERES!J40+CEPLAN!J40+CESMO!J40</f>
        <v>1900</v>
      </c>
      <c r="H40" s="92">
        <f t="shared" si="1"/>
        <v>3800</v>
      </c>
      <c r="I40" s="94">
        <f>GESTOR!L40</f>
        <v>0</v>
      </c>
      <c r="J40" s="96">
        <f t="shared" si="2"/>
        <v>3800</v>
      </c>
      <c r="K40" s="18">
        <v>22.07</v>
      </c>
      <c r="L40" s="18">
        <f t="shared" si="0"/>
        <v>41933</v>
      </c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</row>
    <row r="41" spans="1:32" ht="43.5" x14ac:dyDescent="0.35">
      <c r="A41" s="112"/>
      <c r="B41" s="33">
        <v>38</v>
      </c>
      <c r="C41" s="124"/>
      <c r="D41" s="39" t="s">
        <v>84</v>
      </c>
      <c r="E41" s="40" t="s">
        <v>125</v>
      </c>
      <c r="F41" s="40" t="s">
        <v>85</v>
      </c>
      <c r="G41" s="47">
        <f>REITORIA!J41+CEAD!J41+CEART!J41+CEFID!J41+ESAG!J41+FAED!J41+CCT!J41+CAV!J41+CEO!J41+CEAVI!J41+CESFI!J41+CERES!J41+CEPLAN!J41+CESMO!J41</f>
        <v>5</v>
      </c>
      <c r="H41" s="92">
        <f t="shared" si="1"/>
        <v>10</v>
      </c>
      <c r="I41" s="94">
        <f>GESTOR!L41</f>
        <v>0</v>
      </c>
      <c r="J41" s="96">
        <f t="shared" si="2"/>
        <v>10</v>
      </c>
      <c r="K41" s="18">
        <v>913.6</v>
      </c>
      <c r="L41" s="18">
        <f t="shared" si="0"/>
        <v>4568</v>
      </c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</row>
    <row r="42" spans="1:32" ht="43.5" x14ac:dyDescent="0.35">
      <c r="A42" s="112"/>
      <c r="B42" s="33">
        <v>39</v>
      </c>
      <c r="C42" s="124"/>
      <c r="D42" s="39" t="s">
        <v>86</v>
      </c>
      <c r="E42" s="40" t="s">
        <v>125</v>
      </c>
      <c r="F42" s="40" t="s">
        <v>87</v>
      </c>
      <c r="G42" s="47">
        <f>REITORIA!J42+CEAD!J42+CEART!J42+CEFID!J42+ESAG!J42+FAED!J42+CCT!J42+CAV!J42+CEO!J42+CEAVI!J42+CESFI!J42+CERES!J42+CEPLAN!J42+CESMO!J42</f>
        <v>25</v>
      </c>
      <c r="H42" s="92">
        <f t="shared" si="1"/>
        <v>50</v>
      </c>
      <c r="I42" s="94">
        <f>GESTOR!L42</f>
        <v>0</v>
      </c>
      <c r="J42" s="96">
        <f t="shared" si="2"/>
        <v>50</v>
      </c>
      <c r="K42" s="18">
        <v>373.35</v>
      </c>
      <c r="L42" s="18">
        <f t="shared" si="0"/>
        <v>9333.75</v>
      </c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</row>
    <row r="43" spans="1:32" x14ac:dyDescent="0.35">
      <c r="A43" s="112"/>
      <c r="B43" s="33">
        <v>40</v>
      </c>
      <c r="C43" s="124"/>
      <c r="D43" s="39" t="s">
        <v>88</v>
      </c>
      <c r="E43" s="40" t="s">
        <v>125</v>
      </c>
      <c r="F43" s="40" t="s">
        <v>28</v>
      </c>
      <c r="G43" s="47">
        <f>REITORIA!J43+CEAD!J43+CEART!J43+CEFID!J43+ESAG!J43+FAED!J43+CCT!J43+CAV!J43+CEO!J43+CEAVI!J43+CESFI!J43+CERES!J43+CEPLAN!J43+CESMO!J43</f>
        <v>14</v>
      </c>
      <c r="H43" s="92">
        <f t="shared" si="1"/>
        <v>28</v>
      </c>
      <c r="I43" s="94">
        <f>GESTOR!L43</f>
        <v>0</v>
      </c>
      <c r="J43" s="96">
        <f t="shared" si="2"/>
        <v>28</v>
      </c>
      <c r="K43" s="18">
        <v>741.62</v>
      </c>
      <c r="L43" s="18">
        <f t="shared" si="0"/>
        <v>10382.68</v>
      </c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</row>
    <row r="44" spans="1:32" ht="29" x14ac:dyDescent="0.35">
      <c r="A44" s="112"/>
      <c r="B44" s="33">
        <v>41</v>
      </c>
      <c r="C44" s="124"/>
      <c r="D44" s="39" t="s">
        <v>89</v>
      </c>
      <c r="E44" s="40" t="s">
        <v>37</v>
      </c>
      <c r="F44" s="40" t="s">
        <v>28</v>
      </c>
      <c r="G44" s="47">
        <f>REITORIA!J44+CEAD!J44+CEART!J44+CEFID!J44+ESAG!J44+FAED!J44+CCT!J44+CAV!J44+CEO!J44+CEAVI!J44+CESFI!J44+CERES!J44+CEPLAN!J44+CESMO!J44</f>
        <v>1050</v>
      </c>
      <c r="H44" s="92">
        <f t="shared" si="1"/>
        <v>2100</v>
      </c>
      <c r="I44" s="94">
        <f>GESTOR!L44</f>
        <v>0</v>
      </c>
      <c r="J44" s="96">
        <f t="shared" si="2"/>
        <v>2100</v>
      </c>
      <c r="K44" s="18">
        <v>154.77000000000001</v>
      </c>
      <c r="L44" s="18">
        <f t="shared" si="0"/>
        <v>162508.5</v>
      </c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</row>
    <row r="45" spans="1:32" ht="29" x14ac:dyDescent="0.35">
      <c r="A45" s="112"/>
      <c r="B45" s="33">
        <v>42</v>
      </c>
      <c r="C45" s="124"/>
      <c r="D45" s="39" t="s">
        <v>90</v>
      </c>
      <c r="E45" s="40" t="s">
        <v>37</v>
      </c>
      <c r="F45" s="40" t="s">
        <v>28</v>
      </c>
      <c r="G45" s="47">
        <f>REITORIA!J45+CEAD!J45+CEART!J45+CEFID!J45+ESAG!J45+FAED!J45+CCT!J45+CAV!J45+CEO!J45+CEAVI!J45+CESFI!J45+CERES!J45+CEPLAN!J45+CESMO!J45</f>
        <v>2500</v>
      </c>
      <c r="H45" s="92">
        <f t="shared" si="1"/>
        <v>5000</v>
      </c>
      <c r="I45" s="94">
        <f>GESTOR!L45</f>
        <v>0</v>
      </c>
      <c r="J45" s="96">
        <f t="shared" si="2"/>
        <v>5000</v>
      </c>
      <c r="K45" s="18">
        <v>87.06</v>
      </c>
      <c r="L45" s="18">
        <f t="shared" si="0"/>
        <v>217650</v>
      </c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</row>
    <row r="46" spans="1:32" ht="29" x14ac:dyDescent="0.35">
      <c r="A46" s="112"/>
      <c r="B46" s="33">
        <v>43</v>
      </c>
      <c r="C46" s="124"/>
      <c r="D46" s="39" t="s">
        <v>91</v>
      </c>
      <c r="E46" s="40" t="s">
        <v>37</v>
      </c>
      <c r="F46" s="40" t="s">
        <v>92</v>
      </c>
      <c r="G46" s="47">
        <f>REITORIA!J46+CEAD!J46+CEART!J46+CEFID!J46+ESAG!J46+FAED!J46+CCT!J46+CAV!J46+CEO!J46+CEAVI!J46+CESFI!J46+CERES!J46+CEPLAN!J46+CESMO!J46</f>
        <v>2900</v>
      </c>
      <c r="H46" s="92">
        <f t="shared" si="1"/>
        <v>5800</v>
      </c>
      <c r="I46" s="94">
        <f>GESTOR!L46</f>
        <v>0</v>
      </c>
      <c r="J46" s="96">
        <f t="shared" si="2"/>
        <v>5800</v>
      </c>
      <c r="K46" s="18">
        <v>15.61</v>
      </c>
      <c r="L46" s="18">
        <f t="shared" si="0"/>
        <v>45269</v>
      </c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</row>
    <row r="47" spans="1:32" ht="29" x14ac:dyDescent="0.35">
      <c r="A47" s="112"/>
      <c r="B47" s="33">
        <v>44</v>
      </c>
      <c r="C47" s="124"/>
      <c r="D47" s="39" t="s">
        <v>93</v>
      </c>
      <c r="E47" s="40" t="s">
        <v>125</v>
      </c>
      <c r="F47" s="40" t="s">
        <v>28</v>
      </c>
      <c r="G47" s="47">
        <f>REITORIA!J47+CEAD!J47+CEART!J47+CEFID!J47+ESAG!J47+FAED!J47+CCT!J47+CAV!J47+CEO!J47+CEAVI!J47+CESFI!J47+CERES!J47+CEPLAN!J47+CESMO!J47</f>
        <v>154</v>
      </c>
      <c r="H47" s="92">
        <f t="shared" si="1"/>
        <v>308</v>
      </c>
      <c r="I47" s="94">
        <f>GESTOR!L47</f>
        <v>0</v>
      </c>
      <c r="J47" s="96">
        <f t="shared" si="2"/>
        <v>308</v>
      </c>
      <c r="K47" s="18">
        <v>144.44999999999999</v>
      </c>
      <c r="L47" s="18">
        <f t="shared" si="0"/>
        <v>22245.3</v>
      </c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</row>
    <row r="48" spans="1:32" ht="29" x14ac:dyDescent="0.35">
      <c r="A48" s="113"/>
      <c r="B48" s="33">
        <v>45</v>
      </c>
      <c r="C48" s="125"/>
      <c r="D48" s="39" t="s">
        <v>94</v>
      </c>
      <c r="E48" s="40" t="s">
        <v>125</v>
      </c>
      <c r="F48" s="40" t="s">
        <v>28</v>
      </c>
      <c r="G48" s="47">
        <f>REITORIA!J48+CEAD!J48+CEART!J48+CEFID!J48+ESAG!J48+FAED!J48+CCT!J48+CAV!J48+CEO!J48+CEAVI!J48+CESFI!J48+CERES!J48+CEPLAN!J48+CESMO!J48</f>
        <v>27</v>
      </c>
      <c r="H48" s="92">
        <f t="shared" si="1"/>
        <v>54</v>
      </c>
      <c r="I48" s="94">
        <f>GESTOR!L48</f>
        <v>0</v>
      </c>
      <c r="J48" s="96">
        <f t="shared" si="2"/>
        <v>54</v>
      </c>
      <c r="K48" s="18">
        <v>157.99</v>
      </c>
      <c r="L48" s="18">
        <f t="shared" si="0"/>
        <v>4265.7300000000005</v>
      </c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</row>
    <row r="49" spans="1:32" ht="29" x14ac:dyDescent="0.35">
      <c r="A49" s="111">
        <v>2</v>
      </c>
      <c r="B49" s="33">
        <v>46</v>
      </c>
      <c r="C49" s="114" t="s">
        <v>123</v>
      </c>
      <c r="D49" s="39" t="s">
        <v>27</v>
      </c>
      <c r="E49" s="40" t="s">
        <v>125</v>
      </c>
      <c r="F49" s="40" t="s">
        <v>28</v>
      </c>
      <c r="G49" s="47">
        <f>REITORIA!J49+CEAD!J49+CEART!J49+CEFID!J49+ESAG!J49+FAED!J49+CCT!J49+CAV!J49+CEO!J49+CEAVI!J49+CESFI!J49+CERES!J49+CEPLAN!J49+CESMO!J49</f>
        <v>8</v>
      </c>
      <c r="H49" s="92">
        <f t="shared" si="1"/>
        <v>16</v>
      </c>
      <c r="I49" s="94">
        <f>GESTOR!L49</f>
        <v>0</v>
      </c>
      <c r="J49" s="96">
        <f t="shared" si="2"/>
        <v>16</v>
      </c>
      <c r="K49" s="18">
        <v>185.26</v>
      </c>
      <c r="L49" s="18">
        <f t="shared" si="0"/>
        <v>1482.08</v>
      </c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</row>
    <row r="50" spans="1:32" x14ac:dyDescent="0.35">
      <c r="A50" s="112"/>
      <c r="B50" s="33">
        <v>47</v>
      </c>
      <c r="C50" s="115"/>
      <c r="D50" s="39" t="s">
        <v>30</v>
      </c>
      <c r="E50" s="40" t="s">
        <v>31</v>
      </c>
      <c r="F50" s="40" t="s">
        <v>28</v>
      </c>
      <c r="G50" s="47">
        <f>REITORIA!J50+CEAD!J50+CEART!J50+CEFID!J50+ESAG!J50+FAED!J50+CCT!J50+CAV!J50+CEO!J50+CEAVI!J50+CESFI!J50+CERES!J50+CEPLAN!J50+CESMO!J50</f>
        <v>200</v>
      </c>
      <c r="H50" s="92">
        <f t="shared" si="1"/>
        <v>400</v>
      </c>
      <c r="I50" s="94">
        <f>GESTOR!L50</f>
        <v>0</v>
      </c>
      <c r="J50" s="96">
        <f t="shared" si="2"/>
        <v>400</v>
      </c>
      <c r="K50" s="18">
        <v>14.82</v>
      </c>
      <c r="L50" s="18">
        <f t="shared" si="0"/>
        <v>2964</v>
      </c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</row>
    <row r="51" spans="1:32" ht="29" x14ac:dyDescent="0.35">
      <c r="A51" s="112"/>
      <c r="B51" s="33">
        <v>48</v>
      </c>
      <c r="C51" s="115"/>
      <c r="D51" s="39" t="s">
        <v>35</v>
      </c>
      <c r="E51" s="40" t="s">
        <v>125</v>
      </c>
      <c r="F51" s="40" t="s">
        <v>36</v>
      </c>
      <c r="G51" s="47">
        <f>REITORIA!J51+CEAD!J51+CEART!J51+CEFID!J51+ESAG!J51+FAED!J51+CCT!J51+CAV!J51+CEO!J51+CEAVI!J51+CESFI!J51+CERES!J51+CEPLAN!J51+CESMO!J51</f>
        <v>100</v>
      </c>
      <c r="H51" s="92">
        <f t="shared" si="1"/>
        <v>200</v>
      </c>
      <c r="I51" s="94">
        <f>GESTOR!L51</f>
        <v>0</v>
      </c>
      <c r="J51" s="96">
        <f t="shared" si="2"/>
        <v>200</v>
      </c>
      <c r="K51" s="18">
        <v>55.57</v>
      </c>
      <c r="L51" s="18">
        <f t="shared" si="0"/>
        <v>5557</v>
      </c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</row>
    <row r="52" spans="1:32" ht="43.5" x14ac:dyDescent="0.35">
      <c r="A52" s="112"/>
      <c r="B52" s="33">
        <v>49</v>
      </c>
      <c r="C52" s="115"/>
      <c r="D52" s="39" t="s">
        <v>127</v>
      </c>
      <c r="E52" s="40" t="s">
        <v>125</v>
      </c>
      <c r="F52" s="40" t="s">
        <v>28</v>
      </c>
      <c r="G52" s="47">
        <f>REITORIA!J52+CEAD!J52+CEART!J52+CEFID!J52+ESAG!J52+FAED!J52+CCT!J52+CAV!J52+CEO!J52+CEAVI!J52+CESFI!J52+CERES!J52+CEPLAN!J52+CESMO!J52</f>
        <v>2000</v>
      </c>
      <c r="H52" s="92">
        <f t="shared" si="1"/>
        <v>4000</v>
      </c>
      <c r="I52" s="94">
        <f>GESTOR!L52</f>
        <v>0</v>
      </c>
      <c r="J52" s="96">
        <f t="shared" si="2"/>
        <v>4000</v>
      </c>
      <c r="K52" s="18">
        <v>4.88</v>
      </c>
      <c r="L52" s="18">
        <f t="shared" si="0"/>
        <v>9760</v>
      </c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</row>
    <row r="53" spans="1:32" ht="29" x14ac:dyDescent="0.35">
      <c r="A53" s="112"/>
      <c r="B53" s="33">
        <v>50</v>
      </c>
      <c r="C53" s="115"/>
      <c r="D53" s="39" t="s">
        <v>129</v>
      </c>
      <c r="E53" s="40" t="s">
        <v>37</v>
      </c>
      <c r="F53" s="40" t="s">
        <v>39</v>
      </c>
      <c r="G53" s="47">
        <f>REITORIA!J53+CEAD!J53+CEART!J53+CEFID!J53+ESAG!J53+FAED!J53+CCT!J53+CAV!J53+CEO!J53+CEAVI!J53+CESFI!J53+CERES!J53+CEPLAN!J53+CESMO!J53</f>
        <v>2000</v>
      </c>
      <c r="H53" s="92">
        <f t="shared" si="1"/>
        <v>4000</v>
      </c>
      <c r="I53" s="94">
        <f>GESTOR!L53</f>
        <v>0</v>
      </c>
      <c r="J53" s="96">
        <f t="shared" si="2"/>
        <v>4000</v>
      </c>
      <c r="K53" s="18">
        <v>14.54</v>
      </c>
      <c r="L53" s="18">
        <f t="shared" si="0"/>
        <v>29080</v>
      </c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</row>
    <row r="54" spans="1:32" ht="29" x14ac:dyDescent="0.35">
      <c r="A54" s="112"/>
      <c r="B54" s="33">
        <v>51</v>
      </c>
      <c r="C54" s="115"/>
      <c r="D54" s="39" t="s">
        <v>130</v>
      </c>
      <c r="E54" s="40" t="s">
        <v>37</v>
      </c>
      <c r="F54" s="40" t="s">
        <v>40</v>
      </c>
      <c r="G54" s="47">
        <f>REITORIA!J54+CEAD!J54+CEART!J54+CEFID!J54+ESAG!J54+FAED!J54+CCT!J54+CAV!J54+CEO!J54+CEAVI!J54+CESFI!J54+CERES!J54+CEPLAN!J54+CESMO!J54</f>
        <v>200</v>
      </c>
      <c r="H54" s="92">
        <f t="shared" si="1"/>
        <v>400</v>
      </c>
      <c r="I54" s="94">
        <f>GESTOR!L54</f>
        <v>0</v>
      </c>
      <c r="J54" s="96">
        <f t="shared" si="2"/>
        <v>400</v>
      </c>
      <c r="K54" s="18">
        <v>15.8</v>
      </c>
      <c r="L54" s="18">
        <f t="shared" si="0"/>
        <v>3160</v>
      </c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</row>
    <row r="55" spans="1:32" ht="29" x14ac:dyDescent="0.35">
      <c r="A55" s="112"/>
      <c r="B55" s="33">
        <v>52</v>
      </c>
      <c r="C55" s="115"/>
      <c r="D55" s="39" t="s">
        <v>44</v>
      </c>
      <c r="E55" s="40" t="s">
        <v>37</v>
      </c>
      <c r="F55" s="40" t="s">
        <v>45</v>
      </c>
      <c r="G55" s="47">
        <f>REITORIA!J55+CEAD!J55+CEART!J55+CEFID!J55+ESAG!J55+FAED!J55+CCT!J55+CAV!J55+CEO!J55+CEAVI!J55+CESFI!J55+CERES!J55+CEPLAN!J55+CESMO!J55</f>
        <v>300</v>
      </c>
      <c r="H55" s="92">
        <f t="shared" si="1"/>
        <v>600</v>
      </c>
      <c r="I55" s="94">
        <f>GESTOR!L55</f>
        <v>0</v>
      </c>
      <c r="J55" s="96">
        <f t="shared" si="2"/>
        <v>600</v>
      </c>
      <c r="K55" s="18">
        <v>25.35</v>
      </c>
      <c r="L55" s="18">
        <f t="shared" si="0"/>
        <v>7605</v>
      </c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</row>
    <row r="56" spans="1:32" ht="29" x14ac:dyDescent="0.35">
      <c r="A56" s="112"/>
      <c r="B56" s="33">
        <v>53</v>
      </c>
      <c r="C56" s="115"/>
      <c r="D56" s="39" t="s">
        <v>46</v>
      </c>
      <c r="E56" s="40" t="s">
        <v>37</v>
      </c>
      <c r="F56" s="40" t="s">
        <v>47</v>
      </c>
      <c r="G56" s="47">
        <f>REITORIA!J56+CEAD!J56+CEART!J56+CEFID!J56+ESAG!J56+FAED!J56+CCT!J56+CAV!J56+CEO!J56+CEAVI!J56+CESFI!J56+CERES!J56+CEPLAN!J56+CESMO!J56</f>
        <v>300</v>
      </c>
      <c r="H56" s="92">
        <f t="shared" si="1"/>
        <v>600</v>
      </c>
      <c r="I56" s="94">
        <f>GESTOR!L56</f>
        <v>0</v>
      </c>
      <c r="J56" s="96">
        <f t="shared" si="2"/>
        <v>600</v>
      </c>
      <c r="K56" s="18">
        <v>20</v>
      </c>
      <c r="L56" s="18">
        <f t="shared" si="0"/>
        <v>6000</v>
      </c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</row>
    <row r="57" spans="1:32" ht="29" x14ac:dyDescent="0.35">
      <c r="A57" s="112"/>
      <c r="B57" s="33">
        <v>54</v>
      </c>
      <c r="C57" s="115"/>
      <c r="D57" s="39" t="s">
        <v>48</v>
      </c>
      <c r="E57" s="40" t="s">
        <v>37</v>
      </c>
      <c r="F57" s="40" t="s">
        <v>49</v>
      </c>
      <c r="G57" s="47">
        <f>REITORIA!J57+CEAD!J57+CEART!J57+CEFID!J57+ESAG!J57+FAED!J57+CCT!J57+CAV!J57+CEO!J57+CEAVI!J57+CESFI!J57+CERES!J57+CEPLAN!J57+CESMO!J57</f>
        <v>200</v>
      </c>
      <c r="H57" s="92">
        <f t="shared" si="1"/>
        <v>400</v>
      </c>
      <c r="I57" s="94">
        <f>GESTOR!L57</f>
        <v>0</v>
      </c>
      <c r="J57" s="96">
        <f t="shared" si="2"/>
        <v>400</v>
      </c>
      <c r="K57" s="18">
        <v>14.23</v>
      </c>
      <c r="L57" s="18">
        <f t="shared" si="0"/>
        <v>2846</v>
      </c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</row>
    <row r="58" spans="1:32" ht="29" x14ac:dyDescent="0.35">
      <c r="A58" s="112"/>
      <c r="B58" s="33">
        <v>55</v>
      </c>
      <c r="C58" s="115"/>
      <c r="D58" s="39" t="s">
        <v>54</v>
      </c>
      <c r="E58" s="40" t="s">
        <v>37</v>
      </c>
      <c r="F58" s="40" t="s">
        <v>95</v>
      </c>
      <c r="G58" s="47">
        <f>REITORIA!J58+CEAD!J58+CEART!J58+CEFID!J58+ESAG!J58+FAED!J58+CCT!J58+CAV!J58+CEO!J58+CEAVI!J58+CESFI!J58+CERES!J58+CEPLAN!J58+CESMO!J58</f>
        <v>100</v>
      </c>
      <c r="H58" s="92">
        <f t="shared" si="1"/>
        <v>200</v>
      </c>
      <c r="I58" s="94">
        <f>GESTOR!L58</f>
        <v>0</v>
      </c>
      <c r="J58" s="96">
        <f t="shared" si="2"/>
        <v>200</v>
      </c>
      <c r="K58" s="18">
        <v>64.08</v>
      </c>
      <c r="L58" s="18">
        <f t="shared" si="0"/>
        <v>6408</v>
      </c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</row>
    <row r="59" spans="1:32" ht="29" x14ac:dyDescent="0.35">
      <c r="A59" s="112"/>
      <c r="B59" s="33">
        <v>56</v>
      </c>
      <c r="C59" s="115"/>
      <c r="D59" s="39" t="s">
        <v>56</v>
      </c>
      <c r="E59" s="40" t="s">
        <v>37</v>
      </c>
      <c r="F59" s="40" t="s">
        <v>96</v>
      </c>
      <c r="G59" s="47">
        <f>REITORIA!J59+CEAD!J59+CEART!J59+CEFID!J59+ESAG!J59+FAED!J59+CCT!J59+CAV!J59+CEO!J59+CEAVI!J59+CESFI!J59+CERES!J59+CEPLAN!J59+CESMO!J59</f>
        <v>100</v>
      </c>
      <c r="H59" s="92">
        <f t="shared" si="1"/>
        <v>200</v>
      </c>
      <c r="I59" s="94">
        <f>GESTOR!L59</f>
        <v>0</v>
      </c>
      <c r="J59" s="96">
        <f t="shared" si="2"/>
        <v>200</v>
      </c>
      <c r="K59" s="18">
        <v>24.58</v>
      </c>
      <c r="L59" s="18">
        <f t="shared" si="0"/>
        <v>2458</v>
      </c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</row>
    <row r="60" spans="1:32" ht="29" x14ac:dyDescent="0.35">
      <c r="A60" s="112"/>
      <c r="B60" s="33">
        <v>57</v>
      </c>
      <c r="C60" s="115"/>
      <c r="D60" s="39" t="s">
        <v>58</v>
      </c>
      <c r="E60" s="40" t="s">
        <v>37</v>
      </c>
      <c r="F60" s="40" t="s">
        <v>59</v>
      </c>
      <c r="G60" s="47">
        <f>REITORIA!J60+CEAD!J60+CEART!J60+CEFID!J60+ESAG!J60+FAED!J60+CCT!J60+CAV!J60+CEO!J60+CEAVI!J60+CESFI!J60+CERES!J60+CEPLAN!J60+CESMO!J60</f>
        <v>80</v>
      </c>
      <c r="H60" s="92">
        <f t="shared" si="1"/>
        <v>160</v>
      </c>
      <c r="I60" s="94">
        <f>GESTOR!L60</f>
        <v>0</v>
      </c>
      <c r="J60" s="96">
        <f t="shared" si="2"/>
        <v>160</v>
      </c>
      <c r="K60" s="18">
        <v>55.06</v>
      </c>
      <c r="L60" s="18">
        <f t="shared" si="0"/>
        <v>4404.8</v>
      </c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</row>
    <row r="61" spans="1:32" ht="29" x14ac:dyDescent="0.35">
      <c r="A61" s="112"/>
      <c r="B61" s="33">
        <v>58</v>
      </c>
      <c r="C61" s="115"/>
      <c r="D61" s="39" t="s">
        <v>62</v>
      </c>
      <c r="E61" s="40" t="s">
        <v>125</v>
      </c>
      <c r="F61" s="40" t="s">
        <v>63</v>
      </c>
      <c r="G61" s="47">
        <f>REITORIA!J61+CEAD!J61+CEART!J61+CEFID!J61+ESAG!J61+FAED!J61+CCT!J61+CAV!J61+CEO!J61+CEAVI!J61+CESFI!J61+CERES!J61+CEPLAN!J61+CESMO!J61</f>
        <v>2</v>
      </c>
      <c r="H61" s="92">
        <f t="shared" si="1"/>
        <v>4</v>
      </c>
      <c r="I61" s="94">
        <f>GESTOR!L61</f>
        <v>0</v>
      </c>
      <c r="J61" s="96">
        <f t="shared" si="2"/>
        <v>4</v>
      </c>
      <c r="K61" s="18">
        <v>985.48</v>
      </c>
      <c r="L61" s="18">
        <f t="shared" si="0"/>
        <v>1970.96</v>
      </c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</row>
    <row r="62" spans="1:32" ht="29" x14ac:dyDescent="0.35">
      <c r="A62" s="112"/>
      <c r="B62" s="33">
        <v>59</v>
      </c>
      <c r="C62" s="115"/>
      <c r="D62" s="39" t="s">
        <v>64</v>
      </c>
      <c r="E62" s="40" t="s">
        <v>125</v>
      </c>
      <c r="F62" s="40" t="s">
        <v>63</v>
      </c>
      <c r="G62" s="47">
        <f>REITORIA!J62+CEAD!J62+CEART!J62+CEFID!J62+ESAG!J62+FAED!J62+CCT!J62+CAV!J62+CEO!J62+CEAVI!J62+CESFI!J62+CERES!J62+CEPLAN!J62+CESMO!J62</f>
        <v>10</v>
      </c>
      <c r="H62" s="92">
        <f t="shared" si="1"/>
        <v>20</v>
      </c>
      <c r="I62" s="94">
        <f>GESTOR!L62</f>
        <v>0</v>
      </c>
      <c r="J62" s="96">
        <f t="shared" si="2"/>
        <v>20</v>
      </c>
      <c r="K62" s="18">
        <v>518.16999999999996</v>
      </c>
      <c r="L62" s="18">
        <f t="shared" si="0"/>
        <v>5181.7</v>
      </c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</row>
    <row r="63" spans="1:32" ht="29" x14ac:dyDescent="0.35">
      <c r="A63" s="112"/>
      <c r="B63" s="33">
        <v>60</v>
      </c>
      <c r="C63" s="115"/>
      <c r="D63" s="39" t="s">
        <v>65</v>
      </c>
      <c r="E63" s="40" t="s">
        <v>125</v>
      </c>
      <c r="F63" s="40" t="s">
        <v>66</v>
      </c>
      <c r="G63" s="47">
        <f>REITORIA!J63+CEAD!J63+CEART!J63+CEFID!J63+ESAG!J63+FAED!J63+CCT!J63+CAV!J63+CEO!J63+CEAVI!J63+CESFI!J63+CERES!J63+CEPLAN!J63+CESMO!J63</f>
        <v>10</v>
      </c>
      <c r="H63" s="92">
        <f t="shared" si="1"/>
        <v>20</v>
      </c>
      <c r="I63" s="94">
        <f>GESTOR!L63</f>
        <v>0</v>
      </c>
      <c r="J63" s="96">
        <f t="shared" si="2"/>
        <v>20</v>
      </c>
      <c r="K63" s="18">
        <v>139.9</v>
      </c>
      <c r="L63" s="18">
        <f t="shared" si="0"/>
        <v>1399</v>
      </c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</row>
    <row r="64" spans="1:32" ht="43.5" x14ac:dyDescent="0.35">
      <c r="A64" s="112"/>
      <c r="B64" s="33">
        <v>61</v>
      </c>
      <c r="C64" s="115"/>
      <c r="D64" s="39" t="s">
        <v>67</v>
      </c>
      <c r="E64" s="40" t="s">
        <v>125</v>
      </c>
      <c r="F64" s="40" t="s">
        <v>68</v>
      </c>
      <c r="G64" s="47">
        <f>REITORIA!J64+CEAD!J64+CEART!J64+CEFID!J64+ESAG!J64+FAED!J64+CCT!J64+CAV!J64+CEO!J64+CEAVI!J64+CESFI!J64+CERES!J64+CEPLAN!J64+CESMO!J64</f>
        <v>4</v>
      </c>
      <c r="H64" s="92">
        <f t="shared" si="1"/>
        <v>8</v>
      </c>
      <c r="I64" s="94">
        <f>GESTOR!L64</f>
        <v>0</v>
      </c>
      <c r="J64" s="96">
        <f t="shared" si="2"/>
        <v>8</v>
      </c>
      <c r="K64" s="18">
        <v>642.58000000000004</v>
      </c>
      <c r="L64" s="18">
        <f t="shared" si="0"/>
        <v>2570.3200000000002</v>
      </c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</row>
    <row r="65" spans="1:32" ht="29" x14ac:dyDescent="0.35">
      <c r="A65" s="112"/>
      <c r="B65" s="33">
        <v>62</v>
      </c>
      <c r="C65" s="115"/>
      <c r="D65" s="39" t="s">
        <v>74</v>
      </c>
      <c r="E65" s="40" t="s">
        <v>125</v>
      </c>
      <c r="F65" s="40" t="s">
        <v>39</v>
      </c>
      <c r="G65" s="47">
        <f>REITORIA!J65+CEAD!J65+CEART!J65+CEFID!J65+ESAG!J65+FAED!J65+CCT!J65+CAV!J65+CEO!J65+CEAVI!J65+CESFI!J65+CERES!J65+CEPLAN!J65+CESMO!J65</f>
        <v>10</v>
      </c>
      <c r="H65" s="92">
        <f t="shared" si="1"/>
        <v>20</v>
      </c>
      <c r="I65" s="94">
        <f>GESTOR!L65</f>
        <v>0</v>
      </c>
      <c r="J65" s="96">
        <f t="shared" si="2"/>
        <v>20</v>
      </c>
      <c r="K65" s="18">
        <v>993.02</v>
      </c>
      <c r="L65" s="18">
        <f t="shared" si="0"/>
        <v>9930.2000000000007</v>
      </c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</row>
    <row r="66" spans="1:32" ht="29" x14ac:dyDescent="0.35">
      <c r="A66" s="112"/>
      <c r="B66" s="33">
        <v>63</v>
      </c>
      <c r="C66" s="115"/>
      <c r="D66" s="39" t="s">
        <v>78</v>
      </c>
      <c r="E66" s="40" t="s">
        <v>125</v>
      </c>
      <c r="F66" s="40" t="s">
        <v>28</v>
      </c>
      <c r="G66" s="47">
        <f>REITORIA!J66+CEAD!J66+CEART!J66+CEFID!J66+ESAG!J66+FAED!J66+CCT!J66+CAV!J66+CEO!J66+CEAVI!J66+CESFI!J66+CERES!J66+CEPLAN!J66+CESMO!J66</f>
        <v>50</v>
      </c>
      <c r="H66" s="92">
        <f t="shared" si="1"/>
        <v>100</v>
      </c>
      <c r="I66" s="94">
        <f>GESTOR!L66</f>
        <v>0</v>
      </c>
      <c r="J66" s="96">
        <f t="shared" si="2"/>
        <v>100</v>
      </c>
      <c r="K66" s="18">
        <v>66.69</v>
      </c>
      <c r="L66" s="18">
        <f t="shared" si="0"/>
        <v>3334.5</v>
      </c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</row>
    <row r="67" spans="1:32" x14ac:dyDescent="0.35">
      <c r="A67" s="112"/>
      <c r="B67" s="33">
        <v>64</v>
      </c>
      <c r="C67" s="115"/>
      <c r="D67" s="39" t="s">
        <v>131</v>
      </c>
      <c r="E67" s="40" t="s">
        <v>125</v>
      </c>
      <c r="F67" s="40" t="s">
        <v>28</v>
      </c>
      <c r="G67" s="47">
        <f>REITORIA!J67+CEAD!J67+CEART!J67+CEFID!J67+ESAG!J67+FAED!J67+CCT!J67+CAV!J67+CEO!J67+CEAVI!J67+CESFI!J67+CERES!J67+CEPLAN!J67+CESMO!J67</f>
        <v>100</v>
      </c>
      <c r="H67" s="92">
        <f t="shared" si="1"/>
        <v>200</v>
      </c>
      <c r="I67" s="94">
        <f>GESTOR!L67</f>
        <v>0</v>
      </c>
      <c r="J67" s="96">
        <f t="shared" si="2"/>
        <v>200</v>
      </c>
      <c r="K67" s="18">
        <v>63.14</v>
      </c>
      <c r="L67" s="18">
        <f t="shared" si="0"/>
        <v>6314</v>
      </c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</row>
    <row r="68" spans="1:32" ht="58" x14ac:dyDescent="0.35">
      <c r="A68" s="112"/>
      <c r="B68" s="33">
        <v>65</v>
      </c>
      <c r="C68" s="115"/>
      <c r="D68" s="39" t="s">
        <v>132</v>
      </c>
      <c r="E68" s="40" t="s">
        <v>37</v>
      </c>
      <c r="F68" s="40" t="s">
        <v>79</v>
      </c>
      <c r="G68" s="47">
        <f>REITORIA!J68+CEAD!J68+CEART!J68+CEFID!J68+ESAG!J68+FAED!J68+CCT!J68+CAV!J68+CEO!J68+CEAVI!J68+CESFI!J68+CERES!J68+CEPLAN!J68+CESMO!J68</f>
        <v>3000</v>
      </c>
      <c r="H68" s="92">
        <f t="shared" si="1"/>
        <v>6000</v>
      </c>
      <c r="I68" s="94">
        <f>GESTOR!L68</f>
        <v>0</v>
      </c>
      <c r="J68" s="96">
        <f t="shared" si="2"/>
        <v>6000</v>
      </c>
      <c r="K68" s="18">
        <v>11.99</v>
      </c>
      <c r="L68" s="18">
        <f t="shared" ref="L68:L131" si="3">K68*G68</f>
        <v>35970</v>
      </c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</row>
    <row r="69" spans="1:32" ht="43.5" x14ac:dyDescent="0.35">
      <c r="A69" s="112"/>
      <c r="B69" s="33">
        <v>66</v>
      </c>
      <c r="C69" s="115"/>
      <c r="D69" s="39" t="s">
        <v>133</v>
      </c>
      <c r="E69" s="40" t="s">
        <v>37</v>
      </c>
      <c r="F69" s="40" t="s">
        <v>80</v>
      </c>
      <c r="G69" s="47">
        <f>REITORIA!J69+CEAD!J69+CEART!J69+CEFID!J69+ESAG!J69+FAED!J69+CCT!J69+CAV!J69+CEO!J69+CEAVI!J69+CESFI!J69+CERES!J69+CEPLAN!J69+CESMO!J69</f>
        <v>3000</v>
      </c>
      <c r="H69" s="92">
        <f t="shared" ref="H69:H132" si="4">G69*2</f>
        <v>6000</v>
      </c>
      <c r="I69" s="94">
        <f>GESTOR!L69</f>
        <v>0</v>
      </c>
      <c r="J69" s="96">
        <f t="shared" ref="J69:J132" si="5">H69-(SUM(M69:AF69))-I69</f>
        <v>6000</v>
      </c>
      <c r="K69" s="18">
        <v>18.37</v>
      </c>
      <c r="L69" s="18">
        <f t="shared" si="3"/>
        <v>55110</v>
      </c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</row>
    <row r="70" spans="1:32" ht="43.5" x14ac:dyDescent="0.35">
      <c r="A70" s="112"/>
      <c r="B70" s="33">
        <v>67</v>
      </c>
      <c r="C70" s="115"/>
      <c r="D70" s="39" t="s">
        <v>134</v>
      </c>
      <c r="E70" s="40" t="s">
        <v>37</v>
      </c>
      <c r="F70" s="40" t="s">
        <v>81</v>
      </c>
      <c r="G70" s="47">
        <f>REITORIA!J70+CEAD!J70+CEART!J70+CEFID!J70+ESAG!J70+FAED!J70+CCT!J70+CAV!J70+CEO!J70+CEAVI!J70+CESFI!J70+CERES!J70+CEPLAN!J70+CESMO!J70</f>
        <v>3000</v>
      </c>
      <c r="H70" s="92">
        <f t="shared" si="4"/>
        <v>6000</v>
      </c>
      <c r="I70" s="94">
        <f>GESTOR!L70</f>
        <v>0</v>
      </c>
      <c r="J70" s="96">
        <f t="shared" si="5"/>
        <v>6000</v>
      </c>
      <c r="K70" s="18">
        <v>19.25</v>
      </c>
      <c r="L70" s="18">
        <f t="shared" si="3"/>
        <v>57750</v>
      </c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</row>
    <row r="71" spans="1:32" ht="58" x14ac:dyDescent="0.35">
      <c r="A71" s="112"/>
      <c r="B71" s="33">
        <v>68</v>
      </c>
      <c r="C71" s="115"/>
      <c r="D71" s="39" t="s">
        <v>135</v>
      </c>
      <c r="E71" s="40" t="s">
        <v>37</v>
      </c>
      <c r="F71" s="40" t="s">
        <v>82</v>
      </c>
      <c r="G71" s="47">
        <f>REITORIA!J71+CEAD!J71+CEART!J71+CEFID!J71+ESAG!J71+FAED!J71+CCT!J71+CAV!J71+CEO!J71+CEAVI!J71+CESFI!J71+CERES!J71+CEPLAN!J71+CESMO!J71</f>
        <v>500</v>
      </c>
      <c r="H71" s="92">
        <f t="shared" si="4"/>
        <v>1000</v>
      </c>
      <c r="I71" s="94">
        <f>GESTOR!L71</f>
        <v>0</v>
      </c>
      <c r="J71" s="96">
        <f t="shared" si="5"/>
        <v>1000</v>
      </c>
      <c r="K71" s="18">
        <v>48.47</v>
      </c>
      <c r="L71" s="18">
        <f t="shared" si="3"/>
        <v>24235</v>
      </c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</row>
    <row r="72" spans="1:32" ht="58" x14ac:dyDescent="0.35">
      <c r="A72" s="112"/>
      <c r="B72" s="33">
        <v>69</v>
      </c>
      <c r="C72" s="115"/>
      <c r="D72" s="39" t="s">
        <v>136</v>
      </c>
      <c r="E72" s="40" t="s">
        <v>37</v>
      </c>
      <c r="F72" s="40" t="s">
        <v>83</v>
      </c>
      <c r="G72" s="47">
        <f>REITORIA!J72+CEAD!J72+CEART!J72+CEFID!J72+ESAG!J72+FAED!J72+CCT!J72+CAV!J72+CEO!J72+CEAVI!J72+CESFI!J72+CERES!J72+CEPLAN!J72+CESMO!J72</f>
        <v>500</v>
      </c>
      <c r="H72" s="92">
        <f t="shared" si="4"/>
        <v>1000</v>
      </c>
      <c r="I72" s="94">
        <f>GESTOR!L72</f>
        <v>0</v>
      </c>
      <c r="J72" s="96">
        <f t="shared" si="5"/>
        <v>1000</v>
      </c>
      <c r="K72" s="18">
        <v>25.36</v>
      </c>
      <c r="L72" s="18">
        <f t="shared" si="3"/>
        <v>12680</v>
      </c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</row>
    <row r="73" spans="1:32" ht="43.5" x14ac:dyDescent="0.35">
      <c r="A73" s="112"/>
      <c r="B73" s="33">
        <v>70</v>
      </c>
      <c r="C73" s="115"/>
      <c r="D73" s="39" t="s">
        <v>84</v>
      </c>
      <c r="E73" s="40" t="s">
        <v>125</v>
      </c>
      <c r="F73" s="40" t="s">
        <v>85</v>
      </c>
      <c r="G73" s="47">
        <f>REITORIA!J73+CEAD!J73+CEART!J73+CEFID!J73+ESAG!J73+FAED!J73+CCT!J73+CAV!J73+CEO!J73+CEAVI!J73+CESFI!J73+CERES!J73+CEPLAN!J73+CESMO!J73</f>
        <v>3</v>
      </c>
      <c r="H73" s="92">
        <f t="shared" si="4"/>
        <v>6</v>
      </c>
      <c r="I73" s="94">
        <f>GESTOR!L73</f>
        <v>0</v>
      </c>
      <c r="J73" s="96">
        <f t="shared" si="5"/>
        <v>6</v>
      </c>
      <c r="K73" s="18">
        <v>1049.8499999999999</v>
      </c>
      <c r="L73" s="18">
        <f t="shared" si="3"/>
        <v>3149.5499999999997</v>
      </c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</row>
    <row r="74" spans="1:32" ht="43.5" x14ac:dyDescent="0.35">
      <c r="A74" s="112"/>
      <c r="B74" s="33">
        <v>71</v>
      </c>
      <c r="C74" s="115"/>
      <c r="D74" s="39" t="s">
        <v>86</v>
      </c>
      <c r="E74" s="40" t="s">
        <v>125</v>
      </c>
      <c r="F74" s="40" t="s">
        <v>87</v>
      </c>
      <c r="G74" s="47">
        <f>REITORIA!J74+CEAD!J74+CEART!J74+CEFID!J74+ESAG!J74+FAED!J74+CCT!J74+CAV!J74+CEO!J74+CEAVI!J74+CESFI!J74+CERES!J74+CEPLAN!J74+CESMO!J74</f>
        <v>10</v>
      </c>
      <c r="H74" s="92">
        <f t="shared" si="4"/>
        <v>20</v>
      </c>
      <c r="I74" s="94">
        <f>GESTOR!L74</f>
        <v>0</v>
      </c>
      <c r="J74" s="96">
        <f t="shared" si="5"/>
        <v>20</v>
      </c>
      <c r="K74" s="18">
        <v>429.03</v>
      </c>
      <c r="L74" s="18">
        <f t="shared" si="3"/>
        <v>4290.2999999999993</v>
      </c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</row>
    <row r="75" spans="1:32" ht="29" x14ac:dyDescent="0.35">
      <c r="A75" s="112"/>
      <c r="B75" s="33">
        <v>72</v>
      </c>
      <c r="C75" s="115"/>
      <c r="D75" s="39" t="s">
        <v>89</v>
      </c>
      <c r="E75" s="40" t="s">
        <v>37</v>
      </c>
      <c r="F75" s="40" t="s">
        <v>28</v>
      </c>
      <c r="G75" s="47">
        <f>REITORIA!J75+CEAD!J75+CEART!J75+CEFID!J75+ESAG!J75+FAED!J75+CCT!J75+CAV!J75+CEO!J75+CEAVI!J75+CESFI!J75+CERES!J75+CEPLAN!J75+CESMO!J75</f>
        <v>300</v>
      </c>
      <c r="H75" s="92">
        <f t="shared" si="4"/>
        <v>600</v>
      </c>
      <c r="I75" s="94">
        <f>GESTOR!L75</f>
        <v>0</v>
      </c>
      <c r="J75" s="96">
        <f t="shared" si="5"/>
        <v>600</v>
      </c>
      <c r="K75" s="18">
        <v>177.85</v>
      </c>
      <c r="L75" s="18">
        <f t="shared" si="3"/>
        <v>53355</v>
      </c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</row>
    <row r="76" spans="1:32" ht="29" x14ac:dyDescent="0.35">
      <c r="A76" s="112"/>
      <c r="B76" s="33">
        <v>73</v>
      </c>
      <c r="C76" s="115"/>
      <c r="D76" s="39" t="s">
        <v>90</v>
      </c>
      <c r="E76" s="40" t="s">
        <v>37</v>
      </c>
      <c r="F76" s="40" t="s">
        <v>28</v>
      </c>
      <c r="G76" s="47">
        <f>REITORIA!J76+CEAD!J76+CEART!J76+CEFID!J76+ESAG!J76+FAED!J76+CCT!J76+CAV!J76+CEO!J76+CEAVI!J76+CESFI!J76+CERES!J76+CEPLAN!J76+CESMO!J76</f>
        <v>600</v>
      </c>
      <c r="H76" s="92">
        <f t="shared" si="4"/>
        <v>1200</v>
      </c>
      <c r="I76" s="94">
        <f>GESTOR!L76</f>
        <v>0</v>
      </c>
      <c r="J76" s="96">
        <f t="shared" si="5"/>
        <v>1200</v>
      </c>
      <c r="K76" s="18">
        <v>100.04</v>
      </c>
      <c r="L76" s="18">
        <f t="shared" si="3"/>
        <v>60024.000000000007</v>
      </c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</row>
    <row r="77" spans="1:32" ht="29" x14ac:dyDescent="0.35">
      <c r="A77" s="112"/>
      <c r="B77" s="33">
        <v>74</v>
      </c>
      <c r="C77" s="115"/>
      <c r="D77" s="39" t="s">
        <v>91</v>
      </c>
      <c r="E77" s="40" t="s">
        <v>37</v>
      </c>
      <c r="F77" s="40" t="s">
        <v>92</v>
      </c>
      <c r="G77" s="47">
        <f>REITORIA!J77+CEAD!J77+CEART!J77+CEFID!J77+ESAG!J77+FAED!J77+CCT!J77+CAV!J77+CEO!J77+CEAVI!J77+CESFI!J77+CERES!J77+CEPLAN!J77+CESMO!J77</f>
        <v>900</v>
      </c>
      <c r="H77" s="92">
        <f t="shared" si="4"/>
        <v>1800</v>
      </c>
      <c r="I77" s="94">
        <f>GESTOR!L77</f>
        <v>0</v>
      </c>
      <c r="J77" s="96">
        <f t="shared" si="5"/>
        <v>1800</v>
      </c>
      <c r="K77" s="18">
        <v>17.940000000000001</v>
      </c>
      <c r="L77" s="18">
        <f t="shared" si="3"/>
        <v>16146.000000000002</v>
      </c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</row>
    <row r="78" spans="1:32" ht="29" x14ac:dyDescent="0.35">
      <c r="A78" s="112"/>
      <c r="B78" s="33">
        <v>75</v>
      </c>
      <c r="C78" s="115"/>
      <c r="D78" s="39" t="s">
        <v>93</v>
      </c>
      <c r="E78" s="40" t="s">
        <v>125</v>
      </c>
      <c r="F78" s="40" t="s">
        <v>28</v>
      </c>
      <c r="G78" s="47">
        <f>REITORIA!J78+CEAD!J78+CEART!J78+CEFID!J78+ESAG!J78+FAED!J78+CCT!J78+CAV!J78+CEO!J78+CEAVI!J78+CESFI!J78+CERES!J78+CEPLAN!J78+CESMO!J78</f>
        <v>20</v>
      </c>
      <c r="H78" s="92">
        <f t="shared" si="4"/>
        <v>40</v>
      </c>
      <c r="I78" s="94">
        <f>GESTOR!L78</f>
        <v>0</v>
      </c>
      <c r="J78" s="96">
        <f t="shared" si="5"/>
        <v>40</v>
      </c>
      <c r="K78" s="18">
        <v>165.99</v>
      </c>
      <c r="L78" s="18">
        <f t="shared" si="3"/>
        <v>3319.8</v>
      </c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</row>
    <row r="79" spans="1:32" ht="29" x14ac:dyDescent="0.35">
      <c r="A79" s="113"/>
      <c r="B79" s="33">
        <v>76</v>
      </c>
      <c r="C79" s="116"/>
      <c r="D79" s="39" t="s">
        <v>94</v>
      </c>
      <c r="E79" s="40" t="s">
        <v>125</v>
      </c>
      <c r="F79" s="40" t="s">
        <v>28</v>
      </c>
      <c r="G79" s="47">
        <f>REITORIA!J79+CEAD!J79+CEART!J79+CEFID!J79+ESAG!J79+FAED!J79+CCT!J79+CAV!J79+CEO!J79+CEAVI!J79+CESFI!J79+CERES!J79+CEPLAN!J79+CESMO!J79</f>
        <v>8</v>
      </c>
      <c r="H79" s="92">
        <f t="shared" si="4"/>
        <v>16</v>
      </c>
      <c r="I79" s="94">
        <f>GESTOR!L79</f>
        <v>0</v>
      </c>
      <c r="J79" s="96">
        <f t="shared" si="5"/>
        <v>16</v>
      </c>
      <c r="K79" s="18">
        <v>181.56</v>
      </c>
      <c r="L79" s="18">
        <f t="shared" si="3"/>
        <v>1452.48</v>
      </c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</row>
    <row r="80" spans="1:32" ht="29" x14ac:dyDescent="0.35">
      <c r="A80" s="111">
        <v>3</v>
      </c>
      <c r="B80" s="33">
        <v>77</v>
      </c>
      <c r="C80" s="114" t="s">
        <v>123</v>
      </c>
      <c r="D80" s="39" t="s">
        <v>27</v>
      </c>
      <c r="E80" s="40" t="s">
        <v>125</v>
      </c>
      <c r="F80" s="40" t="s">
        <v>28</v>
      </c>
      <c r="G80" s="47">
        <f>REITORIA!J80+CEAD!J80+CEART!J80+CEFID!J80+ESAG!J80+FAED!J80+CCT!J80+CAV!J80+CEO!J80+CEAVI!J80+CESFI!J80+CERES!J80+CEPLAN!J80+CESMO!J80</f>
        <v>6</v>
      </c>
      <c r="H80" s="92">
        <f t="shared" si="4"/>
        <v>12</v>
      </c>
      <c r="I80" s="94">
        <f>GESTOR!L80</f>
        <v>0</v>
      </c>
      <c r="J80" s="96">
        <f t="shared" si="5"/>
        <v>12</v>
      </c>
      <c r="K80" s="18">
        <v>214.44</v>
      </c>
      <c r="L80" s="18">
        <f t="shared" si="3"/>
        <v>1286.6399999999999</v>
      </c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</row>
    <row r="81" spans="1:32" ht="43.5" x14ac:dyDescent="0.35">
      <c r="A81" s="112"/>
      <c r="B81" s="33">
        <v>78</v>
      </c>
      <c r="C81" s="115"/>
      <c r="D81" s="39" t="s">
        <v>32</v>
      </c>
      <c r="E81" s="40" t="s">
        <v>125</v>
      </c>
      <c r="F81" s="40" t="s">
        <v>28</v>
      </c>
      <c r="G81" s="47">
        <f>REITORIA!J81+CEAD!J81+CEART!J81+CEFID!J81+ESAG!J81+FAED!J81+CCT!J81+CAV!J81+CEO!J81+CEAVI!J81+CESFI!J81+CERES!J81+CEPLAN!J81+CESMO!J81</f>
        <v>50</v>
      </c>
      <c r="H81" s="92">
        <f t="shared" si="4"/>
        <v>100</v>
      </c>
      <c r="I81" s="94">
        <f>GESTOR!L81</f>
        <v>0</v>
      </c>
      <c r="J81" s="96">
        <f t="shared" si="5"/>
        <v>100</v>
      </c>
      <c r="K81" s="18">
        <v>27.44</v>
      </c>
      <c r="L81" s="18">
        <f t="shared" si="3"/>
        <v>1372</v>
      </c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</row>
    <row r="82" spans="1:32" ht="29" x14ac:dyDescent="0.35">
      <c r="A82" s="112"/>
      <c r="B82" s="33">
        <v>79</v>
      </c>
      <c r="C82" s="115"/>
      <c r="D82" s="39" t="s">
        <v>33</v>
      </c>
      <c r="E82" s="40" t="s">
        <v>125</v>
      </c>
      <c r="F82" s="40" t="s">
        <v>34</v>
      </c>
      <c r="G82" s="47">
        <f>REITORIA!J82+CEAD!J82+CEART!J82+CEFID!J82+ESAG!J82+FAED!J82+CCT!J82+CAV!J82+CEO!J82+CEAVI!J82+CESFI!J82+CERES!J82+CEPLAN!J82+CESMO!J82</f>
        <v>100</v>
      </c>
      <c r="H82" s="92">
        <f t="shared" si="4"/>
        <v>200</v>
      </c>
      <c r="I82" s="94">
        <f>GESTOR!L82</f>
        <v>0</v>
      </c>
      <c r="J82" s="96">
        <f t="shared" si="5"/>
        <v>200</v>
      </c>
      <c r="K82" s="18">
        <v>44.6</v>
      </c>
      <c r="L82" s="18">
        <f t="shared" si="3"/>
        <v>4460</v>
      </c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</row>
    <row r="83" spans="1:32" ht="29" x14ac:dyDescent="0.35">
      <c r="A83" s="112"/>
      <c r="B83" s="33">
        <v>80</v>
      </c>
      <c r="C83" s="115"/>
      <c r="D83" s="39" t="s">
        <v>35</v>
      </c>
      <c r="E83" s="40" t="s">
        <v>125</v>
      </c>
      <c r="F83" s="40" t="s">
        <v>36</v>
      </c>
      <c r="G83" s="47">
        <f>REITORIA!J83+CEAD!J83+CEART!J83+CEFID!J83+ESAG!J83+FAED!J83+CCT!J83+CAV!J83+CEO!J83+CEAVI!J83+CESFI!J83+CERES!J83+CEPLAN!J83+CESMO!J83</f>
        <v>100</v>
      </c>
      <c r="H83" s="92">
        <f t="shared" si="4"/>
        <v>200</v>
      </c>
      <c r="I83" s="94">
        <f>GESTOR!L83</f>
        <v>0</v>
      </c>
      <c r="J83" s="96">
        <f t="shared" si="5"/>
        <v>200</v>
      </c>
      <c r="K83" s="18">
        <v>64.33</v>
      </c>
      <c r="L83" s="18">
        <f t="shared" si="3"/>
        <v>6433</v>
      </c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</row>
    <row r="84" spans="1:32" ht="43.5" x14ac:dyDescent="0.35">
      <c r="A84" s="112"/>
      <c r="B84" s="33">
        <v>81</v>
      </c>
      <c r="C84" s="115"/>
      <c r="D84" s="39" t="s">
        <v>127</v>
      </c>
      <c r="E84" s="40" t="s">
        <v>125</v>
      </c>
      <c r="F84" s="40" t="s">
        <v>28</v>
      </c>
      <c r="G84" s="47">
        <f>REITORIA!J84+CEAD!J84+CEART!J84+CEFID!J84+ESAG!J84+FAED!J84+CCT!J84+CAV!J84+CEO!J84+CEAVI!J84+CESFI!J84+CERES!J84+CEPLAN!J84+CESMO!J84</f>
        <v>50</v>
      </c>
      <c r="H84" s="92">
        <f t="shared" si="4"/>
        <v>100</v>
      </c>
      <c r="I84" s="94">
        <f>GESTOR!L84</f>
        <v>0</v>
      </c>
      <c r="J84" s="96">
        <f t="shared" si="5"/>
        <v>100</v>
      </c>
      <c r="K84" s="18">
        <v>5.65</v>
      </c>
      <c r="L84" s="18">
        <f t="shared" si="3"/>
        <v>282.5</v>
      </c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</row>
    <row r="85" spans="1:32" ht="29" x14ac:dyDescent="0.35">
      <c r="A85" s="112"/>
      <c r="B85" s="33">
        <v>82</v>
      </c>
      <c r="C85" s="115"/>
      <c r="D85" s="39" t="s">
        <v>128</v>
      </c>
      <c r="E85" s="40" t="s">
        <v>37</v>
      </c>
      <c r="F85" s="40" t="s">
        <v>38</v>
      </c>
      <c r="G85" s="47">
        <f>REITORIA!J85+CEAD!J85+CEART!J85+CEFID!J85+ESAG!J85+FAED!J85+CCT!J85+CAV!J85+CEO!J85+CEAVI!J85+CESFI!J85+CERES!J85+CEPLAN!J85+CESMO!J85</f>
        <v>2000</v>
      </c>
      <c r="H85" s="92">
        <f t="shared" si="4"/>
        <v>4000</v>
      </c>
      <c r="I85" s="94">
        <f>GESTOR!L85</f>
        <v>0</v>
      </c>
      <c r="J85" s="96">
        <f t="shared" si="5"/>
        <v>4000</v>
      </c>
      <c r="K85" s="18">
        <v>11.43</v>
      </c>
      <c r="L85" s="18">
        <f t="shared" si="3"/>
        <v>22860</v>
      </c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</row>
    <row r="86" spans="1:32" ht="29" x14ac:dyDescent="0.35">
      <c r="A86" s="112"/>
      <c r="B86" s="33">
        <v>83</v>
      </c>
      <c r="C86" s="115"/>
      <c r="D86" s="39" t="s">
        <v>129</v>
      </c>
      <c r="E86" s="40" t="s">
        <v>37</v>
      </c>
      <c r="F86" s="40" t="s">
        <v>39</v>
      </c>
      <c r="G86" s="47">
        <f>REITORIA!J86+CEAD!J86+CEART!J86+CEFID!J86+ESAG!J86+FAED!J86+CCT!J86+CAV!J86+CEO!J86+CEAVI!J86+CESFI!J86+CERES!J86+CEPLAN!J86+CESMO!J86</f>
        <v>2000</v>
      </c>
      <c r="H86" s="92">
        <f t="shared" si="4"/>
        <v>4000</v>
      </c>
      <c r="I86" s="94">
        <f>GESTOR!L86</f>
        <v>0</v>
      </c>
      <c r="J86" s="96">
        <f t="shared" si="5"/>
        <v>4000</v>
      </c>
      <c r="K86" s="18">
        <v>16.829999999999998</v>
      </c>
      <c r="L86" s="18">
        <f t="shared" si="3"/>
        <v>33660</v>
      </c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</row>
    <row r="87" spans="1:32" ht="29" x14ac:dyDescent="0.35">
      <c r="A87" s="112"/>
      <c r="B87" s="33">
        <v>84</v>
      </c>
      <c r="C87" s="115"/>
      <c r="D87" s="39" t="s">
        <v>41</v>
      </c>
      <c r="E87" s="40" t="s">
        <v>10</v>
      </c>
      <c r="F87" s="40" t="s">
        <v>28</v>
      </c>
      <c r="G87" s="47">
        <f>REITORIA!J87+CEAD!J87+CEART!J87+CEFID!J87+ESAG!J87+FAED!J87+CCT!J87+CAV!J87+CEO!J87+CEAVI!J87+CESFI!J87+CERES!J87+CEPLAN!J87+CESMO!J87</f>
        <v>10</v>
      </c>
      <c r="H87" s="92">
        <f t="shared" si="4"/>
        <v>20</v>
      </c>
      <c r="I87" s="94">
        <f>GESTOR!L87</f>
        <v>0</v>
      </c>
      <c r="J87" s="96">
        <f t="shared" si="5"/>
        <v>20</v>
      </c>
      <c r="K87" s="18">
        <v>63.71</v>
      </c>
      <c r="L87" s="18">
        <f t="shared" si="3"/>
        <v>637.1</v>
      </c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</row>
    <row r="88" spans="1:32" ht="29" x14ac:dyDescent="0.35">
      <c r="A88" s="112"/>
      <c r="B88" s="33">
        <v>85</v>
      </c>
      <c r="C88" s="115"/>
      <c r="D88" s="39" t="s">
        <v>44</v>
      </c>
      <c r="E88" s="40" t="s">
        <v>37</v>
      </c>
      <c r="F88" s="40" t="s">
        <v>97</v>
      </c>
      <c r="G88" s="47">
        <f>REITORIA!J88+CEAD!J88+CEART!J88+CEFID!J88+ESAG!J88+FAED!J88+CCT!J88+CAV!J88+CEO!J88+CEAVI!J88+CESFI!J88+CERES!J88+CEPLAN!J88+CESMO!J88</f>
        <v>500</v>
      </c>
      <c r="H88" s="92">
        <f t="shared" si="4"/>
        <v>1000</v>
      </c>
      <c r="I88" s="94">
        <f>GESTOR!L88</f>
        <v>0</v>
      </c>
      <c r="J88" s="96">
        <f t="shared" si="5"/>
        <v>1000</v>
      </c>
      <c r="K88" s="18">
        <v>29.34</v>
      </c>
      <c r="L88" s="18">
        <f t="shared" si="3"/>
        <v>14670</v>
      </c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</row>
    <row r="89" spans="1:32" ht="29" x14ac:dyDescent="0.35">
      <c r="A89" s="112"/>
      <c r="B89" s="33">
        <v>86</v>
      </c>
      <c r="C89" s="115"/>
      <c r="D89" s="39" t="s">
        <v>46</v>
      </c>
      <c r="E89" s="40" t="s">
        <v>37</v>
      </c>
      <c r="F89" s="40" t="s">
        <v>47</v>
      </c>
      <c r="G89" s="47">
        <f>REITORIA!J89+CEAD!J89+CEART!J89+CEFID!J89+ESAG!J89+FAED!J89+CCT!J89+CAV!J89+CEO!J89+CEAVI!J89+CESFI!J89+CERES!J89+CEPLAN!J89+CESMO!J89</f>
        <v>500</v>
      </c>
      <c r="H89" s="92">
        <f t="shared" si="4"/>
        <v>1000</v>
      </c>
      <c r="I89" s="94">
        <f>GESTOR!L89</f>
        <v>0</v>
      </c>
      <c r="J89" s="96">
        <f t="shared" si="5"/>
        <v>1000</v>
      </c>
      <c r="K89" s="18">
        <v>23.16</v>
      </c>
      <c r="L89" s="18">
        <f t="shared" si="3"/>
        <v>11580</v>
      </c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</row>
    <row r="90" spans="1:32" ht="29" x14ac:dyDescent="0.35">
      <c r="A90" s="112"/>
      <c r="B90" s="33">
        <v>87</v>
      </c>
      <c r="C90" s="115"/>
      <c r="D90" s="39" t="s">
        <v>48</v>
      </c>
      <c r="E90" s="40" t="s">
        <v>37</v>
      </c>
      <c r="F90" s="40" t="s">
        <v>49</v>
      </c>
      <c r="G90" s="47">
        <f>REITORIA!J90+CEAD!J90+CEART!J90+CEFID!J90+ESAG!J90+FAED!J90+CCT!J90+CAV!J90+CEO!J90+CEAVI!J90+CESFI!J90+CERES!J90+CEPLAN!J90+CESMO!J90</f>
        <v>100</v>
      </c>
      <c r="H90" s="92">
        <f t="shared" si="4"/>
        <v>200</v>
      </c>
      <c r="I90" s="94">
        <f>GESTOR!L90</f>
        <v>0</v>
      </c>
      <c r="J90" s="96">
        <f t="shared" si="5"/>
        <v>200</v>
      </c>
      <c r="K90" s="18">
        <v>16.47</v>
      </c>
      <c r="L90" s="18">
        <f t="shared" si="3"/>
        <v>1647</v>
      </c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</row>
    <row r="91" spans="1:32" ht="29" x14ac:dyDescent="0.35">
      <c r="A91" s="112"/>
      <c r="B91" s="33">
        <v>88</v>
      </c>
      <c r="C91" s="115"/>
      <c r="D91" s="39" t="s">
        <v>50</v>
      </c>
      <c r="E91" s="40" t="s">
        <v>37</v>
      </c>
      <c r="F91" s="40" t="s">
        <v>51</v>
      </c>
      <c r="G91" s="47">
        <f>REITORIA!J91+CEAD!J91+CEART!J91+CEFID!J91+ESAG!J91+FAED!J91+CCT!J91+CAV!J91+CEO!J91+CEAVI!J91+CESFI!J91+CERES!J91+CEPLAN!J91+CESMO!J91</f>
        <v>50</v>
      </c>
      <c r="H91" s="92">
        <f t="shared" si="4"/>
        <v>100</v>
      </c>
      <c r="I91" s="94">
        <f>GESTOR!L91</f>
        <v>0</v>
      </c>
      <c r="J91" s="96">
        <f t="shared" si="5"/>
        <v>100</v>
      </c>
      <c r="K91" s="18">
        <v>206.12</v>
      </c>
      <c r="L91" s="18">
        <f t="shared" si="3"/>
        <v>10306</v>
      </c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</row>
    <row r="92" spans="1:32" ht="29" x14ac:dyDescent="0.35">
      <c r="A92" s="112"/>
      <c r="B92" s="33">
        <v>89</v>
      </c>
      <c r="C92" s="115"/>
      <c r="D92" s="39" t="s">
        <v>52</v>
      </c>
      <c r="E92" s="40" t="s">
        <v>37</v>
      </c>
      <c r="F92" s="40" t="s">
        <v>53</v>
      </c>
      <c r="G92" s="47">
        <f>REITORIA!J92+CEAD!J92+CEART!J92+CEFID!J92+ESAG!J92+FAED!J92+CCT!J92+CAV!J92+CEO!J92+CEAVI!J92+CESFI!J92+CERES!J92+CEPLAN!J92+CESMO!J92</f>
        <v>50</v>
      </c>
      <c r="H92" s="92">
        <f t="shared" si="4"/>
        <v>100</v>
      </c>
      <c r="I92" s="94">
        <f>GESTOR!L92</f>
        <v>0</v>
      </c>
      <c r="J92" s="96">
        <f t="shared" si="5"/>
        <v>100</v>
      </c>
      <c r="K92" s="18">
        <v>225.04</v>
      </c>
      <c r="L92" s="18">
        <f t="shared" si="3"/>
        <v>11252</v>
      </c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</row>
    <row r="93" spans="1:32" ht="29" x14ac:dyDescent="0.35">
      <c r="A93" s="112"/>
      <c r="B93" s="33">
        <v>90</v>
      </c>
      <c r="C93" s="115"/>
      <c r="D93" s="39" t="s">
        <v>54</v>
      </c>
      <c r="E93" s="40" t="s">
        <v>37</v>
      </c>
      <c r="F93" s="40" t="s">
        <v>95</v>
      </c>
      <c r="G93" s="47">
        <f>REITORIA!J93+CEAD!J93+CEART!J93+CEFID!J93+ESAG!J93+FAED!J93+CCT!J93+CAV!J93+CEO!J93+CEAVI!J93+CESFI!J93+CERES!J93+CEPLAN!J93+CESMO!J93</f>
        <v>50</v>
      </c>
      <c r="H93" s="92">
        <f t="shared" si="4"/>
        <v>100</v>
      </c>
      <c r="I93" s="94">
        <f>GESTOR!L93</f>
        <v>0</v>
      </c>
      <c r="J93" s="96">
        <f t="shared" si="5"/>
        <v>100</v>
      </c>
      <c r="K93" s="18">
        <v>74.180000000000007</v>
      </c>
      <c r="L93" s="18">
        <f t="shared" si="3"/>
        <v>3709.0000000000005</v>
      </c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</row>
    <row r="94" spans="1:32" ht="29" x14ac:dyDescent="0.35">
      <c r="A94" s="112"/>
      <c r="B94" s="33">
        <v>91</v>
      </c>
      <c r="C94" s="115"/>
      <c r="D94" s="39" t="s">
        <v>56</v>
      </c>
      <c r="E94" s="40" t="s">
        <v>37</v>
      </c>
      <c r="F94" s="40" t="s">
        <v>96</v>
      </c>
      <c r="G94" s="47">
        <f>REITORIA!J94+CEAD!J94+CEART!J94+CEFID!J94+ESAG!J94+FAED!J94+CCT!J94+CAV!J94+CEO!J94+CEAVI!J94+CESFI!J94+CERES!J94+CEPLAN!J94+CESMO!J94</f>
        <v>50</v>
      </c>
      <c r="H94" s="92">
        <f t="shared" si="4"/>
        <v>100</v>
      </c>
      <c r="I94" s="94">
        <f>GESTOR!L94</f>
        <v>0</v>
      </c>
      <c r="J94" s="96">
        <f t="shared" si="5"/>
        <v>100</v>
      </c>
      <c r="K94" s="18">
        <v>28.45</v>
      </c>
      <c r="L94" s="18">
        <f t="shared" si="3"/>
        <v>1422.5</v>
      </c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</row>
    <row r="95" spans="1:32" ht="29" x14ac:dyDescent="0.35">
      <c r="A95" s="112"/>
      <c r="B95" s="33">
        <v>92</v>
      </c>
      <c r="C95" s="115"/>
      <c r="D95" s="39" t="s">
        <v>58</v>
      </c>
      <c r="E95" s="40" t="s">
        <v>37</v>
      </c>
      <c r="F95" s="40" t="s">
        <v>59</v>
      </c>
      <c r="G95" s="47">
        <f>REITORIA!J95+CEAD!J95+CEART!J95+CEFID!J95+ESAG!J95+FAED!J95+CCT!J95+CAV!J95+CEO!J95+CEAVI!J95+CESFI!J95+CERES!J95+CEPLAN!J95+CESMO!J95</f>
        <v>50</v>
      </c>
      <c r="H95" s="92">
        <f t="shared" si="4"/>
        <v>100</v>
      </c>
      <c r="I95" s="94">
        <f>GESTOR!L95</f>
        <v>0</v>
      </c>
      <c r="J95" s="96">
        <f t="shared" si="5"/>
        <v>100</v>
      </c>
      <c r="K95" s="18">
        <v>63.74</v>
      </c>
      <c r="L95" s="18">
        <f t="shared" si="3"/>
        <v>3187</v>
      </c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</row>
    <row r="96" spans="1:32" ht="29" x14ac:dyDescent="0.35">
      <c r="A96" s="112"/>
      <c r="B96" s="33">
        <v>93</v>
      </c>
      <c r="C96" s="115"/>
      <c r="D96" s="39" t="s">
        <v>60</v>
      </c>
      <c r="E96" s="40" t="s">
        <v>37</v>
      </c>
      <c r="F96" s="40" t="s">
        <v>61</v>
      </c>
      <c r="G96" s="47">
        <f>REITORIA!J96+CEAD!J96+CEART!J96+CEFID!J96+ESAG!J96+FAED!J96+CCT!J96+CAV!J96+CEO!J96+CEAVI!J96+CESFI!J96+CERES!J96+CEPLAN!J96+CESMO!J96</f>
        <v>50</v>
      </c>
      <c r="H96" s="92">
        <f t="shared" si="4"/>
        <v>100</v>
      </c>
      <c r="I96" s="94">
        <f>GESTOR!L96</f>
        <v>0</v>
      </c>
      <c r="J96" s="96">
        <f t="shared" si="5"/>
        <v>100</v>
      </c>
      <c r="K96" s="18">
        <v>106.76</v>
      </c>
      <c r="L96" s="18">
        <f t="shared" si="3"/>
        <v>5338</v>
      </c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</row>
    <row r="97" spans="1:32" ht="29" x14ac:dyDescent="0.35">
      <c r="A97" s="112"/>
      <c r="B97" s="33">
        <v>94</v>
      </c>
      <c r="C97" s="115"/>
      <c r="D97" s="39" t="s">
        <v>62</v>
      </c>
      <c r="E97" s="40" t="s">
        <v>125</v>
      </c>
      <c r="F97" s="40" t="s">
        <v>63</v>
      </c>
      <c r="G97" s="47">
        <f>REITORIA!J97+CEAD!J97+CEART!J97+CEFID!J97+ESAG!J97+FAED!J97+CCT!J97+CAV!J97+CEO!J97+CEAVI!J97+CESFI!J97+CERES!J97+CEPLAN!J97+CESMO!J97</f>
        <v>1</v>
      </c>
      <c r="H97" s="92">
        <f t="shared" si="4"/>
        <v>2</v>
      </c>
      <c r="I97" s="94">
        <f>GESTOR!L97</f>
        <v>0</v>
      </c>
      <c r="J97" s="96">
        <f t="shared" si="5"/>
        <v>2</v>
      </c>
      <c r="K97" s="18">
        <v>1140.71</v>
      </c>
      <c r="L97" s="18">
        <f t="shared" si="3"/>
        <v>1140.71</v>
      </c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</row>
    <row r="98" spans="1:32" ht="29" x14ac:dyDescent="0.35">
      <c r="A98" s="112"/>
      <c r="B98" s="33">
        <v>95</v>
      </c>
      <c r="C98" s="115"/>
      <c r="D98" s="39" t="s">
        <v>64</v>
      </c>
      <c r="E98" s="40" t="s">
        <v>125</v>
      </c>
      <c r="F98" s="40" t="s">
        <v>63</v>
      </c>
      <c r="G98" s="47">
        <f>REITORIA!J98+CEAD!J98+CEART!J98+CEFID!J98+ESAG!J98+FAED!J98+CCT!J98+CAV!J98+CEO!J98+CEAVI!J98+CESFI!J98+CERES!J98+CEPLAN!J98+CESMO!J98</f>
        <v>1</v>
      </c>
      <c r="H98" s="92">
        <f t="shared" si="4"/>
        <v>2</v>
      </c>
      <c r="I98" s="94">
        <f>GESTOR!L98</f>
        <v>0</v>
      </c>
      <c r="J98" s="96">
        <f t="shared" si="5"/>
        <v>2</v>
      </c>
      <c r="K98" s="18">
        <v>599.79</v>
      </c>
      <c r="L98" s="18">
        <f t="shared" si="3"/>
        <v>599.79</v>
      </c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</row>
    <row r="99" spans="1:32" ht="29" x14ac:dyDescent="0.35">
      <c r="A99" s="112"/>
      <c r="B99" s="33">
        <v>96</v>
      </c>
      <c r="C99" s="115"/>
      <c r="D99" s="39" t="s">
        <v>65</v>
      </c>
      <c r="E99" s="40" t="s">
        <v>125</v>
      </c>
      <c r="F99" s="40" t="s">
        <v>66</v>
      </c>
      <c r="G99" s="47">
        <f>REITORIA!J99+CEAD!J99+CEART!J99+CEFID!J99+ESAG!J99+FAED!J99+CCT!J99+CAV!J99+CEO!J99+CEAVI!J99+CESFI!J99+CERES!J99+CEPLAN!J99+CESMO!J99</f>
        <v>3</v>
      </c>
      <c r="H99" s="92">
        <f t="shared" si="4"/>
        <v>6</v>
      </c>
      <c r="I99" s="94">
        <f>GESTOR!L99</f>
        <v>0</v>
      </c>
      <c r="J99" s="96">
        <f t="shared" si="5"/>
        <v>6</v>
      </c>
      <c r="K99" s="18">
        <v>161.94</v>
      </c>
      <c r="L99" s="18">
        <f t="shared" si="3"/>
        <v>485.82</v>
      </c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</row>
    <row r="100" spans="1:32" ht="43.5" x14ac:dyDescent="0.35">
      <c r="A100" s="112"/>
      <c r="B100" s="33">
        <v>97</v>
      </c>
      <c r="C100" s="115"/>
      <c r="D100" s="39" t="s">
        <v>67</v>
      </c>
      <c r="E100" s="40" t="s">
        <v>125</v>
      </c>
      <c r="F100" s="40" t="s">
        <v>68</v>
      </c>
      <c r="G100" s="47">
        <f>REITORIA!J100+CEAD!J100+CEART!J100+CEFID!J100+ESAG!J100+FAED!J100+CCT!J100+CAV!J100+CEO!J100+CEAVI!J100+CESFI!J100+CERES!J100+CEPLAN!J100+CESMO!J100</f>
        <v>3</v>
      </c>
      <c r="H100" s="92">
        <f t="shared" si="4"/>
        <v>6</v>
      </c>
      <c r="I100" s="94">
        <f>GESTOR!L100</f>
        <v>0</v>
      </c>
      <c r="J100" s="96">
        <f t="shared" si="5"/>
        <v>6</v>
      </c>
      <c r="K100" s="18">
        <v>743.8</v>
      </c>
      <c r="L100" s="18">
        <f t="shared" si="3"/>
        <v>2231.3999999999996</v>
      </c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</row>
    <row r="101" spans="1:32" ht="43.5" x14ac:dyDescent="0.35">
      <c r="A101" s="112"/>
      <c r="B101" s="33">
        <v>98</v>
      </c>
      <c r="C101" s="115"/>
      <c r="D101" s="39" t="s">
        <v>69</v>
      </c>
      <c r="E101" s="40" t="s">
        <v>125</v>
      </c>
      <c r="F101" s="40" t="s">
        <v>28</v>
      </c>
      <c r="G101" s="47">
        <f>REITORIA!J101+CEAD!J101+CEART!J101+CEFID!J101+ESAG!J101+FAED!J101+CCT!J101+CAV!J101+CEO!J101+CEAVI!J101+CESFI!J101+CERES!J101+CEPLAN!J101+CESMO!J101</f>
        <v>5</v>
      </c>
      <c r="H101" s="92">
        <f t="shared" si="4"/>
        <v>10</v>
      </c>
      <c r="I101" s="94">
        <f>GESTOR!L101</f>
        <v>0</v>
      </c>
      <c r="J101" s="96">
        <f t="shared" si="5"/>
        <v>10</v>
      </c>
      <c r="K101" s="18">
        <v>371.64</v>
      </c>
      <c r="L101" s="18">
        <f t="shared" si="3"/>
        <v>1858.1999999999998</v>
      </c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</row>
    <row r="102" spans="1:32" ht="29" x14ac:dyDescent="0.35">
      <c r="A102" s="112"/>
      <c r="B102" s="33">
        <v>99</v>
      </c>
      <c r="C102" s="115"/>
      <c r="D102" s="39" t="s">
        <v>70</v>
      </c>
      <c r="E102" s="40" t="s">
        <v>125</v>
      </c>
      <c r="F102" s="40" t="s">
        <v>71</v>
      </c>
      <c r="G102" s="47">
        <f>REITORIA!J102+CEAD!J102+CEART!J102+CEFID!J102+ESAG!J102+FAED!J102+CCT!J102+CAV!J102+CEO!J102+CEAVI!J102+CESFI!J102+CERES!J102+CEPLAN!J102+CESMO!J102</f>
        <v>10</v>
      </c>
      <c r="H102" s="92">
        <f t="shared" si="4"/>
        <v>20</v>
      </c>
      <c r="I102" s="94">
        <f>GESTOR!L102</f>
        <v>0</v>
      </c>
      <c r="J102" s="96">
        <f t="shared" si="5"/>
        <v>20</v>
      </c>
      <c r="K102" s="18">
        <v>141.31</v>
      </c>
      <c r="L102" s="18">
        <f t="shared" si="3"/>
        <v>1413.1</v>
      </c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</row>
    <row r="103" spans="1:32" ht="29" x14ac:dyDescent="0.35">
      <c r="A103" s="112"/>
      <c r="B103" s="33">
        <v>100</v>
      </c>
      <c r="C103" s="115"/>
      <c r="D103" s="39" t="s">
        <v>72</v>
      </c>
      <c r="E103" s="40" t="s">
        <v>125</v>
      </c>
      <c r="F103" s="40" t="s">
        <v>73</v>
      </c>
      <c r="G103" s="47">
        <f>REITORIA!J103+CEAD!J103+CEART!J103+CEFID!J103+ESAG!J103+FAED!J103+CCT!J103+CAV!J103+CEO!J103+CEAVI!J103+CESFI!J103+CERES!J103+CEPLAN!J103+CESMO!J103</f>
        <v>10</v>
      </c>
      <c r="H103" s="92">
        <f t="shared" si="4"/>
        <v>20</v>
      </c>
      <c r="I103" s="94">
        <f>GESTOR!L103</f>
        <v>0</v>
      </c>
      <c r="J103" s="96">
        <f t="shared" si="5"/>
        <v>20</v>
      </c>
      <c r="K103" s="18">
        <v>823.48</v>
      </c>
      <c r="L103" s="18">
        <f t="shared" si="3"/>
        <v>8234.7999999999993</v>
      </c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</row>
    <row r="104" spans="1:32" ht="29" x14ac:dyDescent="0.35">
      <c r="A104" s="112"/>
      <c r="B104" s="33">
        <v>101</v>
      </c>
      <c r="C104" s="115"/>
      <c r="D104" s="39" t="s">
        <v>74</v>
      </c>
      <c r="E104" s="40" t="s">
        <v>125</v>
      </c>
      <c r="F104" s="40" t="s">
        <v>75</v>
      </c>
      <c r="G104" s="47">
        <f>REITORIA!J104+CEAD!J104+CEART!J104+CEFID!J104+ESAG!J104+FAED!J104+CCT!J104+CAV!J104+CEO!J104+CEAVI!J104+CESFI!J104+CERES!J104+CEPLAN!J104+CESMO!J104</f>
        <v>10</v>
      </c>
      <c r="H104" s="92">
        <f t="shared" si="4"/>
        <v>20</v>
      </c>
      <c r="I104" s="94">
        <f>GESTOR!L104</f>
        <v>0</v>
      </c>
      <c r="J104" s="96">
        <f t="shared" si="5"/>
        <v>20</v>
      </c>
      <c r="K104" s="18">
        <v>1149.44</v>
      </c>
      <c r="L104" s="18">
        <f t="shared" si="3"/>
        <v>11494.400000000001</v>
      </c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</row>
    <row r="105" spans="1:32" ht="58" x14ac:dyDescent="0.35">
      <c r="A105" s="112"/>
      <c r="B105" s="33">
        <v>102</v>
      </c>
      <c r="C105" s="115"/>
      <c r="D105" s="39" t="s">
        <v>76</v>
      </c>
      <c r="E105" s="40" t="s">
        <v>125</v>
      </c>
      <c r="F105" s="40" t="s">
        <v>28</v>
      </c>
      <c r="G105" s="47">
        <f>REITORIA!J105+CEAD!J105+CEART!J105+CEFID!J105+ESAG!J105+FAED!J105+CCT!J105+CAV!J105+CEO!J105+CEAVI!J105+CESFI!J105+CERES!J105+CEPLAN!J105+CESMO!J105</f>
        <v>5</v>
      </c>
      <c r="H105" s="92">
        <f t="shared" si="4"/>
        <v>10</v>
      </c>
      <c r="I105" s="94">
        <f>GESTOR!L105</f>
        <v>0</v>
      </c>
      <c r="J105" s="96">
        <f t="shared" si="5"/>
        <v>10</v>
      </c>
      <c r="K105" s="18">
        <v>614.84</v>
      </c>
      <c r="L105" s="18">
        <f t="shared" si="3"/>
        <v>3074.2000000000003</v>
      </c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</row>
    <row r="106" spans="1:32" ht="58" x14ac:dyDescent="0.35">
      <c r="A106" s="112"/>
      <c r="B106" s="33">
        <v>103</v>
      </c>
      <c r="C106" s="115"/>
      <c r="D106" s="39" t="s">
        <v>77</v>
      </c>
      <c r="E106" s="40" t="s">
        <v>125</v>
      </c>
      <c r="F106" s="40" t="s">
        <v>28</v>
      </c>
      <c r="G106" s="47">
        <f>REITORIA!J106+CEAD!J106+CEART!J106+CEFID!J106+ESAG!J106+FAED!J106+CCT!J106+CAV!J106+CEO!J106+CEAVI!J106+CESFI!J106+CERES!J106+CEPLAN!J106+CESMO!J106</f>
        <v>5</v>
      </c>
      <c r="H106" s="92">
        <f t="shared" si="4"/>
        <v>10</v>
      </c>
      <c r="I106" s="94">
        <f>GESTOR!L106</f>
        <v>0</v>
      </c>
      <c r="J106" s="96">
        <f t="shared" si="5"/>
        <v>10</v>
      </c>
      <c r="K106" s="18">
        <v>1161.08</v>
      </c>
      <c r="L106" s="18">
        <f t="shared" si="3"/>
        <v>5805.4</v>
      </c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</row>
    <row r="107" spans="1:32" ht="29" x14ac:dyDescent="0.35">
      <c r="A107" s="112"/>
      <c r="B107" s="33">
        <v>104</v>
      </c>
      <c r="C107" s="115"/>
      <c r="D107" s="39" t="s">
        <v>78</v>
      </c>
      <c r="E107" s="40" t="s">
        <v>125</v>
      </c>
      <c r="F107" s="40" t="s">
        <v>28</v>
      </c>
      <c r="G107" s="47">
        <f>REITORIA!J107+CEAD!J107+CEART!J107+CEFID!J107+ESAG!J107+FAED!J107+CCT!J107+CAV!J107+CEO!J107+CEAVI!J107+CESFI!J107+CERES!J107+CEPLAN!J107+CESMO!J107</f>
        <v>25</v>
      </c>
      <c r="H107" s="92">
        <f t="shared" si="4"/>
        <v>50</v>
      </c>
      <c r="I107" s="94">
        <f>GESTOR!L107</f>
        <v>0</v>
      </c>
      <c r="J107" s="96">
        <f t="shared" si="5"/>
        <v>50</v>
      </c>
      <c r="K107" s="18">
        <v>77.2</v>
      </c>
      <c r="L107" s="18">
        <f t="shared" si="3"/>
        <v>1930</v>
      </c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</row>
    <row r="108" spans="1:32" x14ac:dyDescent="0.35">
      <c r="A108" s="112"/>
      <c r="B108" s="33">
        <v>105</v>
      </c>
      <c r="C108" s="115"/>
      <c r="D108" s="39" t="s">
        <v>131</v>
      </c>
      <c r="E108" s="40" t="s">
        <v>125</v>
      </c>
      <c r="F108" s="40" t="s">
        <v>28</v>
      </c>
      <c r="G108" s="47">
        <f>REITORIA!J108+CEAD!J108+CEART!J108+CEFID!J108+ESAG!J108+FAED!J108+CCT!J108+CAV!J108+CEO!J108+CEAVI!J108+CESFI!J108+CERES!J108+CEPLAN!J108+CESMO!J108</f>
        <v>50</v>
      </c>
      <c r="H108" s="92">
        <f t="shared" si="4"/>
        <v>100</v>
      </c>
      <c r="I108" s="94">
        <f>GESTOR!L108</f>
        <v>0</v>
      </c>
      <c r="J108" s="96">
        <f t="shared" si="5"/>
        <v>100</v>
      </c>
      <c r="K108" s="18">
        <v>73.09</v>
      </c>
      <c r="L108" s="18">
        <f t="shared" si="3"/>
        <v>3654.5</v>
      </c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</row>
    <row r="109" spans="1:32" ht="58" x14ac:dyDescent="0.35">
      <c r="A109" s="112"/>
      <c r="B109" s="33">
        <v>106</v>
      </c>
      <c r="C109" s="115"/>
      <c r="D109" s="39" t="s">
        <v>135</v>
      </c>
      <c r="E109" s="40" t="s">
        <v>37</v>
      </c>
      <c r="F109" s="40" t="s">
        <v>98</v>
      </c>
      <c r="G109" s="47">
        <f>REITORIA!J109+CEAD!J109+CEART!J109+CEFID!J109+ESAG!J109+FAED!J109+CCT!J109+CAV!J109+CEO!J109+CEAVI!J109+CESFI!J109+CERES!J109+CEPLAN!J109+CESMO!J109</f>
        <v>1000</v>
      </c>
      <c r="H109" s="92">
        <f t="shared" si="4"/>
        <v>2000</v>
      </c>
      <c r="I109" s="94">
        <f>GESTOR!L109</f>
        <v>0</v>
      </c>
      <c r="J109" s="96">
        <f t="shared" si="5"/>
        <v>2000</v>
      </c>
      <c r="K109" s="18">
        <v>56.1</v>
      </c>
      <c r="L109" s="18">
        <f t="shared" si="3"/>
        <v>56100</v>
      </c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</row>
    <row r="110" spans="1:32" ht="43.5" x14ac:dyDescent="0.35">
      <c r="A110" s="112"/>
      <c r="B110" s="33">
        <v>107</v>
      </c>
      <c r="C110" s="115"/>
      <c r="D110" s="39" t="s">
        <v>84</v>
      </c>
      <c r="E110" s="40" t="s">
        <v>125</v>
      </c>
      <c r="F110" s="40" t="s">
        <v>85</v>
      </c>
      <c r="G110" s="47">
        <f>REITORIA!J110+CEAD!J110+CEART!J110+CEFID!J110+ESAG!J110+FAED!J110+CCT!J110+CAV!J110+CEO!J110+CEAVI!J110+CESFI!J110+CERES!J110+CEPLAN!J110+CESMO!J110</f>
        <v>5</v>
      </c>
      <c r="H110" s="92">
        <f t="shared" si="4"/>
        <v>10</v>
      </c>
      <c r="I110" s="94">
        <f>GESTOR!L110</f>
        <v>0</v>
      </c>
      <c r="J110" s="96">
        <f t="shared" si="5"/>
        <v>10</v>
      </c>
      <c r="K110" s="18">
        <v>1215.22</v>
      </c>
      <c r="L110" s="18">
        <f t="shared" si="3"/>
        <v>6076.1</v>
      </c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</row>
    <row r="111" spans="1:32" ht="43.5" x14ac:dyDescent="0.35">
      <c r="A111" s="112"/>
      <c r="B111" s="33">
        <v>108</v>
      </c>
      <c r="C111" s="115"/>
      <c r="D111" s="39" t="s">
        <v>86</v>
      </c>
      <c r="E111" s="40" t="s">
        <v>125</v>
      </c>
      <c r="F111" s="40" t="s">
        <v>87</v>
      </c>
      <c r="G111" s="47">
        <f>REITORIA!J111+CEAD!J111+CEART!J111+CEFID!J111+ESAG!J111+FAED!J111+CCT!J111+CAV!J111+CEO!J111+CEAVI!J111+CESFI!J111+CERES!J111+CEPLAN!J111+CESMO!J111</f>
        <v>5</v>
      </c>
      <c r="H111" s="92">
        <f t="shared" si="4"/>
        <v>10</v>
      </c>
      <c r="I111" s="94">
        <f>GESTOR!L111</f>
        <v>0</v>
      </c>
      <c r="J111" s="96">
        <f t="shared" si="5"/>
        <v>10</v>
      </c>
      <c r="K111" s="18">
        <v>496.61</v>
      </c>
      <c r="L111" s="18">
        <f t="shared" si="3"/>
        <v>2483.0500000000002</v>
      </c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</row>
    <row r="112" spans="1:32" ht="29" x14ac:dyDescent="0.35">
      <c r="A112" s="112"/>
      <c r="B112" s="33">
        <v>109</v>
      </c>
      <c r="C112" s="115"/>
      <c r="D112" s="39" t="s">
        <v>89</v>
      </c>
      <c r="E112" s="40" t="s">
        <v>37</v>
      </c>
      <c r="F112" s="40" t="s">
        <v>28</v>
      </c>
      <c r="G112" s="47">
        <f>REITORIA!J112+CEAD!J112+CEART!J112+CEFID!J112+ESAG!J112+FAED!J112+CCT!J112+CAV!J112+CEO!J112+CEAVI!J112+CESFI!J112+CERES!J112+CEPLAN!J112+CESMO!J112</f>
        <v>200</v>
      </c>
      <c r="H112" s="92">
        <f t="shared" si="4"/>
        <v>400</v>
      </c>
      <c r="I112" s="94">
        <f>GESTOR!L112</f>
        <v>0</v>
      </c>
      <c r="J112" s="96">
        <f t="shared" si="5"/>
        <v>400</v>
      </c>
      <c r="K112" s="18">
        <v>205.87</v>
      </c>
      <c r="L112" s="18">
        <f t="shared" si="3"/>
        <v>41174</v>
      </c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</row>
    <row r="113" spans="1:32" ht="29" x14ac:dyDescent="0.35">
      <c r="A113" s="112"/>
      <c r="B113" s="33">
        <v>110</v>
      </c>
      <c r="C113" s="115"/>
      <c r="D113" s="39" t="s">
        <v>90</v>
      </c>
      <c r="E113" s="40" t="s">
        <v>37</v>
      </c>
      <c r="F113" s="40" t="s">
        <v>28</v>
      </c>
      <c r="G113" s="47">
        <f>REITORIA!J113+CEAD!J113+CEART!J113+CEFID!J113+ESAG!J113+FAED!J113+CCT!J113+CAV!J113+CEO!J113+CEAVI!J113+CESFI!J113+CERES!J113+CEPLAN!J113+CESMO!J113</f>
        <v>800</v>
      </c>
      <c r="H113" s="92">
        <f t="shared" si="4"/>
        <v>1600</v>
      </c>
      <c r="I113" s="94">
        <f>GESTOR!L113</f>
        <v>0</v>
      </c>
      <c r="J113" s="96">
        <f t="shared" si="5"/>
        <v>1600</v>
      </c>
      <c r="K113" s="18">
        <v>115.8</v>
      </c>
      <c r="L113" s="18">
        <f t="shared" si="3"/>
        <v>92640</v>
      </c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</row>
    <row r="114" spans="1:32" ht="29" x14ac:dyDescent="0.35">
      <c r="A114" s="112"/>
      <c r="B114" s="33">
        <v>111</v>
      </c>
      <c r="C114" s="115"/>
      <c r="D114" s="39" t="s">
        <v>91</v>
      </c>
      <c r="E114" s="40" t="s">
        <v>37</v>
      </c>
      <c r="F114" s="40" t="s">
        <v>92</v>
      </c>
      <c r="G114" s="47">
        <f>REITORIA!J114+CEAD!J114+CEART!J114+CEFID!J114+ESAG!J114+FAED!J114+CCT!J114+CAV!J114+CEO!J114+CEAVI!J114+CESFI!J114+CERES!J114+CEPLAN!J114+CESMO!J114</f>
        <v>1000</v>
      </c>
      <c r="H114" s="92">
        <f t="shared" si="4"/>
        <v>2000</v>
      </c>
      <c r="I114" s="94">
        <f>GESTOR!L114</f>
        <v>0</v>
      </c>
      <c r="J114" s="96">
        <f t="shared" si="5"/>
        <v>2000</v>
      </c>
      <c r="K114" s="18">
        <v>20.76</v>
      </c>
      <c r="L114" s="18">
        <f t="shared" si="3"/>
        <v>20760</v>
      </c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</row>
    <row r="115" spans="1:32" ht="29" x14ac:dyDescent="0.35">
      <c r="A115" s="112"/>
      <c r="B115" s="33">
        <v>112</v>
      </c>
      <c r="C115" s="115"/>
      <c r="D115" s="39" t="s">
        <v>93</v>
      </c>
      <c r="E115" s="40" t="s">
        <v>125</v>
      </c>
      <c r="F115" s="40" t="s">
        <v>28</v>
      </c>
      <c r="G115" s="47">
        <f>REITORIA!J115+CEAD!J115+CEART!J115+CEFID!J115+ESAG!J115+FAED!J115+CCT!J115+CAV!J115+CEO!J115+CEAVI!J115+CESFI!J115+CERES!J115+CEPLAN!J115+CESMO!J115</f>
        <v>20</v>
      </c>
      <c r="H115" s="92">
        <f t="shared" si="4"/>
        <v>40</v>
      </c>
      <c r="I115" s="94">
        <f>GESTOR!L115</f>
        <v>0</v>
      </c>
      <c r="J115" s="96">
        <f t="shared" si="5"/>
        <v>40</v>
      </c>
      <c r="K115" s="18">
        <v>192.14</v>
      </c>
      <c r="L115" s="18">
        <f t="shared" si="3"/>
        <v>3842.7999999999997</v>
      </c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</row>
    <row r="116" spans="1:32" ht="29" x14ac:dyDescent="0.35">
      <c r="A116" s="113"/>
      <c r="B116" s="33">
        <v>113</v>
      </c>
      <c r="C116" s="116"/>
      <c r="D116" s="39" t="s">
        <v>94</v>
      </c>
      <c r="E116" s="40" t="s">
        <v>125</v>
      </c>
      <c r="F116" s="40" t="s">
        <v>28</v>
      </c>
      <c r="G116" s="47">
        <f>REITORIA!J116+CEAD!J116+CEART!J116+CEFID!J116+ESAG!J116+FAED!J116+CCT!J116+CAV!J116+CEO!J116+CEAVI!J116+CESFI!J116+CERES!J116+CEPLAN!J116+CESMO!J116</f>
        <v>4</v>
      </c>
      <c r="H116" s="92">
        <f t="shared" si="4"/>
        <v>8</v>
      </c>
      <c r="I116" s="94">
        <f>GESTOR!L116</f>
        <v>0</v>
      </c>
      <c r="J116" s="96">
        <f t="shared" si="5"/>
        <v>8</v>
      </c>
      <c r="K116" s="18">
        <v>210.16</v>
      </c>
      <c r="L116" s="18">
        <f t="shared" si="3"/>
        <v>840.64</v>
      </c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</row>
    <row r="117" spans="1:32" ht="29" x14ac:dyDescent="0.35">
      <c r="A117" s="111">
        <v>4</v>
      </c>
      <c r="B117" s="33">
        <v>114</v>
      </c>
      <c r="C117" s="114" t="s">
        <v>123</v>
      </c>
      <c r="D117" s="39" t="s">
        <v>27</v>
      </c>
      <c r="E117" s="40" t="s">
        <v>125</v>
      </c>
      <c r="F117" s="40" t="s">
        <v>28</v>
      </c>
      <c r="G117" s="47">
        <f>REITORIA!J117+CEAD!J117+CEART!J117+CEFID!J117+ESAG!J117+FAED!J117+CCT!J117+CAV!J117+CEO!J117+CEAVI!J117+CESFI!J117+CERES!J117+CEPLAN!J117+CESMO!J117</f>
        <v>20</v>
      </c>
      <c r="H117" s="92">
        <f t="shared" si="4"/>
        <v>40</v>
      </c>
      <c r="I117" s="94">
        <f>GESTOR!L117</f>
        <v>0</v>
      </c>
      <c r="J117" s="96">
        <f t="shared" si="5"/>
        <v>40</v>
      </c>
      <c r="K117" s="18">
        <v>250</v>
      </c>
      <c r="L117" s="18">
        <f t="shared" si="3"/>
        <v>5000</v>
      </c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</row>
    <row r="118" spans="1:32" x14ac:dyDescent="0.35">
      <c r="A118" s="112"/>
      <c r="B118" s="33">
        <v>115</v>
      </c>
      <c r="C118" s="115"/>
      <c r="D118" s="39" t="s">
        <v>30</v>
      </c>
      <c r="E118" s="40" t="s">
        <v>31</v>
      </c>
      <c r="F118" s="40" t="s">
        <v>28</v>
      </c>
      <c r="G118" s="47">
        <f>REITORIA!J118+CEAD!J118+CEART!J118+CEFID!J118+ESAG!J118+FAED!J118+CCT!J118+CAV!J118+CEO!J118+CEAVI!J118+CESFI!J118+CERES!J118+CEPLAN!J118+CESMO!J118</f>
        <v>500</v>
      </c>
      <c r="H118" s="92">
        <f t="shared" si="4"/>
        <v>1000</v>
      </c>
      <c r="I118" s="94">
        <f>GESTOR!L118</f>
        <v>0</v>
      </c>
      <c r="J118" s="96">
        <f t="shared" si="5"/>
        <v>1000</v>
      </c>
      <c r="K118" s="18">
        <v>20</v>
      </c>
      <c r="L118" s="18">
        <f t="shared" si="3"/>
        <v>10000</v>
      </c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</row>
    <row r="119" spans="1:32" ht="43.5" x14ac:dyDescent="0.35">
      <c r="A119" s="112"/>
      <c r="B119" s="33">
        <v>116</v>
      </c>
      <c r="C119" s="115"/>
      <c r="D119" s="39" t="s">
        <v>32</v>
      </c>
      <c r="E119" s="40" t="s">
        <v>125</v>
      </c>
      <c r="F119" s="40" t="s">
        <v>28</v>
      </c>
      <c r="G119" s="47">
        <f>REITORIA!J119+CEAD!J119+CEART!J119+CEFID!J119+ESAG!J119+FAED!J119+CCT!J119+CAV!J119+CEO!J119+CEAVI!J119+CESFI!J119+CERES!J119+CEPLAN!J119+CESMO!J119</f>
        <v>100</v>
      </c>
      <c r="H119" s="92">
        <f t="shared" si="4"/>
        <v>200</v>
      </c>
      <c r="I119" s="94">
        <f>GESTOR!L119</f>
        <v>0</v>
      </c>
      <c r="J119" s="96">
        <f t="shared" si="5"/>
        <v>200</v>
      </c>
      <c r="K119" s="18">
        <v>32</v>
      </c>
      <c r="L119" s="18">
        <f t="shared" si="3"/>
        <v>3200</v>
      </c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</row>
    <row r="120" spans="1:32" ht="29" x14ac:dyDescent="0.35">
      <c r="A120" s="112"/>
      <c r="B120" s="33">
        <v>117</v>
      </c>
      <c r="C120" s="115"/>
      <c r="D120" s="39" t="s">
        <v>33</v>
      </c>
      <c r="E120" s="40" t="s">
        <v>125</v>
      </c>
      <c r="F120" s="40" t="s">
        <v>34</v>
      </c>
      <c r="G120" s="47">
        <f>REITORIA!J120+CEAD!J120+CEART!J120+CEFID!J120+ESAG!J120+FAED!J120+CCT!J120+CAV!J120+CEO!J120+CEAVI!J120+CESFI!J120+CERES!J120+CEPLAN!J120+CESMO!J120</f>
        <v>200</v>
      </c>
      <c r="H120" s="92">
        <f t="shared" si="4"/>
        <v>400</v>
      </c>
      <c r="I120" s="94">
        <f>GESTOR!L120</f>
        <v>0</v>
      </c>
      <c r="J120" s="96">
        <f t="shared" si="5"/>
        <v>400</v>
      </c>
      <c r="K120" s="18">
        <v>52</v>
      </c>
      <c r="L120" s="18">
        <f t="shared" si="3"/>
        <v>10400</v>
      </c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</row>
    <row r="121" spans="1:32" ht="29" x14ac:dyDescent="0.35">
      <c r="A121" s="112"/>
      <c r="B121" s="33">
        <v>118</v>
      </c>
      <c r="C121" s="115"/>
      <c r="D121" s="39" t="s">
        <v>35</v>
      </c>
      <c r="E121" s="40" t="s">
        <v>125</v>
      </c>
      <c r="F121" s="40" t="s">
        <v>36</v>
      </c>
      <c r="G121" s="47">
        <f>REITORIA!J121+CEAD!J121+CEART!J121+CEFID!J121+ESAG!J121+FAED!J121+CCT!J121+CAV!J121+CEO!J121+CEAVI!J121+CESFI!J121+CERES!J121+CEPLAN!J121+CESMO!J121</f>
        <v>200</v>
      </c>
      <c r="H121" s="92">
        <f t="shared" si="4"/>
        <v>400</v>
      </c>
      <c r="I121" s="94">
        <f>GESTOR!L121</f>
        <v>0</v>
      </c>
      <c r="J121" s="96">
        <f t="shared" si="5"/>
        <v>400</v>
      </c>
      <c r="K121" s="18">
        <v>75</v>
      </c>
      <c r="L121" s="18">
        <f t="shared" si="3"/>
        <v>15000</v>
      </c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</row>
    <row r="122" spans="1:32" ht="43.5" x14ac:dyDescent="0.35">
      <c r="A122" s="112"/>
      <c r="B122" s="33">
        <v>119</v>
      </c>
      <c r="C122" s="115"/>
      <c r="D122" s="39" t="s">
        <v>127</v>
      </c>
      <c r="E122" s="40" t="s">
        <v>125</v>
      </c>
      <c r="F122" s="40" t="s">
        <v>28</v>
      </c>
      <c r="G122" s="47">
        <f>REITORIA!J122+CEAD!J122+CEART!J122+CEFID!J122+ESAG!J122+FAED!J122+CCT!J122+CAV!J122+CEO!J122+CEAVI!J122+CESFI!J122+CERES!J122+CEPLAN!J122+CESMO!J122</f>
        <v>100</v>
      </c>
      <c r="H122" s="92">
        <f t="shared" si="4"/>
        <v>200</v>
      </c>
      <c r="I122" s="94">
        <f>GESTOR!L122</f>
        <v>0</v>
      </c>
      <c r="J122" s="96">
        <f t="shared" si="5"/>
        <v>200</v>
      </c>
      <c r="K122" s="18">
        <v>6.59</v>
      </c>
      <c r="L122" s="18">
        <f t="shared" si="3"/>
        <v>659</v>
      </c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</row>
    <row r="123" spans="1:32" ht="29" x14ac:dyDescent="0.35">
      <c r="A123" s="112"/>
      <c r="B123" s="33">
        <v>120</v>
      </c>
      <c r="C123" s="115"/>
      <c r="D123" s="39" t="s">
        <v>128</v>
      </c>
      <c r="E123" s="40" t="s">
        <v>37</v>
      </c>
      <c r="F123" s="40" t="s">
        <v>38</v>
      </c>
      <c r="G123" s="47">
        <f>REITORIA!J123+CEAD!J123+CEART!J123+CEFID!J123+ESAG!J123+FAED!J123+CCT!J123+CAV!J123+CEO!J123+CEAVI!J123+CESFI!J123+CERES!J123+CEPLAN!J123+CESMO!J123</f>
        <v>4000</v>
      </c>
      <c r="H123" s="92">
        <f t="shared" si="4"/>
        <v>8000</v>
      </c>
      <c r="I123" s="94">
        <f>GESTOR!L123</f>
        <v>0</v>
      </c>
      <c r="J123" s="96">
        <f t="shared" si="5"/>
        <v>8000</v>
      </c>
      <c r="K123" s="18">
        <v>13.33</v>
      </c>
      <c r="L123" s="18">
        <f t="shared" si="3"/>
        <v>53320</v>
      </c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</row>
    <row r="124" spans="1:32" ht="29" x14ac:dyDescent="0.35">
      <c r="A124" s="112"/>
      <c r="B124" s="33">
        <v>121</v>
      </c>
      <c r="C124" s="115"/>
      <c r="D124" s="39" t="s">
        <v>129</v>
      </c>
      <c r="E124" s="40" t="s">
        <v>37</v>
      </c>
      <c r="F124" s="40" t="s">
        <v>39</v>
      </c>
      <c r="G124" s="47">
        <f>REITORIA!J124+CEAD!J124+CEART!J124+CEFID!J124+ESAG!J124+FAED!J124+CCT!J124+CAV!J124+CEO!J124+CEAVI!J124+CESFI!J124+CERES!J124+CEPLAN!J124+CESMO!J124</f>
        <v>4000</v>
      </c>
      <c r="H124" s="92">
        <f t="shared" si="4"/>
        <v>8000</v>
      </c>
      <c r="I124" s="94">
        <f>GESTOR!L124</f>
        <v>0</v>
      </c>
      <c r="J124" s="96">
        <f t="shared" si="5"/>
        <v>8000</v>
      </c>
      <c r="K124" s="18">
        <v>19.63</v>
      </c>
      <c r="L124" s="18">
        <f t="shared" si="3"/>
        <v>78520</v>
      </c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</row>
    <row r="125" spans="1:32" ht="29" x14ac:dyDescent="0.35">
      <c r="A125" s="112"/>
      <c r="B125" s="33">
        <v>122</v>
      </c>
      <c r="C125" s="115"/>
      <c r="D125" s="39" t="s">
        <v>130</v>
      </c>
      <c r="E125" s="40" t="s">
        <v>37</v>
      </c>
      <c r="F125" s="40" t="s">
        <v>40</v>
      </c>
      <c r="G125" s="47">
        <f>REITORIA!J125+CEAD!J125+CEART!J125+CEFID!J125+ESAG!J125+FAED!J125+CCT!J125+CAV!J125+CEO!J125+CEAVI!J125+CESFI!J125+CERES!J125+CEPLAN!J125+CESMO!J125</f>
        <v>200</v>
      </c>
      <c r="H125" s="92">
        <f t="shared" si="4"/>
        <v>400</v>
      </c>
      <c r="I125" s="94">
        <f>GESTOR!L125</f>
        <v>0</v>
      </c>
      <c r="J125" s="96">
        <f t="shared" si="5"/>
        <v>400</v>
      </c>
      <c r="K125" s="18">
        <v>21.33</v>
      </c>
      <c r="L125" s="18">
        <f t="shared" si="3"/>
        <v>4266</v>
      </c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</row>
    <row r="126" spans="1:32" ht="29" x14ac:dyDescent="0.35">
      <c r="A126" s="112"/>
      <c r="B126" s="33">
        <v>123</v>
      </c>
      <c r="C126" s="115"/>
      <c r="D126" s="39" t="s">
        <v>41</v>
      </c>
      <c r="E126" s="40" t="s">
        <v>10</v>
      </c>
      <c r="F126" s="40" t="s">
        <v>28</v>
      </c>
      <c r="G126" s="47">
        <f>REITORIA!J126+CEAD!J126+CEART!J126+CEFID!J126+ESAG!J126+FAED!J126+CCT!J126+CAV!J126+CEO!J126+CEAVI!J126+CESFI!J126+CERES!J126+CEPLAN!J126+CESMO!J126</f>
        <v>100</v>
      </c>
      <c r="H126" s="92">
        <f t="shared" si="4"/>
        <v>200</v>
      </c>
      <c r="I126" s="94">
        <f>GESTOR!L126</f>
        <v>0</v>
      </c>
      <c r="J126" s="96">
        <f t="shared" si="5"/>
        <v>200</v>
      </c>
      <c r="K126" s="18">
        <v>74.28</v>
      </c>
      <c r="L126" s="18">
        <f t="shared" si="3"/>
        <v>7428</v>
      </c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</row>
    <row r="127" spans="1:32" x14ac:dyDescent="0.35">
      <c r="A127" s="112"/>
      <c r="B127" s="33">
        <v>124</v>
      </c>
      <c r="C127" s="115"/>
      <c r="D127" s="39" t="s">
        <v>42</v>
      </c>
      <c r="E127" s="40" t="s">
        <v>43</v>
      </c>
      <c r="F127" s="40" t="s">
        <v>28</v>
      </c>
      <c r="G127" s="47">
        <f>REITORIA!J127+CEAD!J127+CEART!J127+CEFID!J127+ESAG!J127+FAED!J127+CCT!J127+CAV!J127+CEO!J127+CEAVI!J127+CESFI!J127+CERES!J127+CEPLAN!J127+CESMO!J127</f>
        <v>100</v>
      </c>
      <c r="H127" s="92">
        <f t="shared" si="4"/>
        <v>200</v>
      </c>
      <c r="I127" s="94">
        <f>GESTOR!L127</f>
        <v>0</v>
      </c>
      <c r="J127" s="96">
        <f t="shared" si="5"/>
        <v>200</v>
      </c>
      <c r="K127" s="18">
        <v>26.57</v>
      </c>
      <c r="L127" s="18">
        <f t="shared" si="3"/>
        <v>2657</v>
      </c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</row>
    <row r="128" spans="1:32" ht="29" x14ac:dyDescent="0.35">
      <c r="A128" s="112"/>
      <c r="B128" s="33">
        <v>125</v>
      </c>
      <c r="C128" s="115"/>
      <c r="D128" s="39" t="s">
        <v>44</v>
      </c>
      <c r="E128" s="40" t="s">
        <v>37</v>
      </c>
      <c r="F128" s="40" t="s">
        <v>45</v>
      </c>
      <c r="G128" s="47">
        <f>REITORIA!J128+CEAD!J128+CEART!J128+CEFID!J128+ESAG!J128+FAED!J128+CCT!J128+CAV!J128+CEO!J128+CEAVI!J128+CESFI!J128+CERES!J128+CEPLAN!J128+CESMO!J128</f>
        <v>200</v>
      </c>
      <c r="H128" s="92">
        <f t="shared" si="4"/>
        <v>400</v>
      </c>
      <c r="I128" s="94">
        <f>GESTOR!L128</f>
        <v>0</v>
      </c>
      <c r="J128" s="96">
        <f t="shared" si="5"/>
        <v>400</v>
      </c>
      <c r="K128" s="18">
        <v>34.21</v>
      </c>
      <c r="L128" s="18">
        <f t="shared" si="3"/>
        <v>6842</v>
      </c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</row>
    <row r="129" spans="1:32" ht="29" x14ac:dyDescent="0.35">
      <c r="A129" s="112"/>
      <c r="B129" s="33">
        <v>126</v>
      </c>
      <c r="C129" s="115"/>
      <c r="D129" s="39" t="s">
        <v>46</v>
      </c>
      <c r="E129" s="40" t="s">
        <v>37</v>
      </c>
      <c r="F129" s="40" t="s">
        <v>47</v>
      </c>
      <c r="G129" s="47">
        <f>REITORIA!J129+CEAD!J129+CEART!J129+CEFID!J129+ESAG!J129+FAED!J129+CCT!J129+CAV!J129+CEO!J129+CEAVI!J129+CESFI!J129+CERES!J129+CEPLAN!J129+CESMO!J129</f>
        <v>200</v>
      </c>
      <c r="H129" s="92">
        <f t="shared" si="4"/>
        <v>400</v>
      </c>
      <c r="I129" s="94">
        <f>GESTOR!L129</f>
        <v>0</v>
      </c>
      <c r="J129" s="96">
        <f t="shared" si="5"/>
        <v>400</v>
      </c>
      <c r="K129" s="18">
        <v>27</v>
      </c>
      <c r="L129" s="18">
        <f t="shared" si="3"/>
        <v>5400</v>
      </c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</row>
    <row r="130" spans="1:32" ht="29" x14ac:dyDescent="0.35">
      <c r="A130" s="112"/>
      <c r="B130" s="33">
        <v>127</v>
      </c>
      <c r="C130" s="115"/>
      <c r="D130" s="39" t="s">
        <v>48</v>
      </c>
      <c r="E130" s="40" t="s">
        <v>37</v>
      </c>
      <c r="F130" s="40" t="s">
        <v>49</v>
      </c>
      <c r="G130" s="47">
        <f>REITORIA!J130+CEAD!J130+CEART!J130+CEFID!J130+ESAG!J130+FAED!J130+CCT!J130+CAV!J130+CEO!J130+CEAVI!J130+CESFI!J130+CERES!J130+CEPLAN!J130+CESMO!J130</f>
        <v>200</v>
      </c>
      <c r="H130" s="92">
        <f t="shared" si="4"/>
        <v>400</v>
      </c>
      <c r="I130" s="94">
        <f>GESTOR!L130</f>
        <v>0</v>
      </c>
      <c r="J130" s="96">
        <f t="shared" si="5"/>
        <v>400</v>
      </c>
      <c r="K130" s="18">
        <v>19.21</v>
      </c>
      <c r="L130" s="18">
        <f t="shared" si="3"/>
        <v>3842</v>
      </c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</row>
    <row r="131" spans="1:32" ht="29" x14ac:dyDescent="0.35">
      <c r="A131" s="112"/>
      <c r="B131" s="33">
        <v>128</v>
      </c>
      <c r="C131" s="115"/>
      <c r="D131" s="39" t="s">
        <v>50</v>
      </c>
      <c r="E131" s="40" t="s">
        <v>37</v>
      </c>
      <c r="F131" s="40" t="s">
        <v>51</v>
      </c>
      <c r="G131" s="47">
        <f>REITORIA!J131+CEAD!J131+CEART!J131+CEFID!J131+ESAG!J131+FAED!J131+CCT!J131+CAV!J131+CEO!J131+CEAVI!J131+CESFI!J131+CERES!J131+CEPLAN!J131+CESMO!J131</f>
        <v>100</v>
      </c>
      <c r="H131" s="92">
        <f t="shared" si="4"/>
        <v>200</v>
      </c>
      <c r="I131" s="94">
        <f>GESTOR!L131</f>
        <v>0</v>
      </c>
      <c r="J131" s="96">
        <f t="shared" si="5"/>
        <v>200</v>
      </c>
      <c r="K131" s="18">
        <v>240.3</v>
      </c>
      <c r="L131" s="18">
        <f t="shared" si="3"/>
        <v>24030</v>
      </c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</row>
    <row r="132" spans="1:32" ht="29" x14ac:dyDescent="0.35">
      <c r="A132" s="112"/>
      <c r="B132" s="33">
        <v>129</v>
      </c>
      <c r="C132" s="115"/>
      <c r="D132" s="39" t="s">
        <v>52</v>
      </c>
      <c r="E132" s="40" t="s">
        <v>37</v>
      </c>
      <c r="F132" s="40" t="s">
        <v>53</v>
      </c>
      <c r="G132" s="47">
        <f>REITORIA!J132+CEAD!J132+CEART!J132+CEFID!J132+ESAG!J132+FAED!J132+CCT!J132+CAV!J132+CEO!J132+CEAVI!J132+CESFI!J132+CERES!J132+CEPLAN!J132+CESMO!J132</f>
        <v>100</v>
      </c>
      <c r="H132" s="92">
        <f t="shared" si="4"/>
        <v>200</v>
      </c>
      <c r="I132" s="94">
        <f>GESTOR!L132</f>
        <v>0</v>
      </c>
      <c r="J132" s="96">
        <f t="shared" si="5"/>
        <v>200</v>
      </c>
      <c r="K132" s="18">
        <v>262.35000000000002</v>
      </c>
      <c r="L132" s="18">
        <f t="shared" ref="L132:L195" si="6">K132*G132</f>
        <v>26235.000000000004</v>
      </c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</row>
    <row r="133" spans="1:32" ht="29" x14ac:dyDescent="0.35">
      <c r="A133" s="112"/>
      <c r="B133" s="33">
        <v>130</v>
      </c>
      <c r="C133" s="115"/>
      <c r="D133" s="39" t="s">
        <v>54</v>
      </c>
      <c r="E133" s="40" t="s">
        <v>37</v>
      </c>
      <c r="F133" s="40" t="s">
        <v>95</v>
      </c>
      <c r="G133" s="47">
        <f>REITORIA!J133+CEAD!J133+CEART!J133+CEFID!J133+ESAG!J133+FAED!J133+CCT!J133+CAV!J133+CEO!J133+CEAVI!J133+CESFI!J133+CERES!J133+CEPLAN!J133+CESMO!J133</f>
        <v>100</v>
      </c>
      <c r="H133" s="92">
        <f t="shared" ref="H133:H196" si="7">G133*2</f>
        <v>200</v>
      </c>
      <c r="I133" s="94">
        <f>GESTOR!L133</f>
        <v>0</v>
      </c>
      <c r="J133" s="96">
        <f t="shared" ref="J133:J196" si="8">H133-(SUM(M133:AF133))-I133</f>
        <v>200</v>
      </c>
      <c r="K133" s="18">
        <v>86.48</v>
      </c>
      <c r="L133" s="18">
        <f t="shared" si="6"/>
        <v>8648</v>
      </c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</row>
    <row r="134" spans="1:32" ht="29" x14ac:dyDescent="0.35">
      <c r="A134" s="112"/>
      <c r="B134" s="33">
        <v>131</v>
      </c>
      <c r="C134" s="115"/>
      <c r="D134" s="39" t="s">
        <v>56</v>
      </c>
      <c r="E134" s="40" t="s">
        <v>37</v>
      </c>
      <c r="F134" s="40" t="s">
        <v>96</v>
      </c>
      <c r="G134" s="47">
        <f>REITORIA!J134+CEAD!J134+CEART!J134+CEFID!J134+ESAG!J134+FAED!J134+CCT!J134+CAV!J134+CEO!J134+CEAVI!J134+CESFI!J134+CERES!J134+CEPLAN!J134+CESMO!J134</f>
        <v>100</v>
      </c>
      <c r="H134" s="92">
        <f t="shared" si="7"/>
        <v>200</v>
      </c>
      <c r="I134" s="94">
        <f>GESTOR!L134</f>
        <v>0</v>
      </c>
      <c r="J134" s="96">
        <f t="shared" si="8"/>
        <v>200</v>
      </c>
      <c r="K134" s="18">
        <v>33.17</v>
      </c>
      <c r="L134" s="18">
        <f t="shared" si="6"/>
        <v>3317</v>
      </c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</row>
    <row r="135" spans="1:32" ht="29" x14ac:dyDescent="0.35">
      <c r="A135" s="112"/>
      <c r="B135" s="33">
        <v>132</v>
      </c>
      <c r="C135" s="115"/>
      <c r="D135" s="39" t="s">
        <v>58</v>
      </c>
      <c r="E135" s="40" t="s">
        <v>37</v>
      </c>
      <c r="F135" s="40" t="s">
        <v>59</v>
      </c>
      <c r="G135" s="47">
        <f>REITORIA!J135+CEAD!J135+CEART!J135+CEFID!J135+ESAG!J135+FAED!J135+CCT!J135+CAV!J135+CEO!J135+CEAVI!J135+CESFI!J135+CERES!J135+CEPLAN!J135+CESMO!J135</f>
        <v>100</v>
      </c>
      <c r="H135" s="92">
        <f t="shared" si="7"/>
        <v>200</v>
      </c>
      <c r="I135" s="94">
        <f>GESTOR!L135</f>
        <v>0</v>
      </c>
      <c r="J135" s="96">
        <f t="shared" si="8"/>
        <v>200</v>
      </c>
      <c r="K135" s="18">
        <v>74.31</v>
      </c>
      <c r="L135" s="18">
        <f t="shared" si="6"/>
        <v>7431</v>
      </c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</row>
    <row r="136" spans="1:32" ht="29" x14ac:dyDescent="0.35">
      <c r="A136" s="112"/>
      <c r="B136" s="33">
        <v>133</v>
      </c>
      <c r="C136" s="115"/>
      <c r="D136" s="39" t="s">
        <v>60</v>
      </c>
      <c r="E136" s="40" t="s">
        <v>37</v>
      </c>
      <c r="F136" s="40" t="s">
        <v>61</v>
      </c>
      <c r="G136" s="47">
        <f>REITORIA!J136+CEAD!J136+CEART!J136+CEFID!J136+ESAG!J136+FAED!J136+CCT!J136+CAV!J136+CEO!J136+CEAVI!J136+CESFI!J136+CERES!J136+CEPLAN!J136+CESMO!J136</f>
        <v>100</v>
      </c>
      <c r="H136" s="92">
        <f t="shared" si="7"/>
        <v>200</v>
      </c>
      <c r="I136" s="94">
        <f>GESTOR!L136</f>
        <v>0</v>
      </c>
      <c r="J136" s="96">
        <f t="shared" si="8"/>
        <v>200</v>
      </c>
      <c r="K136" s="18">
        <v>124.47</v>
      </c>
      <c r="L136" s="18">
        <f t="shared" si="6"/>
        <v>12447</v>
      </c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</row>
    <row r="137" spans="1:32" ht="29" x14ac:dyDescent="0.35">
      <c r="A137" s="112"/>
      <c r="B137" s="33">
        <v>134</v>
      </c>
      <c r="C137" s="115"/>
      <c r="D137" s="39" t="s">
        <v>62</v>
      </c>
      <c r="E137" s="40" t="s">
        <v>125</v>
      </c>
      <c r="F137" s="40" t="s">
        <v>63</v>
      </c>
      <c r="G137" s="47">
        <f>REITORIA!J137+CEAD!J137+CEART!J137+CEFID!J137+ESAG!J137+FAED!J137+CCT!J137+CAV!J137+CEO!J137+CEAVI!J137+CESFI!J137+CERES!J137+CEPLAN!J137+CESMO!J137</f>
        <v>8</v>
      </c>
      <c r="H137" s="92">
        <f t="shared" si="7"/>
        <v>16</v>
      </c>
      <c r="I137" s="94">
        <f>GESTOR!L137</f>
        <v>0</v>
      </c>
      <c r="J137" s="96">
        <f t="shared" si="8"/>
        <v>16</v>
      </c>
      <c r="K137" s="18">
        <v>1329.82</v>
      </c>
      <c r="L137" s="18">
        <f t="shared" si="6"/>
        <v>10638.56</v>
      </c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</row>
    <row r="138" spans="1:32" ht="29" x14ac:dyDescent="0.35">
      <c r="A138" s="112"/>
      <c r="B138" s="33">
        <v>135</v>
      </c>
      <c r="C138" s="115"/>
      <c r="D138" s="39" t="s">
        <v>64</v>
      </c>
      <c r="E138" s="40" t="s">
        <v>125</v>
      </c>
      <c r="F138" s="40" t="s">
        <v>63</v>
      </c>
      <c r="G138" s="47">
        <f>REITORIA!J138+CEAD!J138+CEART!J138+CEFID!J138+ESAG!J138+FAED!J138+CCT!J138+CAV!J138+CEO!J138+CEAVI!J138+CESFI!J138+CERES!J138+CEPLAN!J138+CESMO!J138</f>
        <v>8</v>
      </c>
      <c r="H138" s="92">
        <f t="shared" si="7"/>
        <v>16</v>
      </c>
      <c r="I138" s="94">
        <f>GESTOR!L138</f>
        <v>0</v>
      </c>
      <c r="J138" s="96">
        <f t="shared" si="8"/>
        <v>16</v>
      </c>
      <c r="K138" s="18">
        <v>699.23</v>
      </c>
      <c r="L138" s="18">
        <f t="shared" si="6"/>
        <v>5593.84</v>
      </c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</row>
    <row r="139" spans="1:32" ht="29" x14ac:dyDescent="0.35">
      <c r="A139" s="112"/>
      <c r="B139" s="33">
        <v>136</v>
      </c>
      <c r="C139" s="115"/>
      <c r="D139" s="39" t="s">
        <v>65</v>
      </c>
      <c r="E139" s="40" t="s">
        <v>125</v>
      </c>
      <c r="F139" s="40" t="s">
        <v>66</v>
      </c>
      <c r="G139" s="47">
        <f>REITORIA!J139+CEAD!J139+CEART!J139+CEFID!J139+ESAG!J139+FAED!J139+CCT!J139+CAV!J139+CEO!J139+CEAVI!J139+CESFI!J139+CERES!J139+CEPLAN!J139+CESMO!J139</f>
        <v>8</v>
      </c>
      <c r="H139" s="92">
        <f t="shared" si="7"/>
        <v>16</v>
      </c>
      <c r="I139" s="94">
        <f>GESTOR!L139</f>
        <v>0</v>
      </c>
      <c r="J139" s="96">
        <f t="shared" si="8"/>
        <v>16</v>
      </c>
      <c r="K139" s="18">
        <v>188.79</v>
      </c>
      <c r="L139" s="18">
        <f t="shared" si="6"/>
        <v>1510.32</v>
      </c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</row>
    <row r="140" spans="1:32" ht="43.5" x14ac:dyDescent="0.35">
      <c r="A140" s="112"/>
      <c r="B140" s="33">
        <v>137</v>
      </c>
      <c r="C140" s="115"/>
      <c r="D140" s="39" t="s">
        <v>67</v>
      </c>
      <c r="E140" s="40" t="s">
        <v>125</v>
      </c>
      <c r="F140" s="40" t="s">
        <v>68</v>
      </c>
      <c r="G140" s="47">
        <f>REITORIA!J140+CEAD!J140+CEART!J140+CEFID!J140+ESAG!J140+FAED!J140+CCT!J140+CAV!J140+CEO!J140+CEAVI!J140+CESFI!J140+CERES!J140+CEPLAN!J140+CESMO!J140</f>
        <v>8</v>
      </c>
      <c r="H140" s="92">
        <f t="shared" si="7"/>
        <v>16</v>
      </c>
      <c r="I140" s="94">
        <f>GESTOR!L140</f>
        <v>0</v>
      </c>
      <c r="J140" s="96">
        <f t="shared" si="8"/>
        <v>16</v>
      </c>
      <c r="K140" s="18">
        <v>867.11</v>
      </c>
      <c r="L140" s="18">
        <f t="shared" si="6"/>
        <v>6936.88</v>
      </c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</row>
    <row r="141" spans="1:32" ht="43.5" x14ac:dyDescent="0.35">
      <c r="A141" s="112"/>
      <c r="B141" s="33">
        <v>138</v>
      </c>
      <c r="C141" s="115"/>
      <c r="D141" s="39" t="s">
        <v>69</v>
      </c>
      <c r="E141" s="40" t="s">
        <v>125</v>
      </c>
      <c r="F141" s="40" t="s">
        <v>28</v>
      </c>
      <c r="G141" s="47">
        <f>REITORIA!J141+CEAD!J141+CEART!J141+CEFID!J141+ESAG!J141+FAED!J141+CCT!J141+CAV!J141+CEO!J141+CEAVI!J141+CESFI!J141+CERES!J141+CEPLAN!J141+CESMO!J141</f>
        <v>10</v>
      </c>
      <c r="H141" s="92">
        <f t="shared" si="7"/>
        <v>20</v>
      </c>
      <c r="I141" s="94">
        <f>GESTOR!L141</f>
        <v>0</v>
      </c>
      <c r="J141" s="96">
        <f t="shared" si="8"/>
        <v>20</v>
      </c>
      <c r="K141" s="18">
        <v>433.26</v>
      </c>
      <c r="L141" s="18">
        <f t="shared" si="6"/>
        <v>4332.6000000000004</v>
      </c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</row>
    <row r="142" spans="1:32" ht="29" x14ac:dyDescent="0.35">
      <c r="A142" s="112"/>
      <c r="B142" s="33">
        <v>139</v>
      </c>
      <c r="C142" s="115"/>
      <c r="D142" s="39" t="s">
        <v>70</v>
      </c>
      <c r="E142" s="40" t="s">
        <v>125</v>
      </c>
      <c r="F142" s="40" t="s">
        <v>71</v>
      </c>
      <c r="G142" s="47">
        <f>REITORIA!J142+CEAD!J142+CEART!J142+CEFID!J142+ESAG!J142+FAED!J142+CCT!J142+CAV!J142+CEO!J142+CEAVI!J142+CESFI!J142+CERES!J142+CEPLAN!J142+CESMO!J142</f>
        <v>10</v>
      </c>
      <c r="H142" s="92">
        <f t="shared" si="7"/>
        <v>20</v>
      </c>
      <c r="I142" s="94">
        <f>GESTOR!L142</f>
        <v>0</v>
      </c>
      <c r="J142" s="96">
        <f t="shared" si="8"/>
        <v>20</v>
      </c>
      <c r="K142" s="18">
        <v>164.74</v>
      </c>
      <c r="L142" s="18">
        <f t="shared" si="6"/>
        <v>1647.4</v>
      </c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</row>
    <row r="143" spans="1:32" ht="29" x14ac:dyDescent="0.35">
      <c r="A143" s="112"/>
      <c r="B143" s="33">
        <v>140</v>
      </c>
      <c r="C143" s="115"/>
      <c r="D143" s="39" t="s">
        <v>72</v>
      </c>
      <c r="E143" s="40" t="s">
        <v>125</v>
      </c>
      <c r="F143" s="40" t="s">
        <v>73</v>
      </c>
      <c r="G143" s="47">
        <f>REITORIA!J143+CEAD!J143+CEART!J143+CEFID!J143+ESAG!J143+FAED!J143+CCT!J143+CAV!J143+CEO!J143+CEAVI!J143+CESFI!J143+CERES!J143+CEPLAN!J143+CESMO!J143</f>
        <v>10</v>
      </c>
      <c r="H143" s="92">
        <f t="shared" si="7"/>
        <v>20</v>
      </c>
      <c r="I143" s="94">
        <f>GESTOR!L143</f>
        <v>0</v>
      </c>
      <c r="J143" s="96">
        <f t="shared" si="8"/>
        <v>20</v>
      </c>
      <c r="K143" s="18">
        <v>960</v>
      </c>
      <c r="L143" s="18">
        <f t="shared" si="6"/>
        <v>9600</v>
      </c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</row>
    <row r="144" spans="1:32" ht="29" x14ac:dyDescent="0.35">
      <c r="A144" s="112"/>
      <c r="B144" s="33">
        <v>141</v>
      </c>
      <c r="C144" s="115"/>
      <c r="D144" s="39" t="s">
        <v>74</v>
      </c>
      <c r="E144" s="40" t="s">
        <v>125</v>
      </c>
      <c r="F144" s="40" t="s">
        <v>75</v>
      </c>
      <c r="G144" s="47">
        <f>REITORIA!J144+CEAD!J144+CEART!J144+CEFID!J144+ESAG!J144+FAED!J144+CCT!J144+CAV!J144+CEO!J144+CEAVI!J144+CESFI!J144+CERES!J144+CEPLAN!J144+CESMO!J144</f>
        <v>10</v>
      </c>
      <c r="H144" s="92">
        <f t="shared" si="7"/>
        <v>20</v>
      </c>
      <c r="I144" s="94">
        <f>GESTOR!L144</f>
        <v>0</v>
      </c>
      <c r="J144" s="96">
        <f t="shared" si="8"/>
        <v>20</v>
      </c>
      <c r="K144" s="18">
        <v>1340</v>
      </c>
      <c r="L144" s="18">
        <f t="shared" si="6"/>
        <v>13400</v>
      </c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</row>
    <row r="145" spans="1:32" ht="58" x14ac:dyDescent="0.35">
      <c r="A145" s="112"/>
      <c r="B145" s="33">
        <v>142</v>
      </c>
      <c r="C145" s="115"/>
      <c r="D145" s="39" t="s">
        <v>76</v>
      </c>
      <c r="E145" s="40" t="s">
        <v>125</v>
      </c>
      <c r="F145" s="40" t="s">
        <v>28</v>
      </c>
      <c r="G145" s="47">
        <f>REITORIA!J145+CEAD!J145+CEART!J145+CEFID!J145+ESAG!J145+FAED!J145+CCT!J145+CAV!J145+CEO!J145+CEAVI!J145+CESFI!J145+CERES!J145+CEPLAN!J145+CESMO!J145</f>
        <v>8</v>
      </c>
      <c r="H145" s="92">
        <f t="shared" si="7"/>
        <v>16</v>
      </c>
      <c r="I145" s="94">
        <f>GESTOR!L145</f>
        <v>0</v>
      </c>
      <c r="J145" s="96">
        <f t="shared" si="8"/>
        <v>16</v>
      </c>
      <c r="K145" s="18">
        <v>716.77</v>
      </c>
      <c r="L145" s="18">
        <f t="shared" si="6"/>
        <v>5734.16</v>
      </c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</row>
    <row r="146" spans="1:32" ht="58" x14ac:dyDescent="0.35">
      <c r="A146" s="112"/>
      <c r="B146" s="33">
        <v>143</v>
      </c>
      <c r="C146" s="115"/>
      <c r="D146" s="39" t="s">
        <v>77</v>
      </c>
      <c r="E146" s="40" t="s">
        <v>125</v>
      </c>
      <c r="F146" s="40" t="s">
        <v>28</v>
      </c>
      <c r="G146" s="47">
        <f>REITORIA!J146+CEAD!J146+CEART!J146+CEFID!J146+ESAG!J146+FAED!J146+CCT!J146+CAV!J146+CEO!J146+CEAVI!J146+CESFI!J146+CERES!J146+CEPLAN!J146+CESMO!J146</f>
        <v>8</v>
      </c>
      <c r="H146" s="92">
        <f t="shared" si="7"/>
        <v>16</v>
      </c>
      <c r="I146" s="94">
        <f>GESTOR!L146</f>
        <v>0</v>
      </c>
      <c r="J146" s="96">
        <f t="shared" si="8"/>
        <v>16</v>
      </c>
      <c r="K146" s="18">
        <v>1353.57</v>
      </c>
      <c r="L146" s="18">
        <f t="shared" si="6"/>
        <v>10828.56</v>
      </c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</row>
    <row r="147" spans="1:32" ht="29" x14ac:dyDescent="0.35">
      <c r="A147" s="112"/>
      <c r="B147" s="33">
        <v>144</v>
      </c>
      <c r="C147" s="115"/>
      <c r="D147" s="39" t="s">
        <v>78</v>
      </c>
      <c r="E147" s="40" t="s">
        <v>125</v>
      </c>
      <c r="F147" s="40" t="s">
        <v>28</v>
      </c>
      <c r="G147" s="47">
        <f>REITORIA!J147+CEAD!J147+CEART!J147+CEFID!J147+ESAG!J147+FAED!J147+CCT!J147+CAV!J147+CEO!J147+CEAVI!J147+CESFI!J147+CERES!J147+CEPLAN!J147+CESMO!J147</f>
        <v>20</v>
      </c>
      <c r="H147" s="92">
        <f t="shared" si="7"/>
        <v>40</v>
      </c>
      <c r="I147" s="94">
        <f>GESTOR!L147</f>
        <v>0</v>
      </c>
      <c r="J147" s="96">
        <f t="shared" si="8"/>
        <v>40</v>
      </c>
      <c r="K147" s="18">
        <v>90</v>
      </c>
      <c r="L147" s="18">
        <f t="shared" si="6"/>
        <v>1800</v>
      </c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</row>
    <row r="148" spans="1:32" x14ac:dyDescent="0.35">
      <c r="A148" s="112"/>
      <c r="B148" s="33">
        <v>145</v>
      </c>
      <c r="C148" s="115"/>
      <c r="D148" s="39" t="s">
        <v>131</v>
      </c>
      <c r="E148" s="40" t="s">
        <v>125</v>
      </c>
      <c r="F148" s="40" t="s">
        <v>28</v>
      </c>
      <c r="G148" s="47">
        <f>REITORIA!J148+CEAD!J148+CEART!J148+CEFID!J148+ESAG!J148+FAED!J148+CCT!J148+CAV!J148+CEO!J148+CEAVI!J148+CESFI!J148+CERES!J148+CEPLAN!J148+CESMO!J148</f>
        <v>20</v>
      </c>
      <c r="H148" s="92">
        <f t="shared" si="7"/>
        <v>40</v>
      </c>
      <c r="I148" s="94">
        <f>GESTOR!L148</f>
        <v>0</v>
      </c>
      <c r="J148" s="96">
        <f t="shared" si="8"/>
        <v>40</v>
      </c>
      <c r="K148" s="18">
        <v>85.21</v>
      </c>
      <c r="L148" s="18">
        <f t="shared" si="6"/>
        <v>1704.1999999999998</v>
      </c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</row>
    <row r="149" spans="1:32" ht="58" x14ac:dyDescent="0.35">
      <c r="A149" s="112"/>
      <c r="B149" s="33">
        <v>146</v>
      </c>
      <c r="C149" s="115"/>
      <c r="D149" s="39" t="s">
        <v>132</v>
      </c>
      <c r="E149" s="40" t="s">
        <v>37</v>
      </c>
      <c r="F149" s="40" t="s">
        <v>79</v>
      </c>
      <c r="G149" s="47">
        <f>REITORIA!J149+CEAD!J149+CEART!J149+CEFID!J149+ESAG!J149+FAED!J149+CCT!J149+CAV!J149+CEO!J149+CEAVI!J149+CESFI!J149+CERES!J149+CEPLAN!J149+CESMO!J149</f>
        <v>1000</v>
      </c>
      <c r="H149" s="92">
        <f t="shared" si="7"/>
        <v>2000</v>
      </c>
      <c r="I149" s="94">
        <f>GESTOR!L149</f>
        <v>0</v>
      </c>
      <c r="J149" s="96">
        <f t="shared" si="8"/>
        <v>2000</v>
      </c>
      <c r="K149" s="18">
        <v>16.18</v>
      </c>
      <c r="L149" s="18">
        <f t="shared" si="6"/>
        <v>16180</v>
      </c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</row>
    <row r="150" spans="1:32" ht="58" x14ac:dyDescent="0.35">
      <c r="A150" s="112"/>
      <c r="B150" s="33">
        <v>147</v>
      </c>
      <c r="C150" s="115"/>
      <c r="D150" s="39" t="s">
        <v>135</v>
      </c>
      <c r="E150" s="40" t="s">
        <v>37</v>
      </c>
      <c r="F150" s="40" t="s">
        <v>82</v>
      </c>
      <c r="G150" s="47">
        <f>REITORIA!J150+CEAD!J150+CEART!J150+CEFID!J150+ESAG!J150+FAED!J150+CCT!J150+CAV!J150+CEO!J150+CEAVI!J150+CESFI!J150+CERES!J150+CEPLAN!J150+CESMO!J150</f>
        <v>400</v>
      </c>
      <c r="H150" s="92">
        <f t="shared" si="7"/>
        <v>800</v>
      </c>
      <c r="I150" s="94">
        <f>GESTOR!L150</f>
        <v>0</v>
      </c>
      <c r="J150" s="96">
        <f t="shared" si="8"/>
        <v>800</v>
      </c>
      <c r="K150" s="18">
        <v>65.41</v>
      </c>
      <c r="L150" s="18">
        <f t="shared" si="6"/>
        <v>26164</v>
      </c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</row>
    <row r="151" spans="1:32" ht="58" x14ac:dyDescent="0.35">
      <c r="A151" s="112"/>
      <c r="B151" s="33">
        <v>148</v>
      </c>
      <c r="C151" s="115"/>
      <c r="D151" s="39" t="s">
        <v>136</v>
      </c>
      <c r="E151" s="40" t="s">
        <v>37</v>
      </c>
      <c r="F151" s="40" t="s">
        <v>83</v>
      </c>
      <c r="G151" s="47">
        <f>REITORIA!J151+CEAD!J151+CEART!J151+CEFID!J151+ESAG!J151+FAED!J151+CCT!J151+CAV!J151+CEO!J151+CEAVI!J151+CESFI!J151+CERES!J151+CEPLAN!J151+CESMO!J151</f>
        <v>400</v>
      </c>
      <c r="H151" s="92">
        <f t="shared" si="7"/>
        <v>800</v>
      </c>
      <c r="I151" s="94">
        <f>GESTOR!L151</f>
        <v>0</v>
      </c>
      <c r="J151" s="96">
        <f t="shared" si="8"/>
        <v>800</v>
      </c>
      <c r="K151" s="18">
        <v>34.229999999999997</v>
      </c>
      <c r="L151" s="18">
        <f t="shared" si="6"/>
        <v>13691.999999999998</v>
      </c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</row>
    <row r="152" spans="1:32" ht="43.5" x14ac:dyDescent="0.35">
      <c r="A152" s="112"/>
      <c r="B152" s="33">
        <v>149</v>
      </c>
      <c r="C152" s="115"/>
      <c r="D152" s="39" t="s">
        <v>86</v>
      </c>
      <c r="E152" s="40" t="s">
        <v>125</v>
      </c>
      <c r="F152" s="40" t="s">
        <v>87</v>
      </c>
      <c r="G152" s="47">
        <f>REITORIA!J152+CEAD!J152+CEART!J152+CEFID!J152+ESAG!J152+FAED!J152+CCT!J152+CAV!J152+CEO!J152+CEAVI!J152+CESFI!J152+CERES!J152+CEPLAN!J152+CESMO!J152</f>
        <v>10</v>
      </c>
      <c r="H152" s="92">
        <f t="shared" si="7"/>
        <v>20</v>
      </c>
      <c r="I152" s="94">
        <f>GESTOR!L152</f>
        <v>0</v>
      </c>
      <c r="J152" s="96">
        <f t="shared" si="8"/>
        <v>20</v>
      </c>
      <c r="K152" s="18">
        <v>578.94000000000005</v>
      </c>
      <c r="L152" s="18">
        <f t="shared" si="6"/>
        <v>5789.4000000000005</v>
      </c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</row>
    <row r="153" spans="1:32" x14ac:dyDescent="0.35">
      <c r="A153" s="112"/>
      <c r="B153" s="33">
        <v>150</v>
      </c>
      <c r="C153" s="115"/>
      <c r="D153" s="39" t="s">
        <v>88</v>
      </c>
      <c r="E153" s="40" t="s">
        <v>125</v>
      </c>
      <c r="F153" s="40" t="s">
        <v>28</v>
      </c>
      <c r="G153" s="47">
        <f>REITORIA!J153+CEAD!J153+CEART!J153+CEFID!J153+ESAG!J153+FAED!J153+CCT!J153+CAV!J153+CEO!J153+CEAVI!J153+CESFI!J153+CERES!J153+CEPLAN!J153+CESMO!J153</f>
        <v>5</v>
      </c>
      <c r="H153" s="92">
        <f t="shared" si="7"/>
        <v>10</v>
      </c>
      <c r="I153" s="94">
        <f>GESTOR!L153</f>
        <v>0</v>
      </c>
      <c r="J153" s="96">
        <f t="shared" si="8"/>
        <v>10</v>
      </c>
      <c r="K153" s="18">
        <v>1150</v>
      </c>
      <c r="L153" s="18">
        <f t="shared" si="6"/>
        <v>5750</v>
      </c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</row>
    <row r="154" spans="1:32" ht="29" x14ac:dyDescent="0.35">
      <c r="A154" s="112"/>
      <c r="B154" s="33">
        <v>151</v>
      </c>
      <c r="C154" s="115"/>
      <c r="D154" s="39" t="s">
        <v>89</v>
      </c>
      <c r="E154" s="40" t="s">
        <v>37</v>
      </c>
      <c r="F154" s="40" t="s">
        <v>28</v>
      </c>
      <c r="G154" s="47">
        <f>REITORIA!J154+CEAD!J154+CEART!J154+CEFID!J154+ESAG!J154+FAED!J154+CCT!J154+CAV!J154+CEO!J154+CEAVI!J154+CESFI!J154+CERES!J154+CEPLAN!J154+CESMO!J154</f>
        <v>200</v>
      </c>
      <c r="H154" s="92">
        <f t="shared" si="7"/>
        <v>400</v>
      </c>
      <c r="I154" s="94">
        <f>GESTOR!L154</f>
        <v>0</v>
      </c>
      <c r="J154" s="96">
        <f t="shared" si="8"/>
        <v>400</v>
      </c>
      <c r="K154" s="18">
        <v>240</v>
      </c>
      <c r="L154" s="18">
        <f t="shared" si="6"/>
        <v>48000</v>
      </c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</row>
    <row r="155" spans="1:32" ht="29" x14ac:dyDescent="0.35">
      <c r="A155" s="112"/>
      <c r="B155" s="33">
        <v>152</v>
      </c>
      <c r="C155" s="115"/>
      <c r="D155" s="39" t="s">
        <v>90</v>
      </c>
      <c r="E155" s="40" t="s">
        <v>37</v>
      </c>
      <c r="F155" s="40" t="s">
        <v>28</v>
      </c>
      <c r="G155" s="47">
        <f>REITORIA!J155+CEAD!J155+CEART!J155+CEFID!J155+ESAG!J155+FAED!J155+CCT!J155+CAV!J155+CEO!J155+CEAVI!J155+CESFI!J155+CERES!J155+CEPLAN!J155+CESMO!J155</f>
        <v>200</v>
      </c>
      <c r="H155" s="92">
        <f t="shared" si="7"/>
        <v>400</v>
      </c>
      <c r="I155" s="94">
        <f>GESTOR!L155</f>
        <v>0</v>
      </c>
      <c r="J155" s="96">
        <f t="shared" si="8"/>
        <v>400</v>
      </c>
      <c r="K155" s="18">
        <v>135</v>
      </c>
      <c r="L155" s="18">
        <f t="shared" si="6"/>
        <v>27000</v>
      </c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</row>
    <row r="156" spans="1:32" ht="29" x14ac:dyDescent="0.35">
      <c r="A156" s="112"/>
      <c r="B156" s="33">
        <v>153</v>
      </c>
      <c r="C156" s="115"/>
      <c r="D156" s="39" t="s">
        <v>91</v>
      </c>
      <c r="E156" s="40" t="s">
        <v>37</v>
      </c>
      <c r="F156" s="40" t="s">
        <v>92</v>
      </c>
      <c r="G156" s="47">
        <f>REITORIA!J156+CEAD!J156+CEART!J156+CEFID!J156+ESAG!J156+FAED!J156+CCT!J156+CAV!J156+CEO!J156+CEAVI!J156+CESFI!J156+CERES!J156+CEPLAN!J156+CESMO!J156</f>
        <v>400</v>
      </c>
      <c r="H156" s="92">
        <f t="shared" si="7"/>
        <v>800</v>
      </c>
      <c r="I156" s="94">
        <f>GESTOR!L156</f>
        <v>0</v>
      </c>
      <c r="J156" s="96">
        <f t="shared" si="8"/>
        <v>800</v>
      </c>
      <c r="K156" s="18">
        <v>24.21</v>
      </c>
      <c r="L156" s="18">
        <f t="shared" si="6"/>
        <v>9684</v>
      </c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</row>
    <row r="157" spans="1:32" ht="29" x14ac:dyDescent="0.35">
      <c r="A157" s="112"/>
      <c r="B157" s="33">
        <v>154</v>
      </c>
      <c r="C157" s="115"/>
      <c r="D157" s="39" t="s">
        <v>93</v>
      </c>
      <c r="E157" s="40" t="s">
        <v>125</v>
      </c>
      <c r="F157" s="40" t="s">
        <v>28</v>
      </c>
      <c r="G157" s="47">
        <f>REITORIA!J157+CEAD!J157+CEART!J157+CEFID!J157+ESAG!J157+FAED!J157+CCT!J157+CAV!J157+CEO!J157+CEAVI!J157+CESFI!J157+CERES!J157+CEPLAN!J157+CESMO!J157</f>
        <v>120</v>
      </c>
      <c r="H157" s="92">
        <f t="shared" si="7"/>
        <v>240</v>
      </c>
      <c r="I157" s="94">
        <f>GESTOR!L157</f>
        <v>0</v>
      </c>
      <c r="J157" s="96">
        <f t="shared" si="8"/>
        <v>240</v>
      </c>
      <c r="K157" s="18">
        <v>224</v>
      </c>
      <c r="L157" s="18">
        <f t="shared" si="6"/>
        <v>26880</v>
      </c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</row>
    <row r="158" spans="1:32" ht="29" x14ac:dyDescent="0.35">
      <c r="A158" s="113"/>
      <c r="B158" s="33">
        <v>155</v>
      </c>
      <c r="C158" s="116"/>
      <c r="D158" s="39" t="s">
        <v>94</v>
      </c>
      <c r="E158" s="40" t="s">
        <v>125</v>
      </c>
      <c r="F158" s="40" t="s">
        <v>28</v>
      </c>
      <c r="G158" s="47">
        <f>REITORIA!J158+CEAD!J158+CEART!J158+CEFID!J158+ESAG!J158+FAED!J158+CCT!J158+CAV!J158+CEO!J158+CEAVI!J158+CESFI!J158+CERES!J158+CEPLAN!J158+CESMO!J158</f>
        <v>10</v>
      </c>
      <c r="H158" s="92">
        <f t="shared" si="7"/>
        <v>20</v>
      </c>
      <c r="I158" s="94">
        <f>GESTOR!L158</f>
        <v>0</v>
      </c>
      <c r="J158" s="96">
        <f t="shared" si="8"/>
        <v>20</v>
      </c>
      <c r="K158" s="18">
        <v>245</v>
      </c>
      <c r="L158" s="18">
        <f t="shared" si="6"/>
        <v>2450</v>
      </c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</row>
    <row r="159" spans="1:32" ht="29" x14ac:dyDescent="0.35">
      <c r="A159" s="111">
        <v>5</v>
      </c>
      <c r="B159" s="33">
        <v>156</v>
      </c>
      <c r="C159" s="114" t="s">
        <v>123</v>
      </c>
      <c r="D159" s="39" t="s">
        <v>27</v>
      </c>
      <c r="E159" s="40" t="s">
        <v>125</v>
      </c>
      <c r="F159" s="40" t="s">
        <v>28</v>
      </c>
      <c r="G159" s="47">
        <f>REITORIA!J159+CEAD!J159+CEART!J159+CEFID!J159+ESAG!J159+FAED!J159+CCT!J159+CAV!J159+CEO!J159+CEAVI!J159+CESFI!J159+CERES!J159+CEPLAN!J159+CESMO!J159</f>
        <v>10</v>
      </c>
      <c r="H159" s="92">
        <f t="shared" si="7"/>
        <v>20</v>
      </c>
      <c r="I159" s="94">
        <f>GESTOR!L159</f>
        <v>0</v>
      </c>
      <c r="J159" s="96">
        <f t="shared" si="8"/>
        <v>20</v>
      </c>
      <c r="K159" s="18">
        <v>250</v>
      </c>
      <c r="L159" s="18">
        <f t="shared" si="6"/>
        <v>2500</v>
      </c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</row>
    <row r="160" spans="1:32" x14ac:dyDescent="0.35">
      <c r="A160" s="112"/>
      <c r="B160" s="33">
        <v>157</v>
      </c>
      <c r="C160" s="115"/>
      <c r="D160" s="39" t="s">
        <v>30</v>
      </c>
      <c r="E160" s="40" t="s">
        <v>31</v>
      </c>
      <c r="F160" s="40" t="s">
        <v>28</v>
      </c>
      <c r="G160" s="47">
        <f>REITORIA!J160+CEAD!J160+CEART!J160+CEFID!J160+ESAG!J160+FAED!J160+CCT!J160+CAV!J160+CEO!J160+CEAVI!J160+CESFI!J160+CERES!J160+CEPLAN!J160+CESMO!J160</f>
        <v>500</v>
      </c>
      <c r="H160" s="92">
        <f t="shared" si="7"/>
        <v>1000</v>
      </c>
      <c r="I160" s="94">
        <f>GESTOR!L160</f>
        <v>0</v>
      </c>
      <c r="J160" s="96">
        <f t="shared" si="8"/>
        <v>1000</v>
      </c>
      <c r="K160" s="18">
        <v>20</v>
      </c>
      <c r="L160" s="18">
        <f t="shared" si="6"/>
        <v>10000</v>
      </c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</row>
    <row r="161" spans="1:32" ht="43.5" x14ac:dyDescent="0.35">
      <c r="A161" s="112"/>
      <c r="B161" s="33">
        <v>158</v>
      </c>
      <c r="C161" s="115"/>
      <c r="D161" s="39" t="s">
        <v>32</v>
      </c>
      <c r="E161" s="40" t="s">
        <v>125</v>
      </c>
      <c r="F161" s="40" t="s">
        <v>28</v>
      </c>
      <c r="G161" s="47">
        <f>REITORIA!J161+CEAD!J161+CEART!J161+CEFID!J161+ESAG!J161+FAED!J161+CCT!J161+CAV!J161+CEO!J161+CEAVI!J161+CESFI!J161+CERES!J161+CEPLAN!J161+CESMO!J161</f>
        <v>100</v>
      </c>
      <c r="H161" s="92">
        <f t="shared" si="7"/>
        <v>200</v>
      </c>
      <c r="I161" s="94">
        <f>GESTOR!L161</f>
        <v>0</v>
      </c>
      <c r="J161" s="96">
        <f t="shared" si="8"/>
        <v>200</v>
      </c>
      <c r="K161" s="18">
        <v>32</v>
      </c>
      <c r="L161" s="18">
        <f t="shared" si="6"/>
        <v>3200</v>
      </c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</row>
    <row r="162" spans="1:32" ht="29" x14ac:dyDescent="0.35">
      <c r="A162" s="112"/>
      <c r="B162" s="33">
        <v>159</v>
      </c>
      <c r="C162" s="115"/>
      <c r="D162" s="39" t="s">
        <v>33</v>
      </c>
      <c r="E162" s="40" t="s">
        <v>125</v>
      </c>
      <c r="F162" s="40" t="s">
        <v>34</v>
      </c>
      <c r="G162" s="47">
        <f>REITORIA!J162+CEAD!J162+CEART!J162+CEFID!J162+ESAG!J162+FAED!J162+CCT!J162+CAV!J162+CEO!J162+CEAVI!J162+CESFI!J162+CERES!J162+CEPLAN!J162+CESMO!J162</f>
        <v>100</v>
      </c>
      <c r="H162" s="92">
        <f t="shared" si="7"/>
        <v>200</v>
      </c>
      <c r="I162" s="94">
        <f>GESTOR!L162</f>
        <v>0</v>
      </c>
      <c r="J162" s="96">
        <f t="shared" si="8"/>
        <v>200</v>
      </c>
      <c r="K162" s="18">
        <v>52</v>
      </c>
      <c r="L162" s="18">
        <f t="shared" si="6"/>
        <v>5200</v>
      </c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</row>
    <row r="163" spans="1:32" ht="29" x14ac:dyDescent="0.35">
      <c r="A163" s="112"/>
      <c r="B163" s="33">
        <v>160</v>
      </c>
      <c r="C163" s="115"/>
      <c r="D163" s="39" t="s">
        <v>35</v>
      </c>
      <c r="E163" s="40" t="s">
        <v>125</v>
      </c>
      <c r="F163" s="40" t="s">
        <v>36</v>
      </c>
      <c r="G163" s="47">
        <f>REITORIA!J163+CEAD!J163+CEART!J163+CEFID!J163+ESAG!J163+FAED!J163+CCT!J163+CAV!J163+CEO!J163+CEAVI!J163+CESFI!J163+CERES!J163+CEPLAN!J163+CESMO!J163</f>
        <v>300</v>
      </c>
      <c r="H163" s="92">
        <f t="shared" si="7"/>
        <v>600</v>
      </c>
      <c r="I163" s="94">
        <f>GESTOR!L163</f>
        <v>0</v>
      </c>
      <c r="J163" s="96">
        <f t="shared" si="8"/>
        <v>600</v>
      </c>
      <c r="K163" s="18">
        <v>75</v>
      </c>
      <c r="L163" s="18">
        <f t="shared" si="6"/>
        <v>22500</v>
      </c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</row>
    <row r="164" spans="1:32" ht="43.5" x14ac:dyDescent="0.35">
      <c r="A164" s="112"/>
      <c r="B164" s="33">
        <v>161</v>
      </c>
      <c r="C164" s="115"/>
      <c r="D164" s="39" t="s">
        <v>127</v>
      </c>
      <c r="E164" s="40" t="s">
        <v>125</v>
      </c>
      <c r="F164" s="40" t="s">
        <v>28</v>
      </c>
      <c r="G164" s="47">
        <f>REITORIA!J164+CEAD!J164+CEART!J164+CEFID!J164+ESAG!J164+FAED!J164+CCT!J164+CAV!J164+CEO!J164+CEAVI!J164+CESFI!J164+CERES!J164+CEPLAN!J164+CESMO!J164</f>
        <v>1500</v>
      </c>
      <c r="H164" s="92">
        <f t="shared" si="7"/>
        <v>3000</v>
      </c>
      <c r="I164" s="94">
        <f>GESTOR!L164</f>
        <v>0</v>
      </c>
      <c r="J164" s="96">
        <f t="shared" si="8"/>
        <v>3000</v>
      </c>
      <c r="K164" s="18">
        <v>6.59</v>
      </c>
      <c r="L164" s="18">
        <f t="shared" si="6"/>
        <v>9885</v>
      </c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</row>
    <row r="165" spans="1:32" ht="29" x14ac:dyDescent="0.35">
      <c r="A165" s="112"/>
      <c r="B165" s="33">
        <v>162</v>
      </c>
      <c r="C165" s="115"/>
      <c r="D165" s="39" t="s">
        <v>41</v>
      </c>
      <c r="E165" s="40" t="s">
        <v>10</v>
      </c>
      <c r="F165" s="40" t="s">
        <v>28</v>
      </c>
      <c r="G165" s="47">
        <f>REITORIA!J165+CEAD!J165+CEART!J165+CEFID!J165+ESAG!J165+FAED!J165+CCT!J165+CAV!J165+CEO!J165+CEAVI!J165+CESFI!J165+CERES!J165+CEPLAN!J165+CESMO!J165</f>
        <v>100</v>
      </c>
      <c r="H165" s="92">
        <f t="shared" si="7"/>
        <v>200</v>
      </c>
      <c r="I165" s="94">
        <f>GESTOR!L165</f>
        <v>0</v>
      </c>
      <c r="J165" s="96">
        <f t="shared" si="8"/>
        <v>200</v>
      </c>
      <c r="K165" s="18">
        <v>74.28</v>
      </c>
      <c r="L165" s="18">
        <f t="shared" si="6"/>
        <v>7428</v>
      </c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</row>
    <row r="166" spans="1:32" x14ac:dyDescent="0.35">
      <c r="A166" s="112"/>
      <c r="B166" s="33">
        <v>163</v>
      </c>
      <c r="C166" s="115"/>
      <c r="D166" s="39" t="s">
        <v>42</v>
      </c>
      <c r="E166" s="40" t="s">
        <v>43</v>
      </c>
      <c r="F166" s="40" t="s">
        <v>28</v>
      </c>
      <c r="G166" s="47">
        <f>REITORIA!J166+CEAD!J166+CEART!J166+CEFID!J166+ESAG!J166+FAED!J166+CCT!J166+CAV!J166+CEO!J166+CEAVI!J166+CESFI!J166+CERES!J166+CEPLAN!J166+CESMO!J166</f>
        <v>200</v>
      </c>
      <c r="H166" s="92">
        <f t="shared" si="7"/>
        <v>400</v>
      </c>
      <c r="I166" s="94">
        <f>GESTOR!L166</f>
        <v>0</v>
      </c>
      <c r="J166" s="96">
        <f t="shared" si="8"/>
        <v>400</v>
      </c>
      <c r="K166" s="18">
        <v>26.57</v>
      </c>
      <c r="L166" s="18">
        <f t="shared" si="6"/>
        <v>5314</v>
      </c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</row>
    <row r="167" spans="1:32" ht="29" x14ac:dyDescent="0.35">
      <c r="A167" s="112"/>
      <c r="B167" s="33">
        <v>164</v>
      </c>
      <c r="C167" s="115"/>
      <c r="D167" s="39" t="s">
        <v>44</v>
      </c>
      <c r="E167" s="40" t="s">
        <v>37</v>
      </c>
      <c r="F167" s="40" t="s">
        <v>45</v>
      </c>
      <c r="G167" s="47">
        <f>REITORIA!J167+CEAD!J167+CEART!J167+CEFID!J167+ESAG!J167+FAED!J167+CCT!J167+CAV!J167+CEO!J167+CEAVI!J167+CESFI!J167+CERES!J167+CEPLAN!J167+CESMO!J167</f>
        <v>200</v>
      </c>
      <c r="H167" s="92">
        <f t="shared" si="7"/>
        <v>400</v>
      </c>
      <c r="I167" s="94">
        <f>GESTOR!L167</f>
        <v>0</v>
      </c>
      <c r="J167" s="96">
        <f t="shared" si="8"/>
        <v>400</v>
      </c>
      <c r="K167" s="18">
        <v>34.21</v>
      </c>
      <c r="L167" s="18">
        <f t="shared" si="6"/>
        <v>6842</v>
      </c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</row>
    <row r="168" spans="1:32" ht="29" x14ac:dyDescent="0.35">
      <c r="A168" s="112"/>
      <c r="B168" s="33">
        <v>165</v>
      </c>
      <c r="C168" s="115"/>
      <c r="D168" s="39" t="s">
        <v>46</v>
      </c>
      <c r="E168" s="40" t="s">
        <v>37</v>
      </c>
      <c r="F168" s="40" t="s">
        <v>99</v>
      </c>
      <c r="G168" s="47">
        <f>REITORIA!J168+CEAD!J168+CEART!J168+CEFID!J168+ESAG!J168+FAED!J168+CCT!J168+CAV!J168+CEO!J168+CEAVI!J168+CESFI!J168+CERES!J168+CEPLAN!J168+CESMO!J168</f>
        <v>200</v>
      </c>
      <c r="H168" s="92">
        <f t="shared" si="7"/>
        <v>400</v>
      </c>
      <c r="I168" s="94">
        <f>GESTOR!L168</f>
        <v>0</v>
      </c>
      <c r="J168" s="96">
        <f t="shared" si="8"/>
        <v>400</v>
      </c>
      <c r="K168" s="18">
        <v>27</v>
      </c>
      <c r="L168" s="18">
        <f t="shared" si="6"/>
        <v>5400</v>
      </c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</row>
    <row r="169" spans="1:32" ht="29" x14ac:dyDescent="0.35">
      <c r="A169" s="112"/>
      <c r="B169" s="33">
        <v>166</v>
      </c>
      <c r="C169" s="115"/>
      <c r="D169" s="39" t="s">
        <v>48</v>
      </c>
      <c r="E169" s="40" t="s">
        <v>37</v>
      </c>
      <c r="F169" s="40" t="s">
        <v>49</v>
      </c>
      <c r="G169" s="47">
        <f>REITORIA!J169+CEAD!J169+CEART!J169+CEFID!J169+ESAG!J169+FAED!J169+CCT!J169+CAV!J169+CEO!J169+CEAVI!J169+CESFI!J169+CERES!J169+CEPLAN!J169+CESMO!J169</f>
        <v>100</v>
      </c>
      <c r="H169" s="92">
        <f t="shared" si="7"/>
        <v>200</v>
      </c>
      <c r="I169" s="94">
        <f>GESTOR!L169</f>
        <v>0</v>
      </c>
      <c r="J169" s="96">
        <f t="shared" si="8"/>
        <v>200</v>
      </c>
      <c r="K169" s="18">
        <v>19.21</v>
      </c>
      <c r="L169" s="18">
        <f t="shared" si="6"/>
        <v>1921</v>
      </c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</row>
    <row r="170" spans="1:32" ht="29" x14ac:dyDescent="0.35">
      <c r="A170" s="112"/>
      <c r="B170" s="33">
        <v>167</v>
      </c>
      <c r="C170" s="115"/>
      <c r="D170" s="39" t="s">
        <v>50</v>
      </c>
      <c r="E170" s="40" t="s">
        <v>37</v>
      </c>
      <c r="F170" s="40" t="s">
        <v>51</v>
      </c>
      <c r="G170" s="47">
        <f>REITORIA!J170+CEAD!J170+CEART!J170+CEFID!J170+ESAG!J170+FAED!J170+CCT!J170+CAV!J170+CEO!J170+CEAVI!J170+CESFI!J170+CERES!J170+CEPLAN!J170+CESMO!J170</f>
        <v>50</v>
      </c>
      <c r="H170" s="92">
        <f t="shared" si="7"/>
        <v>100</v>
      </c>
      <c r="I170" s="94">
        <f>GESTOR!L170</f>
        <v>0</v>
      </c>
      <c r="J170" s="96">
        <f t="shared" si="8"/>
        <v>100</v>
      </c>
      <c r="K170" s="18">
        <v>240.3</v>
      </c>
      <c r="L170" s="18">
        <f t="shared" si="6"/>
        <v>12015</v>
      </c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</row>
    <row r="171" spans="1:32" ht="29" x14ac:dyDescent="0.35">
      <c r="A171" s="112"/>
      <c r="B171" s="33">
        <v>168</v>
      </c>
      <c r="C171" s="115"/>
      <c r="D171" s="39" t="s">
        <v>52</v>
      </c>
      <c r="E171" s="40" t="s">
        <v>37</v>
      </c>
      <c r="F171" s="40" t="s">
        <v>53</v>
      </c>
      <c r="G171" s="47">
        <f>REITORIA!J171+CEAD!J171+CEART!J171+CEFID!J171+ESAG!J171+FAED!J171+CCT!J171+CAV!J171+CEO!J171+CEAVI!J171+CESFI!J171+CERES!J171+CEPLAN!J171+CESMO!J171</f>
        <v>50</v>
      </c>
      <c r="H171" s="92">
        <f t="shared" si="7"/>
        <v>100</v>
      </c>
      <c r="I171" s="94">
        <f>GESTOR!L171</f>
        <v>0</v>
      </c>
      <c r="J171" s="96">
        <f t="shared" si="8"/>
        <v>100</v>
      </c>
      <c r="K171" s="18">
        <v>262.35000000000002</v>
      </c>
      <c r="L171" s="18">
        <f t="shared" si="6"/>
        <v>13117.500000000002</v>
      </c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</row>
    <row r="172" spans="1:32" ht="29" x14ac:dyDescent="0.35">
      <c r="A172" s="112"/>
      <c r="B172" s="33">
        <v>169</v>
      </c>
      <c r="C172" s="115"/>
      <c r="D172" s="39" t="s">
        <v>54</v>
      </c>
      <c r="E172" s="40" t="s">
        <v>37</v>
      </c>
      <c r="F172" s="40" t="s">
        <v>95</v>
      </c>
      <c r="G172" s="47">
        <f>REITORIA!J172+CEAD!J172+CEART!J172+CEFID!J172+ESAG!J172+FAED!J172+CCT!J172+CAV!J172+CEO!J172+CEAVI!J172+CESFI!J172+CERES!J172+CEPLAN!J172+CESMO!J172</f>
        <v>100</v>
      </c>
      <c r="H172" s="92">
        <f t="shared" si="7"/>
        <v>200</v>
      </c>
      <c r="I172" s="94">
        <f>GESTOR!L172</f>
        <v>0</v>
      </c>
      <c r="J172" s="96">
        <f t="shared" si="8"/>
        <v>200</v>
      </c>
      <c r="K172" s="18">
        <v>86.48</v>
      </c>
      <c r="L172" s="18">
        <f t="shared" si="6"/>
        <v>8648</v>
      </c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</row>
    <row r="173" spans="1:32" ht="29" x14ac:dyDescent="0.35">
      <c r="A173" s="112"/>
      <c r="B173" s="33">
        <v>170</v>
      </c>
      <c r="C173" s="115"/>
      <c r="D173" s="39" t="s">
        <v>56</v>
      </c>
      <c r="E173" s="40" t="s">
        <v>37</v>
      </c>
      <c r="F173" s="40" t="s">
        <v>96</v>
      </c>
      <c r="G173" s="47">
        <f>REITORIA!J173+CEAD!J173+CEART!J173+CEFID!J173+ESAG!J173+FAED!J173+CCT!J173+CAV!J173+CEO!J173+CEAVI!J173+CESFI!J173+CERES!J173+CEPLAN!J173+CESMO!J173</f>
        <v>100</v>
      </c>
      <c r="H173" s="92">
        <f t="shared" si="7"/>
        <v>200</v>
      </c>
      <c r="I173" s="94">
        <f>GESTOR!L173</f>
        <v>0</v>
      </c>
      <c r="J173" s="96">
        <f t="shared" si="8"/>
        <v>200</v>
      </c>
      <c r="K173" s="18">
        <v>33.17</v>
      </c>
      <c r="L173" s="18">
        <f t="shared" si="6"/>
        <v>3317</v>
      </c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</row>
    <row r="174" spans="1:32" ht="29" x14ac:dyDescent="0.35">
      <c r="A174" s="112"/>
      <c r="B174" s="33">
        <v>171</v>
      </c>
      <c r="C174" s="115"/>
      <c r="D174" s="39" t="s">
        <v>58</v>
      </c>
      <c r="E174" s="40" t="s">
        <v>37</v>
      </c>
      <c r="F174" s="40" t="s">
        <v>59</v>
      </c>
      <c r="G174" s="47">
        <f>REITORIA!J174+CEAD!J174+CEART!J174+CEFID!J174+ESAG!J174+FAED!J174+CCT!J174+CAV!J174+CEO!J174+CEAVI!J174+CESFI!J174+CERES!J174+CEPLAN!J174+CESMO!J174</f>
        <v>100</v>
      </c>
      <c r="H174" s="92">
        <f t="shared" si="7"/>
        <v>200</v>
      </c>
      <c r="I174" s="94">
        <f>GESTOR!L174</f>
        <v>0</v>
      </c>
      <c r="J174" s="96">
        <f t="shared" si="8"/>
        <v>200</v>
      </c>
      <c r="K174" s="18">
        <v>74.31</v>
      </c>
      <c r="L174" s="18">
        <f t="shared" si="6"/>
        <v>7431</v>
      </c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</row>
    <row r="175" spans="1:32" ht="29" x14ac:dyDescent="0.35">
      <c r="A175" s="112"/>
      <c r="B175" s="33">
        <v>172</v>
      </c>
      <c r="C175" s="115"/>
      <c r="D175" s="39" t="s">
        <v>60</v>
      </c>
      <c r="E175" s="40" t="s">
        <v>37</v>
      </c>
      <c r="F175" s="40" t="s">
        <v>61</v>
      </c>
      <c r="G175" s="47">
        <f>REITORIA!J175+CEAD!J175+CEART!J175+CEFID!J175+ESAG!J175+FAED!J175+CCT!J175+CAV!J175+CEO!J175+CEAVI!J175+CESFI!J175+CERES!J175+CEPLAN!J175+CESMO!J175</f>
        <v>80</v>
      </c>
      <c r="H175" s="92">
        <f t="shared" si="7"/>
        <v>160</v>
      </c>
      <c r="I175" s="94">
        <f>GESTOR!L175</f>
        <v>0</v>
      </c>
      <c r="J175" s="96">
        <f t="shared" si="8"/>
        <v>160</v>
      </c>
      <c r="K175" s="18">
        <v>124.47</v>
      </c>
      <c r="L175" s="18">
        <f t="shared" si="6"/>
        <v>9957.6</v>
      </c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</row>
    <row r="176" spans="1:32" ht="29" x14ac:dyDescent="0.35">
      <c r="A176" s="112"/>
      <c r="B176" s="33">
        <v>173</v>
      </c>
      <c r="C176" s="115"/>
      <c r="D176" s="39" t="s">
        <v>62</v>
      </c>
      <c r="E176" s="40" t="s">
        <v>125</v>
      </c>
      <c r="F176" s="40" t="s">
        <v>63</v>
      </c>
      <c r="G176" s="47">
        <f>REITORIA!J176+CEAD!J176+CEART!J176+CEFID!J176+ESAG!J176+FAED!J176+CCT!J176+CAV!J176+CEO!J176+CEAVI!J176+CESFI!J176+CERES!J176+CEPLAN!J176+CESMO!J176</f>
        <v>2</v>
      </c>
      <c r="H176" s="92">
        <f t="shared" si="7"/>
        <v>4</v>
      </c>
      <c r="I176" s="94">
        <f>GESTOR!L176</f>
        <v>0</v>
      </c>
      <c r="J176" s="96">
        <f t="shared" si="8"/>
        <v>4</v>
      </c>
      <c r="K176" s="18">
        <v>1329.82</v>
      </c>
      <c r="L176" s="18">
        <f t="shared" si="6"/>
        <v>2659.64</v>
      </c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</row>
    <row r="177" spans="1:32" ht="29" x14ac:dyDescent="0.35">
      <c r="A177" s="112"/>
      <c r="B177" s="33">
        <v>174</v>
      </c>
      <c r="C177" s="115"/>
      <c r="D177" s="39" t="s">
        <v>64</v>
      </c>
      <c r="E177" s="40" t="s">
        <v>125</v>
      </c>
      <c r="F177" s="40" t="s">
        <v>63</v>
      </c>
      <c r="G177" s="47">
        <f>REITORIA!J177+CEAD!J177+CEART!J177+CEFID!J177+ESAG!J177+FAED!J177+CCT!J177+CAV!J177+CEO!J177+CEAVI!J177+CESFI!J177+CERES!J177+CEPLAN!J177+CESMO!J177</f>
        <v>4</v>
      </c>
      <c r="H177" s="92">
        <f t="shared" si="7"/>
        <v>8</v>
      </c>
      <c r="I177" s="94">
        <f>GESTOR!L177</f>
        <v>0</v>
      </c>
      <c r="J177" s="96">
        <f t="shared" si="8"/>
        <v>8</v>
      </c>
      <c r="K177" s="18">
        <v>699.23</v>
      </c>
      <c r="L177" s="18">
        <f t="shared" si="6"/>
        <v>2796.92</v>
      </c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</row>
    <row r="178" spans="1:32" ht="29" x14ac:dyDescent="0.35">
      <c r="A178" s="112"/>
      <c r="B178" s="33">
        <v>175</v>
      </c>
      <c r="C178" s="115"/>
      <c r="D178" s="39" t="s">
        <v>65</v>
      </c>
      <c r="E178" s="40" t="s">
        <v>125</v>
      </c>
      <c r="F178" s="40" t="s">
        <v>66</v>
      </c>
      <c r="G178" s="47">
        <f>REITORIA!J178+CEAD!J178+CEART!J178+CEFID!J178+ESAG!J178+FAED!J178+CCT!J178+CAV!J178+CEO!J178+CEAVI!J178+CESFI!J178+CERES!J178+CEPLAN!J178+CESMO!J178</f>
        <v>4</v>
      </c>
      <c r="H178" s="92">
        <f t="shared" si="7"/>
        <v>8</v>
      </c>
      <c r="I178" s="94">
        <f>GESTOR!L178</f>
        <v>0</v>
      </c>
      <c r="J178" s="96">
        <f t="shared" si="8"/>
        <v>8</v>
      </c>
      <c r="K178" s="18">
        <v>188.79</v>
      </c>
      <c r="L178" s="18">
        <f t="shared" si="6"/>
        <v>755.16</v>
      </c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</row>
    <row r="179" spans="1:32" ht="43.5" x14ac:dyDescent="0.35">
      <c r="A179" s="112"/>
      <c r="B179" s="33">
        <v>176</v>
      </c>
      <c r="C179" s="115"/>
      <c r="D179" s="39" t="s">
        <v>69</v>
      </c>
      <c r="E179" s="40" t="s">
        <v>125</v>
      </c>
      <c r="F179" s="40" t="s">
        <v>28</v>
      </c>
      <c r="G179" s="47">
        <f>REITORIA!J179+CEAD!J179+CEART!J179+CEFID!J179+ESAG!J179+FAED!J179+CCT!J179+CAV!J179+CEO!J179+CEAVI!J179+CESFI!J179+CERES!J179+CEPLAN!J179+CESMO!J179</f>
        <v>3</v>
      </c>
      <c r="H179" s="92">
        <f t="shared" si="7"/>
        <v>6</v>
      </c>
      <c r="I179" s="94">
        <f>GESTOR!L179</f>
        <v>0</v>
      </c>
      <c r="J179" s="96">
        <f t="shared" si="8"/>
        <v>6</v>
      </c>
      <c r="K179" s="18">
        <v>433.26</v>
      </c>
      <c r="L179" s="18">
        <f t="shared" si="6"/>
        <v>1299.78</v>
      </c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</row>
    <row r="180" spans="1:32" ht="29" x14ac:dyDescent="0.35">
      <c r="A180" s="112"/>
      <c r="B180" s="33">
        <v>177</v>
      </c>
      <c r="C180" s="115"/>
      <c r="D180" s="39" t="s">
        <v>70</v>
      </c>
      <c r="E180" s="40" t="s">
        <v>125</v>
      </c>
      <c r="F180" s="40" t="s">
        <v>71</v>
      </c>
      <c r="G180" s="47">
        <f>REITORIA!J180+CEAD!J180+CEART!J180+CEFID!J180+ESAG!J180+FAED!J180+CCT!J180+CAV!J180+CEO!J180+CEAVI!J180+CESFI!J180+CERES!J180+CEPLAN!J180+CESMO!J180</f>
        <v>6</v>
      </c>
      <c r="H180" s="92">
        <f t="shared" si="7"/>
        <v>12</v>
      </c>
      <c r="I180" s="94">
        <f>GESTOR!L180</f>
        <v>0</v>
      </c>
      <c r="J180" s="96">
        <f t="shared" si="8"/>
        <v>12</v>
      </c>
      <c r="K180" s="18">
        <v>164.74</v>
      </c>
      <c r="L180" s="18">
        <f t="shared" si="6"/>
        <v>988.44</v>
      </c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</row>
    <row r="181" spans="1:32" ht="29" x14ac:dyDescent="0.35">
      <c r="A181" s="112"/>
      <c r="B181" s="33">
        <v>178</v>
      </c>
      <c r="C181" s="115"/>
      <c r="D181" s="39" t="s">
        <v>74</v>
      </c>
      <c r="E181" s="40" t="s">
        <v>125</v>
      </c>
      <c r="F181" s="40" t="s">
        <v>75</v>
      </c>
      <c r="G181" s="47">
        <f>REITORIA!J181+CEAD!J181+CEART!J181+CEFID!J181+ESAG!J181+FAED!J181+CCT!J181+CAV!J181+CEO!J181+CEAVI!J181+CESFI!J181+CERES!J181+CEPLAN!J181+CESMO!J181</f>
        <v>10</v>
      </c>
      <c r="H181" s="92">
        <f t="shared" si="7"/>
        <v>20</v>
      </c>
      <c r="I181" s="94">
        <f>GESTOR!L181</f>
        <v>0</v>
      </c>
      <c r="J181" s="96">
        <f t="shared" si="8"/>
        <v>20</v>
      </c>
      <c r="K181" s="18">
        <v>1340</v>
      </c>
      <c r="L181" s="18">
        <f t="shared" si="6"/>
        <v>13400</v>
      </c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</row>
    <row r="182" spans="1:32" ht="58" x14ac:dyDescent="0.35">
      <c r="A182" s="112"/>
      <c r="B182" s="33">
        <v>179</v>
      </c>
      <c r="C182" s="115"/>
      <c r="D182" s="39" t="s">
        <v>76</v>
      </c>
      <c r="E182" s="40" t="s">
        <v>125</v>
      </c>
      <c r="F182" s="40" t="s">
        <v>28</v>
      </c>
      <c r="G182" s="47">
        <f>REITORIA!J182+CEAD!J182+CEART!J182+CEFID!J182+ESAG!J182+FAED!J182+CCT!J182+CAV!J182+CEO!J182+CEAVI!J182+CESFI!J182+CERES!J182+CEPLAN!J182+CESMO!J182</f>
        <v>12</v>
      </c>
      <c r="H182" s="92">
        <f t="shared" si="7"/>
        <v>24</v>
      </c>
      <c r="I182" s="94">
        <f>GESTOR!L182</f>
        <v>0</v>
      </c>
      <c r="J182" s="96">
        <f t="shared" si="8"/>
        <v>24</v>
      </c>
      <c r="K182" s="18">
        <v>716.77</v>
      </c>
      <c r="L182" s="18">
        <f t="shared" si="6"/>
        <v>8601.24</v>
      </c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</row>
    <row r="183" spans="1:32" ht="29" x14ac:dyDescent="0.35">
      <c r="A183" s="112"/>
      <c r="B183" s="33">
        <v>180</v>
      </c>
      <c r="C183" s="115"/>
      <c r="D183" s="39" t="s">
        <v>78</v>
      </c>
      <c r="E183" s="40" t="s">
        <v>125</v>
      </c>
      <c r="F183" s="40" t="s">
        <v>28</v>
      </c>
      <c r="G183" s="47">
        <f>REITORIA!J183+CEAD!J183+CEART!J183+CEFID!J183+ESAG!J183+FAED!J183+CCT!J183+CAV!J183+CEO!J183+CEAVI!J183+CESFI!J183+CERES!J183+CEPLAN!J183+CESMO!J183</f>
        <v>12</v>
      </c>
      <c r="H183" s="92">
        <f t="shared" si="7"/>
        <v>24</v>
      </c>
      <c r="I183" s="94">
        <f>GESTOR!L183</f>
        <v>0</v>
      </c>
      <c r="J183" s="96">
        <f t="shared" si="8"/>
        <v>24</v>
      </c>
      <c r="K183" s="18">
        <v>90</v>
      </c>
      <c r="L183" s="18">
        <f t="shared" si="6"/>
        <v>1080</v>
      </c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</row>
    <row r="184" spans="1:32" x14ac:dyDescent="0.35">
      <c r="A184" s="112"/>
      <c r="B184" s="33">
        <v>181</v>
      </c>
      <c r="C184" s="115"/>
      <c r="D184" s="39" t="s">
        <v>131</v>
      </c>
      <c r="E184" s="40" t="s">
        <v>125</v>
      </c>
      <c r="F184" s="40" t="s">
        <v>28</v>
      </c>
      <c r="G184" s="47">
        <f>REITORIA!J184+CEAD!J184+CEART!J184+CEFID!J184+ESAG!J184+FAED!J184+CCT!J184+CAV!J184+CEO!J184+CEAVI!J184+CESFI!J184+CERES!J184+CEPLAN!J184+CESMO!J184</f>
        <v>10</v>
      </c>
      <c r="H184" s="92">
        <f t="shared" si="7"/>
        <v>20</v>
      </c>
      <c r="I184" s="94">
        <f>GESTOR!L184</f>
        <v>0</v>
      </c>
      <c r="J184" s="96">
        <f t="shared" si="8"/>
        <v>20</v>
      </c>
      <c r="K184" s="18">
        <v>85.21</v>
      </c>
      <c r="L184" s="18">
        <f t="shared" si="6"/>
        <v>852.09999999999991</v>
      </c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</row>
    <row r="185" spans="1:32" ht="58" x14ac:dyDescent="0.35">
      <c r="A185" s="112"/>
      <c r="B185" s="33">
        <v>182</v>
      </c>
      <c r="C185" s="115"/>
      <c r="D185" s="39" t="s">
        <v>132</v>
      </c>
      <c r="E185" s="40" t="s">
        <v>37</v>
      </c>
      <c r="F185" s="40" t="s">
        <v>100</v>
      </c>
      <c r="G185" s="47">
        <f>REITORIA!J185+CEAD!J185+CEART!J185+CEFID!J185+ESAG!J185+FAED!J185+CCT!J185+CAV!J185+CEO!J185+CEAVI!J185+CESFI!J185+CERES!J185+CEPLAN!J185+CESMO!J185</f>
        <v>600</v>
      </c>
      <c r="H185" s="92">
        <f t="shared" si="7"/>
        <v>1200</v>
      </c>
      <c r="I185" s="94">
        <f>GESTOR!L185</f>
        <v>0</v>
      </c>
      <c r="J185" s="96">
        <f t="shared" si="8"/>
        <v>1200</v>
      </c>
      <c r="K185" s="18">
        <v>16.18</v>
      </c>
      <c r="L185" s="18">
        <f t="shared" si="6"/>
        <v>9708</v>
      </c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</row>
    <row r="186" spans="1:32" ht="58" x14ac:dyDescent="0.35">
      <c r="A186" s="112"/>
      <c r="B186" s="33">
        <v>183</v>
      </c>
      <c r="C186" s="115"/>
      <c r="D186" s="39" t="s">
        <v>135</v>
      </c>
      <c r="E186" s="40" t="s">
        <v>37</v>
      </c>
      <c r="F186" s="40" t="s">
        <v>82</v>
      </c>
      <c r="G186" s="47">
        <f>REITORIA!J186+CEAD!J186+CEART!J186+CEFID!J186+ESAG!J186+FAED!J186+CCT!J186+CAV!J186+CEO!J186+CEAVI!J186+CESFI!J186+CERES!J186+CEPLAN!J186+CESMO!J186</f>
        <v>400</v>
      </c>
      <c r="H186" s="92">
        <f t="shared" si="7"/>
        <v>800</v>
      </c>
      <c r="I186" s="94">
        <f>GESTOR!L186</f>
        <v>0</v>
      </c>
      <c r="J186" s="96">
        <f t="shared" si="8"/>
        <v>800</v>
      </c>
      <c r="K186" s="18">
        <v>65.41</v>
      </c>
      <c r="L186" s="18">
        <f t="shared" si="6"/>
        <v>26164</v>
      </c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</row>
    <row r="187" spans="1:32" ht="58" x14ac:dyDescent="0.35">
      <c r="A187" s="112"/>
      <c r="B187" s="33">
        <v>184</v>
      </c>
      <c r="C187" s="115"/>
      <c r="D187" s="39" t="s">
        <v>136</v>
      </c>
      <c r="E187" s="40" t="s">
        <v>37</v>
      </c>
      <c r="F187" s="40" t="s">
        <v>83</v>
      </c>
      <c r="G187" s="47">
        <f>REITORIA!J187+CEAD!J187+CEART!J187+CEFID!J187+ESAG!J187+FAED!J187+CCT!J187+CAV!J187+CEO!J187+CEAVI!J187+CESFI!J187+CERES!J187+CEPLAN!J187+CESMO!J187</f>
        <v>400</v>
      </c>
      <c r="H187" s="92">
        <f t="shared" si="7"/>
        <v>800</v>
      </c>
      <c r="I187" s="94">
        <f>GESTOR!L187</f>
        <v>0</v>
      </c>
      <c r="J187" s="96">
        <f t="shared" si="8"/>
        <v>800</v>
      </c>
      <c r="K187" s="18">
        <v>34.229999999999997</v>
      </c>
      <c r="L187" s="18">
        <f t="shared" si="6"/>
        <v>13691.999999999998</v>
      </c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</row>
    <row r="188" spans="1:32" ht="43.5" x14ac:dyDescent="0.35">
      <c r="A188" s="112"/>
      <c r="B188" s="33">
        <v>185</v>
      </c>
      <c r="C188" s="115"/>
      <c r="D188" s="39" t="s">
        <v>86</v>
      </c>
      <c r="E188" s="40" t="s">
        <v>125</v>
      </c>
      <c r="F188" s="40" t="s">
        <v>87</v>
      </c>
      <c r="G188" s="47">
        <f>REITORIA!J188+CEAD!J188+CEART!J188+CEFID!J188+ESAG!J188+FAED!J188+CCT!J188+CAV!J188+CEO!J188+CEAVI!J188+CESFI!J188+CERES!J188+CEPLAN!J188+CESMO!J188</f>
        <v>4</v>
      </c>
      <c r="H188" s="92">
        <f t="shared" si="7"/>
        <v>8</v>
      </c>
      <c r="I188" s="94">
        <f>GESTOR!L188</f>
        <v>0</v>
      </c>
      <c r="J188" s="96">
        <f t="shared" si="8"/>
        <v>8</v>
      </c>
      <c r="K188" s="18">
        <v>578.94000000000005</v>
      </c>
      <c r="L188" s="18">
        <f t="shared" si="6"/>
        <v>2315.7600000000002</v>
      </c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</row>
    <row r="189" spans="1:32" ht="29" x14ac:dyDescent="0.35">
      <c r="A189" s="112"/>
      <c r="B189" s="33">
        <v>186</v>
      </c>
      <c r="C189" s="115"/>
      <c r="D189" s="39" t="s">
        <v>90</v>
      </c>
      <c r="E189" s="40" t="s">
        <v>37</v>
      </c>
      <c r="F189" s="40" t="s">
        <v>28</v>
      </c>
      <c r="G189" s="47">
        <f>REITORIA!J189+CEAD!J189+CEART!J189+CEFID!J189+ESAG!J189+FAED!J189+CCT!J189+CAV!J189+CEO!J189+CEAVI!J189+CESFI!J189+CERES!J189+CEPLAN!J189+CESMO!J189</f>
        <v>100</v>
      </c>
      <c r="H189" s="92">
        <f t="shared" si="7"/>
        <v>200</v>
      </c>
      <c r="I189" s="94">
        <f>GESTOR!L189</f>
        <v>0</v>
      </c>
      <c r="J189" s="96">
        <f t="shared" si="8"/>
        <v>200</v>
      </c>
      <c r="K189" s="18">
        <v>135</v>
      </c>
      <c r="L189" s="18">
        <f t="shared" si="6"/>
        <v>13500</v>
      </c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</row>
    <row r="190" spans="1:32" ht="29" x14ac:dyDescent="0.35">
      <c r="A190" s="112"/>
      <c r="B190" s="33">
        <v>187</v>
      </c>
      <c r="C190" s="115"/>
      <c r="D190" s="39" t="s">
        <v>91</v>
      </c>
      <c r="E190" s="40" t="s">
        <v>37</v>
      </c>
      <c r="F190" s="40" t="s">
        <v>92</v>
      </c>
      <c r="G190" s="47">
        <f>REITORIA!J190+CEAD!J190+CEART!J190+CEFID!J190+ESAG!J190+FAED!J190+CCT!J190+CAV!J190+CEO!J190+CEAVI!J190+CESFI!J190+CERES!J190+CEPLAN!J190+CESMO!J190</f>
        <v>200</v>
      </c>
      <c r="H190" s="92">
        <f t="shared" si="7"/>
        <v>400</v>
      </c>
      <c r="I190" s="94">
        <f>GESTOR!L190</f>
        <v>0</v>
      </c>
      <c r="J190" s="96">
        <f t="shared" si="8"/>
        <v>400</v>
      </c>
      <c r="K190" s="18">
        <v>24.21</v>
      </c>
      <c r="L190" s="18">
        <f t="shared" si="6"/>
        <v>4842</v>
      </c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</row>
    <row r="191" spans="1:32" ht="29" x14ac:dyDescent="0.35">
      <c r="A191" s="112"/>
      <c r="B191" s="33">
        <v>188</v>
      </c>
      <c r="C191" s="115"/>
      <c r="D191" s="39" t="s">
        <v>93</v>
      </c>
      <c r="E191" s="40" t="s">
        <v>125</v>
      </c>
      <c r="F191" s="40" t="s">
        <v>28</v>
      </c>
      <c r="G191" s="47">
        <f>REITORIA!J191+CEAD!J191+CEART!J191+CEFID!J191+ESAG!J191+FAED!J191+CCT!J191+CAV!J191+CEO!J191+CEAVI!J191+CESFI!J191+CERES!J191+CEPLAN!J191+CESMO!J191</f>
        <v>50</v>
      </c>
      <c r="H191" s="92">
        <f t="shared" si="7"/>
        <v>100</v>
      </c>
      <c r="I191" s="94">
        <f>GESTOR!L191</f>
        <v>0</v>
      </c>
      <c r="J191" s="96">
        <f t="shared" si="8"/>
        <v>100</v>
      </c>
      <c r="K191" s="18">
        <v>224</v>
      </c>
      <c r="L191" s="18">
        <f t="shared" si="6"/>
        <v>11200</v>
      </c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</row>
    <row r="192" spans="1:32" ht="29" x14ac:dyDescent="0.35">
      <c r="A192" s="113"/>
      <c r="B192" s="33">
        <v>189</v>
      </c>
      <c r="C192" s="116"/>
      <c r="D192" s="39" t="s">
        <v>94</v>
      </c>
      <c r="E192" s="40" t="s">
        <v>125</v>
      </c>
      <c r="F192" s="40" t="s">
        <v>28</v>
      </c>
      <c r="G192" s="47">
        <f>REITORIA!J192+CEAD!J192+CEART!J192+CEFID!J192+ESAG!J192+FAED!J192+CCT!J192+CAV!J192+CEO!J192+CEAVI!J192+CESFI!J192+CERES!J192+CEPLAN!J192+CESMO!J192</f>
        <v>8</v>
      </c>
      <c r="H192" s="92">
        <f t="shared" si="7"/>
        <v>16</v>
      </c>
      <c r="I192" s="94">
        <f>GESTOR!L192</f>
        <v>0</v>
      </c>
      <c r="J192" s="96">
        <f t="shared" si="8"/>
        <v>16</v>
      </c>
      <c r="K192" s="18">
        <v>245</v>
      </c>
      <c r="L192" s="18">
        <f t="shared" si="6"/>
        <v>1960</v>
      </c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</row>
    <row r="193" spans="1:32" ht="29" x14ac:dyDescent="0.35">
      <c r="A193" s="111">
        <v>6</v>
      </c>
      <c r="B193" s="33">
        <v>190</v>
      </c>
      <c r="C193" s="114" t="s">
        <v>124</v>
      </c>
      <c r="D193" s="39" t="s">
        <v>27</v>
      </c>
      <c r="E193" s="40" t="s">
        <v>125</v>
      </c>
      <c r="F193" s="40" t="s">
        <v>137</v>
      </c>
      <c r="G193" s="47">
        <f>REITORIA!J193+CEAD!J193+CEART!J193+CEFID!J193+ESAG!J193+FAED!J193+CCT!J193+CAV!J193+CEO!J193+CEAVI!J193+CESFI!J193+CERES!J193+CEPLAN!J193+CESMO!J193</f>
        <v>12</v>
      </c>
      <c r="H193" s="92">
        <f t="shared" si="7"/>
        <v>24</v>
      </c>
      <c r="I193" s="94">
        <f>GESTOR!L193</f>
        <v>0</v>
      </c>
      <c r="J193" s="96">
        <f t="shared" si="8"/>
        <v>23</v>
      </c>
      <c r="K193" s="97">
        <v>177</v>
      </c>
      <c r="L193" s="18">
        <f t="shared" si="6"/>
        <v>2124</v>
      </c>
      <c r="M193" s="48">
        <v>1</v>
      </c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</row>
    <row r="194" spans="1:32" x14ac:dyDescent="0.35">
      <c r="A194" s="112"/>
      <c r="B194" s="33">
        <v>191</v>
      </c>
      <c r="C194" s="115"/>
      <c r="D194" s="39" t="s">
        <v>30</v>
      </c>
      <c r="E194" s="40" t="s">
        <v>31</v>
      </c>
      <c r="F194" s="40" t="s">
        <v>137</v>
      </c>
      <c r="G194" s="47">
        <f>REITORIA!J194+CEAD!J194+CEART!J194+CEFID!J194+ESAG!J194+FAED!J194+CCT!J194+CAV!J194+CEO!J194+CEAVI!J194+CESFI!J194+CERES!J194+CEPLAN!J194+CESMO!J194</f>
        <v>500</v>
      </c>
      <c r="H194" s="92">
        <f t="shared" si="7"/>
        <v>1000</v>
      </c>
      <c r="I194" s="94">
        <f>GESTOR!L194</f>
        <v>0</v>
      </c>
      <c r="J194" s="96">
        <f t="shared" si="8"/>
        <v>1000</v>
      </c>
      <c r="K194" s="18">
        <v>15</v>
      </c>
      <c r="L194" s="18">
        <f t="shared" si="6"/>
        <v>7500</v>
      </c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</row>
    <row r="195" spans="1:32" ht="43.5" x14ac:dyDescent="0.35">
      <c r="A195" s="112"/>
      <c r="B195" s="33">
        <v>192</v>
      </c>
      <c r="C195" s="115"/>
      <c r="D195" s="39" t="s">
        <v>32</v>
      </c>
      <c r="E195" s="40" t="s">
        <v>125</v>
      </c>
      <c r="F195" s="40" t="s">
        <v>137</v>
      </c>
      <c r="G195" s="47">
        <f>REITORIA!J195+CEAD!J195+CEART!J195+CEFID!J195+ESAG!J195+FAED!J195+CCT!J195+CAV!J195+CEO!J195+CEAVI!J195+CESFI!J195+CERES!J195+CEPLAN!J195+CESMO!J195</f>
        <v>100</v>
      </c>
      <c r="H195" s="92">
        <f t="shared" si="7"/>
        <v>200</v>
      </c>
      <c r="I195" s="94">
        <f>GESTOR!L195</f>
        <v>0</v>
      </c>
      <c r="J195" s="96">
        <f t="shared" si="8"/>
        <v>150</v>
      </c>
      <c r="K195" s="97">
        <v>32</v>
      </c>
      <c r="L195" s="18">
        <f t="shared" si="6"/>
        <v>3200</v>
      </c>
      <c r="M195" s="48">
        <v>50</v>
      </c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</row>
    <row r="196" spans="1:32" ht="29" x14ac:dyDescent="0.35">
      <c r="A196" s="112"/>
      <c r="B196" s="33">
        <v>193</v>
      </c>
      <c r="C196" s="115"/>
      <c r="D196" s="39" t="s">
        <v>33</v>
      </c>
      <c r="E196" s="40" t="s">
        <v>125</v>
      </c>
      <c r="F196" s="40" t="s">
        <v>101</v>
      </c>
      <c r="G196" s="47">
        <f>REITORIA!J196+CEAD!J196+CEART!J196+CEFID!J196+ESAG!J196+FAED!J196+CCT!J196+CAV!J196+CEO!J196+CEAVI!J196+CESFI!J196+CERES!J196+CEPLAN!J196+CESMO!J196</f>
        <v>200</v>
      </c>
      <c r="H196" s="92">
        <f t="shared" si="7"/>
        <v>400</v>
      </c>
      <c r="I196" s="94">
        <f>GESTOR!L196</f>
        <v>0</v>
      </c>
      <c r="J196" s="96">
        <f t="shared" si="8"/>
        <v>300</v>
      </c>
      <c r="K196" s="97">
        <v>52</v>
      </c>
      <c r="L196" s="18">
        <f t="shared" ref="L196:L259" si="9">K196*G196</f>
        <v>10400</v>
      </c>
      <c r="M196" s="48">
        <v>100</v>
      </c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</row>
    <row r="197" spans="1:32" ht="29" x14ac:dyDescent="0.35">
      <c r="A197" s="112"/>
      <c r="B197" s="33">
        <v>194</v>
      </c>
      <c r="C197" s="115"/>
      <c r="D197" s="39" t="s">
        <v>35</v>
      </c>
      <c r="E197" s="40" t="s">
        <v>125</v>
      </c>
      <c r="F197" s="40" t="s">
        <v>102</v>
      </c>
      <c r="G197" s="47">
        <f>REITORIA!J197+CEAD!J197+CEART!J197+CEFID!J197+ESAG!J197+FAED!J197+CCT!J197+CAV!J197+CEO!J197+CEAVI!J197+CESFI!J197+CERES!J197+CEPLAN!J197+CESMO!J197</f>
        <v>200</v>
      </c>
      <c r="H197" s="92">
        <f t="shared" ref="H197:H260" si="10">G197*2</f>
        <v>400</v>
      </c>
      <c r="I197" s="94">
        <f>GESTOR!L197</f>
        <v>0</v>
      </c>
      <c r="J197" s="96">
        <f t="shared" ref="J197:J260" si="11">H197-(SUM(M197:AF197))-I197</f>
        <v>363</v>
      </c>
      <c r="K197" s="97">
        <v>66.489999999999995</v>
      </c>
      <c r="L197" s="18">
        <f t="shared" si="9"/>
        <v>13297.999999999998</v>
      </c>
      <c r="M197" s="48">
        <v>37</v>
      </c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</row>
    <row r="198" spans="1:32" ht="43.5" x14ac:dyDescent="0.35">
      <c r="A198" s="112"/>
      <c r="B198" s="33">
        <v>195</v>
      </c>
      <c r="C198" s="115"/>
      <c r="D198" s="39" t="s">
        <v>127</v>
      </c>
      <c r="E198" s="40" t="s">
        <v>125</v>
      </c>
      <c r="F198" s="40" t="s">
        <v>137</v>
      </c>
      <c r="G198" s="47">
        <f>REITORIA!J198+CEAD!J198+CEART!J198+CEFID!J198+ESAG!J198+FAED!J198+CCT!J198+CAV!J198+CEO!J198+CEAVI!J198+CESFI!J198+CERES!J198+CEPLAN!J198+CESMO!J198</f>
        <v>200</v>
      </c>
      <c r="H198" s="92">
        <f t="shared" si="10"/>
        <v>400</v>
      </c>
      <c r="I198" s="94">
        <f>GESTOR!L198</f>
        <v>0</v>
      </c>
      <c r="J198" s="96">
        <f t="shared" si="11"/>
        <v>400</v>
      </c>
      <c r="K198" s="18">
        <v>6.59</v>
      </c>
      <c r="L198" s="18">
        <f t="shared" si="9"/>
        <v>1318</v>
      </c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</row>
    <row r="199" spans="1:32" ht="43.5" x14ac:dyDescent="0.35">
      <c r="A199" s="112"/>
      <c r="B199" s="33">
        <v>196</v>
      </c>
      <c r="C199" s="115"/>
      <c r="D199" s="39" t="s">
        <v>128</v>
      </c>
      <c r="E199" s="40" t="s">
        <v>37</v>
      </c>
      <c r="F199" s="40" t="s">
        <v>103</v>
      </c>
      <c r="G199" s="47">
        <f>REITORIA!J199+CEAD!J199+CEART!J199+CEFID!J199+ESAG!J199+FAED!J199+CCT!J199+CAV!J199+CEO!J199+CEAVI!J199+CESFI!J199+CERES!J199+CEPLAN!J199+CESMO!J199</f>
        <v>4000</v>
      </c>
      <c r="H199" s="92">
        <f t="shared" si="10"/>
        <v>8000</v>
      </c>
      <c r="I199" s="94">
        <f>GESTOR!L199</f>
        <v>0</v>
      </c>
      <c r="J199" s="96">
        <f t="shared" si="11"/>
        <v>6000</v>
      </c>
      <c r="K199" s="97">
        <v>10</v>
      </c>
      <c r="L199" s="18">
        <f t="shared" si="9"/>
        <v>40000</v>
      </c>
      <c r="M199" s="48">
        <v>2000</v>
      </c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</row>
    <row r="200" spans="1:32" ht="43.5" x14ac:dyDescent="0.35">
      <c r="A200" s="112"/>
      <c r="B200" s="33">
        <v>197</v>
      </c>
      <c r="C200" s="115"/>
      <c r="D200" s="39" t="s">
        <v>129</v>
      </c>
      <c r="E200" s="40" t="s">
        <v>37</v>
      </c>
      <c r="F200" s="40" t="s">
        <v>104</v>
      </c>
      <c r="G200" s="47">
        <f>REITORIA!J200+CEAD!J200+CEART!J200+CEFID!J200+ESAG!J200+FAED!J200+CCT!J200+CAV!J200+CEO!J200+CEAVI!J200+CESFI!J200+CERES!J200+CEPLAN!J200+CESMO!J200</f>
        <v>2000</v>
      </c>
      <c r="H200" s="92">
        <f t="shared" si="10"/>
        <v>4000</v>
      </c>
      <c r="I200" s="94">
        <f>GESTOR!L200</f>
        <v>0</v>
      </c>
      <c r="J200" s="96">
        <f t="shared" si="11"/>
        <v>3390</v>
      </c>
      <c r="K200" s="97">
        <v>12</v>
      </c>
      <c r="L200" s="18">
        <f t="shared" si="9"/>
        <v>24000</v>
      </c>
      <c r="M200" s="48">
        <v>610</v>
      </c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</row>
    <row r="201" spans="1:32" ht="29" x14ac:dyDescent="0.35">
      <c r="A201" s="112"/>
      <c r="B201" s="33">
        <v>198</v>
      </c>
      <c r="C201" s="115"/>
      <c r="D201" s="39" t="s">
        <v>130</v>
      </c>
      <c r="E201" s="40" t="s">
        <v>37</v>
      </c>
      <c r="F201" s="40" t="s">
        <v>105</v>
      </c>
      <c r="G201" s="47">
        <f>REITORIA!J201+CEAD!J201+CEART!J201+CEFID!J201+ESAG!J201+FAED!J201+CCT!J201+CAV!J201+CEO!J201+CEAVI!J201+CESFI!J201+CERES!J201+CEPLAN!J201+CESMO!J201</f>
        <v>200</v>
      </c>
      <c r="H201" s="92">
        <f t="shared" si="10"/>
        <v>400</v>
      </c>
      <c r="I201" s="94">
        <f>GESTOR!L201</f>
        <v>0</v>
      </c>
      <c r="J201" s="96">
        <f t="shared" si="11"/>
        <v>400</v>
      </c>
      <c r="K201" s="18">
        <v>13</v>
      </c>
      <c r="L201" s="18">
        <f t="shared" si="9"/>
        <v>2600</v>
      </c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</row>
    <row r="202" spans="1:32" ht="29" x14ac:dyDescent="0.35">
      <c r="A202" s="112"/>
      <c r="B202" s="33">
        <v>199</v>
      </c>
      <c r="C202" s="115"/>
      <c r="D202" s="39" t="s">
        <v>41</v>
      </c>
      <c r="E202" s="40" t="s">
        <v>10</v>
      </c>
      <c r="F202" s="40" t="s">
        <v>137</v>
      </c>
      <c r="G202" s="47">
        <f>REITORIA!J202+CEAD!J202+CEART!J202+CEFID!J202+ESAG!J202+FAED!J202+CCT!J202+CAV!J202+CEO!J202+CEAVI!J202+CESFI!J202+CERES!J202+CEPLAN!J202+CESMO!J202</f>
        <v>50</v>
      </c>
      <c r="H202" s="92">
        <f t="shared" si="10"/>
        <v>100</v>
      </c>
      <c r="I202" s="94">
        <f>GESTOR!L202</f>
        <v>0</v>
      </c>
      <c r="J202" s="96">
        <f t="shared" si="11"/>
        <v>100</v>
      </c>
      <c r="K202" s="18">
        <v>50</v>
      </c>
      <c r="L202" s="18">
        <f t="shared" si="9"/>
        <v>2500</v>
      </c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</row>
    <row r="203" spans="1:32" x14ac:dyDescent="0.35">
      <c r="A203" s="112"/>
      <c r="B203" s="33">
        <v>200</v>
      </c>
      <c r="C203" s="115"/>
      <c r="D203" s="39" t="s">
        <v>42</v>
      </c>
      <c r="E203" s="40" t="s">
        <v>43</v>
      </c>
      <c r="F203" s="40" t="s">
        <v>137</v>
      </c>
      <c r="G203" s="47">
        <f>REITORIA!J203+CEAD!J203+CEART!J203+CEFID!J203+ESAG!J203+FAED!J203+CCT!J203+CAV!J203+CEO!J203+CEAVI!J203+CESFI!J203+CERES!J203+CEPLAN!J203+CESMO!J203</f>
        <v>100</v>
      </c>
      <c r="H203" s="92">
        <f t="shared" si="10"/>
        <v>200</v>
      </c>
      <c r="I203" s="94">
        <f>GESTOR!L203</f>
        <v>0</v>
      </c>
      <c r="J203" s="96">
        <f t="shared" si="11"/>
        <v>200</v>
      </c>
      <c r="K203" s="18">
        <v>25</v>
      </c>
      <c r="L203" s="18">
        <f t="shared" si="9"/>
        <v>2500</v>
      </c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</row>
    <row r="204" spans="1:32" ht="29" x14ac:dyDescent="0.35">
      <c r="A204" s="112"/>
      <c r="B204" s="33">
        <v>201</v>
      </c>
      <c r="C204" s="115"/>
      <c r="D204" s="39" t="s">
        <v>44</v>
      </c>
      <c r="E204" s="40" t="s">
        <v>37</v>
      </c>
      <c r="F204" s="40" t="s">
        <v>106</v>
      </c>
      <c r="G204" s="47">
        <f>REITORIA!J204+CEAD!J204+CEART!J204+CEFID!J204+ESAG!J204+FAED!J204+CCT!J204+CAV!J204+CEO!J204+CEAVI!J204+CESFI!J204+CERES!J204+CEPLAN!J204+CESMO!J204</f>
        <v>200</v>
      </c>
      <c r="H204" s="92">
        <f t="shared" si="10"/>
        <v>400</v>
      </c>
      <c r="I204" s="94">
        <f>GESTOR!L204</f>
        <v>0</v>
      </c>
      <c r="J204" s="96">
        <f t="shared" si="11"/>
        <v>400</v>
      </c>
      <c r="K204" s="18">
        <v>34.21</v>
      </c>
      <c r="L204" s="18">
        <f t="shared" si="9"/>
        <v>6842</v>
      </c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</row>
    <row r="205" spans="1:32" ht="29" x14ac:dyDescent="0.35">
      <c r="A205" s="112"/>
      <c r="B205" s="33">
        <v>202</v>
      </c>
      <c r="C205" s="115"/>
      <c r="D205" s="39" t="s">
        <v>46</v>
      </c>
      <c r="E205" s="40" t="s">
        <v>37</v>
      </c>
      <c r="F205" s="40" t="s">
        <v>107</v>
      </c>
      <c r="G205" s="47">
        <f>REITORIA!J205+CEAD!J205+CEART!J205+CEFID!J205+ESAG!J205+FAED!J205+CCT!J205+CAV!J205+CEO!J205+CEAVI!J205+CESFI!J205+CERES!J205+CEPLAN!J205+CESMO!J205</f>
        <v>200</v>
      </c>
      <c r="H205" s="92">
        <f t="shared" si="10"/>
        <v>400</v>
      </c>
      <c r="I205" s="94">
        <f>GESTOR!L205</f>
        <v>0</v>
      </c>
      <c r="J205" s="96">
        <f t="shared" si="11"/>
        <v>400</v>
      </c>
      <c r="K205" s="18">
        <v>27</v>
      </c>
      <c r="L205" s="18">
        <f t="shared" si="9"/>
        <v>5400</v>
      </c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</row>
    <row r="206" spans="1:32" ht="29" x14ac:dyDescent="0.35">
      <c r="A206" s="112"/>
      <c r="B206" s="33">
        <v>203</v>
      </c>
      <c r="C206" s="115"/>
      <c r="D206" s="39" t="s">
        <v>48</v>
      </c>
      <c r="E206" s="40" t="s">
        <v>37</v>
      </c>
      <c r="F206" s="40" t="s">
        <v>108</v>
      </c>
      <c r="G206" s="47">
        <f>REITORIA!J206+CEAD!J206+CEART!J206+CEFID!J206+ESAG!J206+FAED!J206+CCT!J206+CAV!J206+CEO!J206+CEAVI!J206+CESFI!J206+CERES!J206+CEPLAN!J206+CESMO!J206</f>
        <v>200</v>
      </c>
      <c r="H206" s="92">
        <f t="shared" si="10"/>
        <v>400</v>
      </c>
      <c r="I206" s="94">
        <f>GESTOR!L206</f>
        <v>0</v>
      </c>
      <c r="J206" s="96">
        <f t="shared" si="11"/>
        <v>300</v>
      </c>
      <c r="K206" s="97">
        <v>18</v>
      </c>
      <c r="L206" s="18">
        <f t="shared" si="9"/>
        <v>3600</v>
      </c>
      <c r="M206" s="48">
        <v>100</v>
      </c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</row>
    <row r="207" spans="1:32" ht="29" x14ac:dyDescent="0.35">
      <c r="A207" s="112"/>
      <c r="B207" s="33">
        <v>204</v>
      </c>
      <c r="C207" s="115"/>
      <c r="D207" s="39" t="s">
        <v>50</v>
      </c>
      <c r="E207" s="40" t="s">
        <v>37</v>
      </c>
      <c r="F207" s="40" t="s">
        <v>109</v>
      </c>
      <c r="G207" s="47">
        <f>REITORIA!J207+CEAD!J207+CEART!J207+CEFID!J207+ESAG!J207+FAED!J207+CCT!J207+CAV!J207+CEO!J207+CEAVI!J207+CESFI!J207+CERES!J207+CEPLAN!J207+CESMO!J207</f>
        <v>50</v>
      </c>
      <c r="H207" s="92">
        <f t="shared" si="10"/>
        <v>100</v>
      </c>
      <c r="I207" s="94">
        <f>GESTOR!L207</f>
        <v>0</v>
      </c>
      <c r="J207" s="96">
        <f t="shared" si="11"/>
        <v>100</v>
      </c>
      <c r="K207" s="18">
        <v>240.3</v>
      </c>
      <c r="L207" s="18">
        <f t="shared" si="9"/>
        <v>12015</v>
      </c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</row>
    <row r="208" spans="1:32" ht="29" x14ac:dyDescent="0.35">
      <c r="A208" s="112"/>
      <c r="B208" s="33">
        <v>205</v>
      </c>
      <c r="C208" s="115"/>
      <c r="D208" s="39" t="s">
        <v>52</v>
      </c>
      <c r="E208" s="40" t="s">
        <v>37</v>
      </c>
      <c r="F208" s="40" t="s">
        <v>110</v>
      </c>
      <c r="G208" s="47">
        <f>REITORIA!J208+CEAD!J208+CEART!J208+CEFID!J208+ESAG!J208+FAED!J208+CCT!J208+CAV!J208+CEO!J208+CEAVI!J208+CESFI!J208+CERES!J208+CEPLAN!J208+CESMO!J208</f>
        <v>50</v>
      </c>
      <c r="H208" s="92">
        <f t="shared" si="10"/>
        <v>100</v>
      </c>
      <c r="I208" s="94">
        <f>GESTOR!L208</f>
        <v>0</v>
      </c>
      <c r="J208" s="96">
        <f t="shared" si="11"/>
        <v>75</v>
      </c>
      <c r="K208" s="97">
        <v>262.35000000000002</v>
      </c>
      <c r="L208" s="18">
        <f t="shared" si="9"/>
        <v>13117.500000000002</v>
      </c>
      <c r="M208" s="48">
        <v>25</v>
      </c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</row>
    <row r="209" spans="1:32" ht="29" x14ac:dyDescent="0.35">
      <c r="A209" s="112"/>
      <c r="B209" s="33">
        <v>206</v>
      </c>
      <c r="C209" s="115"/>
      <c r="D209" s="39" t="s">
        <v>54</v>
      </c>
      <c r="E209" s="40" t="s">
        <v>37</v>
      </c>
      <c r="F209" s="40" t="s">
        <v>111</v>
      </c>
      <c r="G209" s="47">
        <f>REITORIA!J209+CEAD!J209+CEART!J209+CEFID!J209+ESAG!J209+FAED!J209+CCT!J209+CAV!J209+CEO!J209+CEAVI!J209+CESFI!J209+CERES!J209+CEPLAN!J209+CESMO!J209</f>
        <v>100</v>
      </c>
      <c r="H209" s="92">
        <f t="shared" si="10"/>
        <v>200</v>
      </c>
      <c r="I209" s="94">
        <f>GESTOR!L209</f>
        <v>0</v>
      </c>
      <c r="J209" s="96">
        <f t="shared" si="11"/>
        <v>150</v>
      </c>
      <c r="K209" s="97">
        <v>78.8</v>
      </c>
      <c r="L209" s="18">
        <f t="shared" si="9"/>
        <v>7880</v>
      </c>
      <c r="M209" s="48">
        <v>50</v>
      </c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</row>
    <row r="210" spans="1:32" ht="29" x14ac:dyDescent="0.35">
      <c r="A210" s="112"/>
      <c r="B210" s="33">
        <v>207</v>
      </c>
      <c r="C210" s="115"/>
      <c r="D210" s="39" t="s">
        <v>56</v>
      </c>
      <c r="E210" s="40" t="s">
        <v>37</v>
      </c>
      <c r="F210" s="40" t="s">
        <v>112</v>
      </c>
      <c r="G210" s="47">
        <f>REITORIA!J210+CEAD!J210+CEART!J210+CEFID!J210+ESAG!J210+FAED!J210+CCT!J210+CAV!J210+CEO!J210+CEAVI!J210+CESFI!J210+CERES!J210+CEPLAN!J210+CESMO!J210</f>
        <v>100</v>
      </c>
      <c r="H210" s="92">
        <f t="shared" si="10"/>
        <v>200</v>
      </c>
      <c r="I210" s="94">
        <f>GESTOR!L210</f>
        <v>0</v>
      </c>
      <c r="J210" s="96">
        <f t="shared" si="11"/>
        <v>150</v>
      </c>
      <c r="K210" s="97">
        <v>33.17</v>
      </c>
      <c r="L210" s="18">
        <f t="shared" si="9"/>
        <v>3317</v>
      </c>
      <c r="M210" s="48">
        <v>50</v>
      </c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</row>
    <row r="211" spans="1:32" ht="29" x14ac:dyDescent="0.35">
      <c r="A211" s="112"/>
      <c r="B211" s="33">
        <v>208</v>
      </c>
      <c r="C211" s="115"/>
      <c r="D211" s="39" t="s">
        <v>58</v>
      </c>
      <c r="E211" s="40" t="s">
        <v>37</v>
      </c>
      <c r="F211" s="40" t="s">
        <v>113</v>
      </c>
      <c r="G211" s="47">
        <f>REITORIA!J211+CEAD!J211+CEART!J211+CEFID!J211+ESAG!J211+FAED!J211+CCT!J211+CAV!J211+CEO!J211+CEAVI!J211+CESFI!J211+CERES!J211+CEPLAN!J211+CESMO!J211</f>
        <v>100</v>
      </c>
      <c r="H211" s="92">
        <f t="shared" si="10"/>
        <v>200</v>
      </c>
      <c r="I211" s="94">
        <f>GESTOR!L211</f>
        <v>0</v>
      </c>
      <c r="J211" s="96">
        <f t="shared" si="11"/>
        <v>200</v>
      </c>
      <c r="K211" s="18">
        <v>74.31</v>
      </c>
      <c r="L211" s="18">
        <f t="shared" si="9"/>
        <v>7431</v>
      </c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</row>
    <row r="212" spans="1:32" ht="29" x14ac:dyDescent="0.35">
      <c r="A212" s="112"/>
      <c r="B212" s="33">
        <v>209</v>
      </c>
      <c r="C212" s="115"/>
      <c r="D212" s="39" t="s">
        <v>60</v>
      </c>
      <c r="E212" s="40" t="s">
        <v>37</v>
      </c>
      <c r="F212" s="40" t="s">
        <v>114</v>
      </c>
      <c r="G212" s="47">
        <f>REITORIA!J212+CEAD!J212+CEART!J212+CEFID!J212+ESAG!J212+FAED!J212+CCT!J212+CAV!J212+CEO!J212+CEAVI!J212+CESFI!J212+CERES!J212+CEPLAN!J212+CESMO!J212</f>
        <v>80</v>
      </c>
      <c r="H212" s="92">
        <f t="shared" si="10"/>
        <v>160</v>
      </c>
      <c r="I212" s="94">
        <f>GESTOR!L212</f>
        <v>0</v>
      </c>
      <c r="J212" s="96">
        <f t="shared" si="11"/>
        <v>128</v>
      </c>
      <c r="K212" s="97">
        <v>124.47</v>
      </c>
      <c r="L212" s="18">
        <f t="shared" si="9"/>
        <v>9957.6</v>
      </c>
      <c r="M212" s="48">
        <v>32</v>
      </c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</row>
    <row r="213" spans="1:32" ht="29" x14ac:dyDescent="0.35">
      <c r="A213" s="112"/>
      <c r="B213" s="33">
        <v>210</v>
      </c>
      <c r="C213" s="115"/>
      <c r="D213" s="39" t="s">
        <v>62</v>
      </c>
      <c r="E213" s="40" t="s">
        <v>125</v>
      </c>
      <c r="F213" s="40" t="s">
        <v>115</v>
      </c>
      <c r="G213" s="47">
        <f>REITORIA!J213+CEAD!J213+CEART!J213+CEFID!J213+ESAG!J213+FAED!J213+CCT!J213+CAV!J213+CEO!J213+CEAVI!J213+CESFI!J213+CERES!J213+CEPLAN!J213+CESMO!J213</f>
        <v>2</v>
      </c>
      <c r="H213" s="92">
        <f t="shared" si="10"/>
        <v>4</v>
      </c>
      <c r="I213" s="94">
        <f>GESTOR!L213</f>
        <v>0</v>
      </c>
      <c r="J213" s="96">
        <f t="shared" si="11"/>
        <v>4</v>
      </c>
      <c r="K213" s="18">
        <v>1329.2</v>
      </c>
      <c r="L213" s="18">
        <f t="shared" si="9"/>
        <v>2658.4</v>
      </c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</row>
    <row r="214" spans="1:32" ht="29" x14ac:dyDescent="0.35">
      <c r="A214" s="112"/>
      <c r="B214" s="33">
        <v>211</v>
      </c>
      <c r="C214" s="115"/>
      <c r="D214" s="39" t="s">
        <v>64</v>
      </c>
      <c r="E214" s="40" t="s">
        <v>125</v>
      </c>
      <c r="F214" s="40" t="s">
        <v>115</v>
      </c>
      <c r="G214" s="47">
        <f>REITORIA!J214+CEAD!J214+CEART!J214+CEFID!J214+ESAG!J214+FAED!J214+CCT!J214+CAV!J214+CEO!J214+CEAVI!J214+CESFI!J214+CERES!J214+CEPLAN!J214+CESMO!J214</f>
        <v>4</v>
      </c>
      <c r="H214" s="92">
        <f t="shared" si="10"/>
        <v>8</v>
      </c>
      <c r="I214" s="94">
        <f>GESTOR!L214</f>
        <v>0</v>
      </c>
      <c r="J214" s="96">
        <f t="shared" si="11"/>
        <v>8</v>
      </c>
      <c r="K214" s="18">
        <v>699.21</v>
      </c>
      <c r="L214" s="18">
        <f t="shared" si="9"/>
        <v>2796.84</v>
      </c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</row>
    <row r="215" spans="1:32" ht="29" x14ac:dyDescent="0.35">
      <c r="A215" s="112"/>
      <c r="B215" s="33">
        <v>212</v>
      </c>
      <c r="C215" s="115"/>
      <c r="D215" s="39" t="s">
        <v>65</v>
      </c>
      <c r="E215" s="40" t="s">
        <v>125</v>
      </c>
      <c r="F215" s="40" t="s">
        <v>116</v>
      </c>
      <c r="G215" s="47">
        <f>REITORIA!J215+CEAD!J215+CEART!J215+CEFID!J215+ESAG!J215+FAED!J215+CCT!J215+CAV!J215+CEO!J215+CEAVI!J215+CESFI!J215+CERES!J215+CEPLAN!J215+CESMO!J215</f>
        <v>4</v>
      </c>
      <c r="H215" s="92">
        <f t="shared" si="10"/>
        <v>8</v>
      </c>
      <c r="I215" s="94">
        <f>GESTOR!L215</f>
        <v>0</v>
      </c>
      <c r="J215" s="96">
        <f t="shared" si="11"/>
        <v>8</v>
      </c>
      <c r="K215" s="18">
        <v>160</v>
      </c>
      <c r="L215" s="18">
        <f t="shared" si="9"/>
        <v>640</v>
      </c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</row>
    <row r="216" spans="1:32" ht="43.5" x14ac:dyDescent="0.35">
      <c r="A216" s="112"/>
      <c r="B216" s="33">
        <v>213</v>
      </c>
      <c r="C216" s="115"/>
      <c r="D216" s="39" t="s">
        <v>69</v>
      </c>
      <c r="E216" s="40" t="s">
        <v>125</v>
      </c>
      <c r="F216" s="40" t="s">
        <v>137</v>
      </c>
      <c r="G216" s="47">
        <f>REITORIA!J216+CEAD!J216+CEART!J216+CEFID!J216+ESAG!J216+FAED!J216+CCT!J216+CAV!J216+CEO!J216+CEAVI!J216+CESFI!J216+CERES!J216+CEPLAN!J216+CESMO!J216</f>
        <v>10</v>
      </c>
      <c r="H216" s="92">
        <f t="shared" si="10"/>
        <v>20</v>
      </c>
      <c r="I216" s="94">
        <f>GESTOR!L216</f>
        <v>0</v>
      </c>
      <c r="J216" s="96">
        <f t="shared" si="11"/>
        <v>18</v>
      </c>
      <c r="K216" s="97">
        <v>242</v>
      </c>
      <c r="L216" s="18">
        <f t="shared" si="9"/>
        <v>2420</v>
      </c>
      <c r="M216" s="48">
        <v>2</v>
      </c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</row>
    <row r="217" spans="1:32" ht="29" x14ac:dyDescent="0.35">
      <c r="A217" s="112"/>
      <c r="B217" s="33">
        <v>214</v>
      </c>
      <c r="C217" s="115"/>
      <c r="D217" s="39" t="s">
        <v>70</v>
      </c>
      <c r="E217" s="40" t="s">
        <v>125</v>
      </c>
      <c r="F217" s="40" t="s">
        <v>71</v>
      </c>
      <c r="G217" s="47">
        <f>REITORIA!J217+CEAD!J217+CEART!J217+CEFID!J217+ESAG!J217+FAED!J217+CCT!J217+CAV!J217+CEO!J217+CEAVI!J217+CESFI!J217+CERES!J217+CEPLAN!J217+CESMO!J217</f>
        <v>4</v>
      </c>
      <c r="H217" s="92">
        <f t="shared" si="10"/>
        <v>8</v>
      </c>
      <c r="I217" s="94">
        <f>GESTOR!L217</f>
        <v>0</v>
      </c>
      <c r="J217" s="96">
        <f t="shared" si="11"/>
        <v>6</v>
      </c>
      <c r="K217" s="97">
        <v>164.74</v>
      </c>
      <c r="L217" s="18">
        <f t="shared" si="9"/>
        <v>658.96</v>
      </c>
      <c r="M217" s="48">
        <v>2</v>
      </c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</row>
    <row r="218" spans="1:32" ht="29" x14ac:dyDescent="0.35">
      <c r="A218" s="112"/>
      <c r="B218" s="33">
        <v>215</v>
      </c>
      <c r="C218" s="115"/>
      <c r="D218" s="39" t="s">
        <v>72</v>
      </c>
      <c r="E218" s="40" t="s">
        <v>125</v>
      </c>
      <c r="F218" s="40" t="s">
        <v>101</v>
      </c>
      <c r="G218" s="47">
        <f>REITORIA!J218+CEAD!J218+CEART!J218+CEFID!J218+ESAG!J218+FAED!J218+CCT!J218+CAV!J218+CEO!J218+CEAVI!J218+CESFI!J218+CERES!J218+CEPLAN!J218+CESMO!J218</f>
        <v>4</v>
      </c>
      <c r="H218" s="92">
        <f t="shared" si="10"/>
        <v>8</v>
      </c>
      <c r="I218" s="94">
        <f>GESTOR!L218</f>
        <v>0</v>
      </c>
      <c r="J218" s="96">
        <f t="shared" si="11"/>
        <v>6</v>
      </c>
      <c r="K218" s="97">
        <v>960</v>
      </c>
      <c r="L218" s="18">
        <f t="shared" si="9"/>
        <v>3840</v>
      </c>
      <c r="M218" s="48">
        <v>2</v>
      </c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</row>
    <row r="219" spans="1:32" ht="29" x14ac:dyDescent="0.35">
      <c r="A219" s="112"/>
      <c r="B219" s="33">
        <v>216</v>
      </c>
      <c r="C219" s="115"/>
      <c r="D219" s="39" t="s">
        <v>74</v>
      </c>
      <c r="E219" s="40" t="s">
        <v>125</v>
      </c>
      <c r="F219" s="40" t="s">
        <v>102</v>
      </c>
      <c r="G219" s="47">
        <f>REITORIA!J219+CEAD!J219+CEART!J219+CEFID!J219+ESAG!J219+FAED!J219+CCT!J219+CAV!J219+CEO!J219+CEAVI!J219+CESFI!J219+CERES!J219+CEPLAN!J219+CESMO!J219</f>
        <v>10</v>
      </c>
      <c r="H219" s="92">
        <f t="shared" si="10"/>
        <v>20</v>
      </c>
      <c r="I219" s="94">
        <f>GESTOR!L219</f>
        <v>0</v>
      </c>
      <c r="J219" s="96">
        <f t="shared" si="11"/>
        <v>15</v>
      </c>
      <c r="K219" s="97">
        <v>1340</v>
      </c>
      <c r="L219" s="18">
        <f t="shared" si="9"/>
        <v>13400</v>
      </c>
      <c r="M219" s="48">
        <v>5</v>
      </c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</row>
    <row r="220" spans="1:32" ht="58" x14ac:dyDescent="0.35">
      <c r="A220" s="112"/>
      <c r="B220" s="33">
        <v>217</v>
      </c>
      <c r="C220" s="115"/>
      <c r="D220" s="39" t="s">
        <v>76</v>
      </c>
      <c r="E220" s="40" t="s">
        <v>125</v>
      </c>
      <c r="F220" s="40" t="s">
        <v>137</v>
      </c>
      <c r="G220" s="47">
        <f>REITORIA!J220+CEAD!J220+CEART!J220+CEFID!J220+ESAG!J220+FAED!J220+CCT!J220+CAV!J220+CEO!J220+CEAVI!J220+CESFI!J220+CERES!J220+CEPLAN!J220+CESMO!J220</f>
        <v>4</v>
      </c>
      <c r="H220" s="92">
        <f t="shared" si="10"/>
        <v>8</v>
      </c>
      <c r="I220" s="94">
        <f>GESTOR!L220</f>
        <v>0</v>
      </c>
      <c r="J220" s="96">
        <f t="shared" si="11"/>
        <v>6</v>
      </c>
      <c r="K220" s="97">
        <v>610</v>
      </c>
      <c r="L220" s="18">
        <f t="shared" si="9"/>
        <v>2440</v>
      </c>
      <c r="M220" s="48">
        <v>2</v>
      </c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</row>
    <row r="221" spans="1:32" ht="58" x14ac:dyDescent="0.35">
      <c r="A221" s="112"/>
      <c r="B221" s="33">
        <v>218</v>
      </c>
      <c r="C221" s="115"/>
      <c r="D221" s="39" t="s">
        <v>77</v>
      </c>
      <c r="E221" s="40" t="s">
        <v>125</v>
      </c>
      <c r="F221" s="40" t="s">
        <v>137</v>
      </c>
      <c r="G221" s="47">
        <f>REITORIA!J221+CEAD!J221+CEART!J221+CEFID!J221+ESAG!J221+FAED!J221+CCT!J221+CAV!J221+CEO!J221+CEAVI!J221+CESFI!J221+CERES!J221+CEPLAN!J221+CESMO!J221</f>
        <v>5</v>
      </c>
      <c r="H221" s="92">
        <f t="shared" si="10"/>
        <v>10</v>
      </c>
      <c r="I221" s="94">
        <f>GESTOR!L221</f>
        <v>0</v>
      </c>
      <c r="J221" s="96">
        <f t="shared" si="11"/>
        <v>8</v>
      </c>
      <c r="K221" s="97">
        <v>1150</v>
      </c>
      <c r="L221" s="18">
        <f t="shared" si="9"/>
        <v>5750</v>
      </c>
      <c r="M221" s="48">
        <v>2</v>
      </c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</row>
    <row r="222" spans="1:32" ht="29" x14ac:dyDescent="0.35">
      <c r="A222" s="112"/>
      <c r="B222" s="33">
        <v>219</v>
      </c>
      <c r="C222" s="115"/>
      <c r="D222" s="39" t="s">
        <v>78</v>
      </c>
      <c r="E222" s="40" t="s">
        <v>125</v>
      </c>
      <c r="F222" s="40" t="s">
        <v>137</v>
      </c>
      <c r="G222" s="47">
        <f>REITORIA!J222+CEAD!J222+CEART!J222+CEFID!J222+ESAG!J222+FAED!J222+CCT!J222+CAV!J222+CEO!J222+CEAVI!J222+CESFI!J222+CERES!J222+CEPLAN!J222+CESMO!J222</f>
        <v>12</v>
      </c>
      <c r="H222" s="92">
        <f t="shared" si="10"/>
        <v>24</v>
      </c>
      <c r="I222" s="94">
        <f>GESTOR!L222</f>
        <v>0</v>
      </c>
      <c r="J222" s="96">
        <f t="shared" si="11"/>
        <v>24</v>
      </c>
      <c r="K222" s="18">
        <v>90</v>
      </c>
      <c r="L222" s="18">
        <f t="shared" si="9"/>
        <v>1080</v>
      </c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</row>
    <row r="223" spans="1:32" x14ac:dyDescent="0.35">
      <c r="A223" s="112"/>
      <c r="B223" s="33">
        <v>220</v>
      </c>
      <c r="C223" s="115"/>
      <c r="D223" s="39" t="s">
        <v>131</v>
      </c>
      <c r="E223" s="40" t="s">
        <v>125</v>
      </c>
      <c r="F223" s="40" t="s">
        <v>137</v>
      </c>
      <c r="G223" s="47">
        <f>REITORIA!J223+CEAD!J223+CEART!J223+CEFID!J223+ESAG!J223+FAED!J223+CCT!J223+CAV!J223+CEO!J223+CEAVI!J223+CESFI!J223+CERES!J223+CEPLAN!J223+CESMO!J223</f>
        <v>10</v>
      </c>
      <c r="H223" s="92">
        <f t="shared" si="10"/>
        <v>20</v>
      </c>
      <c r="I223" s="94">
        <f>GESTOR!L223</f>
        <v>0</v>
      </c>
      <c r="J223" s="96">
        <f t="shared" si="11"/>
        <v>20</v>
      </c>
      <c r="K223" s="18">
        <v>70</v>
      </c>
      <c r="L223" s="18">
        <f t="shared" si="9"/>
        <v>700</v>
      </c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</row>
    <row r="224" spans="1:32" ht="58" x14ac:dyDescent="0.35">
      <c r="A224" s="112"/>
      <c r="B224" s="33">
        <v>221</v>
      </c>
      <c r="C224" s="115"/>
      <c r="D224" s="39" t="s">
        <v>132</v>
      </c>
      <c r="E224" s="40" t="s">
        <v>37</v>
      </c>
      <c r="F224" s="40" t="s">
        <v>117</v>
      </c>
      <c r="G224" s="47">
        <f>REITORIA!J224+CEAD!J224+CEART!J224+CEFID!J224+ESAG!J224+FAED!J224+CCT!J224+CAV!J224+CEO!J224+CEAVI!J224+CESFI!J224+CERES!J224+CEPLAN!J224+CESMO!J224</f>
        <v>600</v>
      </c>
      <c r="H224" s="92">
        <f t="shared" si="10"/>
        <v>1200</v>
      </c>
      <c r="I224" s="94">
        <f>GESTOR!L224</f>
        <v>0</v>
      </c>
      <c r="J224" s="96">
        <f t="shared" si="11"/>
        <v>1200</v>
      </c>
      <c r="K224" s="18">
        <v>16.18</v>
      </c>
      <c r="L224" s="18">
        <f t="shared" si="9"/>
        <v>9708</v>
      </c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</row>
    <row r="225" spans="1:32" ht="58" x14ac:dyDescent="0.35">
      <c r="A225" s="112"/>
      <c r="B225" s="33">
        <v>222</v>
      </c>
      <c r="C225" s="115"/>
      <c r="D225" s="39" t="s">
        <v>135</v>
      </c>
      <c r="E225" s="40" t="s">
        <v>37</v>
      </c>
      <c r="F225" s="40" t="s">
        <v>118</v>
      </c>
      <c r="G225" s="47">
        <f>REITORIA!J225+CEAD!J225+CEART!J225+CEFID!J225+ESAG!J225+FAED!J225+CCT!J225+CAV!J225+CEO!J225+CEAVI!J225+CESFI!J225+CERES!J225+CEPLAN!J225+CESMO!J225</f>
        <v>400</v>
      </c>
      <c r="H225" s="92">
        <f t="shared" si="10"/>
        <v>800</v>
      </c>
      <c r="I225" s="94">
        <f>GESTOR!L225</f>
        <v>0</v>
      </c>
      <c r="J225" s="96">
        <f t="shared" si="11"/>
        <v>800</v>
      </c>
      <c r="K225" s="18">
        <v>45</v>
      </c>
      <c r="L225" s="18">
        <f t="shared" si="9"/>
        <v>18000</v>
      </c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</row>
    <row r="226" spans="1:32" ht="58" x14ac:dyDescent="0.35">
      <c r="A226" s="112"/>
      <c r="B226" s="33">
        <v>223</v>
      </c>
      <c r="C226" s="115"/>
      <c r="D226" s="39" t="s">
        <v>136</v>
      </c>
      <c r="E226" s="40" t="s">
        <v>37</v>
      </c>
      <c r="F226" s="40" t="s">
        <v>119</v>
      </c>
      <c r="G226" s="47">
        <f>REITORIA!J226+CEAD!J226+CEART!J226+CEFID!J226+ESAG!J226+FAED!J226+CCT!J226+CAV!J226+CEO!J226+CEAVI!J226+CESFI!J226+CERES!J226+CEPLAN!J226+CESMO!J226</f>
        <v>400</v>
      </c>
      <c r="H226" s="92">
        <f t="shared" si="10"/>
        <v>800</v>
      </c>
      <c r="I226" s="94">
        <f>GESTOR!L226</f>
        <v>0</v>
      </c>
      <c r="J226" s="96">
        <f t="shared" si="11"/>
        <v>800</v>
      </c>
      <c r="K226" s="18">
        <v>30</v>
      </c>
      <c r="L226" s="18">
        <f t="shared" si="9"/>
        <v>12000</v>
      </c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</row>
    <row r="227" spans="1:32" ht="43.5" x14ac:dyDescent="0.35">
      <c r="A227" s="112"/>
      <c r="B227" s="33">
        <v>224</v>
      </c>
      <c r="C227" s="115"/>
      <c r="D227" s="39" t="s">
        <v>86</v>
      </c>
      <c r="E227" s="40" t="s">
        <v>125</v>
      </c>
      <c r="F227" s="40" t="s">
        <v>137</v>
      </c>
      <c r="G227" s="47">
        <f>REITORIA!J227+CEAD!J227+CEART!J227+CEFID!J227+ESAG!J227+FAED!J227+CCT!J227+CAV!J227+CEO!J227+CEAVI!J227+CESFI!J227+CERES!J227+CEPLAN!J227+CESMO!J227</f>
        <v>8</v>
      </c>
      <c r="H227" s="92">
        <f t="shared" si="10"/>
        <v>16</v>
      </c>
      <c r="I227" s="94">
        <f>GESTOR!L227</f>
        <v>0</v>
      </c>
      <c r="J227" s="96">
        <f t="shared" si="11"/>
        <v>16</v>
      </c>
      <c r="K227" s="18">
        <v>400</v>
      </c>
      <c r="L227" s="18">
        <f t="shared" si="9"/>
        <v>3200</v>
      </c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</row>
    <row r="228" spans="1:32" ht="29" x14ac:dyDescent="0.35">
      <c r="A228" s="112"/>
      <c r="B228" s="33">
        <v>225</v>
      </c>
      <c r="C228" s="115"/>
      <c r="D228" s="39" t="s">
        <v>89</v>
      </c>
      <c r="E228" s="40" t="s">
        <v>37</v>
      </c>
      <c r="F228" s="40" t="s">
        <v>137</v>
      </c>
      <c r="G228" s="47">
        <f>REITORIA!J228+CEAD!J228+CEART!J228+CEFID!J228+ESAG!J228+FAED!J228+CCT!J228+CAV!J228+CEO!J228+CEAVI!J228+CESFI!J228+CERES!J228+CEPLAN!J228+CESMO!J228</f>
        <v>100</v>
      </c>
      <c r="H228" s="92">
        <f t="shared" si="10"/>
        <v>200</v>
      </c>
      <c r="I228" s="94">
        <f>GESTOR!L228</f>
        <v>0</v>
      </c>
      <c r="J228" s="96">
        <f t="shared" si="11"/>
        <v>200</v>
      </c>
      <c r="K228" s="18">
        <v>190</v>
      </c>
      <c r="L228" s="18">
        <f t="shared" si="9"/>
        <v>19000</v>
      </c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</row>
    <row r="229" spans="1:32" ht="29" x14ac:dyDescent="0.35">
      <c r="A229" s="112"/>
      <c r="B229" s="33">
        <v>226</v>
      </c>
      <c r="C229" s="115"/>
      <c r="D229" s="39" t="s">
        <v>90</v>
      </c>
      <c r="E229" s="40" t="s">
        <v>37</v>
      </c>
      <c r="F229" s="40" t="s">
        <v>137</v>
      </c>
      <c r="G229" s="47">
        <f>REITORIA!J229+CEAD!J229+CEART!J229+CEFID!J229+ESAG!J229+FAED!J229+CCT!J229+CAV!J229+CEO!J229+CEAVI!J229+CESFI!J229+CERES!J229+CEPLAN!J229+CESMO!J229</f>
        <v>100</v>
      </c>
      <c r="H229" s="92">
        <f t="shared" si="10"/>
        <v>200</v>
      </c>
      <c r="I229" s="94">
        <f>GESTOR!L229</f>
        <v>0</v>
      </c>
      <c r="J229" s="96">
        <f t="shared" si="11"/>
        <v>200</v>
      </c>
      <c r="K229" s="18">
        <v>100</v>
      </c>
      <c r="L229" s="18">
        <f t="shared" si="9"/>
        <v>10000</v>
      </c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</row>
    <row r="230" spans="1:32" ht="29" x14ac:dyDescent="0.35">
      <c r="A230" s="112"/>
      <c r="B230" s="33">
        <v>227</v>
      </c>
      <c r="C230" s="115"/>
      <c r="D230" s="39" t="s">
        <v>91</v>
      </c>
      <c r="E230" s="40" t="s">
        <v>37</v>
      </c>
      <c r="F230" s="40" t="s">
        <v>120</v>
      </c>
      <c r="G230" s="47">
        <f>REITORIA!J230+CEAD!J230+CEART!J230+CEFID!J230+ESAG!J230+FAED!J230+CCT!J230+CAV!J230+CEO!J230+CEAVI!J230+CESFI!J230+CERES!J230+CEPLAN!J230+CESMO!J230</f>
        <v>200</v>
      </c>
      <c r="H230" s="92">
        <f t="shared" si="10"/>
        <v>400</v>
      </c>
      <c r="I230" s="94">
        <f>GESTOR!L230</f>
        <v>0</v>
      </c>
      <c r="J230" s="96">
        <f t="shared" si="11"/>
        <v>400</v>
      </c>
      <c r="K230" s="18">
        <v>20</v>
      </c>
      <c r="L230" s="18">
        <f t="shared" si="9"/>
        <v>4000</v>
      </c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</row>
    <row r="231" spans="1:32" ht="29" x14ac:dyDescent="0.35">
      <c r="A231" s="112"/>
      <c r="B231" s="33">
        <v>228</v>
      </c>
      <c r="C231" s="115"/>
      <c r="D231" s="39" t="s">
        <v>93</v>
      </c>
      <c r="E231" s="40" t="s">
        <v>125</v>
      </c>
      <c r="F231" s="40" t="s">
        <v>137</v>
      </c>
      <c r="G231" s="47">
        <f>REITORIA!J231+CEAD!J231+CEART!J231+CEFID!J231+ESAG!J231+FAED!J231+CCT!J231+CAV!J231+CEO!J231+CEAVI!J231+CESFI!J231+CERES!J231+CEPLAN!J231+CESMO!J231</f>
        <v>20</v>
      </c>
      <c r="H231" s="92">
        <f t="shared" si="10"/>
        <v>40</v>
      </c>
      <c r="I231" s="94">
        <f>GESTOR!L231</f>
        <v>0</v>
      </c>
      <c r="J231" s="96">
        <f t="shared" si="11"/>
        <v>30</v>
      </c>
      <c r="K231" s="97">
        <v>133</v>
      </c>
      <c r="L231" s="18">
        <f t="shared" si="9"/>
        <v>2660</v>
      </c>
      <c r="M231" s="48">
        <v>10</v>
      </c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</row>
    <row r="232" spans="1:32" ht="29" x14ac:dyDescent="0.35">
      <c r="A232" s="113"/>
      <c r="B232" s="33">
        <v>229</v>
      </c>
      <c r="C232" s="116"/>
      <c r="D232" s="39" t="s">
        <v>94</v>
      </c>
      <c r="E232" s="40" t="s">
        <v>125</v>
      </c>
      <c r="F232" s="40" t="s">
        <v>137</v>
      </c>
      <c r="G232" s="47">
        <f>REITORIA!J232+CEAD!J232+CEART!J232+CEFID!J232+ESAG!J232+FAED!J232+CCT!J232+CAV!J232+CEO!J232+CEAVI!J232+CESFI!J232+CERES!J232+CEPLAN!J232+CESMO!J232</f>
        <v>10</v>
      </c>
      <c r="H232" s="92">
        <f t="shared" si="10"/>
        <v>20</v>
      </c>
      <c r="I232" s="94">
        <f>GESTOR!L232</f>
        <v>0</v>
      </c>
      <c r="J232" s="96">
        <f t="shared" si="11"/>
        <v>20</v>
      </c>
      <c r="K232" s="18">
        <v>204.77</v>
      </c>
      <c r="L232" s="18">
        <f t="shared" si="9"/>
        <v>2047.7</v>
      </c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</row>
    <row r="233" spans="1:32" ht="29" x14ac:dyDescent="0.35">
      <c r="A233" s="111">
        <v>7</v>
      </c>
      <c r="B233" s="33">
        <v>230</v>
      </c>
      <c r="C233" s="114" t="s">
        <v>124</v>
      </c>
      <c r="D233" s="39" t="s">
        <v>27</v>
      </c>
      <c r="E233" s="40" t="s">
        <v>125</v>
      </c>
      <c r="F233" s="40" t="s">
        <v>137</v>
      </c>
      <c r="G233" s="47">
        <f>REITORIA!J233+CEAD!J233+CEART!J233+CEFID!J233+ESAG!J233+FAED!J233+CCT!J233+CAV!J233+CEO!J233+CEAVI!J233+CESFI!J233+CERES!J233+CEPLAN!J233+CESMO!J233</f>
        <v>12</v>
      </c>
      <c r="H233" s="92">
        <f t="shared" si="10"/>
        <v>24</v>
      </c>
      <c r="I233" s="94">
        <f>GESTOR!L233</f>
        <v>0</v>
      </c>
      <c r="J233" s="96">
        <f t="shared" si="11"/>
        <v>24</v>
      </c>
      <c r="K233" s="18">
        <v>177</v>
      </c>
      <c r="L233" s="18">
        <f t="shared" si="9"/>
        <v>2124</v>
      </c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</row>
    <row r="234" spans="1:32" x14ac:dyDescent="0.35">
      <c r="A234" s="112"/>
      <c r="B234" s="33">
        <v>231</v>
      </c>
      <c r="C234" s="115"/>
      <c r="D234" s="39" t="s">
        <v>30</v>
      </c>
      <c r="E234" s="40" t="s">
        <v>31</v>
      </c>
      <c r="F234" s="40" t="s">
        <v>137</v>
      </c>
      <c r="G234" s="47">
        <f>REITORIA!J234+CEAD!J234+CEART!J234+CEFID!J234+ESAG!J234+FAED!J234+CCT!J234+CAV!J234+CEO!J234+CEAVI!J234+CESFI!J234+CERES!J234+CEPLAN!J234+CESMO!J234</f>
        <v>500</v>
      </c>
      <c r="H234" s="92">
        <f t="shared" si="10"/>
        <v>1000</v>
      </c>
      <c r="I234" s="94">
        <f>GESTOR!L234</f>
        <v>0</v>
      </c>
      <c r="J234" s="96">
        <f t="shared" si="11"/>
        <v>1000</v>
      </c>
      <c r="K234" s="18">
        <v>20</v>
      </c>
      <c r="L234" s="18">
        <f t="shared" si="9"/>
        <v>10000</v>
      </c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</row>
    <row r="235" spans="1:32" ht="43.5" x14ac:dyDescent="0.35">
      <c r="A235" s="112"/>
      <c r="B235" s="33">
        <v>232</v>
      </c>
      <c r="C235" s="115"/>
      <c r="D235" s="39" t="s">
        <v>32</v>
      </c>
      <c r="E235" s="40" t="s">
        <v>125</v>
      </c>
      <c r="F235" s="40" t="s">
        <v>137</v>
      </c>
      <c r="G235" s="47">
        <f>REITORIA!J235+CEAD!J235+CEART!J235+CEFID!J235+ESAG!J235+FAED!J235+CCT!J235+CAV!J235+CEO!J235+CEAVI!J235+CESFI!J235+CERES!J235+CEPLAN!J235+CESMO!J235</f>
        <v>100</v>
      </c>
      <c r="H235" s="92">
        <f t="shared" si="10"/>
        <v>200</v>
      </c>
      <c r="I235" s="94">
        <f>GESTOR!L235</f>
        <v>0</v>
      </c>
      <c r="J235" s="96">
        <f t="shared" si="11"/>
        <v>150</v>
      </c>
      <c r="K235" s="97">
        <v>32</v>
      </c>
      <c r="L235" s="18">
        <f t="shared" si="9"/>
        <v>3200</v>
      </c>
      <c r="M235" s="48">
        <v>50</v>
      </c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</row>
    <row r="236" spans="1:32" ht="29" x14ac:dyDescent="0.35">
      <c r="A236" s="112"/>
      <c r="B236" s="33">
        <v>233</v>
      </c>
      <c r="C236" s="115"/>
      <c r="D236" s="39" t="s">
        <v>33</v>
      </c>
      <c r="E236" s="40" t="s">
        <v>125</v>
      </c>
      <c r="F236" s="40" t="s">
        <v>101</v>
      </c>
      <c r="G236" s="47">
        <f>REITORIA!J236+CEAD!J236+CEART!J236+CEFID!J236+ESAG!J236+FAED!J236+CCT!J236+CAV!J236+CEO!J236+CEAVI!J236+CESFI!J236+CERES!J236+CEPLAN!J236+CESMO!J236</f>
        <v>100</v>
      </c>
      <c r="H236" s="92">
        <f t="shared" si="10"/>
        <v>200</v>
      </c>
      <c r="I236" s="94">
        <f>GESTOR!L236</f>
        <v>0</v>
      </c>
      <c r="J236" s="96">
        <f t="shared" si="11"/>
        <v>150</v>
      </c>
      <c r="K236" s="97">
        <v>52</v>
      </c>
      <c r="L236" s="18">
        <f t="shared" si="9"/>
        <v>5200</v>
      </c>
      <c r="M236" s="48">
        <v>50</v>
      </c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</row>
    <row r="237" spans="1:32" ht="29" x14ac:dyDescent="0.35">
      <c r="A237" s="112"/>
      <c r="B237" s="33">
        <v>234</v>
      </c>
      <c r="C237" s="115"/>
      <c r="D237" s="39" t="s">
        <v>35</v>
      </c>
      <c r="E237" s="40" t="s">
        <v>125</v>
      </c>
      <c r="F237" s="40" t="s">
        <v>102</v>
      </c>
      <c r="G237" s="47">
        <f>REITORIA!J237+CEAD!J237+CEART!J237+CEFID!J237+ESAG!J237+FAED!J237+CCT!J237+CAV!J237+CEO!J237+CEAVI!J237+CESFI!J237+CERES!J237+CEPLAN!J237+CESMO!J237</f>
        <v>100</v>
      </c>
      <c r="H237" s="92">
        <f t="shared" si="10"/>
        <v>200</v>
      </c>
      <c r="I237" s="94">
        <f>GESTOR!L237</f>
        <v>0</v>
      </c>
      <c r="J237" s="96">
        <f t="shared" si="11"/>
        <v>200</v>
      </c>
      <c r="K237" s="18">
        <v>75</v>
      </c>
      <c r="L237" s="18">
        <f t="shared" si="9"/>
        <v>7500</v>
      </c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</row>
    <row r="238" spans="1:32" ht="43.5" x14ac:dyDescent="0.35">
      <c r="A238" s="112"/>
      <c r="B238" s="33">
        <v>235</v>
      </c>
      <c r="C238" s="115"/>
      <c r="D238" s="39" t="s">
        <v>127</v>
      </c>
      <c r="E238" s="40" t="s">
        <v>125</v>
      </c>
      <c r="F238" s="40" t="s">
        <v>137</v>
      </c>
      <c r="G238" s="47">
        <f>REITORIA!J238+CEAD!J238+CEART!J238+CEFID!J238+ESAG!J238+FAED!J238+CCT!J238+CAV!J238+CEO!J238+CEAVI!J238+CESFI!J238+CERES!J238+CEPLAN!J238+CESMO!J238</f>
        <v>100</v>
      </c>
      <c r="H238" s="92">
        <f t="shared" si="10"/>
        <v>200</v>
      </c>
      <c r="I238" s="94">
        <f>GESTOR!L238</f>
        <v>0</v>
      </c>
      <c r="J238" s="96">
        <f t="shared" si="11"/>
        <v>200</v>
      </c>
      <c r="K238" s="18">
        <v>6.59</v>
      </c>
      <c r="L238" s="18">
        <f t="shared" si="9"/>
        <v>659</v>
      </c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</row>
    <row r="239" spans="1:32" ht="43.5" x14ac:dyDescent="0.35">
      <c r="A239" s="112"/>
      <c r="B239" s="33">
        <v>236</v>
      </c>
      <c r="C239" s="115"/>
      <c r="D239" s="39" t="s">
        <v>128</v>
      </c>
      <c r="E239" s="40" t="s">
        <v>37</v>
      </c>
      <c r="F239" s="40" t="s">
        <v>103</v>
      </c>
      <c r="G239" s="47">
        <f>REITORIA!J239+CEAD!J239+CEART!J239+CEFID!J239+ESAG!J239+FAED!J239+CCT!J239+CAV!J239+CEO!J239+CEAVI!J239+CESFI!J239+CERES!J239+CEPLAN!J239+CESMO!J239</f>
        <v>4000</v>
      </c>
      <c r="H239" s="92">
        <f t="shared" si="10"/>
        <v>8000</v>
      </c>
      <c r="I239" s="94">
        <f>GESTOR!L239</f>
        <v>0</v>
      </c>
      <c r="J239" s="96">
        <f t="shared" si="11"/>
        <v>6000</v>
      </c>
      <c r="K239" s="97">
        <v>13.33</v>
      </c>
      <c r="L239" s="18">
        <f t="shared" si="9"/>
        <v>53320</v>
      </c>
      <c r="M239" s="48">
        <v>2000</v>
      </c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</row>
    <row r="240" spans="1:32" ht="43.5" x14ac:dyDescent="0.35">
      <c r="A240" s="112"/>
      <c r="B240" s="33">
        <v>237</v>
      </c>
      <c r="C240" s="115"/>
      <c r="D240" s="39" t="s">
        <v>129</v>
      </c>
      <c r="E240" s="40" t="s">
        <v>37</v>
      </c>
      <c r="F240" s="40" t="s">
        <v>104</v>
      </c>
      <c r="G240" s="47">
        <f>REITORIA!J240+CEAD!J240+CEART!J240+CEFID!J240+ESAG!J240+FAED!J240+CCT!J240+CAV!J240+CEO!J240+CEAVI!J240+CESFI!J240+CERES!J240+CEPLAN!J240+CESMO!J240</f>
        <v>2000</v>
      </c>
      <c r="H240" s="92">
        <f t="shared" si="10"/>
        <v>4000</v>
      </c>
      <c r="I240" s="94">
        <f>GESTOR!L240</f>
        <v>0</v>
      </c>
      <c r="J240" s="96">
        <f t="shared" si="11"/>
        <v>4000</v>
      </c>
      <c r="K240" s="18">
        <v>19.63</v>
      </c>
      <c r="L240" s="18">
        <f t="shared" si="9"/>
        <v>39260</v>
      </c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</row>
    <row r="241" spans="1:32" ht="29" x14ac:dyDescent="0.35">
      <c r="A241" s="112"/>
      <c r="B241" s="33">
        <v>238</v>
      </c>
      <c r="C241" s="115"/>
      <c r="D241" s="39" t="s">
        <v>130</v>
      </c>
      <c r="E241" s="40" t="s">
        <v>37</v>
      </c>
      <c r="F241" s="40" t="s">
        <v>105</v>
      </c>
      <c r="G241" s="47">
        <f>REITORIA!J241+CEAD!J241+CEART!J241+CEFID!J241+ESAG!J241+FAED!J241+CCT!J241+CAV!J241+CEO!J241+CEAVI!J241+CESFI!J241+CERES!J241+CEPLAN!J241+CESMO!J241</f>
        <v>200</v>
      </c>
      <c r="H241" s="92">
        <f t="shared" si="10"/>
        <v>400</v>
      </c>
      <c r="I241" s="94">
        <f>GESTOR!L241</f>
        <v>0</v>
      </c>
      <c r="J241" s="96">
        <f t="shared" si="11"/>
        <v>400</v>
      </c>
      <c r="K241" s="18">
        <v>13</v>
      </c>
      <c r="L241" s="18">
        <f t="shared" si="9"/>
        <v>2600</v>
      </c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</row>
    <row r="242" spans="1:32" ht="29" x14ac:dyDescent="0.35">
      <c r="A242" s="112"/>
      <c r="B242" s="33">
        <v>239</v>
      </c>
      <c r="C242" s="115"/>
      <c r="D242" s="39" t="s">
        <v>41</v>
      </c>
      <c r="E242" s="40" t="s">
        <v>10</v>
      </c>
      <c r="F242" s="40" t="s">
        <v>137</v>
      </c>
      <c r="G242" s="47">
        <f>REITORIA!J242+CEAD!J242+CEART!J242+CEFID!J242+ESAG!J242+FAED!J242+CCT!J242+CAV!J242+CEO!J242+CEAVI!J242+CESFI!J242+CERES!J242+CEPLAN!J242+CESMO!J242</f>
        <v>50</v>
      </c>
      <c r="H242" s="92">
        <f t="shared" si="10"/>
        <v>100</v>
      </c>
      <c r="I242" s="94">
        <f>GESTOR!L242</f>
        <v>0</v>
      </c>
      <c r="J242" s="96">
        <f t="shared" si="11"/>
        <v>100</v>
      </c>
      <c r="K242" s="18">
        <v>50.51</v>
      </c>
      <c r="L242" s="18">
        <f t="shared" si="9"/>
        <v>2525.5</v>
      </c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</row>
    <row r="243" spans="1:32" x14ac:dyDescent="0.35">
      <c r="A243" s="112"/>
      <c r="B243" s="33">
        <v>240</v>
      </c>
      <c r="C243" s="115"/>
      <c r="D243" s="39" t="s">
        <v>42</v>
      </c>
      <c r="E243" s="40" t="s">
        <v>43</v>
      </c>
      <c r="F243" s="40" t="s">
        <v>137</v>
      </c>
      <c r="G243" s="47">
        <f>REITORIA!J243+CEAD!J243+CEART!J243+CEFID!J243+ESAG!J243+FAED!J243+CCT!J243+CAV!J243+CEO!J243+CEAVI!J243+CESFI!J243+CERES!J243+CEPLAN!J243+CESMO!J243</f>
        <v>84</v>
      </c>
      <c r="H243" s="92">
        <f t="shared" si="10"/>
        <v>168</v>
      </c>
      <c r="I243" s="94">
        <f>GESTOR!L243</f>
        <v>0</v>
      </c>
      <c r="J243" s="96">
        <f t="shared" si="11"/>
        <v>168</v>
      </c>
      <c r="K243" s="18">
        <v>25.04</v>
      </c>
      <c r="L243" s="18">
        <f t="shared" si="9"/>
        <v>2103.36</v>
      </c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</row>
    <row r="244" spans="1:32" ht="29" x14ac:dyDescent="0.35">
      <c r="A244" s="112"/>
      <c r="B244" s="33">
        <v>241</v>
      </c>
      <c r="C244" s="115"/>
      <c r="D244" s="39" t="s">
        <v>44</v>
      </c>
      <c r="E244" s="40" t="s">
        <v>37</v>
      </c>
      <c r="F244" s="40" t="s">
        <v>106</v>
      </c>
      <c r="G244" s="47">
        <f>REITORIA!J244+CEAD!J244+CEART!J244+CEFID!J244+ESAG!J244+FAED!J244+CCT!J244+CAV!J244+CEO!J244+CEAVI!J244+CESFI!J244+CERES!J244+CEPLAN!J244+CESMO!J244</f>
        <v>100</v>
      </c>
      <c r="H244" s="92">
        <f t="shared" si="10"/>
        <v>200</v>
      </c>
      <c r="I244" s="94">
        <f>GESTOR!L244</f>
        <v>0</v>
      </c>
      <c r="J244" s="96">
        <f t="shared" si="11"/>
        <v>200</v>
      </c>
      <c r="K244" s="18">
        <v>34.21</v>
      </c>
      <c r="L244" s="18">
        <f t="shared" si="9"/>
        <v>3421</v>
      </c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</row>
    <row r="245" spans="1:32" ht="29" x14ac:dyDescent="0.35">
      <c r="A245" s="112"/>
      <c r="B245" s="33">
        <v>242</v>
      </c>
      <c r="C245" s="115"/>
      <c r="D245" s="39" t="s">
        <v>46</v>
      </c>
      <c r="E245" s="40" t="s">
        <v>37</v>
      </c>
      <c r="F245" s="40" t="s">
        <v>107</v>
      </c>
      <c r="G245" s="47">
        <f>REITORIA!J245+CEAD!J245+CEART!J245+CEFID!J245+ESAG!J245+FAED!J245+CCT!J245+CAV!J245+CEO!J245+CEAVI!J245+CESFI!J245+CERES!J245+CEPLAN!J245+CESMO!J245</f>
        <v>200</v>
      </c>
      <c r="H245" s="92">
        <f t="shared" si="10"/>
        <v>400</v>
      </c>
      <c r="I245" s="94">
        <f>GESTOR!L245</f>
        <v>0</v>
      </c>
      <c r="J245" s="96">
        <f t="shared" si="11"/>
        <v>400</v>
      </c>
      <c r="K245" s="18">
        <v>27</v>
      </c>
      <c r="L245" s="18">
        <f t="shared" si="9"/>
        <v>5400</v>
      </c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</row>
    <row r="246" spans="1:32" ht="29" x14ac:dyDescent="0.35">
      <c r="A246" s="112"/>
      <c r="B246" s="33">
        <v>243</v>
      </c>
      <c r="C246" s="115"/>
      <c r="D246" s="39" t="s">
        <v>48</v>
      </c>
      <c r="E246" s="40" t="s">
        <v>37</v>
      </c>
      <c r="F246" s="40" t="s">
        <v>108</v>
      </c>
      <c r="G246" s="47">
        <f>REITORIA!J246+CEAD!J246+CEART!J246+CEFID!J246+ESAG!J246+FAED!J246+CCT!J246+CAV!J246+CEO!J246+CEAVI!J246+CESFI!J246+CERES!J246+CEPLAN!J246+CESMO!J246</f>
        <v>200</v>
      </c>
      <c r="H246" s="92">
        <f t="shared" si="10"/>
        <v>400</v>
      </c>
      <c r="I246" s="94">
        <f>GESTOR!L246</f>
        <v>0</v>
      </c>
      <c r="J246" s="96">
        <f t="shared" si="11"/>
        <v>300</v>
      </c>
      <c r="K246" s="97">
        <v>18</v>
      </c>
      <c r="L246" s="18">
        <f t="shared" si="9"/>
        <v>3600</v>
      </c>
      <c r="M246" s="48">
        <v>100</v>
      </c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</row>
    <row r="247" spans="1:32" ht="29" x14ac:dyDescent="0.35">
      <c r="A247" s="112"/>
      <c r="B247" s="33">
        <v>244</v>
      </c>
      <c r="C247" s="115"/>
      <c r="D247" s="39" t="s">
        <v>50</v>
      </c>
      <c r="E247" s="40" t="s">
        <v>37</v>
      </c>
      <c r="F247" s="40" t="s">
        <v>109</v>
      </c>
      <c r="G247" s="47">
        <f>REITORIA!J247+CEAD!J247+CEART!J247+CEFID!J247+ESAG!J247+FAED!J247+CCT!J247+CAV!J247+CEO!J247+CEAVI!J247+CESFI!J247+CERES!J247+CEPLAN!J247+CESMO!J247</f>
        <v>50</v>
      </c>
      <c r="H247" s="92">
        <f t="shared" si="10"/>
        <v>100</v>
      </c>
      <c r="I247" s="94">
        <f>GESTOR!L247</f>
        <v>0</v>
      </c>
      <c r="J247" s="96">
        <f t="shared" si="11"/>
        <v>100</v>
      </c>
      <c r="K247" s="18">
        <v>240.3</v>
      </c>
      <c r="L247" s="18">
        <f t="shared" si="9"/>
        <v>12015</v>
      </c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</row>
    <row r="248" spans="1:32" ht="29" x14ac:dyDescent="0.35">
      <c r="A248" s="112"/>
      <c r="B248" s="33">
        <v>245</v>
      </c>
      <c r="C248" s="115"/>
      <c r="D248" s="39" t="s">
        <v>52</v>
      </c>
      <c r="E248" s="40" t="s">
        <v>37</v>
      </c>
      <c r="F248" s="40" t="s">
        <v>110</v>
      </c>
      <c r="G248" s="47">
        <f>REITORIA!J248+CEAD!J248+CEART!J248+CEFID!J248+ESAG!J248+FAED!J248+CCT!J248+CAV!J248+CEO!J248+CEAVI!J248+CESFI!J248+CERES!J248+CEPLAN!J248+CESMO!J248</f>
        <v>50</v>
      </c>
      <c r="H248" s="92">
        <f t="shared" si="10"/>
        <v>100</v>
      </c>
      <c r="I248" s="94">
        <f>GESTOR!L248</f>
        <v>0</v>
      </c>
      <c r="J248" s="96">
        <f t="shared" si="11"/>
        <v>100</v>
      </c>
      <c r="K248" s="18">
        <v>262.35000000000002</v>
      </c>
      <c r="L248" s="18">
        <f t="shared" si="9"/>
        <v>13117.500000000002</v>
      </c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</row>
    <row r="249" spans="1:32" ht="29" x14ac:dyDescent="0.35">
      <c r="A249" s="112"/>
      <c r="B249" s="33">
        <v>246</v>
      </c>
      <c r="C249" s="115"/>
      <c r="D249" s="39" t="s">
        <v>54</v>
      </c>
      <c r="E249" s="40" t="s">
        <v>37</v>
      </c>
      <c r="F249" s="40" t="s">
        <v>121</v>
      </c>
      <c r="G249" s="47">
        <f>REITORIA!J249+CEAD!J249+CEART!J249+CEFID!J249+ESAG!J249+FAED!J249+CCT!J249+CAV!J249+CEO!J249+CEAVI!J249+CESFI!J249+CERES!J249+CEPLAN!J249+CESMO!J249</f>
        <v>100</v>
      </c>
      <c r="H249" s="92">
        <f t="shared" si="10"/>
        <v>200</v>
      </c>
      <c r="I249" s="94">
        <f>GESTOR!L249</f>
        <v>0</v>
      </c>
      <c r="J249" s="96">
        <f t="shared" si="11"/>
        <v>150</v>
      </c>
      <c r="K249" s="97">
        <v>78.8</v>
      </c>
      <c r="L249" s="18">
        <f t="shared" si="9"/>
        <v>7880</v>
      </c>
      <c r="M249" s="48">
        <v>50</v>
      </c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</row>
    <row r="250" spans="1:32" ht="29" x14ac:dyDescent="0.35">
      <c r="A250" s="112"/>
      <c r="B250" s="33">
        <v>247</v>
      </c>
      <c r="C250" s="115"/>
      <c r="D250" s="39" t="s">
        <v>56</v>
      </c>
      <c r="E250" s="40" t="s">
        <v>37</v>
      </c>
      <c r="F250" s="40" t="s">
        <v>122</v>
      </c>
      <c r="G250" s="47">
        <f>REITORIA!J250+CEAD!J250+CEART!J250+CEFID!J250+ESAG!J250+FAED!J250+CCT!J250+CAV!J250+CEO!J250+CEAVI!J250+CESFI!J250+CERES!J250+CEPLAN!J250+CESMO!J250</f>
        <v>100</v>
      </c>
      <c r="H250" s="92">
        <f t="shared" si="10"/>
        <v>200</v>
      </c>
      <c r="I250" s="94">
        <f>GESTOR!L250</f>
        <v>0</v>
      </c>
      <c r="J250" s="96">
        <f t="shared" si="11"/>
        <v>150</v>
      </c>
      <c r="K250" s="97">
        <v>33.17</v>
      </c>
      <c r="L250" s="18">
        <f t="shared" si="9"/>
        <v>3317</v>
      </c>
      <c r="M250" s="48">
        <v>50</v>
      </c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</row>
    <row r="251" spans="1:32" ht="29" x14ac:dyDescent="0.35">
      <c r="A251" s="112"/>
      <c r="B251" s="33">
        <v>248</v>
      </c>
      <c r="C251" s="115"/>
      <c r="D251" s="39" t="s">
        <v>58</v>
      </c>
      <c r="E251" s="40" t="s">
        <v>37</v>
      </c>
      <c r="F251" s="40" t="s">
        <v>113</v>
      </c>
      <c r="G251" s="47">
        <f>REITORIA!J251+CEAD!J251+CEART!J251+CEFID!J251+ESAG!J251+FAED!J251+CCT!J251+CAV!J251+CEO!J251+CEAVI!J251+CESFI!J251+CERES!J251+CEPLAN!J251+CESMO!J251</f>
        <v>100</v>
      </c>
      <c r="H251" s="92">
        <f t="shared" si="10"/>
        <v>200</v>
      </c>
      <c r="I251" s="94">
        <f>GESTOR!L251</f>
        <v>0</v>
      </c>
      <c r="J251" s="96">
        <f t="shared" si="11"/>
        <v>200</v>
      </c>
      <c r="K251" s="18">
        <v>74.31</v>
      </c>
      <c r="L251" s="18">
        <f t="shared" si="9"/>
        <v>7431</v>
      </c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</row>
    <row r="252" spans="1:32" ht="29" x14ac:dyDescent="0.35">
      <c r="A252" s="112"/>
      <c r="B252" s="33">
        <v>249</v>
      </c>
      <c r="C252" s="115"/>
      <c r="D252" s="39" t="s">
        <v>60</v>
      </c>
      <c r="E252" s="40" t="s">
        <v>37</v>
      </c>
      <c r="F252" s="40" t="s">
        <v>114</v>
      </c>
      <c r="G252" s="47">
        <f>REITORIA!J252+CEAD!J252+CEART!J252+CEFID!J252+ESAG!J252+FAED!J252+CCT!J252+CAV!J252+CEO!J252+CEAVI!J252+CESFI!J252+CERES!J252+CEPLAN!J252+CESMO!J252</f>
        <v>80</v>
      </c>
      <c r="H252" s="92">
        <f t="shared" si="10"/>
        <v>160</v>
      </c>
      <c r="I252" s="94">
        <f>GESTOR!L252</f>
        <v>0</v>
      </c>
      <c r="J252" s="96">
        <f t="shared" si="11"/>
        <v>128</v>
      </c>
      <c r="K252" s="97">
        <v>124.47</v>
      </c>
      <c r="L252" s="18">
        <f t="shared" si="9"/>
        <v>9957.6</v>
      </c>
      <c r="M252" s="48">
        <v>32</v>
      </c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</row>
    <row r="253" spans="1:32" ht="29" x14ac:dyDescent="0.35">
      <c r="A253" s="112"/>
      <c r="B253" s="33">
        <v>250</v>
      </c>
      <c r="C253" s="115"/>
      <c r="D253" s="39" t="s">
        <v>62</v>
      </c>
      <c r="E253" s="40" t="s">
        <v>125</v>
      </c>
      <c r="F253" s="40" t="s">
        <v>115</v>
      </c>
      <c r="G253" s="47">
        <f>REITORIA!J253+CEAD!J253+CEART!J253+CEFID!J253+ESAG!J253+FAED!J253+CCT!J253+CAV!J253+CEO!J253+CEAVI!J253+CESFI!J253+CERES!J253+CEPLAN!J253+CESMO!J253</f>
        <v>2</v>
      </c>
      <c r="H253" s="92">
        <f t="shared" si="10"/>
        <v>4</v>
      </c>
      <c r="I253" s="94">
        <f>GESTOR!L253</f>
        <v>0</v>
      </c>
      <c r="J253" s="96">
        <f t="shared" si="11"/>
        <v>4</v>
      </c>
      <c r="K253" s="18">
        <v>1329.82</v>
      </c>
      <c r="L253" s="18">
        <f t="shared" si="9"/>
        <v>2659.64</v>
      </c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</row>
    <row r="254" spans="1:32" ht="29" x14ac:dyDescent="0.35">
      <c r="A254" s="112"/>
      <c r="B254" s="33">
        <v>251</v>
      </c>
      <c r="C254" s="115"/>
      <c r="D254" s="39" t="s">
        <v>64</v>
      </c>
      <c r="E254" s="40" t="s">
        <v>125</v>
      </c>
      <c r="F254" s="40" t="s">
        <v>115</v>
      </c>
      <c r="G254" s="47">
        <f>REITORIA!J254+CEAD!J254+CEART!J254+CEFID!J254+ESAG!J254+FAED!J254+CCT!J254+CAV!J254+CEO!J254+CEAVI!J254+CESFI!J254+CERES!J254+CEPLAN!J254+CESMO!J254</f>
        <v>4</v>
      </c>
      <c r="H254" s="92">
        <f t="shared" si="10"/>
        <v>8</v>
      </c>
      <c r="I254" s="94">
        <f>GESTOR!L254</f>
        <v>0</v>
      </c>
      <c r="J254" s="96">
        <f t="shared" si="11"/>
        <v>8</v>
      </c>
      <c r="K254" s="18">
        <v>699.21</v>
      </c>
      <c r="L254" s="18">
        <f t="shared" si="9"/>
        <v>2796.84</v>
      </c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</row>
    <row r="255" spans="1:32" ht="29" x14ac:dyDescent="0.35">
      <c r="A255" s="112"/>
      <c r="B255" s="33">
        <v>252</v>
      </c>
      <c r="C255" s="115"/>
      <c r="D255" s="39" t="s">
        <v>65</v>
      </c>
      <c r="E255" s="40" t="s">
        <v>125</v>
      </c>
      <c r="F255" s="40" t="s">
        <v>116</v>
      </c>
      <c r="G255" s="47">
        <f>REITORIA!J255+CEAD!J255+CEART!J255+CEFID!J255+ESAG!J255+FAED!J255+CCT!J255+CAV!J255+CEO!J255+CEAVI!J255+CESFI!J255+CERES!J255+CEPLAN!J255+CESMO!J255</f>
        <v>4</v>
      </c>
      <c r="H255" s="92">
        <f t="shared" si="10"/>
        <v>8</v>
      </c>
      <c r="I255" s="94">
        <f>GESTOR!L255</f>
        <v>0</v>
      </c>
      <c r="J255" s="96">
        <f t="shared" si="11"/>
        <v>8</v>
      </c>
      <c r="K255" s="18">
        <v>160</v>
      </c>
      <c r="L255" s="18">
        <f t="shared" si="9"/>
        <v>640</v>
      </c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</row>
    <row r="256" spans="1:32" ht="43.5" x14ac:dyDescent="0.35">
      <c r="A256" s="112"/>
      <c r="B256" s="41">
        <v>253</v>
      </c>
      <c r="C256" s="115"/>
      <c r="D256" s="39" t="s">
        <v>69</v>
      </c>
      <c r="E256" s="40" t="s">
        <v>125</v>
      </c>
      <c r="F256" s="40" t="s">
        <v>137</v>
      </c>
      <c r="G256" s="47">
        <f>REITORIA!J256+CEAD!J256+CEART!J256+CEFID!J256+ESAG!J256+FAED!J256+CCT!J256+CAV!J256+CEO!J256+CEAVI!J256+CESFI!J256+CERES!J256+CEPLAN!J256+CESMO!J256</f>
        <v>4</v>
      </c>
      <c r="H256" s="92">
        <f t="shared" si="10"/>
        <v>8</v>
      </c>
      <c r="I256" s="94">
        <f>GESTOR!L256</f>
        <v>0</v>
      </c>
      <c r="J256" s="96">
        <f t="shared" si="11"/>
        <v>6</v>
      </c>
      <c r="K256" s="97">
        <v>433.26</v>
      </c>
      <c r="L256" s="18">
        <f t="shared" si="9"/>
        <v>1733.04</v>
      </c>
      <c r="M256" s="48">
        <v>2</v>
      </c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</row>
    <row r="257" spans="1:32" ht="29" x14ac:dyDescent="0.35">
      <c r="A257" s="112"/>
      <c r="B257" s="33">
        <v>254</v>
      </c>
      <c r="C257" s="115"/>
      <c r="D257" s="39" t="s">
        <v>70</v>
      </c>
      <c r="E257" s="40" t="s">
        <v>125</v>
      </c>
      <c r="F257" s="40" t="s">
        <v>71</v>
      </c>
      <c r="G257" s="47">
        <f>REITORIA!J257+CEAD!J257+CEART!J257+CEFID!J257+ESAG!J257+FAED!J257+CCT!J257+CAV!J257+CEO!J257+CEAVI!J257+CESFI!J257+CERES!J257+CEPLAN!J257+CESMO!J257</f>
        <v>4</v>
      </c>
      <c r="H257" s="92">
        <f t="shared" si="10"/>
        <v>8</v>
      </c>
      <c r="I257" s="94">
        <f>GESTOR!L257</f>
        <v>0</v>
      </c>
      <c r="J257" s="96">
        <f t="shared" si="11"/>
        <v>6</v>
      </c>
      <c r="K257" s="97">
        <v>164.74</v>
      </c>
      <c r="L257" s="18">
        <f t="shared" si="9"/>
        <v>658.96</v>
      </c>
      <c r="M257" s="48">
        <v>2</v>
      </c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</row>
    <row r="258" spans="1:32" ht="29" x14ac:dyDescent="0.35">
      <c r="A258" s="112"/>
      <c r="B258" s="33">
        <v>255</v>
      </c>
      <c r="C258" s="115"/>
      <c r="D258" s="39" t="s">
        <v>72</v>
      </c>
      <c r="E258" s="40" t="s">
        <v>125</v>
      </c>
      <c r="F258" s="40" t="s">
        <v>101</v>
      </c>
      <c r="G258" s="47">
        <f>REITORIA!J258+CEAD!J258+CEART!J258+CEFID!J258+ESAG!J258+FAED!J258+CCT!J258+CAV!J258+CEO!J258+CEAVI!J258+CESFI!J258+CERES!J258+CEPLAN!J258+CESMO!J258</f>
        <v>4</v>
      </c>
      <c r="H258" s="92">
        <f t="shared" si="10"/>
        <v>8</v>
      </c>
      <c r="I258" s="94">
        <f>GESTOR!L258</f>
        <v>0</v>
      </c>
      <c r="J258" s="96">
        <f t="shared" si="11"/>
        <v>6</v>
      </c>
      <c r="K258" s="97">
        <v>960</v>
      </c>
      <c r="L258" s="18">
        <f t="shared" si="9"/>
        <v>3840</v>
      </c>
      <c r="M258" s="48">
        <v>2</v>
      </c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</row>
    <row r="259" spans="1:32" ht="29" x14ac:dyDescent="0.35">
      <c r="A259" s="112"/>
      <c r="B259" s="33">
        <v>256</v>
      </c>
      <c r="C259" s="115"/>
      <c r="D259" s="39" t="s">
        <v>74</v>
      </c>
      <c r="E259" s="40" t="s">
        <v>125</v>
      </c>
      <c r="F259" s="40" t="s">
        <v>102</v>
      </c>
      <c r="G259" s="47">
        <f>REITORIA!J259+CEAD!J259+CEART!J259+CEFID!J259+ESAG!J259+FAED!J259+CCT!J259+CAV!J259+CEO!J259+CEAVI!J259+CESFI!J259+CERES!J259+CEPLAN!J259+CESMO!J259</f>
        <v>4</v>
      </c>
      <c r="H259" s="92">
        <f t="shared" si="10"/>
        <v>8</v>
      </c>
      <c r="I259" s="94">
        <f>GESTOR!L259</f>
        <v>0</v>
      </c>
      <c r="J259" s="96">
        <f t="shared" si="11"/>
        <v>6</v>
      </c>
      <c r="K259" s="97">
        <v>1340</v>
      </c>
      <c r="L259" s="18">
        <f t="shared" si="9"/>
        <v>5360</v>
      </c>
      <c r="M259" s="48">
        <v>2</v>
      </c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</row>
    <row r="260" spans="1:32" ht="58" x14ac:dyDescent="0.35">
      <c r="A260" s="112"/>
      <c r="B260" s="33">
        <v>257</v>
      </c>
      <c r="C260" s="115"/>
      <c r="D260" s="39" t="s">
        <v>76</v>
      </c>
      <c r="E260" s="40" t="s">
        <v>125</v>
      </c>
      <c r="F260" s="40" t="s">
        <v>137</v>
      </c>
      <c r="G260" s="47">
        <f>REITORIA!J260+CEAD!J260+CEART!J260+CEFID!J260+ESAG!J260+FAED!J260+CCT!J260+CAV!J260+CEO!J260+CEAVI!J260+CESFI!J260+CERES!J260+CEPLAN!J260+CESMO!J260</f>
        <v>4</v>
      </c>
      <c r="H260" s="92">
        <f t="shared" si="10"/>
        <v>8</v>
      </c>
      <c r="I260" s="94">
        <f>GESTOR!L260</f>
        <v>0</v>
      </c>
      <c r="J260" s="96">
        <f t="shared" si="11"/>
        <v>6</v>
      </c>
      <c r="K260" s="97">
        <v>610.15</v>
      </c>
      <c r="L260" s="18">
        <f t="shared" ref="L260:L323" si="12">K260*G260</f>
        <v>2440.6</v>
      </c>
      <c r="M260" s="48">
        <v>2</v>
      </c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</row>
    <row r="261" spans="1:32" ht="58" x14ac:dyDescent="0.35">
      <c r="A261" s="112"/>
      <c r="B261" s="33">
        <v>258</v>
      </c>
      <c r="C261" s="115"/>
      <c r="D261" s="39" t="s">
        <v>77</v>
      </c>
      <c r="E261" s="40" t="s">
        <v>125</v>
      </c>
      <c r="F261" s="40" t="s">
        <v>137</v>
      </c>
      <c r="G261" s="47">
        <f>REITORIA!J261+CEAD!J261+CEART!J261+CEFID!J261+ESAG!J261+FAED!J261+CCT!J261+CAV!J261+CEO!J261+CEAVI!J261+CESFI!J261+CERES!J261+CEPLAN!J261+CESMO!J261</f>
        <v>5</v>
      </c>
      <c r="H261" s="92">
        <f t="shared" ref="H261:H324" si="13">G261*2</f>
        <v>10</v>
      </c>
      <c r="I261" s="94">
        <f>GESTOR!L261</f>
        <v>0</v>
      </c>
      <c r="J261" s="96">
        <f t="shared" ref="J261:J324" si="14">H261-(SUM(M261:AF261))-I261</f>
        <v>10</v>
      </c>
      <c r="K261" s="18">
        <v>1150.1199999999999</v>
      </c>
      <c r="L261" s="18">
        <f t="shared" si="12"/>
        <v>5750.5999999999995</v>
      </c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</row>
    <row r="262" spans="1:32" ht="29" x14ac:dyDescent="0.35">
      <c r="A262" s="112"/>
      <c r="B262" s="33">
        <v>259</v>
      </c>
      <c r="C262" s="115"/>
      <c r="D262" s="39" t="s">
        <v>78</v>
      </c>
      <c r="E262" s="40" t="s">
        <v>125</v>
      </c>
      <c r="F262" s="40" t="s">
        <v>137</v>
      </c>
      <c r="G262" s="47">
        <f>REITORIA!J262+CEAD!J262+CEART!J262+CEFID!J262+ESAG!J262+FAED!J262+CCT!J262+CAV!J262+CEO!J262+CEAVI!J262+CESFI!J262+CERES!J262+CEPLAN!J262+CESMO!J262</f>
        <v>12</v>
      </c>
      <c r="H262" s="92">
        <f t="shared" si="13"/>
        <v>24</v>
      </c>
      <c r="I262" s="94">
        <f>GESTOR!L262</f>
        <v>0</v>
      </c>
      <c r="J262" s="96">
        <f t="shared" si="14"/>
        <v>24</v>
      </c>
      <c r="K262" s="18">
        <v>90</v>
      </c>
      <c r="L262" s="18">
        <f t="shared" si="12"/>
        <v>1080</v>
      </c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</row>
    <row r="263" spans="1:32" x14ac:dyDescent="0.35">
      <c r="A263" s="112"/>
      <c r="B263" s="33">
        <v>260</v>
      </c>
      <c r="C263" s="115"/>
      <c r="D263" s="39" t="s">
        <v>131</v>
      </c>
      <c r="E263" s="40" t="s">
        <v>125</v>
      </c>
      <c r="F263" s="40" t="s">
        <v>137</v>
      </c>
      <c r="G263" s="47">
        <f>REITORIA!J263+CEAD!J263+CEART!J263+CEFID!J263+ESAG!J263+FAED!J263+CCT!J263+CAV!J263+CEO!J263+CEAVI!J263+CESFI!J263+CERES!J263+CEPLAN!J263+CESMO!J263</f>
        <v>4</v>
      </c>
      <c r="H263" s="92">
        <f t="shared" si="13"/>
        <v>8</v>
      </c>
      <c r="I263" s="94">
        <f>GESTOR!L263</f>
        <v>0</v>
      </c>
      <c r="J263" s="96">
        <f t="shared" si="14"/>
        <v>8</v>
      </c>
      <c r="K263" s="18">
        <v>85.21</v>
      </c>
      <c r="L263" s="18">
        <f t="shared" si="12"/>
        <v>340.84</v>
      </c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</row>
    <row r="264" spans="1:32" ht="58" x14ac:dyDescent="0.35">
      <c r="A264" s="112"/>
      <c r="B264" s="33">
        <v>261</v>
      </c>
      <c r="C264" s="115"/>
      <c r="D264" s="39" t="s">
        <v>132</v>
      </c>
      <c r="E264" s="40" t="s">
        <v>37</v>
      </c>
      <c r="F264" s="40" t="s">
        <v>117</v>
      </c>
      <c r="G264" s="47">
        <f>REITORIA!J264+CEAD!J264+CEART!J264+CEFID!J264+ESAG!J264+FAED!J264+CCT!J264+CAV!J264+CEO!J264+CEAVI!J264+CESFI!J264+CERES!J264+CEPLAN!J264+CESMO!J264</f>
        <v>600</v>
      </c>
      <c r="H264" s="92">
        <f t="shared" si="13"/>
        <v>1200</v>
      </c>
      <c r="I264" s="94">
        <f>GESTOR!L264</f>
        <v>0</v>
      </c>
      <c r="J264" s="96">
        <f t="shared" si="14"/>
        <v>1200</v>
      </c>
      <c r="K264" s="18">
        <v>16.18</v>
      </c>
      <c r="L264" s="18">
        <f t="shared" si="12"/>
        <v>9708</v>
      </c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</row>
    <row r="265" spans="1:32" ht="58" x14ac:dyDescent="0.35">
      <c r="A265" s="112"/>
      <c r="B265" s="33">
        <v>262</v>
      </c>
      <c r="C265" s="115"/>
      <c r="D265" s="39" t="s">
        <v>135</v>
      </c>
      <c r="E265" s="40" t="s">
        <v>37</v>
      </c>
      <c r="F265" s="40" t="s">
        <v>118</v>
      </c>
      <c r="G265" s="47">
        <f>REITORIA!J265+CEAD!J265+CEART!J265+CEFID!J265+ESAG!J265+FAED!J265+CCT!J265+CAV!J265+CEO!J265+CEAVI!J265+CESFI!J265+CERES!J265+CEPLAN!J265+CESMO!J265</f>
        <v>400</v>
      </c>
      <c r="H265" s="92">
        <f t="shared" si="13"/>
        <v>800</v>
      </c>
      <c r="I265" s="94">
        <f>GESTOR!L265</f>
        <v>0</v>
      </c>
      <c r="J265" s="96">
        <f t="shared" si="14"/>
        <v>800</v>
      </c>
      <c r="K265" s="18">
        <v>65.41</v>
      </c>
      <c r="L265" s="18">
        <f t="shared" si="12"/>
        <v>26164</v>
      </c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</row>
    <row r="266" spans="1:32" ht="58" x14ac:dyDescent="0.35">
      <c r="A266" s="112"/>
      <c r="B266" s="33">
        <v>263</v>
      </c>
      <c r="C266" s="115"/>
      <c r="D266" s="39" t="s">
        <v>136</v>
      </c>
      <c r="E266" s="40" t="s">
        <v>37</v>
      </c>
      <c r="F266" s="40" t="s">
        <v>119</v>
      </c>
      <c r="G266" s="47">
        <f>REITORIA!J266+CEAD!J266+CEART!J266+CEFID!J266+ESAG!J266+FAED!J266+CCT!J266+CAV!J266+CEO!J266+CEAVI!J266+CESFI!J266+CERES!J266+CEPLAN!J266+CESMO!J266</f>
        <v>400</v>
      </c>
      <c r="H266" s="92">
        <f t="shared" si="13"/>
        <v>800</v>
      </c>
      <c r="I266" s="94">
        <f>GESTOR!L266</f>
        <v>0</v>
      </c>
      <c r="J266" s="96">
        <f t="shared" si="14"/>
        <v>800</v>
      </c>
      <c r="K266" s="18">
        <v>34.229999999999997</v>
      </c>
      <c r="L266" s="18">
        <f t="shared" si="12"/>
        <v>13691.999999999998</v>
      </c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</row>
    <row r="267" spans="1:32" ht="43.5" x14ac:dyDescent="0.35">
      <c r="A267" s="112"/>
      <c r="B267" s="33">
        <v>264</v>
      </c>
      <c r="C267" s="115"/>
      <c r="D267" s="39" t="s">
        <v>86</v>
      </c>
      <c r="E267" s="40" t="s">
        <v>125</v>
      </c>
      <c r="F267" s="40" t="s">
        <v>137</v>
      </c>
      <c r="G267" s="47">
        <f>REITORIA!J267+CEAD!J267+CEART!J267+CEFID!J267+ESAG!J267+FAED!J267+CCT!J267+CAV!J267+CEO!J267+CEAVI!J267+CESFI!J267+CERES!J267+CEPLAN!J267+CESMO!J267</f>
        <v>8</v>
      </c>
      <c r="H267" s="92">
        <f t="shared" si="13"/>
        <v>16</v>
      </c>
      <c r="I267" s="94">
        <f>GESTOR!L267</f>
        <v>0</v>
      </c>
      <c r="J267" s="96">
        <f t="shared" si="14"/>
        <v>16</v>
      </c>
      <c r="K267" s="18">
        <v>578.94000000000005</v>
      </c>
      <c r="L267" s="18">
        <f t="shared" si="12"/>
        <v>4631.5200000000004</v>
      </c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</row>
    <row r="268" spans="1:32" ht="29" x14ac:dyDescent="0.35">
      <c r="A268" s="112"/>
      <c r="B268" s="33">
        <v>265</v>
      </c>
      <c r="C268" s="115"/>
      <c r="D268" s="39" t="s">
        <v>89</v>
      </c>
      <c r="E268" s="40" t="s">
        <v>37</v>
      </c>
      <c r="F268" s="40" t="s">
        <v>137</v>
      </c>
      <c r="G268" s="47">
        <f>REITORIA!J268+CEAD!J268+CEART!J268+CEFID!J268+ESAG!J268+FAED!J268+CCT!J268+CAV!J268+CEO!J268+CEAVI!J268+CESFI!J268+CERES!J268+CEPLAN!J268+CESMO!J268</f>
        <v>100</v>
      </c>
      <c r="H268" s="92">
        <f t="shared" si="13"/>
        <v>200</v>
      </c>
      <c r="I268" s="94">
        <f>GESTOR!L268</f>
        <v>0</v>
      </c>
      <c r="J268" s="96">
        <f t="shared" si="14"/>
        <v>200</v>
      </c>
      <c r="K268" s="18">
        <v>225.31</v>
      </c>
      <c r="L268" s="18">
        <f t="shared" si="12"/>
        <v>22531</v>
      </c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</row>
    <row r="269" spans="1:32" ht="29" x14ac:dyDescent="0.35">
      <c r="A269" s="112"/>
      <c r="B269" s="33">
        <v>266</v>
      </c>
      <c r="C269" s="115"/>
      <c r="D269" s="39" t="s">
        <v>90</v>
      </c>
      <c r="E269" s="40" t="s">
        <v>37</v>
      </c>
      <c r="F269" s="40" t="s">
        <v>137</v>
      </c>
      <c r="G269" s="47">
        <f>REITORIA!J269+CEAD!J269+CEART!J269+CEFID!J269+ESAG!J269+FAED!J269+CCT!J269+CAV!J269+CEO!J269+CEAVI!J269+CESFI!J269+CERES!J269+CEPLAN!J269+CESMO!J269</f>
        <v>100</v>
      </c>
      <c r="H269" s="92">
        <f t="shared" si="13"/>
        <v>200</v>
      </c>
      <c r="I269" s="94">
        <f>GESTOR!L269</f>
        <v>0</v>
      </c>
      <c r="J269" s="96">
        <f t="shared" si="14"/>
        <v>200</v>
      </c>
      <c r="K269" s="18">
        <v>135</v>
      </c>
      <c r="L269" s="18">
        <f t="shared" si="12"/>
        <v>13500</v>
      </c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</row>
    <row r="270" spans="1:32" ht="29" x14ac:dyDescent="0.35">
      <c r="A270" s="113"/>
      <c r="B270" s="33">
        <v>267</v>
      </c>
      <c r="C270" s="116"/>
      <c r="D270" s="39" t="s">
        <v>91</v>
      </c>
      <c r="E270" s="40" t="s">
        <v>37</v>
      </c>
      <c r="F270" s="40" t="s">
        <v>120</v>
      </c>
      <c r="G270" s="47">
        <f>REITORIA!J270+CEAD!J270+CEART!J270+CEFID!J270+ESAG!J270+FAED!J270+CCT!J270+CAV!J270+CEO!J270+CEAVI!J270+CESFI!J270+CERES!J270+CEPLAN!J270+CESMO!J270</f>
        <v>200</v>
      </c>
      <c r="H270" s="92">
        <f t="shared" si="13"/>
        <v>400</v>
      </c>
      <c r="I270" s="94">
        <f>GESTOR!L270</f>
        <v>0</v>
      </c>
      <c r="J270" s="96">
        <f t="shared" si="14"/>
        <v>400</v>
      </c>
      <c r="K270" s="18">
        <v>24.21</v>
      </c>
      <c r="L270" s="18">
        <f t="shared" si="12"/>
        <v>4842</v>
      </c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</row>
    <row r="271" spans="1:32" ht="29" x14ac:dyDescent="0.35">
      <c r="A271" s="111">
        <v>8</v>
      </c>
      <c r="B271" s="33">
        <v>268</v>
      </c>
      <c r="C271" s="114" t="s">
        <v>123</v>
      </c>
      <c r="D271" s="39" t="s">
        <v>27</v>
      </c>
      <c r="E271" s="40" t="s">
        <v>125</v>
      </c>
      <c r="F271" s="40" t="s">
        <v>28</v>
      </c>
      <c r="G271" s="47">
        <f>REITORIA!J271+CEAD!J271+CEART!J271+CEFID!J271+ESAG!J271+FAED!J271+CCT!J271+CAV!J271+CEO!J271+CEAVI!J271+CESFI!J271+CERES!J271+CEPLAN!J271+CESMO!J271</f>
        <v>12</v>
      </c>
      <c r="H271" s="92">
        <f t="shared" si="13"/>
        <v>24</v>
      </c>
      <c r="I271" s="94">
        <f>GESTOR!L271</f>
        <v>0</v>
      </c>
      <c r="J271" s="96">
        <f t="shared" si="14"/>
        <v>24</v>
      </c>
      <c r="K271" s="18">
        <v>242.52</v>
      </c>
      <c r="L271" s="18">
        <f t="shared" si="12"/>
        <v>2910.2400000000002</v>
      </c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</row>
    <row r="272" spans="1:32" x14ac:dyDescent="0.35">
      <c r="A272" s="112"/>
      <c r="B272" s="33">
        <v>269</v>
      </c>
      <c r="C272" s="115"/>
      <c r="D272" s="39" t="s">
        <v>30</v>
      </c>
      <c r="E272" s="40" t="s">
        <v>31</v>
      </c>
      <c r="F272" s="40" t="s">
        <v>28</v>
      </c>
      <c r="G272" s="47">
        <f>REITORIA!J272+CEAD!J272+CEART!J272+CEFID!J272+ESAG!J272+FAED!J272+CCT!J272+CAV!J272+CEO!J272+CEAVI!J272+CESFI!J272+CERES!J272+CEPLAN!J272+CESMO!J272</f>
        <v>200</v>
      </c>
      <c r="H272" s="92">
        <f t="shared" si="13"/>
        <v>400</v>
      </c>
      <c r="I272" s="94">
        <f>GESTOR!L272</f>
        <v>0</v>
      </c>
      <c r="J272" s="96">
        <f t="shared" si="14"/>
        <v>400</v>
      </c>
      <c r="K272" s="18">
        <v>19.399999999999999</v>
      </c>
      <c r="L272" s="18">
        <f t="shared" si="12"/>
        <v>3879.9999999999995</v>
      </c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</row>
    <row r="273" spans="1:32" ht="43.5" x14ac:dyDescent="0.35">
      <c r="A273" s="112"/>
      <c r="B273" s="33">
        <v>270</v>
      </c>
      <c r="C273" s="115"/>
      <c r="D273" s="39" t="s">
        <v>32</v>
      </c>
      <c r="E273" s="40" t="s">
        <v>125</v>
      </c>
      <c r="F273" s="40" t="s">
        <v>28</v>
      </c>
      <c r="G273" s="47">
        <f>REITORIA!J273+CEAD!J273+CEART!J273+CEFID!J273+ESAG!J273+FAED!J273+CCT!J273+CAV!J273+CEO!J273+CEAVI!J273+CESFI!J273+CERES!J273+CEPLAN!J273+CESMO!J273</f>
        <v>250</v>
      </c>
      <c r="H273" s="92">
        <f t="shared" si="13"/>
        <v>500</v>
      </c>
      <c r="I273" s="94">
        <f>GESTOR!L273</f>
        <v>0</v>
      </c>
      <c r="J273" s="96">
        <f t="shared" si="14"/>
        <v>500</v>
      </c>
      <c r="K273" s="18">
        <v>31.04</v>
      </c>
      <c r="L273" s="18">
        <f t="shared" si="12"/>
        <v>7760</v>
      </c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</row>
    <row r="274" spans="1:32" ht="29" x14ac:dyDescent="0.35">
      <c r="A274" s="112"/>
      <c r="B274" s="33">
        <v>271</v>
      </c>
      <c r="C274" s="115"/>
      <c r="D274" s="39" t="s">
        <v>33</v>
      </c>
      <c r="E274" s="40" t="s">
        <v>125</v>
      </c>
      <c r="F274" s="40" t="s">
        <v>34</v>
      </c>
      <c r="G274" s="47">
        <f>REITORIA!J274+CEAD!J274+CEART!J274+CEFID!J274+ESAG!J274+FAED!J274+CCT!J274+CAV!J274+CEO!J274+CEAVI!J274+CESFI!J274+CERES!J274+CEPLAN!J274+CESMO!J274</f>
        <v>100</v>
      </c>
      <c r="H274" s="92">
        <f t="shared" si="13"/>
        <v>200</v>
      </c>
      <c r="I274" s="94">
        <f>GESTOR!L274</f>
        <v>0</v>
      </c>
      <c r="J274" s="96">
        <f t="shared" si="14"/>
        <v>200</v>
      </c>
      <c r="K274" s="18">
        <v>50.44</v>
      </c>
      <c r="L274" s="18">
        <f t="shared" si="12"/>
        <v>5044</v>
      </c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</row>
    <row r="275" spans="1:32" ht="29" x14ac:dyDescent="0.35">
      <c r="A275" s="112"/>
      <c r="B275" s="33">
        <v>272</v>
      </c>
      <c r="C275" s="115"/>
      <c r="D275" s="39" t="s">
        <v>35</v>
      </c>
      <c r="E275" s="40" t="s">
        <v>125</v>
      </c>
      <c r="F275" s="40" t="s">
        <v>36</v>
      </c>
      <c r="G275" s="47">
        <f>REITORIA!J275+CEAD!J275+CEART!J275+CEFID!J275+ESAG!J275+FAED!J275+CCT!J275+CAV!J275+CEO!J275+CEAVI!J275+CESFI!J275+CERES!J275+CEPLAN!J275+CESMO!J275</f>
        <v>500</v>
      </c>
      <c r="H275" s="92">
        <f t="shared" si="13"/>
        <v>1000</v>
      </c>
      <c r="I275" s="94">
        <f>GESTOR!L275</f>
        <v>0</v>
      </c>
      <c r="J275" s="96">
        <f t="shared" si="14"/>
        <v>1000</v>
      </c>
      <c r="K275" s="18">
        <v>72.75</v>
      </c>
      <c r="L275" s="18">
        <f t="shared" si="12"/>
        <v>36375</v>
      </c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</row>
    <row r="276" spans="1:32" ht="43.5" x14ac:dyDescent="0.35">
      <c r="A276" s="112"/>
      <c r="B276" s="33">
        <v>273</v>
      </c>
      <c r="C276" s="115"/>
      <c r="D276" s="39" t="s">
        <v>127</v>
      </c>
      <c r="E276" s="40" t="s">
        <v>125</v>
      </c>
      <c r="F276" s="40" t="s">
        <v>28</v>
      </c>
      <c r="G276" s="47">
        <f>REITORIA!J276+CEAD!J276+CEART!J276+CEFID!J276+ESAG!J276+FAED!J276+CCT!J276+CAV!J276+CEO!J276+CEAVI!J276+CESFI!J276+CERES!J276+CEPLAN!J276+CESMO!J276</f>
        <v>200</v>
      </c>
      <c r="H276" s="92">
        <f t="shared" si="13"/>
        <v>400</v>
      </c>
      <c r="I276" s="94">
        <f>GESTOR!L276</f>
        <v>0</v>
      </c>
      <c r="J276" s="96">
        <f t="shared" si="14"/>
        <v>400</v>
      </c>
      <c r="K276" s="18">
        <v>6.39</v>
      </c>
      <c r="L276" s="18">
        <f t="shared" si="12"/>
        <v>1278</v>
      </c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</row>
    <row r="277" spans="1:32" ht="29" x14ac:dyDescent="0.35">
      <c r="A277" s="112"/>
      <c r="B277" s="33">
        <v>274</v>
      </c>
      <c r="C277" s="115"/>
      <c r="D277" s="39" t="s">
        <v>128</v>
      </c>
      <c r="E277" s="40" t="s">
        <v>37</v>
      </c>
      <c r="F277" s="40" t="s">
        <v>38</v>
      </c>
      <c r="G277" s="47">
        <f>REITORIA!J277+CEAD!J277+CEART!J277+CEFID!J277+ESAG!J277+FAED!J277+CCT!J277+CAV!J277+CEO!J277+CEAVI!J277+CESFI!J277+CERES!J277+CEPLAN!J277+CESMO!J277</f>
        <v>200</v>
      </c>
      <c r="H277" s="92">
        <f t="shared" si="13"/>
        <v>400</v>
      </c>
      <c r="I277" s="94">
        <f>GESTOR!L277</f>
        <v>0</v>
      </c>
      <c r="J277" s="96">
        <f t="shared" si="14"/>
        <v>400</v>
      </c>
      <c r="K277" s="18">
        <v>12.93</v>
      </c>
      <c r="L277" s="18">
        <f t="shared" si="12"/>
        <v>2586</v>
      </c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</row>
    <row r="278" spans="1:32" ht="29" x14ac:dyDescent="0.35">
      <c r="A278" s="112"/>
      <c r="B278" s="33">
        <v>275</v>
      </c>
      <c r="C278" s="115"/>
      <c r="D278" s="39" t="s">
        <v>129</v>
      </c>
      <c r="E278" s="40" t="s">
        <v>37</v>
      </c>
      <c r="F278" s="40" t="s">
        <v>39</v>
      </c>
      <c r="G278" s="47">
        <f>REITORIA!J278+CEAD!J278+CEART!J278+CEFID!J278+ESAG!J278+FAED!J278+CCT!J278+CAV!J278+CEO!J278+CEAVI!J278+CESFI!J278+CERES!J278+CEPLAN!J278+CESMO!J278</f>
        <v>1000</v>
      </c>
      <c r="H278" s="92">
        <f t="shared" si="13"/>
        <v>2000</v>
      </c>
      <c r="I278" s="94">
        <f>GESTOR!L278</f>
        <v>0</v>
      </c>
      <c r="J278" s="96">
        <f t="shared" si="14"/>
        <v>2000</v>
      </c>
      <c r="K278" s="18">
        <v>19.04</v>
      </c>
      <c r="L278" s="18">
        <f t="shared" si="12"/>
        <v>19040</v>
      </c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</row>
    <row r="279" spans="1:32" ht="29" x14ac:dyDescent="0.35">
      <c r="A279" s="112"/>
      <c r="B279" s="33">
        <v>276</v>
      </c>
      <c r="C279" s="115"/>
      <c r="D279" s="39" t="s">
        <v>130</v>
      </c>
      <c r="E279" s="40" t="s">
        <v>37</v>
      </c>
      <c r="F279" s="40" t="s">
        <v>40</v>
      </c>
      <c r="G279" s="47">
        <f>REITORIA!J279+CEAD!J279+CEART!J279+CEFID!J279+ESAG!J279+FAED!J279+CCT!J279+CAV!J279+CEO!J279+CEAVI!J279+CESFI!J279+CERES!J279+CEPLAN!J279+CESMO!J279</f>
        <v>200</v>
      </c>
      <c r="H279" s="92">
        <f t="shared" si="13"/>
        <v>400</v>
      </c>
      <c r="I279" s="94">
        <f>GESTOR!L279</f>
        <v>0</v>
      </c>
      <c r="J279" s="96">
        <f t="shared" si="14"/>
        <v>400</v>
      </c>
      <c r="K279" s="18">
        <v>20.69</v>
      </c>
      <c r="L279" s="18">
        <f t="shared" si="12"/>
        <v>4138</v>
      </c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</row>
    <row r="280" spans="1:32" ht="29" x14ac:dyDescent="0.35">
      <c r="A280" s="112"/>
      <c r="B280" s="33">
        <v>277</v>
      </c>
      <c r="C280" s="115"/>
      <c r="D280" s="39" t="s">
        <v>41</v>
      </c>
      <c r="E280" s="40" t="s">
        <v>10</v>
      </c>
      <c r="F280" s="40" t="s">
        <v>28</v>
      </c>
      <c r="G280" s="47">
        <f>REITORIA!J280+CEAD!J280+CEART!J280+CEFID!J280+ESAG!J280+FAED!J280+CCT!J280+CAV!J280+CEO!J280+CEAVI!J280+CESFI!J280+CERES!J280+CEPLAN!J280+CESMO!J280</f>
        <v>50</v>
      </c>
      <c r="H280" s="92">
        <f t="shared" si="13"/>
        <v>100</v>
      </c>
      <c r="I280" s="94">
        <f>GESTOR!L280</f>
        <v>0</v>
      </c>
      <c r="J280" s="96">
        <f t="shared" si="14"/>
        <v>100</v>
      </c>
      <c r="K280" s="18">
        <v>72.05</v>
      </c>
      <c r="L280" s="18">
        <f t="shared" si="12"/>
        <v>3602.5</v>
      </c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</row>
    <row r="281" spans="1:32" x14ac:dyDescent="0.35">
      <c r="A281" s="112"/>
      <c r="B281" s="33">
        <v>278</v>
      </c>
      <c r="C281" s="115"/>
      <c r="D281" s="39" t="s">
        <v>42</v>
      </c>
      <c r="E281" s="40" t="s">
        <v>43</v>
      </c>
      <c r="F281" s="40" t="s">
        <v>28</v>
      </c>
      <c r="G281" s="47">
        <f>REITORIA!J281+CEAD!J281+CEART!J281+CEFID!J281+ESAG!J281+FAED!J281+CCT!J281+CAV!J281+CEO!J281+CEAVI!J281+CESFI!J281+CERES!J281+CEPLAN!J281+CESMO!J281</f>
        <v>100</v>
      </c>
      <c r="H281" s="92">
        <f t="shared" si="13"/>
        <v>200</v>
      </c>
      <c r="I281" s="94">
        <f>GESTOR!L281</f>
        <v>0</v>
      </c>
      <c r="J281" s="96">
        <f t="shared" si="14"/>
        <v>200</v>
      </c>
      <c r="K281" s="18">
        <v>25.77</v>
      </c>
      <c r="L281" s="18">
        <f t="shared" si="12"/>
        <v>2577</v>
      </c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</row>
    <row r="282" spans="1:32" ht="29" x14ac:dyDescent="0.35">
      <c r="A282" s="112"/>
      <c r="B282" s="33">
        <v>279</v>
      </c>
      <c r="C282" s="115"/>
      <c r="D282" s="39" t="s">
        <v>44</v>
      </c>
      <c r="E282" s="40" t="s">
        <v>37</v>
      </c>
      <c r="F282" s="40" t="s">
        <v>45</v>
      </c>
      <c r="G282" s="47">
        <f>REITORIA!J282+CEAD!J282+CEART!J282+CEFID!J282+ESAG!J282+FAED!J282+CCT!J282+CAV!J282+CEO!J282+CEAVI!J282+CESFI!J282+CERES!J282+CEPLAN!J282+CESMO!J282</f>
        <v>100</v>
      </c>
      <c r="H282" s="92">
        <f t="shared" si="13"/>
        <v>200</v>
      </c>
      <c r="I282" s="94">
        <f>GESTOR!L282</f>
        <v>0</v>
      </c>
      <c r="J282" s="96">
        <f t="shared" si="14"/>
        <v>200</v>
      </c>
      <c r="K282" s="18">
        <v>33.18</v>
      </c>
      <c r="L282" s="18">
        <f t="shared" si="12"/>
        <v>3318</v>
      </c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</row>
    <row r="283" spans="1:32" ht="29" x14ac:dyDescent="0.35">
      <c r="A283" s="112"/>
      <c r="B283" s="33">
        <v>280</v>
      </c>
      <c r="C283" s="115"/>
      <c r="D283" s="39" t="s">
        <v>46</v>
      </c>
      <c r="E283" s="40" t="s">
        <v>37</v>
      </c>
      <c r="F283" s="40" t="s">
        <v>47</v>
      </c>
      <c r="G283" s="47">
        <f>REITORIA!J283+CEAD!J283+CEART!J283+CEFID!J283+ESAG!J283+FAED!J283+CCT!J283+CAV!J283+CEO!J283+CEAVI!J283+CESFI!J283+CERES!J283+CEPLAN!J283+CESMO!J283</f>
        <v>200</v>
      </c>
      <c r="H283" s="92">
        <f t="shared" si="13"/>
        <v>400</v>
      </c>
      <c r="I283" s="94">
        <f>GESTOR!L283</f>
        <v>0</v>
      </c>
      <c r="J283" s="96">
        <f t="shared" si="14"/>
        <v>400</v>
      </c>
      <c r="K283" s="18">
        <v>26.19</v>
      </c>
      <c r="L283" s="18">
        <f t="shared" si="12"/>
        <v>5238</v>
      </c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</row>
    <row r="284" spans="1:32" ht="29" x14ac:dyDescent="0.35">
      <c r="A284" s="112"/>
      <c r="B284" s="33">
        <v>281</v>
      </c>
      <c r="C284" s="115"/>
      <c r="D284" s="39" t="s">
        <v>48</v>
      </c>
      <c r="E284" s="40" t="s">
        <v>37</v>
      </c>
      <c r="F284" s="40" t="s">
        <v>49</v>
      </c>
      <c r="G284" s="47">
        <f>REITORIA!J284+CEAD!J284+CEART!J284+CEFID!J284+ESAG!J284+FAED!J284+CCT!J284+CAV!J284+CEO!J284+CEAVI!J284+CESFI!J284+CERES!J284+CEPLAN!J284+CESMO!J284</f>
        <v>200</v>
      </c>
      <c r="H284" s="92">
        <f t="shared" si="13"/>
        <v>400</v>
      </c>
      <c r="I284" s="94">
        <f>GESTOR!L284</f>
        <v>0</v>
      </c>
      <c r="J284" s="96">
        <f t="shared" si="14"/>
        <v>400</v>
      </c>
      <c r="K284" s="18">
        <v>18.63</v>
      </c>
      <c r="L284" s="18">
        <f t="shared" si="12"/>
        <v>3726</v>
      </c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</row>
    <row r="285" spans="1:32" ht="29" x14ac:dyDescent="0.35">
      <c r="A285" s="112"/>
      <c r="B285" s="33">
        <v>282</v>
      </c>
      <c r="C285" s="115"/>
      <c r="D285" s="39" t="s">
        <v>50</v>
      </c>
      <c r="E285" s="40" t="s">
        <v>37</v>
      </c>
      <c r="F285" s="40" t="s">
        <v>51</v>
      </c>
      <c r="G285" s="47">
        <f>REITORIA!J285+CEAD!J285+CEART!J285+CEFID!J285+ESAG!J285+FAED!J285+CCT!J285+CAV!J285+CEO!J285+CEAVI!J285+CESFI!J285+CERES!J285+CEPLAN!J285+CESMO!J285</f>
        <v>300</v>
      </c>
      <c r="H285" s="92">
        <f t="shared" si="13"/>
        <v>600</v>
      </c>
      <c r="I285" s="94">
        <f>GESTOR!L285</f>
        <v>0</v>
      </c>
      <c r="J285" s="96">
        <f t="shared" si="14"/>
        <v>600</v>
      </c>
      <c r="K285" s="18">
        <v>233.11</v>
      </c>
      <c r="L285" s="18">
        <f t="shared" si="12"/>
        <v>69933</v>
      </c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</row>
    <row r="286" spans="1:32" ht="29" x14ac:dyDescent="0.35">
      <c r="A286" s="112"/>
      <c r="B286" s="33">
        <v>283</v>
      </c>
      <c r="C286" s="115"/>
      <c r="D286" s="39" t="s">
        <v>52</v>
      </c>
      <c r="E286" s="40" t="s">
        <v>37</v>
      </c>
      <c r="F286" s="40" t="s">
        <v>53</v>
      </c>
      <c r="G286" s="47">
        <f>REITORIA!J286+CEAD!J286+CEART!J286+CEFID!J286+ESAG!J286+FAED!J286+CCT!J286+CAV!J286+CEO!J286+CEAVI!J286+CESFI!J286+CERES!J286+CEPLAN!J286+CESMO!J286</f>
        <v>100</v>
      </c>
      <c r="H286" s="92">
        <f t="shared" si="13"/>
        <v>200</v>
      </c>
      <c r="I286" s="94">
        <f>GESTOR!L286</f>
        <v>0</v>
      </c>
      <c r="J286" s="96">
        <f t="shared" si="14"/>
        <v>200</v>
      </c>
      <c r="K286" s="18">
        <v>254.5</v>
      </c>
      <c r="L286" s="18">
        <f t="shared" si="12"/>
        <v>25450</v>
      </c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</row>
    <row r="287" spans="1:32" ht="29" x14ac:dyDescent="0.35">
      <c r="A287" s="112"/>
      <c r="B287" s="33">
        <v>284</v>
      </c>
      <c r="C287" s="115"/>
      <c r="D287" s="39" t="s">
        <v>54</v>
      </c>
      <c r="E287" s="40" t="s">
        <v>37</v>
      </c>
      <c r="F287" s="40" t="s">
        <v>95</v>
      </c>
      <c r="G287" s="47">
        <f>REITORIA!J287+CEAD!J287+CEART!J287+CEFID!J287+ESAG!J287+FAED!J287+CCT!J287+CAV!J287+CEO!J287+CEAVI!J287+CESFI!J287+CERES!J287+CEPLAN!J287+CESMO!J287</f>
        <v>300</v>
      </c>
      <c r="H287" s="92">
        <f t="shared" si="13"/>
        <v>600</v>
      </c>
      <c r="I287" s="94">
        <f>GESTOR!L287</f>
        <v>0</v>
      </c>
      <c r="J287" s="96">
        <f t="shared" si="14"/>
        <v>600</v>
      </c>
      <c r="K287" s="18">
        <v>83.89</v>
      </c>
      <c r="L287" s="18">
        <f t="shared" si="12"/>
        <v>25167</v>
      </c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</row>
    <row r="288" spans="1:32" ht="29" x14ac:dyDescent="0.35">
      <c r="A288" s="112"/>
      <c r="B288" s="33">
        <v>285</v>
      </c>
      <c r="C288" s="115"/>
      <c r="D288" s="39" t="s">
        <v>56</v>
      </c>
      <c r="E288" s="40" t="s">
        <v>37</v>
      </c>
      <c r="F288" s="40" t="s">
        <v>96</v>
      </c>
      <c r="G288" s="47">
        <f>REITORIA!J288+CEAD!J288+CEART!J288+CEFID!J288+ESAG!J288+FAED!J288+CCT!J288+CAV!J288+CEO!J288+CEAVI!J288+CESFI!J288+CERES!J288+CEPLAN!J288+CESMO!J288</f>
        <v>300</v>
      </c>
      <c r="H288" s="92">
        <f t="shared" si="13"/>
        <v>600</v>
      </c>
      <c r="I288" s="94">
        <f>GESTOR!L288</f>
        <v>0</v>
      </c>
      <c r="J288" s="96">
        <f t="shared" si="14"/>
        <v>600</v>
      </c>
      <c r="K288" s="18">
        <v>32.17</v>
      </c>
      <c r="L288" s="18">
        <f t="shared" si="12"/>
        <v>9651</v>
      </c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</row>
    <row r="289" spans="1:32" ht="29" x14ac:dyDescent="0.35">
      <c r="A289" s="112"/>
      <c r="B289" s="33">
        <v>286</v>
      </c>
      <c r="C289" s="115"/>
      <c r="D289" s="39" t="s">
        <v>58</v>
      </c>
      <c r="E289" s="40" t="s">
        <v>37</v>
      </c>
      <c r="F289" s="40" t="s">
        <v>59</v>
      </c>
      <c r="G289" s="47">
        <f>REITORIA!J289+CEAD!J289+CEART!J289+CEFID!J289+ESAG!J289+FAED!J289+CCT!J289+CAV!J289+CEO!J289+CEAVI!J289+CESFI!J289+CERES!J289+CEPLAN!J289+CESMO!J289</f>
        <v>100</v>
      </c>
      <c r="H289" s="92">
        <f t="shared" si="13"/>
        <v>200</v>
      </c>
      <c r="I289" s="94">
        <f>GESTOR!L289</f>
        <v>0</v>
      </c>
      <c r="J289" s="96">
        <f t="shared" si="14"/>
        <v>200</v>
      </c>
      <c r="K289" s="18">
        <v>72.08</v>
      </c>
      <c r="L289" s="18">
        <f t="shared" si="12"/>
        <v>7208</v>
      </c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</row>
    <row r="290" spans="1:32" ht="29" x14ac:dyDescent="0.35">
      <c r="A290" s="112"/>
      <c r="B290" s="33">
        <v>287</v>
      </c>
      <c r="C290" s="115"/>
      <c r="D290" s="39" t="s">
        <v>60</v>
      </c>
      <c r="E290" s="40" t="s">
        <v>37</v>
      </c>
      <c r="F290" s="40" t="s">
        <v>61</v>
      </c>
      <c r="G290" s="47">
        <f>REITORIA!J290+CEAD!J290+CEART!J290+CEFID!J290+ESAG!J290+FAED!J290+CCT!J290+CAV!J290+CEO!J290+CEAVI!J290+CESFI!J290+CERES!J290+CEPLAN!J290+CESMO!J290</f>
        <v>50</v>
      </c>
      <c r="H290" s="92">
        <f t="shared" si="13"/>
        <v>100</v>
      </c>
      <c r="I290" s="94">
        <f>GESTOR!L290</f>
        <v>0</v>
      </c>
      <c r="J290" s="96">
        <f t="shared" si="14"/>
        <v>100</v>
      </c>
      <c r="K290" s="18">
        <v>120.74</v>
      </c>
      <c r="L290" s="18">
        <f t="shared" si="12"/>
        <v>6037</v>
      </c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</row>
    <row r="291" spans="1:32" ht="29" x14ac:dyDescent="0.35">
      <c r="A291" s="112"/>
      <c r="B291" s="33">
        <v>288</v>
      </c>
      <c r="C291" s="115"/>
      <c r="D291" s="39" t="s">
        <v>62</v>
      </c>
      <c r="E291" s="40" t="s">
        <v>125</v>
      </c>
      <c r="F291" s="40" t="s">
        <v>63</v>
      </c>
      <c r="G291" s="47">
        <f>REITORIA!J291+CEAD!J291+CEART!J291+CEFID!J291+ESAG!J291+FAED!J291+CCT!J291+CAV!J291+CEO!J291+CEAVI!J291+CESFI!J291+CERES!J291+CEPLAN!J291+CESMO!J291</f>
        <v>8</v>
      </c>
      <c r="H291" s="92">
        <f t="shared" si="13"/>
        <v>16</v>
      </c>
      <c r="I291" s="94">
        <f>GESTOR!L291</f>
        <v>0</v>
      </c>
      <c r="J291" s="96">
        <f t="shared" si="14"/>
        <v>16</v>
      </c>
      <c r="K291" s="18">
        <v>1290.07</v>
      </c>
      <c r="L291" s="18">
        <f t="shared" si="12"/>
        <v>10320.56</v>
      </c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</row>
    <row r="292" spans="1:32" ht="29" x14ac:dyDescent="0.35">
      <c r="A292" s="112"/>
      <c r="B292" s="33">
        <v>289</v>
      </c>
      <c r="C292" s="115"/>
      <c r="D292" s="39" t="s">
        <v>64</v>
      </c>
      <c r="E292" s="40" t="s">
        <v>125</v>
      </c>
      <c r="F292" s="40" t="s">
        <v>63</v>
      </c>
      <c r="G292" s="47">
        <f>REITORIA!J292+CEAD!J292+CEART!J292+CEFID!J292+ESAG!J292+FAED!J292+CCT!J292+CAV!J292+CEO!J292+CEAVI!J292+CESFI!J292+CERES!J292+CEPLAN!J292+CESMO!J292</f>
        <v>4</v>
      </c>
      <c r="H292" s="92">
        <f t="shared" si="13"/>
        <v>8</v>
      </c>
      <c r="I292" s="94">
        <f>GESTOR!L292</f>
        <v>0</v>
      </c>
      <c r="J292" s="96">
        <f t="shared" si="14"/>
        <v>8</v>
      </c>
      <c r="K292" s="18">
        <v>678.33</v>
      </c>
      <c r="L292" s="18">
        <f t="shared" si="12"/>
        <v>2713.32</v>
      </c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</row>
    <row r="293" spans="1:32" ht="29" x14ac:dyDescent="0.35">
      <c r="A293" s="112"/>
      <c r="B293" s="33">
        <v>290</v>
      </c>
      <c r="C293" s="115"/>
      <c r="D293" s="39" t="s">
        <v>65</v>
      </c>
      <c r="E293" s="40" t="s">
        <v>125</v>
      </c>
      <c r="F293" s="40" t="s">
        <v>66</v>
      </c>
      <c r="G293" s="47">
        <f>REITORIA!J293+CEAD!J293+CEART!J293+CEFID!J293+ESAG!J293+FAED!J293+CCT!J293+CAV!J293+CEO!J293+CEAVI!J293+CESFI!J293+CERES!J293+CEPLAN!J293+CESMO!J293</f>
        <v>500</v>
      </c>
      <c r="H293" s="92">
        <f t="shared" si="13"/>
        <v>1000</v>
      </c>
      <c r="I293" s="94">
        <f>GESTOR!L293</f>
        <v>0</v>
      </c>
      <c r="J293" s="96">
        <f t="shared" si="14"/>
        <v>1000</v>
      </c>
      <c r="K293" s="18">
        <v>183.14</v>
      </c>
      <c r="L293" s="18">
        <f t="shared" si="12"/>
        <v>91570</v>
      </c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</row>
    <row r="294" spans="1:32" ht="43.5" x14ac:dyDescent="0.35">
      <c r="A294" s="112"/>
      <c r="B294" s="33">
        <v>291</v>
      </c>
      <c r="C294" s="115"/>
      <c r="D294" s="39" t="s">
        <v>67</v>
      </c>
      <c r="E294" s="40" t="s">
        <v>125</v>
      </c>
      <c r="F294" s="40" t="s">
        <v>68</v>
      </c>
      <c r="G294" s="47">
        <f>REITORIA!J294+CEAD!J294+CEART!J294+CEFID!J294+ESAG!J294+FAED!J294+CCT!J294+CAV!J294+CEO!J294+CEAVI!J294+CESFI!J294+CERES!J294+CEPLAN!J294+CESMO!J294</f>
        <v>2</v>
      </c>
      <c r="H294" s="92">
        <f t="shared" si="13"/>
        <v>4</v>
      </c>
      <c r="I294" s="94">
        <f>GESTOR!L294</f>
        <v>0</v>
      </c>
      <c r="J294" s="96">
        <f t="shared" si="14"/>
        <v>4</v>
      </c>
      <c r="K294" s="18">
        <v>841.19</v>
      </c>
      <c r="L294" s="18">
        <f t="shared" si="12"/>
        <v>1682.38</v>
      </c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</row>
    <row r="295" spans="1:32" ht="43.5" x14ac:dyDescent="0.35">
      <c r="A295" s="112"/>
      <c r="B295" s="33">
        <v>292</v>
      </c>
      <c r="C295" s="115"/>
      <c r="D295" s="39" t="s">
        <v>69</v>
      </c>
      <c r="E295" s="40" t="s">
        <v>125</v>
      </c>
      <c r="F295" s="40" t="s">
        <v>28</v>
      </c>
      <c r="G295" s="47">
        <f>REITORIA!J295+CEAD!J295+CEART!J295+CEFID!J295+ESAG!J295+FAED!J295+CCT!J295+CAV!J295+CEO!J295+CEAVI!J295+CESFI!J295+CERES!J295+CEPLAN!J295+CESMO!J295</f>
        <v>4</v>
      </c>
      <c r="H295" s="92">
        <f t="shared" si="13"/>
        <v>8</v>
      </c>
      <c r="I295" s="94">
        <f>GESTOR!L295</f>
        <v>0</v>
      </c>
      <c r="J295" s="96">
        <f t="shared" si="14"/>
        <v>8</v>
      </c>
      <c r="K295" s="18">
        <v>420.31</v>
      </c>
      <c r="L295" s="18">
        <f t="shared" si="12"/>
        <v>1681.24</v>
      </c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</row>
    <row r="296" spans="1:32" ht="29" x14ac:dyDescent="0.35">
      <c r="A296" s="112"/>
      <c r="B296" s="33">
        <v>293</v>
      </c>
      <c r="C296" s="115"/>
      <c r="D296" s="39" t="s">
        <v>70</v>
      </c>
      <c r="E296" s="40" t="s">
        <v>125</v>
      </c>
      <c r="F296" s="40" t="s">
        <v>71</v>
      </c>
      <c r="G296" s="47">
        <f>REITORIA!J296+CEAD!J296+CEART!J296+CEFID!J296+ESAG!J296+FAED!J296+CCT!J296+CAV!J296+CEO!J296+CEAVI!J296+CESFI!J296+CERES!J296+CEPLAN!J296+CESMO!J296</f>
        <v>4</v>
      </c>
      <c r="H296" s="92">
        <f t="shared" si="13"/>
        <v>8</v>
      </c>
      <c r="I296" s="94">
        <f>GESTOR!L296</f>
        <v>0</v>
      </c>
      <c r="J296" s="96">
        <f t="shared" si="14"/>
        <v>8</v>
      </c>
      <c r="K296" s="18">
        <v>159.81</v>
      </c>
      <c r="L296" s="18">
        <f t="shared" si="12"/>
        <v>639.24</v>
      </c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</row>
    <row r="297" spans="1:32" ht="29" x14ac:dyDescent="0.35">
      <c r="A297" s="112"/>
      <c r="B297" s="33">
        <v>294</v>
      </c>
      <c r="C297" s="115"/>
      <c r="D297" s="39" t="s">
        <v>72</v>
      </c>
      <c r="E297" s="40" t="s">
        <v>125</v>
      </c>
      <c r="F297" s="40" t="s">
        <v>73</v>
      </c>
      <c r="G297" s="47">
        <f>REITORIA!J297+CEAD!J297+CEART!J297+CEFID!J297+ESAG!J297+FAED!J297+CCT!J297+CAV!J297+CEO!J297+CEAVI!J297+CESFI!J297+CERES!J297+CEPLAN!J297+CESMO!J297</f>
        <v>4</v>
      </c>
      <c r="H297" s="92">
        <f t="shared" si="13"/>
        <v>8</v>
      </c>
      <c r="I297" s="94">
        <f>GESTOR!L297</f>
        <v>0</v>
      </c>
      <c r="J297" s="96">
        <f t="shared" si="14"/>
        <v>8</v>
      </c>
      <c r="K297" s="18">
        <v>931.3</v>
      </c>
      <c r="L297" s="18">
        <f t="shared" si="12"/>
        <v>3725.2</v>
      </c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</row>
    <row r="298" spans="1:32" ht="29" x14ac:dyDescent="0.35">
      <c r="A298" s="112"/>
      <c r="B298" s="33">
        <v>295</v>
      </c>
      <c r="C298" s="115"/>
      <c r="D298" s="39" t="s">
        <v>74</v>
      </c>
      <c r="E298" s="40" t="s">
        <v>125</v>
      </c>
      <c r="F298" s="40" t="s">
        <v>75</v>
      </c>
      <c r="G298" s="47">
        <f>REITORIA!J298+CEAD!J298+CEART!J298+CEFID!J298+ESAG!J298+FAED!J298+CCT!J298+CAV!J298+CEO!J298+CEAVI!J298+CESFI!J298+CERES!J298+CEPLAN!J298+CESMO!J298</f>
        <v>4</v>
      </c>
      <c r="H298" s="92">
        <f t="shared" si="13"/>
        <v>8</v>
      </c>
      <c r="I298" s="94">
        <f>GESTOR!L298</f>
        <v>0</v>
      </c>
      <c r="J298" s="96">
        <f t="shared" si="14"/>
        <v>8</v>
      </c>
      <c r="K298" s="18">
        <v>1299.95</v>
      </c>
      <c r="L298" s="18">
        <f t="shared" si="12"/>
        <v>5199.8</v>
      </c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</row>
    <row r="299" spans="1:32" ht="29" x14ac:dyDescent="0.35">
      <c r="A299" s="112"/>
      <c r="B299" s="33">
        <v>296</v>
      </c>
      <c r="C299" s="115"/>
      <c r="D299" s="39" t="s">
        <v>78</v>
      </c>
      <c r="E299" s="40" t="s">
        <v>125</v>
      </c>
      <c r="F299" s="40" t="s">
        <v>28</v>
      </c>
      <c r="G299" s="47">
        <f>REITORIA!J299+CEAD!J299+CEART!J299+CEFID!J299+ESAG!J299+FAED!J299+CCT!J299+CAV!J299+CEO!J299+CEAVI!J299+CESFI!J299+CERES!J299+CEPLAN!J299+CESMO!J299</f>
        <v>60</v>
      </c>
      <c r="H299" s="92">
        <f t="shared" si="13"/>
        <v>120</v>
      </c>
      <c r="I299" s="94">
        <f>GESTOR!L299</f>
        <v>0</v>
      </c>
      <c r="J299" s="96">
        <f t="shared" si="14"/>
        <v>120</v>
      </c>
      <c r="K299" s="18">
        <v>87.31</v>
      </c>
      <c r="L299" s="18">
        <f t="shared" si="12"/>
        <v>5238.6000000000004</v>
      </c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</row>
    <row r="300" spans="1:32" x14ac:dyDescent="0.35">
      <c r="A300" s="112"/>
      <c r="B300" s="33">
        <v>297</v>
      </c>
      <c r="C300" s="115"/>
      <c r="D300" s="39" t="s">
        <v>131</v>
      </c>
      <c r="E300" s="40" t="s">
        <v>125</v>
      </c>
      <c r="F300" s="40" t="s">
        <v>28</v>
      </c>
      <c r="G300" s="47">
        <f>REITORIA!J300+CEAD!J300+CEART!J300+CEFID!J300+ESAG!J300+FAED!J300+CCT!J300+CAV!J300+CEO!J300+CEAVI!J300+CESFI!J300+CERES!J300+CEPLAN!J300+CESMO!J300</f>
        <v>88</v>
      </c>
      <c r="H300" s="92">
        <f t="shared" si="13"/>
        <v>176</v>
      </c>
      <c r="I300" s="94">
        <f>GESTOR!L300</f>
        <v>0</v>
      </c>
      <c r="J300" s="96">
        <f t="shared" si="14"/>
        <v>176</v>
      </c>
      <c r="K300" s="18">
        <v>82.66</v>
      </c>
      <c r="L300" s="18">
        <f t="shared" si="12"/>
        <v>7274.08</v>
      </c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</row>
    <row r="301" spans="1:32" ht="58" x14ac:dyDescent="0.35">
      <c r="A301" s="112"/>
      <c r="B301" s="33">
        <v>298</v>
      </c>
      <c r="C301" s="115"/>
      <c r="D301" s="39" t="s">
        <v>132</v>
      </c>
      <c r="E301" s="40" t="s">
        <v>37</v>
      </c>
      <c r="F301" s="40" t="s">
        <v>79</v>
      </c>
      <c r="G301" s="47">
        <f>REITORIA!J301+CEAD!J301+CEART!J301+CEFID!J301+ESAG!J301+FAED!J301+CCT!J301+CAV!J301+CEO!J301+CEAVI!J301+CESFI!J301+CERES!J301+CEPLAN!J301+CESMO!J301</f>
        <v>500</v>
      </c>
      <c r="H301" s="92">
        <f t="shared" si="13"/>
        <v>1000</v>
      </c>
      <c r="I301" s="94">
        <f>GESTOR!L301</f>
        <v>0</v>
      </c>
      <c r="J301" s="96">
        <f t="shared" si="14"/>
        <v>1000</v>
      </c>
      <c r="K301" s="18">
        <v>15.69</v>
      </c>
      <c r="L301" s="18">
        <f t="shared" si="12"/>
        <v>7845</v>
      </c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</row>
    <row r="302" spans="1:32" ht="43.5" x14ac:dyDescent="0.35">
      <c r="A302" s="112"/>
      <c r="B302" s="33">
        <v>299</v>
      </c>
      <c r="C302" s="115"/>
      <c r="D302" s="39" t="s">
        <v>133</v>
      </c>
      <c r="E302" s="40" t="s">
        <v>37</v>
      </c>
      <c r="F302" s="40" t="s">
        <v>80</v>
      </c>
      <c r="G302" s="47">
        <f>REITORIA!J302+CEAD!J302+CEART!J302+CEFID!J302+ESAG!J302+FAED!J302+CCT!J302+CAV!J302+CEO!J302+CEAVI!J302+CESFI!J302+CERES!J302+CEPLAN!J302+CESMO!J302</f>
        <v>500</v>
      </c>
      <c r="H302" s="92">
        <f t="shared" si="13"/>
        <v>1000</v>
      </c>
      <c r="I302" s="94">
        <f>GESTOR!L302</f>
        <v>0</v>
      </c>
      <c r="J302" s="96">
        <f t="shared" si="14"/>
        <v>1000</v>
      </c>
      <c r="K302" s="18">
        <v>24.05</v>
      </c>
      <c r="L302" s="18">
        <f t="shared" si="12"/>
        <v>12025</v>
      </c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</row>
    <row r="303" spans="1:32" ht="43.5" x14ac:dyDescent="0.35">
      <c r="A303" s="112"/>
      <c r="B303" s="33">
        <v>300</v>
      </c>
      <c r="C303" s="115"/>
      <c r="D303" s="39" t="s">
        <v>134</v>
      </c>
      <c r="E303" s="40" t="s">
        <v>37</v>
      </c>
      <c r="F303" s="40" t="s">
        <v>81</v>
      </c>
      <c r="G303" s="47">
        <f>REITORIA!J303+CEAD!J303+CEART!J303+CEFID!J303+ESAG!J303+FAED!J303+CCT!J303+CAV!J303+CEO!J303+CEAVI!J303+CESFI!J303+CERES!J303+CEPLAN!J303+CESMO!J303</f>
        <v>500</v>
      </c>
      <c r="H303" s="92">
        <f t="shared" si="13"/>
        <v>1000</v>
      </c>
      <c r="I303" s="94">
        <f>GESTOR!L303</f>
        <v>0</v>
      </c>
      <c r="J303" s="96">
        <f t="shared" si="14"/>
        <v>1000</v>
      </c>
      <c r="K303" s="18">
        <v>25.2</v>
      </c>
      <c r="L303" s="18">
        <f t="shared" si="12"/>
        <v>12600</v>
      </c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</row>
    <row r="304" spans="1:32" ht="58" x14ac:dyDescent="0.35">
      <c r="A304" s="112"/>
      <c r="B304" s="33">
        <v>301</v>
      </c>
      <c r="C304" s="115"/>
      <c r="D304" s="39" t="s">
        <v>135</v>
      </c>
      <c r="E304" s="40" t="s">
        <v>37</v>
      </c>
      <c r="F304" s="40" t="s">
        <v>82</v>
      </c>
      <c r="G304" s="47">
        <f>REITORIA!J304+CEAD!J304+CEART!J304+CEFID!J304+ESAG!J304+FAED!J304+CCT!J304+CAV!J304+CEO!J304+CEAVI!J304+CESFI!J304+CERES!J304+CEPLAN!J304+CESMO!J304</f>
        <v>500</v>
      </c>
      <c r="H304" s="92">
        <f t="shared" si="13"/>
        <v>1000</v>
      </c>
      <c r="I304" s="94">
        <f>GESTOR!L304</f>
        <v>0</v>
      </c>
      <c r="J304" s="96">
        <f t="shared" si="14"/>
        <v>1000</v>
      </c>
      <c r="K304" s="18">
        <v>63.45</v>
      </c>
      <c r="L304" s="18">
        <f t="shared" si="12"/>
        <v>31725</v>
      </c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</row>
    <row r="305" spans="1:32" ht="58" x14ac:dyDescent="0.35">
      <c r="A305" s="112"/>
      <c r="B305" s="33">
        <v>302</v>
      </c>
      <c r="C305" s="115"/>
      <c r="D305" s="39" t="s">
        <v>136</v>
      </c>
      <c r="E305" s="40" t="s">
        <v>37</v>
      </c>
      <c r="F305" s="40" t="s">
        <v>83</v>
      </c>
      <c r="G305" s="47">
        <f>REITORIA!J305+CEAD!J305+CEART!J305+CEFID!J305+ESAG!J305+FAED!J305+CCT!J305+CAV!J305+CEO!J305+CEAVI!J305+CESFI!J305+CERES!J305+CEPLAN!J305+CESMO!J305</f>
        <v>500</v>
      </c>
      <c r="H305" s="92">
        <f t="shared" si="13"/>
        <v>1000</v>
      </c>
      <c r="I305" s="94">
        <f>GESTOR!L305</f>
        <v>0</v>
      </c>
      <c r="J305" s="96">
        <f t="shared" si="14"/>
        <v>1000</v>
      </c>
      <c r="K305" s="18">
        <v>33.200000000000003</v>
      </c>
      <c r="L305" s="18">
        <f t="shared" si="12"/>
        <v>16600</v>
      </c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</row>
    <row r="306" spans="1:32" ht="43.5" x14ac:dyDescent="0.35">
      <c r="A306" s="112"/>
      <c r="B306" s="33">
        <v>303</v>
      </c>
      <c r="C306" s="115"/>
      <c r="D306" s="39" t="s">
        <v>84</v>
      </c>
      <c r="E306" s="40" t="s">
        <v>125</v>
      </c>
      <c r="F306" s="40" t="s">
        <v>85</v>
      </c>
      <c r="G306" s="47">
        <f>REITORIA!J306+CEAD!J306+CEART!J306+CEFID!J306+ESAG!J306+FAED!J306+CCT!J306+CAV!J306+CEO!J306+CEAVI!J306+CESFI!J306+CERES!J306+CEPLAN!J306+CESMO!J306</f>
        <v>10</v>
      </c>
      <c r="H306" s="92">
        <f t="shared" si="13"/>
        <v>20</v>
      </c>
      <c r="I306" s="94">
        <f>GESTOR!L306</f>
        <v>0</v>
      </c>
      <c r="J306" s="96">
        <f t="shared" si="14"/>
        <v>20</v>
      </c>
      <c r="K306" s="18">
        <v>1374.33</v>
      </c>
      <c r="L306" s="18">
        <f t="shared" si="12"/>
        <v>13743.3</v>
      </c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</row>
    <row r="307" spans="1:32" ht="43.5" x14ac:dyDescent="0.35">
      <c r="A307" s="112"/>
      <c r="B307" s="33">
        <v>304</v>
      </c>
      <c r="C307" s="115"/>
      <c r="D307" s="39" t="s">
        <v>86</v>
      </c>
      <c r="E307" s="40" t="s">
        <v>125</v>
      </c>
      <c r="F307" s="40" t="s">
        <v>87</v>
      </c>
      <c r="G307" s="47">
        <f>REITORIA!J307+CEAD!J307+CEART!J307+CEFID!J307+ESAG!J307+FAED!J307+CCT!J307+CAV!J307+CEO!J307+CEAVI!J307+CESFI!J307+CERES!J307+CEPLAN!J307+CESMO!J307</f>
        <v>10</v>
      </c>
      <c r="H307" s="92">
        <f t="shared" si="13"/>
        <v>20</v>
      </c>
      <c r="I307" s="94">
        <f>GESTOR!L307</f>
        <v>0</v>
      </c>
      <c r="J307" s="96">
        <f t="shared" si="14"/>
        <v>20</v>
      </c>
      <c r="K307" s="18">
        <v>561.63</v>
      </c>
      <c r="L307" s="18">
        <f t="shared" si="12"/>
        <v>5616.3</v>
      </c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</row>
    <row r="308" spans="1:32" x14ac:dyDescent="0.35">
      <c r="A308" s="112"/>
      <c r="B308" s="33">
        <v>305</v>
      </c>
      <c r="C308" s="115"/>
      <c r="D308" s="39" t="s">
        <v>88</v>
      </c>
      <c r="E308" s="40" t="s">
        <v>125</v>
      </c>
      <c r="F308" s="40" t="s">
        <v>28</v>
      </c>
      <c r="G308" s="47">
        <f>REITORIA!J308+CEAD!J308+CEART!J308+CEFID!J308+ESAG!J308+FAED!J308+CCT!J308+CAV!J308+CEO!J308+CEAVI!J308+CESFI!J308+CERES!J308+CEPLAN!J308+CESMO!J308</f>
        <v>2</v>
      </c>
      <c r="H308" s="92">
        <f t="shared" si="13"/>
        <v>4</v>
      </c>
      <c r="I308" s="94">
        <f>GESTOR!L308</f>
        <v>0</v>
      </c>
      <c r="J308" s="96">
        <f t="shared" si="14"/>
        <v>4</v>
      </c>
      <c r="K308" s="18">
        <v>1115.6199999999999</v>
      </c>
      <c r="L308" s="18">
        <f t="shared" si="12"/>
        <v>2231.2399999999998</v>
      </c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</row>
    <row r="309" spans="1:32" ht="29" x14ac:dyDescent="0.35">
      <c r="A309" s="112"/>
      <c r="B309" s="33">
        <v>306</v>
      </c>
      <c r="C309" s="115"/>
      <c r="D309" s="39" t="s">
        <v>89</v>
      </c>
      <c r="E309" s="40" t="s">
        <v>37</v>
      </c>
      <c r="F309" s="40" t="s">
        <v>28</v>
      </c>
      <c r="G309" s="47">
        <f>REITORIA!J309+CEAD!J309+CEART!J309+CEFID!J309+ESAG!J309+FAED!J309+CCT!J309+CAV!J309+CEO!J309+CEAVI!J309+CESFI!J309+CERES!J309+CEPLAN!J309+CESMO!J309</f>
        <v>200</v>
      </c>
      <c r="H309" s="92">
        <f t="shared" si="13"/>
        <v>400</v>
      </c>
      <c r="I309" s="94">
        <f>GESTOR!L309</f>
        <v>0</v>
      </c>
      <c r="J309" s="96">
        <f t="shared" si="14"/>
        <v>400</v>
      </c>
      <c r="K309" s="18">
        <v>232.82</v>
      </c>
      <c r="L309" s="18">
        <f t="shared" si="12"/>
        <v>46564</v>
      </c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</row>
    <row r="310" spans="1:32" ht="29" x14ac:dyDescent="0.35">
      <c r="A310" s="112"/>
      <c r="B310" s="33">
        <v>307</v>
      </c>
      <c r="C310" s="115"/>
      <c r="D310" s="39" t="s">
        <v>90</v>
      </c>
      <c r="E310" s="40" t="s">
        <v>37</v>
      </c>
      <c r="F310" s="40" t="s">
        <v>28</v>
      </c>
      <c r="G310" s="47">
        <f>REITORIA!J310+CEAD!J310+CEART!J310+CEFID!J310+ESAG!J310+FAED!J310+CCT!J310+CAV!J310+CEO!J310+CEAVI!J310+CESFI!J310+CERES!J310+CEPLAN!J310+CESMO!J310</f>
        <v>600</v>
      </c>
      <c r="H310" s="92">
        <f t="shared" si="13"/>
        <v>1200</v>
      </c>
      <c r="I310" s="94">
        <f>GESTOR!L310</f>
        <v>0</v>
      </c>
      <c r="J310" s="96">
        <f t="shared" si="14"/>
        <v>1200</v>
      </c>
      <c r="K310" s="18">
        <v>130.96</v>
      </c>
      <c r="L310" s="18">
        <f t="shared" si="12"/>
        <v>78576</v>
      </c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</row>
    <row r="311" spans="1:32" ht="29" x14ac:dyDescent="0.35">
      <c r="A311" s="112"/>
      <c r="B311" s="33">
        <v>308</v>
      </c>
      <c r="C311" s="115"/>
      <c r="D311" s="39" t="s">
        <v>91</v>
      </c>
      <c r="E311" s="40" t="s">
        <v>37</v>
      </c>
      <c r="F311" s="40" t="s">
        <v>28</v>
      </c>
      <c r="G311" s="47">
        <f>REITORIA!J311+CEAD!J311+CEART!J311+CEFID!J311+ESAG!J311+FAED!J311+CCT!J311+CAV!J311+CEO!J311+CEAVI!J311+CESFI!J311+CERES!J311+CEPLAN!J311+CESMO!J311</f>
        <v>600</v>
      </c>
      <c r="H311" s="92">
        <f t="shared" si="13"/>
        <v>1200</v>
      </c>
      <c r="I311" s="94">
        <f>GESTOR!L311</f>
        <v>0</v>
      </c>
      <c r="J311" s="96">
        <f t="shared" si="14"/>
        <v>1200</v>
      </c>
      <c r="K311" s="18">
        <v>23.48</v>
      </c>
      <c r="L311" s="18">
        <f t="shared" si="12"/>
        <v>14088</v>
      </c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</row>
    <row r="312" spans="1:32" ht="29" x14ac:dyDescent="0.35">
      <c r="A312" s="113"/>
      <c r="B312" s="33">
        <v>309</v>
      </c>
      <c r="C312" s="116"/>
      <c r="D312" s="39" t="s">
        <v>94</v>
      </c>
      <c r="E312" s="40" t="s">
        <v>125</v>
      </c>
      <c r="F312" s="40" t="s">
        <v>28</v>
      </c>
      <c r="G312" s="47">
        <f>REITORIA!J312+CEAD!J312+CEART!J312+CEFID!J312+ESAG!J312+FAED!J312+CCT!J312+CAV!J312+CEO!J312+CEAVI!J312+CESFI!J312+CERES!J312+CEPLAN!J312+CESMO!J312</f>
        <v>10</v>
      </c>
      <c r="H312" s="92">
        <f t="shared" si="13"/>
        <v>20</v>
      </c>
      <c r="I312" s="94">
        <f>GESTOR!L312</f>
        <v>0</v>
      </c>
      <c r="J312" s="96">
        <f t="shared" si="14"/>
        <v>20</v>
      </c>
      <c r="K312" s="18">
        <v>237.67</v>
      </c>
      <c r="L312" s="18">
        <f t="shared" si="12"/>
        <v>2376.6999999999998</v>
      </c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</row>
    <row r="313" spans="1:32" ht="29" x14ac:dyDescent="0.35">
      <c r="A313" s="111">
        <v>9</v>
      </c>
      <c r="B313" s="33">
        <v>310</v>
      </c>
      <c r="C313" s="114" t="s">
        <v>123</v>
      </c>
      <c r="D313" s="39" t="s">
        <v>27</v>
      </c>
      <c r="E313" s="40" t="s">
        <v>125</v>
      </c>
      <c r="F313" s="40" t="s">
        <v>28</v>
      </c>
      <c r="G313" s="47">
        <f>REITORIA!J313+CEAD!J313+CEART!J313+CEFID!J313+ESAG!J313+FAED!J313+CCT!J313+CAV!J313+CEO!J313+CEAVI!J313+CESFI!J313+CERES!J313+CEPLAN!J313+CESMO!J313</f>
        <v>12</v>
      </c>
      <c r="H313" s="92">
        <f t="shared" si="13"/>
        <v>24</v>
      </c>
      <c r="I313" s="94">
        <f>GESTOR!L313</f>
        <v>0</v>
      </c>
      <c r="J313" s="96">
        <f t="shared" si="14"/>
        <v>24</v>
      </c>
      <c r="K313" s="18">
        <v>238.58</v>
      </c>
      <c r="L313" s="18">
        <f t="shared" si="12"/>
        <v>2862.96</v>
      </c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</row>
    <row r="314" spans="1:32" x14ac:dyDescent="0.35">
      <c r="A314" s="112"/>
      <c r="B314" s="33">
        <v>311</v>
      </c>
      <c r="C314" s="115"/>
      <c r="D314" s="39" t="s">
        <v>30</v>
      </c>
      <c r="E314" s="40" t="s">
        <v>31</v>
      </c>
      <c r="F314" s="40" t="s">
        <v>28</v>
      </c>
      <c r="G314" s="47">
        <f>REITORIA!J314+CEAD!J314+CEART!J314+CEFID!J314+ESAG!J314+FAED!J314+CCT!J314+CAV!J314+CEO!J314+CEAVI!J314+CESFI!J314+CERES!J314+CEPLAN!J314+CESMO!J314</f>
        <v>500</v>
      </c>
      <c r="H314" s="92">
        <f t="shared" si="13"/>
        <v>1000</v>
      </c>
      <c r="I314" s="94">
        <f>GESTOR!L314</f>
        <v>0</v>
      </c>
      <c r="J314" s="96">
        <f t="shared" si="14"/>
        <v>1000</v>
      </c>
      <c r="K314" s="18">
        <v>19.079999999999998</v>
      </c>
      <c r="L314" s="18">
        <f t="shared" si="12"/>
        <v>9540</v>
      </c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</row>
    <row r="315" spans="1:32" ht="43.5" x14ac:dyDescent="0.35">
      <c r="A315" s="112"/>
      <c r="B315" s="33">
        <v>312</v>
      </c>
      <c r="C315" s="115"/>
      <c r="D315" s="39" t="s">
        <v>32</v>
      </c>
      <c r="E315" s="40" t="s">
        <v>125</v>
      </c>
      <c r="F315" s="40" t="s">
        <v>28</v>
      </c>
      <c r="G315" s="47">
        <f>REITORIA!J315+CEAD!J315+CEART!J315+CEFID!J315+ESAG!J315+FAED!J315+CCT!J315+CAV!J315+CEO!J315+CEAVI!J315+CESFI!J315+CERES!J315+CEPLAN!J315+CESMO!J315</f>
        <v>100</v>
      </c>
      <c r="H315" s="92">
        <f t="shared" si="13"/>
        <v>200</v>
      </c>
      <c r="I315" s="94">
        <f>GESTOR!L315</f>
        <v>0</v>
      </c>
      <c r="J315" s="96">
        <f t="shared" si="14"/>
        <v>200</v>
      </c>
      <c r="K315" s="18">
        <v>30.53</v>
      </c>
      <c r="L315" s="18">
        <f t="shared" si="12"/>
        <v>3053</v>
      </c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</row>
    <row r="316" spans="1:32" ht="29" x14ac:dyDescent="0.35">
      <c r="A316" s="112"/>
      <c r="B316" s="33">
        <v>313</v>
      </c>
      <c r="C316" s="115"/>
      <c r="D316" s="39" t="s">
        <v>33</v>
      </c>
      <c r="E316" s="40" t="s">
        <v>125</v>
      </c>
      <c r="F316" s="40" t="s">
        <v>34</v>
      </c>
      <c r="G316" s="47">
        <f>REITORIA!J316+CEAD!J316+CEART!J316+CEFID!J316+ESAG!J316+FAED!J316+CCT!J316+CAV!J316+CEO!J316+CEAVI!J316+CESFI!J316+CERES!J316+CEPLAN!J316+CESMO!J316</f>
        <v>200</v>
      </c>
      <c r="H316" s="92">
        <f t="shared" si="13"/>
        <v>400</v>
      </c>
      <c r="I316" s="94">
        <f>GESTOR!L316</f>
        <v>0</v>
      </c>
      <c r="J316" s="96">
        <f t="shared" si="14"/>
        <v>400</v>
      </c>
      <c r="K316" s="18">
        <v>49.62</v>
      </c>
      <c r="L316" s="18">
        <f t="shared" si="12"/>
        <v>9924</v>
      </c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</row>
    <row r="317" spans="1:32" ht="29" x14ac:dyDescent="0.35">
      <c r="A317" s="112"/>
      <c r="B317" s="33">
        <v>314</v>
      </c>
      <c r="C317" s="115"/>
      <c r="D317" s="39" t="s">
        <v>35</v>
      </c>
      <c r="E317" s="40" t="s">
        <v>125</v>
      </c>
      <c r="F317" s="40" t="s">
        <v>36</v>
      </c>
      <c r="G317" s="47">
        <f>REITORIA!J317+CEAD!J317+CEART!J317+CEFID!J317+ESAG!J317+FAED!J317+CCT!J317+CAV!J317+CEO!J317+CEAVI!J317+CESFI!J317+CERES!J317+CEPLAN!J317+CESMO!J317</f>
        <v>200</v>
      </c>
      <c r="H317" s="92">
        <f t="shared" si="13"/>
        <v>400</v>
      </c>
      <c r="I317" s="94">
        <f>GESTOR!L317</f>
        <v>0</v>
      </c>
      <c r="J317" s="96">
        <f t="shared" si="14"/>
        <v>400</v>
      </c>
      <c r="K317" s="18">
        <v>71.569999999999993</v>
      </c>
      <c r="L317" s="18">
        <f t="shared" si="12"/>
        <v>14313.999999999998</v>
      </c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</row>
    <row r="318" spans="1:32" ht="43.5" x14ac:dyDescent="0.35">
      <c r="A318" s="112"/>
      <c r="B318" s="33">
        <v>315</v>
      </c>
      <c r="C318" s="115"/>
      <c r="D318" s="39" t="s">
        <v>127</v>
      </c>
      <c r="E318" s="40" t="s">
        <v>125</v>
      </c>
      <c r="F318" s="40" t="s">
        <v>28</v>
      </c>
      <c r="G318" s="47">
        <f>REITORIA!J318+CEAD!J318+CEART!J318+CEFID!J318+ESAG!J318+FAED!J318+CCT!J318+CAV!J318+CEO!J318+CEAVI!J318+CESFI!J318+CERES!J318+CEPLAN!J318+CESMO!J318</f>
        <v>600</v>
      </c>
      <c r="H318" s="92">
        <f t="shared" si="13"/>
        <v>1200</v>
      </c>
      <c r="I318" s="94">
        <f>GESTOR!L318</f>
        <v>0</v>
      </c>
      <c r="J318" s="96">
        <f t="shared" si="14"/>
        <v>1200</v>
      </c>
      <c r="K318" s="18">
        <v>6.28</v>
      </c>
      <c r="L318" s="18">
        <f t="shared" si="12"/>
        <v>3768</v>
      </c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</row>
    <row r="319" spans="1:32" ht="29" x14ac:dyDescent="0.35">
      <c r="A319" s="112"/>
      <c r="B319" s="33">
        <v>316</v>
      </c>
      <c r="C319" s="115"/>
      <c r="D319" s="39" t="s">
        <v>128</v>
      </c>
      <c r="E319" s="40" t="s">
        <v>37</v>
      </c>
      <c r="F319" s="40" t="s">
        <v>38</v>
      </c>
      <c r="G319" s="47">
        <f>REITORIA!J319+CEAD!J319+CEART!J319+CEFID!J319+ESAG!J319+FAED!J319+CCT!J319+CAV!J319+CEO!J319+CEAVI!J319+CESFI!J319+CERES!J319+CEPLAN!J319+CESMO!J319</f>
        <v>3000</v>
      </c>
      <c r="H319" s="92">
        <f t="shared" si="13"/>
        <v>6000</v>
      </c>
      <c r="I319" s="94">
        <f>GESTOR!L319</f>
        <v>0</v>
      </c>
      <c r="J319" s="96">
        <f t="shared" si="14"/>
        <v>6000</v>
      </c>
      <c r="K319" s="18">
        <v>12.72</v>
      </c>
      <c r="L319" s="18">
        <f t="shared" si="12"/>
        <v>38160</v>
      </c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</row>
    <row r="320" spans="1:32" ht="29" x14ac:dyDescent="0.35">
      <c r="A320" s="112"/>
      <c r="B320" s="33">
        <v>317</v>
      </c>
      <c r="C320" s="115"/>
      <c r="D320" s="39" t="s">
        <v>129</v>
      </c>
      <c r="E320" s="40" t="s">
        <v>37</v>
      </c>
      <c r="F320" s="40" t="s">
        <v>39</v>
      </c>
      <c r="G320" s="47">
        <f>REITORIA!J320+CEAD!J320+CEART!J320+CEFID!J320+ESAG!J320+FAED!J320+CCT!J320+CAV!J320+CEO!J320+CEAVI!J320+CESFI!J320+CERES!J320+CEPLAN!J320+CESMO!J320</f>
        <v>3000</v>
      </c>
      <c r="H320" s="92">
        <f t="shared" si="13"/>
        <v>6000</v>
      </c>
      <c r="I320" s="94">
        <f>GESTOR!L320</f>
        <v>0</v>
      </c>
      <c r="J320" s="96">
        <f t="shared" si="14"/>
        <v>6000</v>
      </c>
      <c r="K320" s="18">
        <v>18.73</v>
      </c>
      <c r="L320" s="18">
        <f t="shared" si="12"/>
        <v>56190</v>
      </c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</row>
    <row r="321" spans="1:32" ht="29" x14ac:dyDescent="0.35">
      <c r="A321" s="112"/>
      <c r="B321" s="33">
        <v>318</v>
      </c>
      <c r="C321" s="115"/>
      <c r="D321" s="39" t="s">
        <v>130</v>
      </c>
      <c r="E321" s="40" t="s">
        <v>37</v>
      </c>
      <c r="F321" s="40" t="s">
        <v>40</v>
      </c>
      <c r="G321" s="47">
        <f>REITORIA!J321+CEAD!J321+CEART!J321+CEFID!J321+ESAG!J321+FAED!J321+CCT!J321+CAV!J321+CEO!J321+CEAVI!J321+CESFI!J321+CERES!J321+CEPLAN!J321+CESMO!J321</f>
        <v>200</v>
      </c>
      <c r="H321" s="92">
        <f t="shared" si="13"/>
        <v>400</v>
      </c>
      <c r="I321" s="94">
        <f>GESTOR!L321</f>
        <v>0</v>
      </c>
      <c r="J321" s="96">
        <f t="shared" si="14"/>
        <v>400</v>
      </c>
      <c r="K321" s="18">
        <v>20.350000000000001</v>
      </c>
      <c r="L321" s="18">
        <f t="shared" si="12"/>
        <v>4070.0000000000005</v>
      </c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</row>
    <row r="322" spans="1:32" ht="29" x14ac:dyDescent="0.35">
      <c r="A322" s="112"/>
      <c r="B322" s="33">
        <v>319</v>
      </c>
      <c r="C322" s="115"/>
      <c r="D322" s="39" t="s">
        <v>41</v>
      </c>
      <c r="E322" s="40" t="s">
        <v>10</v>
      </c>
      <c r="F322" s="40" t="s">
        <v>28</v>
      </c>
      <c r="G322" s="47">
        <f>REITORIA!J322+CEAD!J322+CEART!J322+CEFID!J322+ESAG!J322+FAED!J322+CCT!J322+CAV!J322+CEO!J322+CEAVI!J322+CESFI!J322+CERES!J322+CEPLAN!J322+CESMO!J322</f>
        <v>20</v>
      </c>
      <c r="H322" s="92">
        <f t="shared" si="13"/>
        <v>40</v>
      </c>
      <c r="I322" s="94">
        <f>GESTOR!L322</f>
        <v>0</v>
      </c>
      <c r="J322" s="96">
        <f t="shared" si="14"/>
        <v>40</v>
      </c>
      <c r="K322" s="18">
        <v>70.88</v>
      </c>
      <c r="L322" s="18">
        <f t="shared" si="12"/>
        <v>1417.6</v>
      </c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</row>
    <row r="323" spans="1:32" x14ac:dyDescent="0.35">
      <c r="A323" s="112"/>
      <c r="B323" s="33">
        <v>320</v>
      </c>
      <c r="C323" s="115"/>
      <c r="D323" s="39" t="s">
        <v>42</v>
      </c>
      <c r="E323" s="40" t="s">
        <v>43</v>
      </c>
      <c r="F323" s="40" t="s">
        <v>28</v>
      </c>
      <c r="G323" s="47">
        <f>REITORIA!J323+CEAD!J323+CEART!J323+CEFID!J323+ESAG!J323+FAED!J323+CCT!J323+CAV!J323+CEO!J323+CEAVI!J323+CESFI!J323+CERES!J323+CEPLAN!J323+CESMO!J323</f>
        <v>100</v>
      </c>
      <c r="H323" s="92">
        <f t="shared" si="13"/>
        <v>200</v>
      </c>
      <c r="I323" s="94">
        <f>GESTOR!L323</f>
        <v>0</v>
      </c>
      <c r="J323" s="96">
        <f t="shared" si="14"/>
        <v>200</v>
      </c>
      <c r="K323" s="18">
        <v>25.35</v>
      </c>
      <c r="L323" s="18">
        <f t="shared" si="12"/>
        <v>2535</v>
      </c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</row>
    <row r="324" spans="1:32" ht="29" x14ac:dyDescent="0.35">
      <c r="A324" s="112"/>
      <c r="B324" s="33">
        <v>321</v>
      </c>
      <c r="C324" s="115"/>
      <c r="D324" s="39" t="s">
        <v>44</v>
      </c>
      <c r="E324" s="40" t="s">
        <v>37</v>
      </c>
      <c r="F324" s="40" t="s">
        <v>45</v>
      </c>
      <c r="G324" s="47">
        <f>REITORIA!J324+CEAD!J324+CEART!J324+CEFID!J324+ESAG!J324+FAED!J324+CCT!J324+CAV!J324+CEO!J324+CEAVI!J324+CESFI!J324+CERES!J324+CEPLAN!J324+CESMO!J324</f>
        <v>200</v>
      </c>
      <c r="H324" s="92">
        <f t="shared" si="13"/>
        <v>400</v>
      </c>
      <c r="I324" s="94">
        <f>GESTOR!L324</f>
        <v>0</v>
      </c>
      <c r="J324" s="96">
        <f t="shared" si="14"/>
        <v>400</v>
      </c>
      <c r="K324" s="18">
        <v>32.64</v>
      </c>
      <c r="L324" s="18">
        <f t="shared" ref="L324:L354" si="15">K324*G324</f>
        <v>6528</v>
      </c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</row>
    <row r="325" spans="1:32" ht="29" x14ac:dyDescent="0.35">
      <c r="A325" s="112"/>
      <c r="B325" s="33">
        <v>322</v>
      </c>
      <c r="C325" s="115"/>
      <c r="D325" s="39" t="s">
        <v>46</v>
      </c>
      <c r="E325" s="40" t="s">
        <v>37</v>
      </c>
      <c r="F325" s="40" t="s">
        <v>47</v>
      </c>
      <c r="G325" s="47">
        <f>REITORIA!J325+CEAD!J325+CEART!J325+CEFID!J325+ESAG!J325+FAED!J325+CCT!J325+CAV!J325+CEO!J325+CEAVI!J325+CESFI!J325+CERES!J325+CEPLAN!J325+CESMO!J325</f>
        <v>200</v>
      </c>
      <c r="H325" s="92">
        <f t="shared" ref="H325:H354" si="16">G325*2</f>
        <v>400</v>
      </c>
      <c r="I325" s="94">
        <f>GESTOR!L325</f>
        <v>0</v>
      </c>
      <c r="J325" s="96">
        <f t="shared" ref="J325:J354" si="17">H325-(SUM(M325:AF325))-I325</f>
        <v>400</v>
      </c>
      <c r="K325" s="18">
        <v>25.76</v>
      </c>
      <c r="L325" s="18">
        <f t="shared" si="15"/>
        <v>5152</v>
      </c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</row>
    <row r="326" spans="1:32" ht="29" x14ac:dyDescent="0.35">
      <c r="A326" s="112"/>
      <c r="B326" s="33">
        <v>323</v>
      </c>
      <c r="C326" s="115"/>
      <c r="D326" s="39" t="s">
        <v>48</v>
      </c>
      <c r="E326" s="40" t="s">
        <v>37</v>
      </c>
      <c r="F326" s="40" t="s">
        <v>49</v>
      </c>
      <c r="G326" s="47">
        <f>REITORIA!J326+CEAD!J326+CEART!J326+CEFID!J326+ESAG!J326+FAED!J326+CCT!J326+CAV!J326+CEO!J326+CEAVI!J326+CESFI!J326+CERES!J326+CEPLAN!J326+CESMO!J326</f>
        <v>200</v>
      </c>
      <c r="H326" s="92">
        <f t="shared" si="16"/>
        <v>400</v>
      </c>
      <c r="I326" s="94">
        <f>GESTOR!L326</f>
        <v>0</v>
      </c>
      <c r="J326" s="96">
        <f t="shared" si="17"/>
        <v>400</v>
      </c>
      <c r="K326" s="18">
        <v>18.329999999999998</v>
      </c>
      <c r="L326" s="18">
        <f t="shared" si="15"/>
        <v>3665.9999999999995</v>
      </c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</row>
    <row r="327" spans="1:32" ht="29" x14ac:dyDescent="0.35">
      <c r="A327" s="112"/>
      <c r="B327" s="33">
        <v>324</v>
      </c>
      <c r="C327" s="115"/>
      <c r="D327" s="39" t="s">
        <v>50</v>
      </c>
      <c r="E327" s="40" t="s">
        <v>37</v>
      </c>
      <c r="F327" s="40" t="s">
        <v>51</v>
      </c>
      <c r="G327" s="47">
        <f>REITORIA!J327+CEAD!J327+CEART!J327+CEFID!J327+ESAG!J327+FAED!J327+CCT!J327+CAV!J327+CEO!J327+CEAVI!J327+CESFI!J327+CERES!J327+CEPLAN!J327+CESMO!J327</f>
        <v>50</v>
      </c>
      <c r="H327" s="92">
        <f t="shared" si="16"/>
        <v>100</v>
      </c>
      <c r="I327" s="94">
        <f>GESTOR!L327</f>
        <v>0</v>
      </c>
      <c r="J327" s="96">
        <f t="shared" si="17"/>
        <v>100</v>
      </c>
      <c r="K327" s="18">
        <v>229.33</v>
      </c>
      <c r="L327" s="18">
        <f t="shared" si="15"/>
        <v>11466.5</v>
      </c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</row>
    <row r="328" spans="1:32" ht="29" x14ac:dyDescent="0.35">
      <c r="A328" s="112"/>
      <c r="B328" s="33">
        <v>325</v>
      </c>
      <c r="C328" s="115"/>
      <c r="D328" s="39" t="s">
        <v>52</v>
      </c>
      <c r="E328" s="40" t="s">
        <v>37</v>
      </c>
      <c r="F328" s="40" t="s">
        <v>53</v>
      </c>
      <c r="G328" s="47">
        <f>REITORIA!J328+CEAD!J328+CEART!J328+CEFID!J328+ESAG!J328+FAED!J328+CCT!J328+CAV!J328+CEO!J328+CEAVI!J328+CESFI!J328+CERES!J328+CEPLAN!J328+CESMO!J328</f>
        <v>50</v>
      </c>
      <c r="H328" s="92">
        <f t="shared" si="16"/>
        <v>100</v>
      </c>
      <c r="I328" s="94">
        <f>GESTOR!L328</f>
        <v>0</v>
      </c>
      <c r="J328" s="96">
        <f t="shared" si="17"/>
        <v>100</v>
      </c>
      <c r="K328" s="18">
        <v>250.37</v>
      </c>
      <c r="L328" s="18">
        <f t="shared" si="15"/>
        <v>12518.5</v>
      </c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</row>
    <row r="329" spans="1:32" ht="29" x14ac:dyDescent="0.35">
      <c r="A329" s="112"/>
      <c r="B329" s="33">
        <v>326</v>
      </c>
      <c r="C329" s="115"/>
      <c r="D329" s="39" t="s">
        <v>54</v>
      </c>
      <c r="E329" s="40" t="s">
        <v>37</v>
      </c>
      <c r="F329" s="40" t="s">
        <v>95</v>
      </c>
      <c r="G329" s="47">
        <f>REITORIA!J329+CEAD!J329+CEART!J329+CEFID!J329+ESAG!J329+FAED!J329+CCT!J329+CAV!J329+CEO!J329+CEAVI!J329+CESFI!J329+CERES!J329+CEPLAN!J329+CESMO!J329</f>
        <v>200</v>
      </c>
      <c r="H329" s="92">
        <f t="shared" si="16"/>
        <v>400</v>
      </c>
      <c r="I329" s="94">
        <f>GESTOR!L329</f>
        <v>0</v>
      </c>
      <c r="J329" s="96">
        <f t="shared" si="17"/>
        <v>400</v>
      </c>
      <c r="K329" s="18">
        <v>82.53</v>
      </c>
      <c r="L329" s="18">
        <f t="shared" si="15"/>
        <v>16506</v>
      </c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</row>
    <row r="330" spans="1:32" ht="29" x14ac:dyDescent="0.35">
      <c r="A330" s="112"/>
      <c r="B330" s="33">
        <v>327</v>
      </c>
      <c r="C330" s="115"/>
      <c r="D330" s="39" t="s">
        <v>56</v>
      </c>
      <c r="E330" s="40" t="s">
        <v>37</v>
      </c>
      <c r="F330" s="40" t="s">
        <v>96</v>
      </c>
      <c r="G330" s="47">
        <f>REITORIA!J330+CEAD!J330+CEART!J330+CEFID!J330+ESAG!J330+FAED!J330+CCT!J330+CAV!J330+CEO!J330+CEAVI!J330+CESFI!J330+CERES!J330+CEPLAN!J330+CESMO!J330</f>
        <v>200</v>
      </c>
      <c r="H330" s="92">
        <f t="shared" si="16"/>
        <v>400</v>
      </c>
      <c r="I330" s="94">
        <f>GESTOR!L330</f>
        <v>0</v>
      </c>
      <c r="J330" s="96">
        <f t="shared" si="17"/>
        <v>400</v>
      </c>
      <c r="K330" s="18">
        <v>31.65</v>
      </c>
      <c r="L330" s="18">
        <f t="shared" si="15"/>
        <v>6330</v>
      </c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</row>
    <row r="331" spans="1:32" ht="29" x14ac:dyDescent="0.35">
      <c r="A331" s="112"/>
      <c r="B331" s="33">
        <v>328</v>
      </c>
      <c r="C331" s="115"/>
      <c r="D331" s="39" t="s">
        <v>58</v>
      </c>
      <c r="E331" s="40" t="s">
        <v>37</v>
      </c>
      <c r="F331" s="40" t="s">
        <v>59</v>
      </c>
      <c r="G331" s="47">
        <f>REITORIA!J331+CEAD!J331+CEART!J331+CEFID!J331+ESAG!J331+FAED!J331+CCT!J331+CAV!J331+CEO!J331+CEAVI!J331+CESFI!J331+CERES!J331+CEPLAN!J331+CESMO!J331</f>
        <v>100</v>
      </c>
      <c r="H331" s="92">
        <f t="shared" si="16"/>
        <v>200</v>
      </c>
      <c r="I331" s="94">
        <f>GESTOR!L331</f>
        <v>0</v>
      </c>
      <c r="J331" s="96">
        <f t="shared" si="17"/>
        <v>200</v>
      </c>
      <c r="K331" s="18">
        <v>70.91</v>
      </c>
      <c r="L331" s="18">
        <f t="shared" si="15"/>
        <v>7091</v>
      </c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</row>
    <row r="332" spans="1:32" ht="29" x14ac:dyDescent="0.35">
      <c r="A332" s="112"/>
      <c r="B332" s="33">
        <v>329</v>
      </c>
      <c r="C332" s="115"/>
      <c r="D332" s="39" t="s">
        <v>60</v>
      </c>
      <c r="E332" s="40" t="s">
        <v>37</v>
      </c>
      <c r="F332" s="40" t="s">
        <v>61</v>
      </c>
      <c r="G332" s="47">
        <f>REITORIA!J332+CEAD!J332+CEART!J332+CEFID!J332+ESAG!J332+FAED!J332+CCT!J332+CAV!J332+CEO!J332+CEAVI!J332+CESFI!J332+CERES!J332+CEPLAN!J332+CESMO!J332</f>
        <v>50</v>
      </c>
      <c r="H332" s="92">
        <f t="shared" si="16"/>
        <v>100</v>
      </c>
      <c r="I332" s="94">
        <f>GESTOR!L332</f>
        <v>0</v>
      </c>
      <c r="J332" s="96">
        <f t="shared" si="17"/>
        <v>100</v>
      </c>
      <c r="K332" s="18">
        <v>118.78</v>
      </c>
      <c r="L332" s="18">
        <f t="shared" si="15"/>
        <v>5939</v>
      </c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</row>
    <row r="333" spans="1:32" ht="29" x14ac:dyDescent="0.35">
      <c r="A333" s="112"/>
      <c r="B333" s="33">
        <v>330</v>
      </c>
      <c r="C333" s="115"/>
      <c r="D333" s="39" t="s">
        <v>64</v>
      </c>
      <c r="E333" s="40" t="s">
        <v>125</v>
      </c>
      <c r="F333" s="40" t="s">
        <v>63</v>
      </c>
      <c r="G333" s="47">
        <f>REITORIA!J333+CEAD!J333+CEART!J333+CEFID!J333+ESAG!J333+FAED!J333+CCT!J333+CAV!J333+CEO!J333+CEAVI!J333+CESFI!J333+CERES!J333+CEPLAN!J333+CESMO!J333</f>
        <v>4</v>
      </c>
      <c r="H333" s="92">
        <f t="shared" si="16"/>
        <v>8</v>
      </c>
      <c r="I333" s="94">
        <f>GESTOR!L333</f>
        <v>0</v>
      </c>
      <c r="J333" s="96">
        <f t="shared" si="17"/>
        <v>8</v>
      </c>
      <c r="K333" s="18">
        <v>667.31</v>
      </c>
      <c r="L333" s="18">
        <f t="shared" si="15"/>
        <v>2669.24</v>
      </c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</row>
    <row r="334" spans="1:32" ht="29" x14ac:dyDescent="0.35">
      <c r="A334" s="112"/>
      <c r="B334" s="33">
        <v>331</v>
      </c>
      <c r="C334" s="115"/>
      <c r="D334" s="39" t="s">
        <v>65</v>
      </c>
      <c r="E334" s="40" t="s">
        <v>125</v>
      </c>
      <c r="F334" s="40" t="s">
        <v>66</v>
      </c>
      <c r="G334" s="47">
        <f>REITORIA!J334+CEAD!J334+CEART!J334+CEFID!J334+ESAG!J334+FAED!J334+CCT!J334+CAV!J334+CEO!J334+CEAVI!J334+CESFI!J334+CERES!J334+CEPLAN!J334+CESMO!J334</f>
        <v>4</v>
      </c>
      <c r="H334" s="92">
        <f t="shared" si="16"/>
        <v>8</v>
      </c>
      <c r="I334" s="94">
        <f>GESTOR!L334</f>
        <v>0</v>
      </c>
      <c r="J334" s="96">
        <f t="shared" si="17"/>
        <v>8</v>
      </c>
      <c r="K334" s="18">
        <v>180.17</v>
      </c>
      <c r="L334" s="18">
        <f t="shared" si="15"/>
        <v>720.68</v>
      </c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</row>
    <row r="335" spans="1:32" ht="43.5" x14ac:dyDescent="0.35">
      <c r="A335" s="112"/>
      <c r="B335" s="33">
        <v>332</v>
      </c>
      <c r="C335" s="115"/>
      <c r="D335" s="39" t="s">
        <v>67</v>
      </c>
      <c r="E335" s="40" t="s">
        <v>125</v>
      </c>
      <c r="F335" s="40" t="s">
        <v>68</v>
      </c>
      <c r="G335" s="47">
        <f>REITORIA!J335+CEAD!J335+CEART!J335+CEFID!J335+ESAG!J335+FAED!J335+CCT!J335+CAV!J335+CEO!J335+CEAVI!J335+CESFI!J335+CERES!J335+CEPLAN!J335+CESMO!J335</f>
        <v>2</v>
      </c>
      <c r="H335" s="92">
        <f t="shared" si="16"/>
        <v>4</v>
      </c>
      <c r="I335" s="94">
        <f>GESTOR!L335</f>
        <v>0</v>
      </c>
      <c r="J335" s="96">
        <f t="shared" si="17"/>
        <v>4</v>
      </c>
      <c r="K335" s="18">
        <v>827.52</v>
      </c>
      <c r="L335" s="18">
        <f t="shared" si="15"/>
        <v>1655.04</v>
      </c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</row>
    <row r="336" spans="1:32" ht="43.5" x14ac:dyDescent="0.35">
      <c r="A336" s="112"/>
      <c r="B336" s="33">
        <v>333</v>
      </c>
      <c r="C336" s="115"/>
      <c r="D336" s="39" t="s">
        <v>69</v>
      </c>
      <c r="E336" s="40" t="s">
        <v>125</v>
      </c>
      <c r="F336" s="40" t="s">
        <v>28</v>
      </c>
      <c r="G336" s="47">
        <f>REITORIA!J336+CEAD!J336+CEART!J336+CEFID!J336+ESAG!J336+FAED!J336+CCT!J336+CAV!J336+CEO!J336+CEAVI!J336+CESFI!J336+CERES!J336+CEPLAN!J336+CESMO!J336</f>
        <v>4</v>
      </c>
      <c r="H336" s="92">
        <f t="shared" si="16"/>
        <v>8</v>
      </c>
      <c r="I336" s="94">
        <f>GESTOR!L336</f>
        <v>0</v>
      </c>
      <c r="J336" s="96">
        <f t="shared" si="17"/>
        <v>8</v>
      </c>
      <c r="K336" s="18">
        <v>413.48</v>
      </c>
      <c r="L336" s="18">
        <f t="shared" si="15"/>
        <v>1653.92</v>
      </c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</row>
    <row r="337" spans="1:32" ht="29" x14ac:dyDescent="0.35">
      <c r="A337" s="112"/>
      <c r="B337" s="33">
        <v>334</v>
      </c>
      <c r="C337" s="115"/>
      <c r="D337" s="39" t="s">
        <v>70</v>
      </c>
      <c r="E337" s="40" t="s">
        <v>125</v>
      </c>
      <c r="F337" s="40" t="s">
        <v>71</v>
      </c>
      <c r="G337" s="47">
        <f>REITORIA!J337+CEAD!J337+CEART!J337+CEFID!J337+ESAG!J337+FAED!J337+CCT!J337+CAV!J337+CEO!J337+CEAVI!J337+CESFI!J337+CERES!J337+CEPLAN!J337+CESMO!J337</f>
        <v>4</v>
      </c>
      <c r="H337" s="92">
        <f t="shared" si="16"/>
        <v>8</v>
      </c>
      <c r="I337" s="94">
        <f>GESTOR!L337</f>
        <v>0</v>
      </c>
      <c r="J337" s="96">
        <f t="shared" si="17"/>
        <v>8</v>
      </c>
      <c r="K337" s="18">
        <v>157.21</v>
      </c>
      <c r="L337" s="18">
        <f t="shared" si="15"/>
        <v>628.84</v>
      </c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</row>
    <row r="338" spans="1:32" ht="29" x14ac:dyDescent="0.35">
      <c r="A338" s="112"/>
      <c r="B338" s="33">
        <v>335</v>
      </c>
      <c r="C338" s="115"/>
      <c r="D338" s="39" t="s">
        <v>72</v>
      </c>
      <c r="E338" s="40" t="s">
        <v>125</v>
      </c>
      <c r="F338" s="40" t="s">
        <v>73</v>
      </c>
      <c r="G338" s="47">
        <f>REITORIA!J338+CEAD!J338+CEART!J338+CEFID!J338+ESAG!J338+FAED!J338+CCT!J338+CAV!J338+CEO!J338+CEAVI!J338+CESFI!J338+CERES!J338+CEPLAN!J338+CESMO!J338</f>
        <v>4</v>
      </c>
      <c r="H338" s="92">
        <f t="shared" si="16"/>
        <v>8</v>
      </c>
      <c r="I338" s="94">
        <f>GESTOR!L338</f>
        <v>0</v>
      </c>
      <c r="J338" s="96">
        <f t="shared" si="17"/>
        <v>8</v>
      </c>
      <c r="K338" s="18">
        <v>916.17</v>
      </c>
      <c r="L338" s="18">
        <f t="shared" si="15"/>
        <v>3664.68</v>
      </c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</row>
    <row r="339" spans="1:32" ht="29" x14ac:dyDescent="0.35">
      <c r="A339" s="112"/>
      <c r="B339" s="33">
        <v>336</v>
      </c>
      <c r="C339" s="115"/>
      <c r="D339" s="39" t="s">
        <v>74</v>
      </c>
      <c r="E339" s="40" t="s">
        <v>125</v>
      </c>
      <c r="F339" s="40" t="s">
        <v>75</v>
      </c>
      <c r="G339" s="47">
        <f>REITORIA!J339+CEAD!J339+CEART!J339+CEFID!J339+ESAG!J339+FAED!J339+CCT!J339+CAV!J339+CEO!J339+CEAVI!J339+CESFI!J339+CERES!J339+CEPLAN!J339+CESMO!J339</f>
        <v>4</v>
      </c>
      <c r="H339" s="92">
        <f t="shared" si="16"/>
        <v>8</v>
      </c>
      <c r="I339" s="94">
        <f>GESTOR!L339</f>
        <v>0</v>
      </c>
      <c r="J339" s="96">
        <f t="shared" si="17"/>
        <v>8</v>
      </c>
      <c r="K339" s="18">
        <v>1278.82</v>
      </c>
      <c r="L339" s="18">
        <f t="shared" si="15"/>
        <v>5115.28</v>
      </c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</row>
    <row r="340" spans="1:32" ht="58" x14ac:dyDescent="0.35">
      <c r="A340" s="112"/>
      <c r="B340" s="33">
        <v>337</v>
      </c>
      <c r="C340" s="115"/>
      <c r="D340" s="39" t="s">
        <v>76</v>
      </c>
      <c r="E340" s="40" t="s">
        <v>125</v>
      </c>
      <c r="F340" s="40" t="s">
        <v>28</v>
      </c>
      <c r="G340" s="47">
        <f>REITORIA!J340+CEAD!J340+CEART!J340+CEFID!J340+ESAG!J340+FAED!J340+CCT!J340+CAV!J340+CEO!J340+CEAVI!J340+CESFI!J340+CERES!J340+CEPLAN!J340+CESMO!J340</f>
        <v>4</v>
      </c>
      <c r="H340" s="92">
        <f t="shared" si="16"/>
        <v>8</v>
      </c>
      <c r="I340" s="94">
        <f>GESTOR!L340</f>
        <v>0</v>
      </c>
      <c r="J340" s="96">
        <f t="shared" si="17"/>
        <v>8</v>
      </c>
      <c r="K340" s="18">
        <v>684.04</v>
      </c>
      <c r="L340" s="18">
        <f t="shared" si="15"/>
        <v>2736.16</v>
      </c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</row>
    <row r="341" spans="1:32" ht="58" x14ac:dyDescent="0.35">
      <c r="A341" s="112"/>
      <c r="B341" s="33">
        <v>338</v>
      </c>
      <c r="C341" s="115"/>
      <c r="D341" s="39" t="s">
        <v>77</v>
      </c>
      <c r="E341" s="40" t="s">
        <v>125</v>
      </c>
      <c r="F341" s="40" t="s">
        <v>28</v>
      </c>
      <c r="G341" s="47">
        <f>REITORIA!J341+CEAD!J341+CEART!J341+CEFID!J341+ESAG!J341+FAED!J341+CCT!J341+CAV!J341+CEO!J341+CEAVI!J341+CESFI!J341+CERES!J341+CEPLAN!J341+CESMO!J341</f>
        <v>2</v>
      </c>
      <c r="H341" s="92">
        <f t="shared" si="16"/>
        <v>4</v>
      </c>
      <c r="I341" s="94">
        <f>GESTOR!L341</f>
        <v>0</v>
      </c>
      <c r="J341" s="96">
        <f t="shared" si="17"/>
        <v>4</v>
      </c>
      <c r="K341" s="18">
        <v>1291.77</v>
      </c>
      <c r="L341" s="18">
        <f t="shared" si="15"/>
        <v>2583.54</v>
      </c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</row>
    <row r="342" spans="1:32" ht="29" x14ac:dyDescent="0.35">
      <c r="A342" s="112"/>
      <c r="B342" s="33">
        <v>339</v>
      </c>
      <c r="C342" s="115"/>
      <c r="D342" s="39" t="s">
        <v>78</v>
      </c>
      <c r="E342" s="40" t="s">
        <v>125</v>
      </c>
      <c r="F342" s="40" t="s">
        <v>28</v>
      </c>
      <c r="G342" s="47">
        <f>REITORIA!J342+CEAD!J342+CEART!J342+CEFID!J342+ESAG!J342+FAED!J342+CCT!J342+CAV!J342+CEO!J342+CEAVI!J342+CESFI!J342+CERES!J342+CEPLAN!J342+CESMO!J342</f>
        <v>12</v>
      </c>
      <c r="H342" s="92">
        <f t="shared" si="16"/>
        <v>24</v>
      </c>
      <c r="I342" s="94">
        <f>GESTOR!L342</f>
        <v>0</v>
      </c>
      <c r="J342" s="96">
        <f t="shared" si="17"/>
        <v>24</v>
      </c>
      <c r="K342" s="18">
        <v>85.89</v>
      </c>
      <c r="L342" s="18">
        <f t="shared" si="15"/>
        <v>1030.68</v>
      </c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</row>
    <row r="343" spans="1:32" x14ac:dyDescent="0.35">
      <c r="A343" s="112"/>
      <c r="B343" s="33">
        <v>340</v>
      </c>
      <c r="C343" s="115"/>
      <c r="D343" s="39" t="s">
        <v>131</v>
      </c>
      <c r="E343" s="40" t="s">
        <v>125</v>
      </c>
      <c r="F343" s="40" t="s">
        <v>28</v>
      </c>
      <c r="G343" s="47">
        <f>REITORIA!J343+CEAD!J343+CEART!J343+CEFID!J343+ESAG!J343+FAED!J343+CCT!J343+CAV!J343+CEO!J343+CEAVI!J343+CESFI!J343+CERES!J343+CEPLAN!J343+CESMO!J343</f>
        <v>12</v>
      </c>
      <c r="H343" s="92">
        <f t="shared" si="16"/>
        <v>24</v>
      </c>
      <c r="I343" s="94">
        <f>GESTOR!L343</f>
        <v>0</v>
      </c>
      <c r="J343" s="96">
        <f t="shared" si="17"/>
        <v>24</v>
      </c>
      <c r="K343" s="18">
        <v>81.319999999999993</v>
      </c>
      <c r="L343" s="18">
        <f t="shared" si="15"/>
        <v>975.83999999999992</v>
      </c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</row>
    <row r="344" spans="1:32" ht="43.5" x14ac:dyDescent="0.35">
      <c r="A344" s="112"/>
      <c r="B344" s="33">
        <v>341</v>
      </c>
      <c r="C344" s="115"/>
      <c r="D344" s="39" t="s">
        <v>133</v>
      </c>
      <c r="E344" s="40" t="s">
        <v>37</v>
      </c>
      <c r="F344" s="40" t="s">
        <v>80</v>
      </c>
      <c r="G344" s="47">
        <f>REITORIA!J344+CEAD!J344+CEART!J344+CEFID!J344+ESAG!J344+FAED!J344+CCT!J344+CAV!J344+CEO!J344+CEAVI!J344+CESFI!J344+CERES!J344+CEPLAN!J344+CESMO!J344</f>
        <v>200</v>
      </c>
      <c r="H344" s="92">
        <f t="shared" si="16"/>
        <v>400</v>
      </c>
      <c r="I344" s="94">
        <f>GESTOR!L344</f>
        <v>0</v>
      </c>
      <c r="J344" s="96">
        <f t="shared" si="17"/>
        <v>400</v>
      </c>
      <c r="K344" s="18">
        <v>23.66</v>
      </c>
      <c r="L344" s="18">
        <f t="shared" si="15"/>
        <v>4732</v>
      </c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</row>
    <row r="345" spans="1:32" ht="43.5" x14ac:dyDescent="0.35">
      <c r="A345" s="112"/>
      <c r="B345" s="33">
        <v>342</v>
      </c>
      <c r="C345" s="115"/>
      <c r="D345" s="39" t="s">
        <v>134</v>
      </c>
      <c r="E345" s="40" t="s">
        <v>37</v>
      </c>
      <c r="F345" s="40" t="s">
        <v>81</v>
      </c>
      <c r="G345" s="47">
        <f>REITORIA!J345+CEAD!J345+CEART!J345+CEFID!J345+ESAG!J345+FAED!J345+CCT!J345+CAV!J345+CEO!J345+CEAVI!J345+CESFI!J345+CERES!J345+CEPLAN!J345+CESMO!J345</f>
        <v>200</v>
      </c>
      <c r="H345" s="92">
        <f t="shared" si="16"/>
        <v>400</v>
      </c>
      <c r="I345" s="94">
        <f>GESTOR!L345</f>
        <v>0</v>
      </c>
      <c r="J345" s="96">
        <f t="shared" si="17"/>
        <v>400</v>
      </c>
      <c r="K345" s="18">
        <v>24.79</v>
      </c>
      <c r="L345" s="18">
        <f t="shared" si="15"/>
        <v>4958</v>
      </c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</row>
    <row r="346" spans="1:32" ht="58" x14ac:dyDescent="0.35">
      <c r="A346" s="112"/>
      <c r="B346" s="33">
        <v>343</v>
      </c>
      <c r="C346" s="115"/>
      <c r="D346" s="39" t="s">
        <v>135</v>
      </c>
      <c r="E346" s="40" t="s">
        <v>37</v>
      </c>
      <c r="F346" s="40" t="s">
        <v>82</v>
      </c>
      <c r="G346" s="47">
        <f>REITORIA!J346+CEAD!J346+CEART!J346+CEFID!J346+ESAG!J346+FAED!J346+CCT!J346+CAV!J346+CEO!J346+CEAVI!J346+CESFI!J346+CERES!J346+CEPLAN!J346+CESMO!J346</f>
        <v>200</v>
      </c>
      <c r="H346" s="92">
        <f t="shared" si="16"/>
        <v>400</v>
      </c>
      <c r="I346" s="94">
        <f>GESTOR!L346</f>
        <v>0</v>
      </c>
      <c r="J346" s="96">
        <f t="shared" si="17"/>
        <v>400</v>
      </c>
      <c r="K346" s="18">
        <v>62.42</v>
      </c>
      <c r="L346" s="18">
        <f t="shared" si="15"/>
        <v>12484</v>
      </c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</row>
    <row r="347" spans="1:32" ht="58" x14ac:dyDescent="0.35">
      <c r="A347" s="112"/>
      <c r="B347" s="33">
        <v>344</v>
      </c>
      <c r="C347" s="115"/>
      <c r="D347" s="39" t="s">
        <v>136</v>
      </c>
      <c r="E347" s="40" t="s">
        <v>37</v>
      </c>
      <c r="F347" s="40" t="s">
        <v>83</v>
      </c>
      <c r="G347" s="47">
        <f>REITORIA!J347+CEAD!J347+CEART!J347+CEFID!J347+ESAG!J347+FAED!J347+CCT!J347+CAV!J347+CEO!J347+CEAVI!J347+CESFI!J347+CERES!J347+CEPLAN!J347+CESMO!J347</f>
        <v>200</v>
      </c>
      <c r="H347" s="92">
        <f t="shared" si="16"/>
        <v>400</v>
      </c>
      <c r="I347" s="94">
        <f>GESTOR!L347</f>
        <v>0</v>
      </c>
      <c r="J347" s="96">
        <f t="shared" si="17"/>
        <v>400</v>
      </c>
      <c r="K347" s="18">
        <v>32.659999999999997</v>
      </c>
      <c r="L347" s="18">
        <f t="shared" si="15"/>
        <v>6531.9999999999991</v>
      </c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</row>
    <row r="348" spans="1:32" ht="43.5" x14ac:dyDescent="0.35">
      <c r="A348" s="112"/>
      <c r="B348" s="33">
        <v>345</v>
      </c>
      <c r="C348" s="115"/>
      <c r="D348" s="39" t="s">
        <v>86</v>
      </c>
      <c r="E348" s="40" t="s">
        <v>125</v>
      </c>
      <c r="F348" s="40" t="s">
        <v>87</v>
      </c>
      <c r="G348" s="47">
        <f>REITORIA!J348+CEAD!J348+CEART!J348+CEFID!J348+ESAG!J348+FAED!J348+CCT!J348+CAV!J348+CEO!J348+CEAVI!J348+CESFI!J348+CERES!J348+CEPLAN!J348+CESMO!J348</f>
        <v>8</v>
      </c>
      <c r="H348" s="92">
        <f t="shared" si="16"/>
        <v>16</v>
      </c>
      <c r="I348" s="94">
        <f>GESTOR!L348</f>
        <v>0</v>
      </c>
      <c r="J348" s="96">
        <f t="shared" si="17"/>
        <v>16</v>
      </c>
      <c r="K348" s="18">
        <v>552.51</v>
      </c>
      <c r="L348" s="18">
        <f t="shared" si="15"/>
        <v>4420.08</v>
      </c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</row>
    <row r="349" spans="1:32" x14ac:dyDescent="0.35">
      <c r="A349" s="112"/>
      <c r="B349" s="33">
        <v>346</v>
      </c>
      <c r="C349" s="115"/>
      <c r="D349" s="39" t="s">
        <v>88</v>
      </c>
      <c r="E349" s="40" t="s">
        <v>125</v>
      </c>
      <c r="F349" s="40" t="s">
        <v>28</v>
      </c>
      <c r="G349" s="47">
        <f>REITORIA!J349+CEAD!J349+CEART!J349+CEFID!J349+ESAG!J349+FAED!J349+CCT!J349+CAV!J349+CEO!J349+CEAVI!J349+CESFI!J349+CERES!J349+CEPLAN!J349+CESMO!J349</f>
        <v>2</v>
      </c>
      <c r="H349" s="92">
        <f t="shared" si="16"/>
        <v>4</v>
      </c>
      <c r="I349" s="94">
        <f>GESTOR!L349</f>
        <v>0</v>
      </c>
      <c r="J349" s="96">
        <f t="shared" si="17"/>
        <v>4</v>
      </c>
      <c r="K349" s="18">
        <v>1097.5</v>
      </c>
      <c r="L349" s="18">
        <f t="shared" si="15"/>
        <v>2195</v>
      </c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</row>
    <row r="350" spans="1:32" ht="29" x14ac:dyDescent="0.35">
      <c r="A350" s="112"/>
      <c r="B350" s="33">
        <v>347</v>
      </c>
      <c r="C350" s="115"/>
      <c r="D350" s="39" t="s">
        <v>89</v>
      </c>
      <c r="E350" s="40" t="s">
        <v>37</v>
      </c>
      <c r="F350" s="40" t="s">
        <v>28</v>
      </c>
      <c r="G350" s="47">
        <f>REITORIA!J350+CEAD!J350+CEART!J350+CEFID!J350+ESAG!J350+FAED!J350+CCT!J350+CAV!J350+CEO!J350+CEAVI!J350+CESFI!J350+CERES!J350+CEPLAN!J350+CESMO!J350</f>
        <v>100</v>
      </c>
      <c r="H350" s="92">
        <f t="shared" si="16"/>
        <v>200</v>
      </c>
      <c r="I350" s="94">
        <f>GESTOR!L350</f>
        <v>0</v>
      </c>
      <c r="J350" s="96">
        <f t="shared" si="17"/>
        <v>200</v>
      </c>
      <c r="K350" s="18">
        <v>229.04</v>
      </c>
      <c r="L350" s="18">
        <f t="shared" si="15"/>
        <v>22904</v>
      </c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</row>
    <row r="351" spans="1:32" ht="29" x14ac:dyDescent="0.35">
      <c r="A351" s="112"/>
      <c r="B351" s="33">
        <v>348</v>
      </c>
      <c r="C351" s="115"/>
      <c r="D351" s="39" t="s">
        <v>90</v>
      </c>
      <c r="E351" s="40" t="s">
        <v>37</v>
      </c>
      <c r="F351" s="40" t="s">
        <v>28</v>
      </c>
      <c r="G351" s="47">
        <f>REITORIA!J351+CEAD!J351+CEART!J351+CEFID!J351+ESAG!J351+FAED!J351+CCT!J351+CAV!J351+CEO!J351+CEAVI!J351+CESFI!J351+CERES!J351+CEPLAN!J351+CESMO!J351</f>
        <v>100</v>
      </c>
      <c r="H351" s="92">
        <f t="shared" si="16"/>
        <v>200</v>
      </c>
      <c r="I351" s="94">
        <f>GESTOR!L351</f>
        <v>0</v>
      </c>
      <c r="J351" s="96">
        <f t="shared" si="17"/>
        <v>200</v>
      </c>
      <c r="K351" s="18">
        <v>128.83000000000001</v>
      </c>
      <c r="L351" s="18">
        <f t="shared" si="15"/>
        <v>12883.000000000002</v>
      </c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</row>
    <row r="352" spans="1:32" ht="29" x14ac:dyDescent="0.35">
      <c r="A352" s="112"/>
      <c r="B352" s="33">
        <v>349</v>
      </c>
      <c r="C352" s="115"/>
      <c r="D352" s="39" t="s">
        <v>91</v>
      </c>
      <c r="E352" s="40" t="s">
        <v>37</v>
      </c>
      <c r="F352" s="40" t="s">
        <v>92</v>
      </c>
      <c r="G352" s="47">
        <f>REITORIA!J352+CEAD!J352+CEART!J352+CEFID!J352+ESAG!J352+FAED!J352+CCT!J352+CAV!J352+CEO!J352+CEAVI!J352+CESFI!J352+CERES!J352+CEPLAN!J352+CESMO!J352</f>
        <v>200</v>
      </c>
      <c r="H352" s="92">
        <f t="shared" si="16"/>
        <v>400</v>
      </c>
      <c r="I352" s="94">
        <f>GESTOR!L352</f>
        <v>0</v>
      </c>
      <c r="J352" s="96">
        <f t="shared" si="17"/>
        <v>400</v>
      </c>
      <c r="K352" s="18">
        <v>23.1</v>
      </c>
      <c r="L352" s="18">
        <f t="shared" si="15"/>
        <v>4620</v>
      </c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</row>
    <row r="353" spans="1:32" ht="29" x14ac:dyDescent="0.35">
      <c r="A353" s="112"/>
      <c r="B353" s="33">
        <v>350</v>
      </c>
      <c r="C353" s="115"/>
      <c r="D353" s="39" t="s">
        <v>93</v>
      </c>
      <c r="E353" s="40" t="s">
        <v>125</v>
      </c>
      <c r="F353" s="40" t="s">
        <v>28</v>
      </c>
      <c r="G353" s="47">
        <f>REITORIA!J353+CEAD!J353+CEART!J353+CEFID!J353+ESAG!J353+FAED!J353+CCT!J353+CAV!J353+CEO!J353+CEAVI!J353+CESFI!J353+CERES!J353+CEPLAN!J353+CESMO!J353</f>
        <v>20</v>
      </c>
      <c r="H353" s="92">
        <f t="shared" si="16"/>
        <v>40</v>
      </c>
      <c r="I353" s="94">
        <f>GESTOR!L353</f>
        <v>0</v>
      </c>
      <c r="J353" s="96">
        <f t="shared" si="17"/>
        <v>40</v>
      </c>
      <c r="K353" s="18">
        <v>213.77</v>
      </c>
      <c r="L353" s="18">
        <f t="shared" si="15"/>
        <v>4275.4000000000005</v>
      </c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</row>
    <row r="354" spans="1:32" ht="29" x14ac:dyDescent="0.35">
      <c r="A354" s="113"/>
      <c r="B354" s="41">
        <v>351</v>
      </c>
      <c r="C354" s="116"/>
      <c r="D354" s="39" t="s">
        <v>94</v>
      </c>
      <c r="E354" s="40" t="s">
        <v>125</v>
      </c>
      <c r="F354" s="40" t="s">
        <v>28</v>
      </c>
      <c r="G354" s="47">
        <f>REITORIA!J354+CEAD!J354+CEART!J354+CEFID!J354+ESAG!J354+FAED!J354+CCT!J354+CAV!J354+CEO!J354+CEAVI!J354+CESFI!J354+CERES!J354+CEPLAN!J354+CESMO!J354</f>
        <v>2</v>
      </c>
      <c r="H354" s="92">
        <f t="shared" si="16"/>
        <v>4</v>
      </c>
      <c r="I354" s="94">
        <f>GESTOR!L354</f>
        <v>0</v>
      </c>
      <c r="J354" s="96">
        <f t="shared" si="17"/>
        <v>4</v>
      </c>
      <c r="K354" s="18">
        <v>233.81</v>
      </c>
      <c r="L354" s="18">
        <f t="shared" si="15"/>
        <v>467.62</v>
      </c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</row>
    <row r="355" spans="1:32" x14ac:dyDescent="0.35">
      <c r="A355" s="46"/>
      <c r="K355" s="29"/>
      <c r="L355" s="29">
        <f>SUM(L4:L260)</f>
        <v>4094547.1399999992</v>
      </c>
      <c r="M355" s="31">
        <f>SUMPRODUCT($K$4:$K$354,M4:M354)</f>
        <v>118238.73999999999</v>
      </c>
      <c r="N355" s="31">
        <f t="shared" ref="N355:AF355" si="18">SUMPRODUCT($K$4:$K$354,N4:N354)</f>
        <v>0</v>
      </c>
      <c r="O355" s="31">
        <f t="shared" si="18"/>
        <v>0</v>
      </c>
      <c r="P355" s="31">
        <f t="shared" si="18"/>
        <v>0</v>
      </c>
      <c r="Q355" s="31">
        <f t="shared" si="18"/>
        <v>0</v>
      </c>
      <c r="R355" s="31">
        <f t="shared" si="18"/>
        <v>0</v>
      </c>
      <c r="S355" s="31">
        <f t="shared" si="18"/>
        <v>0</v>
      </c>
      <c r="T355" s="31">
        <f t="shared" si="18"/>
        <v>0</v>
      </c>
      <c r="U355" s="31">
        <f t="shared" si="18"/>
        <v>0</v>
      </c>
      <c r="V355" s="31">
        <f t="shared" si="18"/>
        <v>0</v>
      </c>
      <c r="W355" s="31">
        <f t="shared" si="18"/>
        <v>0</v>
      </c>
      <c r="X355" s="31">
        <f t="shared" si="18"/>
        <v>0</v>
      </c>
      <c r="Y355" s="31">
        <f t="shared" si="18"/>
        <v>0</v>
      </c>
      <c r="Z355" s="31">
        <f t="shared" si="18"/>
        <v>0</v>
      </c>
      <c r="AA355" s="31">
        <f t="shared" si="18"/>
        <v>0</v>
      </c>
      <c r="AB355" s="31">
        <f t="shared" si="18"/>
        <v>0</v>
      </c>
      <c r="AC355" s="31">
        <f t="shared" si="18"/>
        <v>0</v>
      </c>
      <c r="AD355" s="31">
        <f t="shared" si="18"/>
        <v>0</v>
      </c>
      <c r="AE355" s="31">
        <f t="shared" si="18"/>
        <v>0</v>
      </c>
      <c r="AF355" s="31">
        <f t="shared" si="18"/>
        <v>0</v>
      </c>
    </row>
    <row r="359" spans="1:32" x14ac:dyDescent="0.35">
      <c r="H359" s="155" t="str">
        <f>A1</f>
        <v>PE 0658/2024 SRP - (SGPE DE ORIGEM: 7444/2024)</v>
      </c>
      <c r="I359" s="155"/>
      <c r="J359" s="155"/>
      <c r="K359" s="155"/>
      <c r="L359" s="155"/>
    </row>
    <row r="360" spans="1:32" ht="54" customHeight="1" x14ac:dyDescent="0.35">
      <c r="H360" s="167" t="str">
        <f>D1</f>
        <v>OBJETO: Contratação de empresa para execução de Serviços de manutenção e instalação de cabeamento estruturado para dados e voz, com fornecimento de material de rede (cabeamento UTP e FO), para toda a UDESC.</v>
      </c>
      <c r="I360" s="167"/>
      <c r="J360" s="167"/>
      <c r="K360" s="167"/>
      <c r="L360" s="167"/>
    </row>
    <row r="361" spans="1:32" x14ac:dyDescent="0.35">
      <c r="H361" s="155" t="str">
        <f>K1</f>
        <v>VIGÊNCIA DA ATA: 08/08/2024 até 08/08/2025</v>
      </c>
      <c r="I361" s="155"/>
      <c r="J361" s="155"/>
      <c r="K361" s="155"/>
      <c r="L361" s="155"/>
    </row>
    <row r="362" spans="1:32" x14ac:dyDescent="0.35">
      <c r="H362" s="156" t="s">
        <v>204</v>
      </c>
      <c r="I362" s="157"/>
      <c r="J362" s="157"/>
      <c r="K362" s="158">
        <f>L355</f>
        <v>4094547.1399999992</v>
      </c>
      <c r="L362" s="158"/>
    </row>
    <row r="363" spans="1:32" x14ac:dyDescent="0.35">
      <c r="H363" s="159" t="s">
        <v>205</v>
      </c>
      <c r="I363" s="160"/>
      <c r="J363" s="160"/>
      <c r="K363" s="161">
        <f>(SUM(M355:AF355))</f>
        <v>118238.73999999999</v>
      </c>
      <c r="L363" s="161"/>
    </row>
    <row r="364" spans="1:32" x14ac:dyDescent="0.35">
      <c r="H364" s="162"/>
      <c r="I364" s="163"/>
      <c r="J364" s="163"/>
      <c r="K364" s="163"/>
      <c r="L364" s="164"/>
    </row>
    <row r="365" spans="1:32" x14ac:dyDescent="0.35">
      <c r="H365" s="168" t="s">
        <v>206</v>
      </c>
      <c r="I365" s="169"/>
      <c r="J365" s="170"/>
      <c r="K365" s="170"/>
      <c r="L365" s="171">
        <f>K363/K362</f>
        <v>2.8877122660260792E-2</v>
      </c>
    </row>
    <row r="366" spans="1:32" x14ac:dyDescent="0.35">
      <c r="H366" s="165" t="s">
        <v>207</v>
      </c>
      <c r="I366" s="166"/>
      <c r="J366" s="166"/>
      <c r="K366" s="166"/>
      <c r="L366" s="166"/>
    </row>
  </sheetData>
  <autoFilter ref="A3:AF355" xr:uid="{61FA82BE-1832-48DA-BF46-4478E0D95B62}">
    <filterColumn colId="12">
      <customFilters>
        <customFilter operator="notEqual" val=" "/>
      </customFilters>
    </filterColumn>
  </autoFilter>
  <mergeCells count="50">
    <mergeCell ref="H363:J363"/>
    <mergeCell ref="K363:L363"/>
    <mergeCell ref="H366:L366"/>
    <mergeCell ref="H359:L359"/>
    <mergeCell ref="H360:L360"/>
    <mergeCell ref="H361:L361"/>
    <mergeCell ref="H362:J362"/>
    <mergeCell ref="K362:L362"/>
    <mergeCell ref="AC1:AC2"/>
    <mergeCell ref="AD1:AD2"/>
    <mergeCell ref="AE1:AE2"/>
    <mergeCell ref="AF1:AF2"/>
    <mergeCell ref="W1:W2"/>
    <mergeCell ref="X1:X2"/>
    <mergeCell ref="Y1:Y2"/>
    <mergeCell ref="Z1:Z2"/>
    <mergeCell ref="AA1:AA2"/>
    <mergeCell ref="AB1:AB2"/>
    <mergeCell ref="V1:V2"/>
    <mergeCell ref="A2:L2"/>
    <mergeCell ref="D1:J1"/>
    <mergeCell ref="M1:M2"/>
    <mergeCell ref="N1:N2"/>
    <mergeCell ref="O1:O2"/>
    <mergeCell ref="P1:P2"/>
    <mergeCell ref="A1:C1"/>
    <mergeCell ref="K1:L1"/>
    <mergeCell ref="Q1:Q2"/>
    <mergeCell ref="R1:R2"/>
    <mergeCell ref="S1:S2"/>
    <mergeCell ref="T1:T2"/>
    <mergeCell ref="U1:U2"/>
    <mergeCell ref="A271:A312"/>
    <mergeCell ref="C271:C312"/>
    <mergeCell ref="A313:A354"/>
    <mergeCell ref="C313:C354"/>
    <mergeCell ref="A193:A232"/>
    <mergeCell ref="C193:C232"/>
    <mergeCell ref="A233:A270"/>
    <mergeCell ref="C233:C270"/>
    <mergeCell ref="A4:A48"/>
    <mergeCell ref="C4:C48"/>
    <mergeCell ref="A117:A158"/>
    <mergeCell ref="C117:C158"/>
    <mergeCell ref="A159:A192"/>
    <mergeCell ref="C159:C192"/>
    <mergeCell ref="A49:A79"/>
    <mergeCell ref="C49:C79"/>
    <mergeCell ref="A80:A116"/>
    <mergeCell ref="C80:C116"/>
  </mergeCells>
  <conditionalFormatting sqref="M4:AF354">
    <cfRule type="cellIs" dxfId="4" priority="3" stopIfTrue="1" operator="greaterThan">
      <formula>0</formula>
    </cfRule>
    <cfRule type="cellIs" dxfId="3" priority="4" stopIfTrue="1" operator="greaterThan">
      <formula>0</formula>
    </cfRule>
    <cfRule type="cellIs" dxfId="2" priority="5" stopIfTrue="1" operator="greaterThan">
      <formula>0</formula>
    </cfRule>
  </conditionalFormatting>
  <conditionalFormatting sqref="M4:AF354">
    <cfRule type="cellIs" dxfId="1" priority="1" operator="greaterThan">
      <formula>10</formula>
    </cfRule>
    <cfRule type="cellIs" dxfId="0" priority="2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003B9-A33C-44E9-8F45-371C4490244B}">
  <dimension ref="A1:AI380"/>
  <sheetViews>
    <sheetView zoomScale="85" zoomScaleNormal="85" workbookViewId="0">
      <selection activeCell="N3" sqref="N1:N1048576"/>
    </sheetView>
  </sheetViews>
  <sheetFormatPr defaultColWidth="9.7265625" defaultRowHeight="40" customHeight="1" x14ac:dyDescent="0.6"/>
  <cols>
    <col min="1" max="1" width="10.7265625" style="56" customWidth="1"/>
    <col min="2" max="2" width="9.7265625" style="57"/>
    <col min="3" max="3" width="9.54296875" style="1" customWidth="1"/>
    <col min="4" max="4" width="18" style="60" customWidth="1"/>
    <col min="5" max="5" width="42.453125" style="32" customWidth="1"/>
    <col min="6" max="6" width="10" style="1" customWidth="1"/>
    <col min="7" max="7" width="19.453125" style="1" customWidth="1"/>
    <col min="8" max="8" width="16.7265625" style="1" customWidth="1"/>
    <col min="9" max="9" width="13.7265625" style="22" bestFit="1" customWidth="1"/>
    <col min="10" max="17" width="13.81640625" style="4" customWidth="1"/>
    <col min="18" max="18" width="13.26953125" style="21" customWidth="1"/>
    <col min="19" max="19" width="12.54296875" style="5" customWidth="1"/>
    <col min="20" max="20" width="13.54296875" style="6" customWidth="1"/>
    <col min="21" max="21" width="13.7265625" style="70" customWidth="1"/>
    <col min="22" max="22" width="13.7265625" style="6" customWidth="1"/>
    <col min="23" max="23" width="14.26953125" style="6" customWidth="1"/>
    <col min="24" max="24" width="13.453125" style="6" customWidth="1"/>
    <col min="25" max="31" width="13.7265625" style="6" customWidth="1"/>
    <col min="32" max="35" width="13.7265625" style="2" customWidth="1"/>
    <col min="36" max="16384" width="9.7265625" style="2"/>
  </cols>
  <sheetData>
    <row r="1" spans="1:35" ht="52.5" customHeight="1" x14ac:dyDescent="0.35">
      <c r="A1" s="126" t="s">
        <v>23</v>
      </c>
      <c r="B1" s="126"/>
      <c r="C1" s="126"/>
      <c r="D1" s="127"/>
      <c r="E1" s="129" t="s">
        <v>163</v>
      </c>
      <c r="F1" s="130"/>
      <c r="G1" s="130"/>
      <c r="H1" s="130"/>
      <c r="I1" s="131"/>
      <c r="J1" s="117" t="s">
        <v>24</v>
      </c>
      <c r="K1" s="118"/>
      <c r="L1" s="118"/>
      <c r="M1" s="118"/>
      <c r="N1" s="118"/>
      <c r="O1" s="118"/>
      <c r="P1" s="118"/>
      <c r="Q1" s="118"/>
      <c r="R1" s="118"/>
      <c r="S1" s="119"/>
      <c r="T1" s="132" t="s">
        <v>164</v>
      </c>
      <c r="U1" s="133" t="s">
        <v>17</v>
      </c>
      <c r="V1" s="128" t="s">
        <v>17</v>
      </c>
      <c r="W1" s="128" t="s">
        <v>17</v>
      </c>
      <c r="X1" s="128" t="s">
        <v>17</v>
      </c>
      <c r="Y1" s="128" t="s">
        <v>17</v>
      </c>
      <c r="Z1" s="128" t="s">
        <v>17</v>
      </c>
      <c r="AA1" s="128" t="s">
        <v>17</v>
      </c>
      <c r="AB1" s="128" t="s">
        <v>17</v>
      </c>
      <c r="AC1" s="128" t="s">
        <v>17</v>
      </c>
      <c r="AD1" s="128" t="s">
        <v>17</v>
      </c>
      <c r="AE1" s="128" t="s">
        <v>17</v>
      </c>
      <c r="AF1" s="128" t="s">
        <v>17</v>
      </c>
      <c r="AG1" s="128" t="s">
        <v>17</v>
      </c>
      <c r="AH1" s="128" t="s">
        <v>17</v>
      </c>
      <c r="AI1" s="128" t="s">
        <v>17</v>
      </c>
    </row>
    <row r="2" spans="1:35" ht="25.15" customHeight="1" x14ac:dyDescent="0.35">
      <c r="A2" s="121" t="s">
        <v>148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2"/>
      <c r="T2" s="132"/>
      <c r="U2" s="133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</row>
    <row r="3" spans="1:35" s="3" customFormat="1" ht="40" customHeight="1" x14ac:dyDescent="0.25">
      <c r="A3" s="52" t="s">
        <v>138</v>
      </c>
      <c r="B3" s="55" t="s">
        <v>21</v>
      </c>
      <c r="C3" s="55" t="s">
        <v>19</v>
      </c>
      <c r="D3" s="59" t="s">
        <v>12</v>
      </c>
      <c r="E3" s="52" t="s">
        <v>26</v>
      </c>
      <c r="F3" s="55" t="s">
        <v>3</v>
      </c>
      <c r="G3" s="52" t="s">
        <v>16</v>
      </c>
      <c r="H3" s="55" t="s">
        <v>13</v>
      </c>
      <c r="I3" s="25" t="s">
        <v>20</v>
      </c>
      <c r="J3" s="55" t="s">
        <v>18</v>
      </c>
      <c r="K3" s="77" t="s">
        <v>171</v>
      </c>
      <c r="L3" s="77" t="s">
        <v>172</v>
      </c>
      <c r="M3" s="77" t="s">
        <v>173</v>
      </c>
      <c r="N3" s="77" t="s">
        <v>174</v>
      </c>
      <c r="O3" s="77" t="s">
        <v>175</v>
      </c>
      <c r="P3" s="77" t="s">
        <v>176</v>
      </c>
      <c r="Q3" s="77" t="s">
        <v>177</v>
      </c>
      <c r="R3" s="78" t="s">
        <v>0</v>
      </c>
      <c r="S3" s="26" t="s">
        <v>2</v>
      </c>
      <c r="T3" s="64">
        <v>45573</v>
      </c>
      <c r="U3" s="65" t="s">
        <v>1</v>
      </c>
      <c r="V3" s="30" t="s">
        <v>1</v>
      </c>
      <c r="W3" s="30" t="s">
        <v>1</v>
      </c>
      <c r="X3" s="30" t="s">
        <v>1</v>
      </c>
      <c r="Y3" s="30" t="s">
        <v>1</v>
      </c>
      <c r="Z3" s="30" t="s">
        <v>1</v>
      </c>
      <c r="AA3" s="30" t="s">
        <v>1</v>
      </c>
      <c r="AB3" s="30" t="s">
        <v>1</v>
      </c>
      <c r="AC3" s="30" t="s">
        <v>1</v>
      </c>
      <c r="AD3" s="30" t="s">
        <v>1</v>
      </c>
      <c r="AE3" s="30" t="s">
        <v>1</v>
      </c>
      <c r="AF3" s="30" t="s">
        <v>1</v>
      </c>
      <c r="AG3" s="30" t="s">
        <v>1</v>
      </c>
      <c r="AH3" s="30" t="s">
        <v>1</v>
      </c>
      <c r="AI3" s="30" t="s">
        <v>1</v>
      </c>
    </row>
    <row r="4" spans="1:35" ht="40" customHeight="1" x14ac:dyDescent="0.35">
      <c r="A4" s="108" t="s">
        <v>139</v>
      </c>
      <c r="B4" s="111">
        <v>1</v>
      </c>
      <c r="C4" s="41">
        <v>1</v>
      </c>
      <c r="D4" s="123" t="s">
        <v>123</v>
      </c>
      <c r="E4" s="39" t="s">
        <v>27</v>
      </c>
      <c r="F4" s="41" t="s">
        <v>125</v>
      </c>
      <c r="G4" s="41" t="s">
        <v>28</v>
      </c>
      <c r="H4" s="41" t="s">
        <v>29</v>
      </c>
      <c r="I4" s="36">
        <v>161.22</v>
      </c>
      <c r="J4" s="17">
        <v>8</v>
      </c>
      <c r="K4" s="79">
        <f t="shared" ref="K4:K67" si="0">IF(SUM(T4:AK4)&gt;J4,J4,SUM(T4:AK4))</f>
        <v>1</v>
      </c>
      <c r="L4" s="81">
        <f>(SUM(T4:AK4))</f>
        <v>1</v>
      </c>
      <c r="M4" s="82"/>
      <c r="N4" s="83">
        <f t="shared" ref="N4:N67" si="1">ROUND(IF(J4*0.25-0.5&lt;0,0,J4*0.25-0.5),0)-Q4-O4</f>
        <v>2</v>
      </c>
      <c r="O4" s="82"/>
      <c r="P4" s="82"/>
      <c r="Q4" s="82"/>
      <c r="R4" s="84">
        <f t="shared" ref="R4:R67" si="2">J4-(SUM(T4:AC4))+M4</f>
        <v>7</v>
      </c>
      <c r="S4" s="19" t="str">
        <f>IF(R4&lt;0,"ATENÇÃO","OK")</f>
        <v>OK</v>
      </c>
      <c r="T4" s="48">
        <v>1</v>
      </c>
      <c r="U4" s="66"/>
      <c r="V4" s="48"/>
      <c r="W4" s="48"/>
      <c r="X4" s="48"/>
      <c r="Y4" s="50"/>
      <c r="Z4" s="50"/>
      <c r="AA4" s="50"/>
      <c r="AB4" s="50"/>
      <c r="AC4" s="50"/>
      <c r="AD4" s="50"/>
      <c r="AE4" s="50"/>
      <c r="AF4" s="51"/>
      <c r="AG4" s="51"/>
      <c r="AH4" s="51"/>
      <c r="AI4" s="51"/>
    </row>
    <row r="5" spans="1:35" ht="40" customHeight="1" x14ac:dyDescent="0.35">
      <c r="A5" s="109"/>
      <c r="B5" s="112"/>
      <c r="C5" s="33">
        <v>2</v>
      </c>
      <c r="D5" s="124"/>
      <c r="E5" s="34" t="s">
        <v>30</v>
      </c>
      <c r="F5" s="37" t="s">
        <v>31</v>
      </c>
      <c r="G5" s="37" t="s">
        <v>28</v>
      </c>
      <c r="H5" s="33" t="s">
        <v>29</v>
      </c>
      <c r="I5" s="38">
        <v>12.89</v>
      </c>
      <c r="J5" s="17">
        <v>0</v>
      </c>
      <c r="K5" s="79">
        <f t="shared" si="0"/>
        <v>0</v>
      </c>
      <c r="L5" s="81">
        <f t="shared" ref="L5:L68" si="3">(SUM(T5:AK5))</f>
        <v>0</v>
      </c>
      <c r="M5" s="82"/>
      <c r="N5" s="83">
        <f t="shared" si="1"/>
        <v>0</v>
      </c>
      <c r="O5" s="80"/>
      <c r="P5" s="80"/>
      <c r="Q5" s="80"/>
      <c r="R5" s="84">
        <f t="shared" si="2"/>
        <v>0</v>
      </c>
      <c r="S5" s="19" t="str">
        <f t="shared" ref="S5:S68" si="4">IF(R5&lt;0,"ATENÇÃO","OK")</f>
        <v>OK</v>
      </c>
      <c r="T5" s="48"/>
      <c r="U5" s="67"/>
      <c r="V5" s="48"/>
      <c r="W5" s="48"/>
      <c r="X5" s="48"/>
      <c r="Y5" s="50"/>
      <c r="Z5" s="50"/>
      <c r="AA5" s="50"/>
      <c r="AB5" s="50"/>
      <c r="AC5" s="50"/>
      <c r="AD5" s="50"/>
      <c r="AE5" s="50"/>
      <c r="AF5" s="51"/>
      <c r="AG5" s="51"/>
      <c r="AH5" s="51"/>
      <c r="AI5" s="51"/>
    </row>
    <row r="6" spans="1:35" ht="40" customHeight="1" x14ac:dyDescent="0.35">
      <c r="A6" s="109"/>
      <c r="B6" s="112"/>
      <c r="C6" s="33">
        <v>3</v>
      </c>
      <c r="D6" s="124"/>
      <c r="E6" s="34" t="s">
        <v>32</v>
      </c>
      <c r="F6" s="37" t="s">
        <v>125</v>
      </c>
      <c r="G6" s="37" t="s">
        <v>28</v>
      </c>
      <c r="H6" s="33" t="s">
        <v>29</v>
      </c>
      <c r="I6" s="38">
        <v>20.63</v>
      </c>
      <c r="J6" s="17">
        <v>0</v>
      </c>
      <c r="K6" s="79">
        <f t="shared" si="0"/>
        <v>0</v>
      </c>
      <c r="L6" s="81">
        <f t="shared" si="3"/>
        <v>0</v>
      </c>
      <c r="M6" s="82"/>
      <c r="N6" s="83">
        <f t="shared" si="1"/>
        <v>0</v>
      </c>
      <c r="O6" s="80"/>
      <c r="P6" s="80"/>
      <c r="Q6" s="80"/>
      <c r="R6" s="84">
        <f t="shared" si="2"/>
        <v>0</v>
      </c>
      <c r="S6" s="19" t="str">
        <f t="shared" si="4"/>
        <v>OK</v>
      </c>
      <c r="T6" s="48"/>
      <c r="U6" s="67"/>
      <c r="V6" s="48"/>
      <c r="W6" s="48"/>
      <c r="X6" s="48"/>
      <c r="Y6" s="50"/>
      <c r="Z6" s="50"/>
      <c r="AA6" s="50"/>
      <c r="AB6" s="50"/>
      <c r="AC6" s="50"/>
      <c r="AD6" s="50"/>
      <c r="AE6" s="50"/>
      <c r="AF6" s="51"/>
      <c r="AG6" s="51"/>
      <c r="AH6" s="51"/>
      <c r="AI6" s="51"/>
    </row>
    <row r="7" spans="1:35" ht="40" customHeight="1" x14ac:dyDescent="0.35">
      <c r="A7" s="109"/>
      <c r="B7" s="112"/>
      <c r="C7" s="41">
        <v>4</v>
      </c>
      <c r="D7" s="124"/>
      <c r="E7" s="39" t="s">
        <v>33</v>
      </c>
      <c r="F7" s="40" t="s">
        <v>125</v>
      </c>
      <c r="G7" s="40" t="s">
        <v>34</v>
      </c>
      <c r="H7" s="41" t="s">
        <v>29</v>
      </c>
      <c r="I7" s="38">
        <v>33.53</v>
      </c>
      <c r="J7" s="17">
        <v>100</v>
      </c>
      <c r="K7" s="79">
        <f t="shared" si="0"/>
        <v>46</v>
      </c>
      <c r="L7" s="81">
        <f t="shared" si="3"/>
        <v>46</v>
      </c>
      <c r="M7" s="82"/>
      <c r="N7" s="83">
        <f t="shared" si="1"/>
        <v>25</v>
      </c>
      <c r="O7" s="80"/>
      <c r="P7" s="80"/>
      <c r="Q7" s="80"/>
      <c r="R7" s="84">
        <f t="shared" si="2"/>
        <v>54</v>
      </c>
      <c r="S7" s="19" t="str">
        <f t="shared" si="4"/>
        <v>OK</v>
      </c>
      <c r="T7" s="48">
        <v>46</v>
      </c>
      <c r="U7" s="66"/>
      <c r="V7" s="48"/>
      <c r="W7" s="48"/>
      <c r="X7" s="48"/>
      <c r="Y7" s="50"/>
      <c r="Z7" s="50"/>
      <c r="AA7" s="50"/>
      <c r="AB7" s="50"/>
      <c r="AC7" s="50"/>
      <c r="AD7" s="50"/>
      <c r="AE7" s="50"/>
      <c r="AF7" s="51"/>
      <c r="AG7" s="51"/>
      <c r="AH7" s="51"/>
      <c r="AI7" s="51"/>
    </row>
    <row r="8" spans="1:35" ht="40" customHeight="1" x14ac:dyDescent="0.35">
      <c r="A8" s="109"/>
      <c r="B8" s="112"/>
      <c r="C8" s="41">
        <v>5</v>
      </c>
      <c r="D8" s="124"/>
      <c r="E8" s="39" t="s">
        <v>35</v>
      </c>
      <c r="F8" s="40" t="s">
        <v>125</v>
      </c>
      <c r="G8" s="40" t="s">
        <v>36</v>
      </c>
      <c r="H8" s="41" t="s">
        <v>29</v>
      </c>
      <c r="I8" s="38">
        <v>48.36</v>
      </c>
      <c r="J8" s="17">
        <v>35</v>
      </c>
      <c r="K8" s="79">
        <f t="shared" si="0"/>
        <v>20</v>
      </c>
      <c r="L8" s="81">
        <f t="shared" si="3"/>
        <v>20</v>
      </c>
      <c r="M8" s="82"/>
      <c r="N8" s="83">
        <f t="shared" si="1"/>
        <v>8</v>
      </c>
      <c r="O8" s="80"/>
      <c r="P8" s="80"/>
      <c r="Q8" s="80"/>
      <c r="R8" s="84">
        <f t="shared" si="2"/>
        <v>15</v>
      </c>
      <c r="S8" s="19" t="str">
        <f t="shared" si="4"/>
        <v>OK</v>
      </c>
      <c r="T8" s="48">
        <v>20</v>
      </c>
      <c r="U8" s="66"/>
      <c r="V8" s="48"/>
      <c r="W8" s="48"/>
      <c r="X8" s="48"/>
      <c r="Y8" s="50"/>
      <c r="Z8" s="50"/>
      <c r="AA8" s="50"/>
      <c r="AB8" s="50"/>
      <c r="AC8" s="50"/>
      <c r="AD8" s="50"/>
      <c r="AE8" s="50"/>
      <c r="AF8" s="51"/>
      <c r="AG8" s="51"/>
      <c r="AH8" s="51"/>
      <c r="AI8" s="51"/>
    </row>
    <row r="9" spans="1:35" ht="40" customHeight="1" x14ac:dyDescent="0.35">
      <c r="A9" s="109"/>
      <c r="B9" s="112"/>
      <c r="C9" s="33">
        <v>6</v>
      </c>
      <c r="D9" s="124"/>
      <c r="E9" s="34" t="s">
        <v>127</v>
      </c>
      <c r="F9" s="35" t="s">
        <v>125</v>
      </c>
      <c r="G9" s="37" t="s">
        <v>28</v>
      </c>
      <c r="H9" s="33" t="s">
        <v>29</v>
      </c>
      <c r="I9" s="36">
        <v>4.24</v>
      </c>
      <c r="J9" s="17">
        <v>800</v>
      </c>
      <c r="K9" s="79">
        <f t="shared" si="0"/>
        <v>0</v>
      </c>
      <c r="L9" s="81">
        <f t="shared" si="3"/>
        <v>0</v>
      </c>
      <c r="M9" s="82"/>
      <c r="N9" s="83">
        <f t="shared" si="1"/>
        <v>200</v>
      </c>
      <c r="O9" s="80"/>
      <c r="P9" s="80"/>
      <c r="Q9" s="80"/>
      <c r="R9" s="84">
        <f t="shared" si="2"/>
        <v>800</v>
      </c>
      <c r="S9" s="19" t="str">
        <f t="shared" si="4"/>
        <v>OK</v>
      </c>
      <c r="T9" s="48"/>
      <c r="U9" s="67"/>
      <c r="V9" s="48"/>
      <c r="W9" s="48"/>
      <c r="X9" s="48"/>
      <c r="Y9" s="50"/>
      <c r="Z9" s="50"/>
      <c r="AA9" s="50"/>
      <c r="AB9" s="50"/>
      <c r="AC9" s="50"/>
      <c r="AD9" s="50"/>
      <c r="AE9" s="50"/>
      <c r="AF9" s="51"/>
      <c r="AG9" s="51"/>
      <c r="AH9" s="51"/>
      <c r="AI9" s="51"/>
    </row>
    <row r="10" spans="1:35" ht="40" customHeight="1" x14ac:dyDescent="0.35">
      <c r="A10" s="109"/>
      <c r="B10" s="112"/>
      <c r="C10" s="41">
        <v>7</v>
      </c>
      <c r="D10" s="124"/>
      <c r="E10" s="39" t="s">
        <v>128</v>
      </c>
      <c r="F10" s="40" t="s">
        <v>37</v>
      </c>
      <c r="G10" s="40" t="s">
        <v>38</v>
      </c>
      <c r="H10" s="41" t="s">
        <v>29</v>
      </c>
      <c r="I10" s="38">
        <v>8.59</v>
      </c>
      <c r="J10" s="17">
        <v>1500</v>
      </c>
      <c r="K10" s="79">
        <f t="shared" si="0"/>
        <v>590</v>
      </c>
      <c r="L10" s="81">
        <f t="shared" si="3"/>
        <v>590</v>
      </c>
      <c r="M10" s="82"/>
      <c r="N10" s="83">
        <f t="shared" si="1"/>
        <v>375</v>
      </c>
      <c r="O10" s="80"/>
      <c r="P10" s="80"/>
      <c r="Q10" s="80"/>
      <c r="R10" s="84">
        <f t="shared" si="2"/>
        <v>910</v>
      </c>
      <c r="S10" s="19" t="str">
        <f t="shared" si="4"/>
        <v>OK</v>
      </c>
      <c r="T10" s="48">
        <v>590</v>
      </c>
      <c r="U10" s="66"/>
      <c r="V10" s="48"/>
      <c r="W10" s="48"/>
      <c r="X10" s="48"/>
      <c r="Y10" s="50"/>
      <c r="Z10" s="50"/>
      <c r="AA10" s="50"/>
      <c r="AB10" s="50"/>
      <c r="AC10" s="50"/>
      <c r="AD10" s="50"/>
      <c r="AE10" s="50"/>
      <c r="AF10" s="51"/>
      <c r="AG10" s="51"/>
      <c r="AH10" s="51"/>
      <c r="AI10" s="51"/>
    </row>
    <row r="11" spans="1:35" ht="40" customHeight="1" x14ac:dyDescent="0.35">
      <c r="A11" s="109"/>
      <c r="B11" s="112"/>
      <c r="C11" s="41">
        <v>8</v>
      </c>
      <c r="D11" s="124"/>
      <c r="E11" s="39" t="s">
        <v>129</v>
      </c>
      <c r="F11" s="40" t="s">
        <v>37</v>
      </c>
      <c r="G11" s="40" t="s">
        <v>39</v>
      </c>
      <c r="H11" s="41" t="s">
        <v>29</v>
      </c>
      <c r="I11" s="38">
        <v>12.65</v>
      </c>
      <c r="J11" s="17">
        <f>200</f>
        <v>200</v>
      </c>
      <c r="K11" s="79">
        <f t="shared" si="0"/>
        <v>200</v>
      </c>
      <c r="L11" s="81">
        <f t="shared" si="3"/>
        <v>300</v>
      </c>
      <c r="M11" s="82">
        <v>100</v>
      </c>
      <c r="N11" s="83">
        <f t="shared" si="1"/>
        <v>50</v>
      </c>
      <c r="O11" s="80"/>
      <c r="P11" s="80"/>
      <c r="Q11" s="80"/>
      <c r="R11" s="84">
        <f t="shared" si="2"/>
        <v>0</v>
      </c>
      <c r="S11" s="19" t="str">
        <f t="shared" si="4"/>
        <v>OK</v>
      </c>
      <c r="T11" s="48">
        <v>300</v>
      </c>
      <c r="U11" s="66"/>
      <c r="V11" s="48"/>
      <c r="W11" s="48"/>
      <c r="X11" s="48"/>
      <c r="Y11" s="50"/>
      <c r="Z11" s="50"/>
      <c r="AA11" s="50"/>
      <c r="AB11" s="50"/>
      <c r="AC11" s="50"/>
      <c r="AD11" s="50"/>
      <c r="AE11" s="50"/>
      <c r="AF11" s="51"/>
      <c r="AG11" s="51"/>
      <c r="AH11" s="51"/>
      <c r="AI11" s="51"/>
    </row>
    <row r="12" spans="1:35" ht="40" customHeight="1" x14ac:dyDescent="0.35">
      <c r="A12" s="109"/>
      <c r="B12" s="112"/>
      <c r="C12" s="33">
        <v>9</v>
      </c>
      <c r="D12" s="124"/>
      <c r="E12" s="39" t="s">
        <v>130</v>
      </c>
      <c r="F12" s="41" t="s">
        <v>37</v>
      </c>
      <c r="G12" s="40" t="s">
        <v>40</v>
      </c>
      <c r="H12" s="40" t="s">
        <v>29</v>
      </c>
      <c r="I12" s="38">
        <v>13.75</v>
      </c>
      <c r="J12" s="17">
        <v>0</v>
      </c>
      <c r="K12" s="79">
        <f t="shared" si="0"/>
        <v>0</v>
      </c>
      <c r="L12" s="81">
        <f t="shared" si="3"/>
        <v>0</v>
      </c>
      <c r="M12" s="82"/>
      <c r="N12" s="83">
        <f t="shared" si="1"/>
        <v>0</v>
      </c>
      <c r="O12" s="80"/>
      <c r="P12" s="80"/>
      <c r="Q12" s="80"/>
      <c r="R12" s="84">
        <f t="shared" si="2"/>
        <v>0</v>
      </c>
      <c r="S12" s="19" t="str">
        <f t="shared" si="4"/>
        <v>OK</v>
      </c>
      <c r="T12" s="48"/>
      <c r="U12" s="67"/>
      <c r="V12" s="48"/>
      <c r="W12" s="48"/>
      <c r="X12" s="48"/>
      <c r="Y12" s="50"/>
      <c r="Z12" s="50"/>
      <c r="AA12" s="50"/>
      <c r="AB12" s="50"/>
      <c r="AC12" s="50"/>
      <c r="AD12" s="50"/>
      <c r="AE12" s="50"/>
      <c r="AF12" s="51"/>
      <c r="AG12" s="51"/>
      <c r="AH12" s="51"/>
      <c r="AI12" s="51"/>
    </row>
    <row r="13" spans="1:35" ht="40" customHeight="1" x14ac:dyDescent="0.35">
      <c r="A13" s="109"/>
      <c r="B13" s="112"/>
      <c r="C13" s="41">
        <v>10</v>
      </c>
      <c r="D13" s="124"/>
      <c r="E13" s="39" t="s">
        <v>41</v>
      </c>
      <c r="F13" s="41" t="s">
        <v>10</v>
      </c>
      <c r="G13" s="40" t="s">
        <v>28</v>
      </c>
      <c r="H13" s="40" t="s">
        <v>29</v>
      </c>
      <c r="I13" s="38">
        <v>47.9</v>
      </c>
      <c r="J13" s="17">
        <v>20</v>
      </c>
      <c r="K13" s="79">
        <f t="shared" si="0"/>
        <v>0</v>
      </c>
      <c r="L13" s="81">
        <f t="shared" si="3"/>
        <v>0</v>
      </c>
      <c r="M13" s="82"/>
      <c r="N13" s="83">
        <f t="shared" si="1"/>
        <v>5</v>
      </c>
      <c r="O13" s="80"/>
      <c r="P13" s="80"/>
      <c r="Q13" s="80"/>
      <c r="R13" s="84">
        <f t="shared" si="2"/>
        <v>20</v>
      </c>
      <c r="S13" s="19" t="str">
        <f t="shared" si="4"/>
        <v>OK</v>
      </c>
      <c r="T13" s="48"/>
      <c r="U13" s="66"/>
      <c r="V13" s="48"/>
      <c r="W13" s="48"/>
      <c r="X13" s="48"/>
      <c r="Y13" s="50"/>
      <c r="Z13" s="50"/>
      <c r="AA13" s="50"/>
      <c r="AB13" s="50"/>
      <c r="AC13" s="50"/>
      <c r="AD13" s="50"/>
      <c r="AE13" s="50"/>
      <c r="AF13" s="51"/>
      <c r="AG13" s="51"/>
      <c r="AH13" s="51"/>
      <c r="AI13" s="51"/>
    </row>
    <row r="14" spans="1:35" ht="40" customHeight="1" x14ac:dyDescent="0.35">
      <c r="A14" s="109"/>
      <c r="B14" s="112"/>
      <c r="C14" s="33">
        <v>11</v>
      </c>
      <c r="D14" s="124"/>
      <c r="E14" s="39" t="s">
        <v>42</v>
      </c>
      <c r="F14" s="40" t="s">
        <v>43</v>
      </c>
      <c r="G14" s="40" t="s">
        <v>28</v>
      </c>
      <c r="H14" s="40" t="s">
        <v>29</v>
      </c>
      <c r="I14" s="38">
        <v>17.13</v>
      </c>
      <c r="J14" s="17">
        <v>50</v>
      </c>
      <c r="K14" s="79">
        <f t="shared" si="0"/>
        <v>0</v>
      </c>
      <c r="L14" s="81">
        <f t="shared" si="3"/>
        <v>0</v>
      </c>
      <c r="M14" s="82"/>
      <c r="N14" s="83">
        <f t="shared" si="1"/>
        <v>12</v>
      </c>
      <c r="O14" s="80"/>
      <c r="P14" s="80"/>
      <c r="Q14" s="80"/>
      <c r="R14" s="84">
        <f t="shared" si="2"/>
        <v>50</v>
      </c>
      <c r="S14" s="19" t="str">
        <f t="shared" si="4"/>
        <v>OK</v>
      </c>
      <c r="T14" s="48"/>
      <c r="U14" s="68"/>
      <c r="V14" s="48"/>
      <c r="W14" s="48"/>
      <c r="X14" s="48"/>
      <c r="Y14" s="50"/>
      <c r="Z14" s="50"/>
      <c r="AA14" s="50"/>
      <c r="AB14" s="50"/>
      <c r="AC14" s="50"/>
      <c r="AD14" s="50"/>
      <c r="AE14" s="50"/>
      <c r="AF14" s="51"/>
      <c r="AG14" s="51"/>
      <c r="AH14" s="51"/>
      <c r="AI14" s="51"/>
    </row>
    <row r="15" spans="1:35" ht="40" customHeight="1" x14ac:dyDescent="0.35">
      <c r="A15" s="109"/>
      <c r="B15" s="112"/>
      <c r="C15" s="33">
        <v>12</v>
      </c>
      <c r="D15" s="124"/>
      <c r="E15" s="39" t="s">
        <v>44</v>
      </c>
      <c r="F15" s="40" t="s">
        <v>37</v>
      </c>
      <c r="G15" s="40" t="s">
        <v>45</v>
      </c>
      <c r="H15" s="40" t="s">
        <v>29</v>
      </c>
      <c r="I15" s="38">
        <v>22.06</v>
      </c>
      <c r="J15" s="17">
        <v>0</v>
      </c>
      <c r="K15" s="79">
        <f t="shared" si="0"/>
        <v>0</v>
      </c>
      <c r="L15" s="81">
        <f t="shared" si="3"/>
        <v>0</v>
      </c>
      <c r="M15" s="82"/>
      <c r="N15" s="83">
        <f t="shared" si="1"/>
        <v>0</v>
      </c>
      <c r="O15" s="80"/>
      <c r="P15" s="80"/>
      <c r="Q15" s="80"/>
      <c r="R15" s="84">
        <f t="shared" si="2"/>
        <v>0</v>
      </c>
      <c r="S15" s="19" t="str">
        <f t="shared" si="4"/>
        <v>OK</v>
      </c>
      <c r="T15" s="48"/>
      <c r="U15" s="68"/>
      <c r="V15" s="48"/>
      <c r="W15" s="48"/>
      <c r="X15" s="48"/>
      <c r="Y15" s="50"/>
      <c r="Z15" s="50"/>
      <c r="AA15" s="50"/>
      <c r="AB15" s="50"/>
      <c r="AC15" s="50"/>
      <c r="AD15" s="50"/>
      <c r="AE15" s="50"/>
      <c r="AF15" s="51"/>
      <c r="AG15" s="51"/>
      <c r="AH15" s="51"/>
      <c r="AI15" s="51"/>
    </row>
    <row r="16" spans="1:35" ht="40" customHeight="1" x14ac:dyDescent="0.35">
      <c r="A16" s="109"/>
      <c r="B16" s="112"/>
      <c r="C16" s="41">
        <v>13</v>
      </c>
      <c r="D16" s="124"/>
      <c r="E16" s="39" t="s">
        <v>46</v>
      </c>
      <c r="F16" s="40" t="s">
        <v>37</v>
      </c>
      <c r="G16" s="40" t="s">
        <v>47</v>
      </c>
      <c r="H16" s="40" t="s">
        <v>29</v>
      </c>
      <c r="I16" s="38">
        <v>17.41</v>
      </c>
      <c r="J16" s="17">
        <f>0</f>
        <v>0</v>
      </c>
      <c r="K16" s="79">
        <f t="shared" si="0"/>
        <v>0</v>
      </c>
      <c r="L16" s="81">
        <f t="shared" si="3"/>
        <v>10</v>
      </c>
      <c r="M16" s="82">
        <v>10</v>
      </c>
      <c r="N16" s="83">
        <f t="shared" si="1"/>
        <v>0</v>
      </c>
      <c r="O16" s="80"/>
      <c r="P16" s="80"/>
      <c r="Q16" s="80"/>
      <c r="R16" s="84">
        <f t="shared" si="2"/>
        <v>0</v>
      </c>
      <c r="S16" s="19" t="str">
        <f t="shared" si="4"/>
        <v>OK</v>
      </c>
      <c r="T16" s="48">
        <v>10</v>
      </c>
      <c r="U16" s="68"/>
      <c r="V16" s="48"/>
      <c r="W16" s="48"/>
      <c r="X16" s="48"/>
      <c r="Y16" s="50"/>
      <c r="Z16" s="50"/>
      <c r="AA16" s="50"/>
      <c r="AB16" s="50"/>
      <c r="AC16" s="50"/>
      <c r="AD16" s="50"/>
      <c r="AE16" s="50"/>
      <c r="AF16" s="51"/>
      <c r="AG16" s="51"/>
      <c r="AH16" s="51"/>
      <c r="AI16" s="51"/>
    </row>
    <row r="17" spans="1:35" ht="40" customHeight="1" x14ac:dyDescent="0.35">
      <c r="A17" s="109"/>
      <c r="B17" s="112"/>
      <c r="C17" s="33">
        <v>14</v>
      </c>
      <c r="D17" s="124"/>
      <c r="E17" s="39" t="s">
        <v>48</v>
      </c>
      <c r="F17" s="40" t="s">
        <v>37</v>
      </c>
      <c r="G17" s="40" t="s">
        <v>49</v>
      </c>
      <c r="H17" s="40" t="s">
        <v>29</v>
      </c>
      <c r="I17" s="38">
        <v>12.38</v>
      </c>
      <c r="J17" s="17">
        <v>0</v>
      </c>
      <c r="K17" s="79">
        <f t="shared" si="0"/>
        <v>0</v>
      </c>
      <c r="L17" s="81">
        <f t="shared" si="3"/>
        <v>0</v>
      </c>
      <c r="M17" s="82"/>
      <c r="N17" s="83">
        <f t="shared" si="1"/>
        <v>0</v>
      </c>
      <c r="O17" s="80"/>
      <c r="P17" s="80"/>
      <c r="Q17" s="80"/>
      <c r="R17" s="84">
        <f t="shared" si="2"/>
        <v>0</v>
      </c>
      <c r="S17" s="19" t="str">
        <f t="shared" si="4"/>
        <v>OK</v>
      </c>
      <c r="T17" s="48"/>
      <c r="U17" s="68"/>
      <c r="V17" s="48"/>
      <c r="W17" s="48"/>
      <c r="X17" s="48"/>
      <c r="Y17" s="50"/>
      <c r="Z17" s="50"/>
      <c r="AA17" s="50"/>
      <c r="AB17" s="50"/>
      <c r="AC17" s="50"/>
      <c r="AD17" s="50"/>
      <c r="AE17" s="50"/>
      <c r="AF17" s="51"/>
      <c r="AG17" s="51"/>
      <c r="AH17" s="51"/>
      <c r="AI17" s="51"/>
    </row>
    <row r="18" spans="1:35" ht="40" customHeight="1" x14ac:dyDescent="0.35">
      <c r="A18" s="109"/>
      <c r="B18" s="112"/>
      <c r="C18" s="33">
        <v>15</v>
      </c>
      <c r="D18" s="124"/>
      <c r="E18" s="39" t="s">
        <v>50</v>
      </c>
      <c r="F18" s="40" t="s">
        <v>37</v>
      </c>
      <c r="G18" s="40" t="s">
        <v>51</v>
      </c>
      <c r="H18" s="40" t="s">
        <v>29</v>
      </c>
      <c r="I18" s="38">
        <v>154.96</v>
      </c>
      <c r="J18" s="17">
        <v>0</v>
      </c>
      <c r="K18" s="79">
        <f t="shared" si="0"/>
        <v>0</v>
      </c>
      <c r="L18" s="81">
        <f t="shared" si="3"/>
        <v>0</v>
      </c>
      <c r="M18" s="82"/>
      <c r="N18" s="83">
        <f t="shared" si="1"/>
        <v>0</v>
      </c>
      <c r="O18" s="80"/>
      <c r="P18" s="80"/>
      <c r="Q18" s="80"/>
      <c r="R18" s="84">
        <f t="shared" si="2"/>
        <v>0</v>
      </c>
      <c r="S18" s="19" t="str">
        <f t="shared" si="4"/>
        <v>OK</v>
      </c>
      <c r="T18" s="48"/>
      <c r="U18" s="68"/>
      <c r="V18" s="48"/>
      <c r="W18" s="48"/>
      <c r="X18" s="48"/>
      <c r="Y18" s="50"/>
      <c r="Z18" s="50"/>
      <c r="AA18" s="50"/>
      <c r="AB18" s="50"/>
      <c r="AC18" s="50"/>
      <c r="AD18" s="50"/>
      <c r="AE18" s="50"/>
      <c r="AF18" s="51"/>
      <c r="AG18" s="51"/>
      <c r="AH18" s="51"/>
      <c r="AI18" s="51"/>
    </row>
    <row r="19" spans="1:35" ht="40" customHeight="1" x14ac:dyDescent="0.35">
      <c r="A19" s="109"/>
      <c r="B19" s="112"/>
      <c r="C19" s="33">
        <v>16</v>
      </c>
      <c r="D19" s="124"/>
      <c r="E19" s="39" t="s">
        <v>52</v>
      </c>
      <c r="F19" s="40" t="s">
        <v>37</v>
      </c>
      <c r="G19" s="40" t="s">
        <v>53</v>
      </c>
      <c r="H19" s="40" t="s">
        <v>29</v>
      </c>
      <c r="I19" s="38">
        <v>169.18</v>
      </c>
      <c r="J19" s="17">
        <v>0</v>
      </c>
      <c r="K19" s="79">
        <f t="shared" si="0"/>
        <v>0</v>
      </c>
      <c r="L19" s="81">
        <f t="shared" si="3"/>
        <v>0</v>
      </c>
      <c r="M19" s="82"/>
      <c r="N19" s="83">
        <f t="shared" si="1"/>
        <v>0</v>
      </c>
      <c r="O19" s="80"/>
      <c r="P19" s="80"/>
      <c r="Q19" s="80"/>
      <c r="R19" s="84">
        <f t="shared" si="2"/>
        <v>0</v>
      </c>
      <c r="S19" s="19" t="str">
        <f t="shared" si="4"/>
        <v>OK</v>
      </c>
      <c r="T19" s="48"/>
      <c r="U19" s="68"/>
      <c r="V19" s="48"/>
      <c r="W19" s="48"/>
      <c r="X19" s="48"/>
      <c r="Y19" s="50"/>
      <c r="Z19" s="50"/>
      <c r="AA19" s="50"/>
      <c r="AB19" s="50"/>
      <c r="AC19" s="50"/>
      <c r="AD19" s="50"/>
      <c r="AE19" s="50"/>
      <c r="AF19" s="51"/>
      <c r="AG19" s="51"/>
      <c r="AH19" s="51"/>
      <c r="AI19" s="51"/>
    </row>
    <row r="20" spans="1:35" ht="40" customHeight="1" x14ac:dyDescent="0.35">
      <c r="A20" s="109"/>
      <c r="B20" s="112"/>
      <c r="C20" s="41">
        <v>17</v>
      </c>
      <c r="D20" s="124"/>
      <c r="E20" s="39" t="s">
        <v>54</v>
      </c>
      <c r="F20" s="40" t="s">
        <v>37</v>
      </c>
      <c r="G20" s="40" t="s">
        <v>55</v>
      </c>
      <c r="H20" s="40" t="s">
        <v>29</v>
      </c>
      <c r="I20" s="38">
        <v>55.76</v>
      </c>
      <c r="J20" s="17">
        <v>50</v>
      </c>
      <c r="K20" s="79">
        <f t="shared" si="0"/>
        <v>26</v>
      </c>
      <c r="L20" s="81">
        <f t="shared" si="3"/>
        <v>26</v>
      </c>
      <c r="M20" s="82"/>
      <c r="N20" s="83">
        <f t="shared" si="1"/>
        <v>12</v>
      </c>
      <c r="O20" s="80"/>
      <c r="P20" s="80"/>
      <c r="Q20" s="80"/>
      <c r="R20" s="84">
        <f t="shared" si="2"/>
        <v>24</v>
      </c>
      <c r="S20" s="19" t="str">
        <f t="shared" si="4"/>
        <v>OK</v>
      </c>
      <c r="T20" s="48">
        <v>26</v>
      </c>
      <c r="U20" s="66"/>
      <c r="V20" s="48"/>
      <c r="W20" s="48"/>
      <c r="X20" s="48"/>
      <c r="Y20" s="50"/>
      <c r="Z20" s="50"/>
      <c r="AA20" s="50"/>
      <c r="AB20" s="50"/>
      <c r="AC20" s="50"/>
      <c r="AD20" s="50"/>
      <c r="AE20" s="50"/>
      <c r="AF20" s="51"/>
      <c r="AG20" s="51"/>
      <c r="AH20" s="51"/>
      <c r="AI20" s="51"/>
    </row>
    <row r="21" spans="1:35" ht="40" customHeight="1" x14ac:dyDescent="0.35">
      <c r="A21" s="109"/>
      <c r="B21" s="112"/>
      <c r="C21" s="41">
        <v>18</v>
      </c>
      <c r="D21" s="124"/>
      <c r="E21" s="39" t="s">
        <v>56</v>
      </c>
      <c r="F21" s="40" t="s">
        <v>37</v>
      </c>
      <c r="G21" s="40" t="s">
        <v>57</v>
      </c>
      <c r="H21" s="40" t="s">
        <v>29</v>
      </c>
      <c r="I21" s="38">
        <v>21.39</v>
      </c>
      <c r="J21" s="17">
        <v>70</v>
      </c>
      <c r="K21" s="79">
        <f t="shared" si="0"/>
        <v>10</v>
      </c>
      <c r="L21" s="81">
        <f t="shared" si="3"/>
        <v>10</v>
      </c>
      <c r="M21" s="82"/>
      <c r="N21" s="83">
        <f t="shared" si="1"/>
        <v>17</v>
      </c>
      <c r="O21" s="80"/>
      <c r="P21" s="80"/>
      <c r="Q21" s="80"/>
      <c r="R21" s="84">
        <f t="shared" si="2"/>
        <v>60</v>
      </c>
      <c r="S21" s="19" t="str">
        <f t="shared" si="4"/>
        <v>OK</v>
      </c>
      <c r="T21" s="48">
        <v>10</v>
      </c>
      <c r="U21" s="66"/>
      <c r="V21" s="48"/>
      <c r="W21" s="48"/>
      <c r="X21" s="48"/>
      <c r="Y21" s="50"/>
      <c r="Z21" s="50"/>
      <c r="AA21" s="50"/>
      <c r="AB21" s="50"/>
      <c r="AC21" s="50"/>
      <c r="AD21" s="50"/>
      <c r="AE21" s="50"/>
      <c r="AF21" s="51"/>
      <c r="AG21" s="51"/>
      <c r="AH21" s="51"/>
      <c r="AI21" s="51"/>
    </row>
    <row r="22" spans="1:35" ht="40" customHeight="1" x14ac:dyDescent="0.35">
      <c r="A22" s="109"/>
      <c r="B22" s="112"/>
      <c r="C22" s="33">
        <v>19</v>
      </c>
      <c r="D22" s="124"/>
      <c r="E22" s="39" t="s">
        <v>58</v>
      </c>
      <c r="F22" s="40" t="s">
        <v>37</v>
      </c>
      <c r="G22" s="40" t="s">
        <v>59</v>
      </c>
      <c r="H22" s="40" t="s">
        <v>29</v>
      </c>
      <c r="I22" s="38">
        <v>47.92</v>
      </c>
      <c r="J22" s="17">
        <v>10</v>
      </c>
      <c r="K22" s="79">
        <f t="shared" si="0"/>
        <v>0</v>
      </c>
      <c r="L22" s="81">
        <f t="shared" si="3"/>
        <v>0</v>
      </c>
      <c r="M22" s="82"/>
      <c r="N22" s="83">
        <f t="shared" si="1"/>
        <v>2</v>
      </c>
      <c r="O22" s="80"/>
      <c r="P22" s="80"/>
      <c r="Q22" s="80"/>
      <c r="R22" s="84">
        <f t="shared" si="2"/>
        <v>10</v>
      </c>
      <c r="S22" s="19" t="str">
        <f t="shared" si="4"/>
        <v>OK</v>
      </c>
      <c r="T22" s="48"/>
      <c r="U22" s="68"/>
      <c r="V22" s="48"/>
      <c r="W22" s="48"/>
      <c r="X22" s="48"/>
      <c r="Y22" s="50"/>
      <c r="Z22" s="50"/>
      <c r="AA22" s="50"/>
      <c r="AB22" s="50"/>
      <c r="AC22" s="50"/>
      <c r="AD22" s="50"/>
      <c r="AE22" s="50"/>
      <c r="AF22" s="51"/>
      <c r="AG22" s="51"/>
      <c r="AH22" s="51"/>
      <c r="AI22" s="51"/>
    </row>
    <row r="23" spans="1:35" ht="40" customHeight="1" x14ac:dyDescent="0.35">
      <c r="A23" s="109"/>
      <c r="B23" s="112"/>
      <c r="C23" s="33">
        <v>20</v>
      </c>
      <c r="D23" s="124"/>
      <c r="E23" s="39" t="s">
        <v>60</v>
      </c>
      <c r="F23" s="40" t="s">
        <v>37</v>
      </c>
      <c r="G23" s="40" t="s">
        <v>61</v>
      </c>
      <c r="H23" s="40" t="s">
        <v>29</v>
      </c>
      <c r="I23" s="38">
        <v>80.260000000000005</v>
      </c>
      <c r="J23" s="17">
        <v>10</v>
      </c>
      <c r="K23" s="79">
        <f t="shared" si="0"/>
        <v>0</v>
      </c>
      <c r="L23" s="81">
        <f t="shared" si="3"/>
        <v>0</v>
      </c>
      <c r="M23" s="82"/>
      <c r="N23" s="83">
        <f t="shared" si="1"/>
        <v>2</v>
      </c>
      <c r="O23" s="80"/>
      <c r="P23" s="80"/>
      <c r="Q23" s="80"/>
      <c r="R23" s="84">
        <f t="shared" si="2"/>
        <v>10</v>
      </c>
      <c r="S23" s="19" t="str">
        <f t="shared" si="4"/>
        <v>OK</v>
      </c>
      <c r="T23" s="48"/>
      <c r="U23" s="68"/>
      <c r="V23" s="48"/>
      <c r="W23" s="48"/>
      <c r="X23" s="48"/>
      <c r="Y23" s="50"/>
      <c r="Z23" s="50"/>
      <c r="AA23" s="50"/>
      <c r="AB23" s="50"/>
      <c r="AC23" s="50"/>
      <c r="AD23" s="50"/>
      <c r="AE23" s="50"/>
      <c r="AF23" s="51"/>
      <c r="AG23" s="51"/>
      <c r="AH23" s="51"/>
      <c r="AI23" s="51"/>
    </row>
    <row r="24" spans="1:35" ht="40" customHeight="1" x14ac:dyDescent="0.35">
      <c r="A24" s="109"/>
      <c r="B24" s="112"/>
      <c r="C24" s="33">
        <v>21</v>
      </c>
      <c r="D24" s="124"/>
      <c r="E24" s="39" t="s">
        <v>62</v>
      </c>
      <c r="F24" s="40" t="s">
        <v>125</v>
      </c>
      <c r="G24" s="40" t="s">
        <v>63</v>
      </c>
      <c r="H24" s="40" t="s">
        <v>29</v>
      </c>
      <c r="I24" s="38">
        <v>857.58</v>
      </c>
      <c r="J24" s="17">
        <v>0</v>
      </c>
      <c r="K24" s="79">
        <f t="shared" si="0"/>
        <v>0</v>
      </c>
      <c r="L24" s="81">
        <f t="shared" si="3"/>
        <v>0</v>
      </c>
      <c r="M24" s="82"/>
      <c r="N24" s="83">
        <f t="shared" si="1"/>
        <v>0</v>
      </c>
      <c r="O24" s="80"/>
      <c r="P24" s="80"/>
      <c r="Q24" s="80"/>
      <c r="R24" s="84">
        <f t="shared" si="2"/>
        <v>0</v>
      </c>
      <c r="S24" s="19" t="str">
        <f t="shared" si="4"/>
        <v>OK</v>
      </c>
      <c r="T24" s="48"/>
      <c r="U24" s="68"/>
      <c r="V24" s="48"/>
      <c r="W24" s="48"/>
      <c r="X24" s="48"/>
      <c r="Y24" s="50"/>
      <c r="Z24" s="50"/>
      <c r="AA24" s="50"/>
      <c r="AB24" s="50"/>
      <c r="AC24" s="50"/>
      <c r="AD24" s="50"/>
      <c r="AE24" s="50"/>
      <c r="AF24" s="51"/>
      <c r="AG24" s="51"/>
      <c r="AH24" s="51"/>
      <c r="AI24" s="51"/>
    </row>
    <row r="25" spans="1:35" ht="40" customHeight="1" x14ac:dyDescent="0.35">
      <c r="A25" s="109"/>
      <c r="B25" s="112"/>
      <c r="C25" s="33">
        <v>22</v>
      </c>
      <c r="D25" s="124"/>
      <c r="E25" s="39" t="s">
        <v>64</v>
      </c>
      <c r="F25" s="40" t="s">
        <v>125</v>
      </c>
      <c r="G25" s="40" t="s">
        <v>63</v>
      </c>
      <c r="H25" s="40" t="s">
        <v>29</v>
      </c>
      <c r="I25" s="38">
        <v>450.92</v>
      </c>
      <c r="J25" s="17">
        <v>0</v>
      </c>
      <c r="K25" s="79">
        <f t="shared" si="0"/>
        <v>0</v>
      </c>
      <c r="L25" s="81">
        <f t="shared" si="3"/>
        <v>0</v>
      </c>
      <c r="M25" s="82"/>
      <c r="N25" s="83">
        <f t="shared" si="1"/>
        <v>0</v>
      </c>
      <c r="O25" s="80"/>
      <c r="P25" s="80"/>
      <c r="Q25" s="80"/>
      <c r="R25" s="84">
        <f t="shared" si="2"/>
        <v>0</v>
      </c>
      <c r="S25" s="19" t="str">
        <f t="shared" si="4"/>
        <v>OK</v>
      </c>
      <c r="T25" s="48"/>
      <c r="U25" s="68"/>
      <c r="V25" s="48"/>
      <c r="W25" s="48"/>
      <c r="X25" s="48"/>
      <c r="Y25" s="50"/>
      <c r="Z25" s="50"/>
      <c r="AA25" s="50"/>
      <c r="AB25" s="50"/>
      <c r="AC25" s="50"/>
      <c r="AD25" s="50"/>
      <c r="AE25" s="50"/>
      <c r="AF25" s="51"/>
      <c r="AG25" s="51"/>
      <c r="AH25" s="51"/>
      <c r="AI25" s="51"/>
    </row>
    <row r="26" spans="1:35" ht="40" customHeight="1" x14ac:dyDescent="0.35">
      <c r="A26" s="109"/>
      <c r="B26" s="112"/>
      <c r="C26" s="33">
        <v>23</v>
      </c>
      <c r="D26" s="124"/>
      <c r="E26" s="39" t="s">
        <v>65</v>
      </c>
      <c r="F26" s="40" t="s">
        <v>125</v>
      </c>
      <c r="G26" s="40" t="s">
        <v>66</v>
      </c>
      <c r="H26" s="40" t="s">
        <v>29</v>
      </c>
      <c r="I26" s="38">
        <v>121.74</v>
      </c>
      <c r="J26" s="17">
        <v>0</v>
      </c>
      <c r="K26" s="79">
        <f t="shared" si="0"/>
        <v>0</v>
      </c>
      <c r="L26" s="81">
        <f t="shared" si="3"/>
        <v>0</v>
      </c>
      <c r="M26" s="82"/>
      <c r="N26" s="83">
        <f t="shared" si="1"/>
        <v>0</v>
      </c>
      <c r="O26" s="80"/>
      <c r="P26" s="80"/>
      <c r="Q26" s="80"/>
      <c r="R26" s="84">
        <f t="shared" si="2"/>
        <v>0</v>
      </c>
      <c r="S26" s="19" t="str">
        <f t="shared" si="4"/>
        <v>OK</v>
      </c>
      <c r="T26" s="48"/>
      <c r="U26" s="68"/>
      <c r="V26" s="48"/>
      <c r="W26" s="48"/>
      <c r="X26" s="48"/>
      <c r="Y26" s="50"/>
      <c r="Z26" s="50"/>
      <c r="AA26" s="50"/>
      <c r="AB26" s="50"/>
      <c r="AC26" s="50"/>
      <c r="AD26" s="50"/>
      <c r="AE26" s="50"/>
      <c r="AF26" s="51"/>
      <c r="AG26" s="51"/>
      <c r="AH26" s="51"/>
      <c r="AI26" s="51"/>
    </row>
    <row r="27" spans="1:35" ht="40" customHeight="1" x14ac:dyDescent="0.35">
      <c r="A27" s="109"/>
      <c r="B27" s="112"/>
      <c r="C27" s="33">
        <v>24</v>
      </c>
      <c r="D27" s="124"/>
      <c r="E27" s="39" t="s">
        <v>67</v>
      </c>
      <c r="F27" s="40" t="s">
        <v>125</v>
      </c>
      <c r="G27" s="40" t="s">
        <v>68</v>
      </c>
      <c r="H27" s="40" t="s">
        <v>29</v>
      </c>
      <c r="I27" s="38">
        <v>559.17999999999995</v>
      </c>
      <c r="J27" s="17">
        <v>0</v>
      </c>
      <c r="K27" s="79">
        <f t="shared" si="0"/>
        <v>0</v>
      </c>
      <c r="L27" s="81">
        <f t="shared" si="3"/>
        <v>0</v>
      </c>
      <c r="M27" s="82"/>
      <c r="N27" s="83">
        <f t="shared" si="1"/>
        <v>0</v>
      </c>
      <c r="O27" s="80"/>
      <c r="P27" s="80"/>
      <c r="Q27" s="80"/>
      <c r="R27" s="84">
        <f t="shared" si="2"/>
        <v>0</v>
      </c>
      <c r="S27" s="19" t="str">
        <f t="shared" si="4"/>
        <v>OK</v>
      </c>
      <c r="T27" s="48"/>
      <c r="U27" s="68"/>
      <c r="V27" s="48"/>
      <c r="W27" s="48"/>
      <c r="X27" s="48"/>
      <c r="Y27" s="50"/>
      <c r="Z27" s="50"/>
      <c r="AA27" s="50"/>
      <c r="AB27" s="50"/>
      <c r="AC27" s="50"/>
      <c r="AD27" s="50"/>
      <c r="AE27" s="50"/>
      <c r="AF27" s="51"/>
      <c r="AG27" s="51"/>
      <c r="AH27" s="51"/>
      <c r="AI27" s="51"/>
    </row>
    <row r="28" spans="1:35" ht="40" customHeight="1" x14ac:dyDescent="0.35">
      <c r="A28" s="109"/>
      <c r="B28" s="112"/>
      <c r="C28" s="41">
        <v>25</v>
      </c>
      <c r="D28" s="124"/>
      <c r="E28" s="39" t="s">
        <v>69</v>
      </c>
      <c r="F28" s="40" t="s">
        <v>125</v>
      </c>
      <c r="G28" s="40" t="s">
        <v>28</v>
      </c>
      <c r="H28" s="40" t="s">
        <v>29</v>
      </c>
      <c r="I28" s="38">
        <v>279.39999999999998</v>
      </c>
      <c r="J28" s="17">
        <v>3</v>
      </c>
      <c r="K28" s="79">
        <f t="shared" si="0"/>
        <v>2</v>
      </c>
      <c r="L28" s="81">
        <f t="shared" si="3"/>
        <v>2</v>
      </c>
      <c r="M28" s="82"/>
      <c r="N28" s="83">
        <f t="shared" si="1"/>
        <v>0</v>
      </c>
      <c r="O28" s="80"/>
      <c r="P28" s="80"/>
      <c r="Q28" s="80"/>
      <c r="R28" s="84">
        <f t="shared" si="2"/>
        <v>1</v>
      </c>
      <c r="S28" s="19" t="str">
        <f t="shared" si="4"/>
        <v>OK</v>
      </c>
      <c r="T28" s="48">
        <v>2</v>
      </c>
      <c r="U28" s="66"/>
      <c r="V28" s="48"/>
      <c r="W28" s="48"/>
      <c r="X28" s="48"/>
      <c r="Y28" s="50"/>
      <c r="Z28" s="50"/>
      <c r="AA28" s="50"/>
      <c r="AB28" s="50"/>
      <c r="AC28" s="50"/>
      <c r="AD28" s="50"/>
      <c r="AE28" s="50"/>
      <c r="AF28" s="51"/>
      <c r="AG28" s="51"/>
      <c r="AH28" s="51"/>
      <c r="AI28" s="51"/>
    </row>
    <row r="29" spans="1:35" ht="40" customHeight="1" x14ac:dyDescent="0.35">
      <c r="A29" s="109"/>
      <c r="B29" s="112"/>
      <c r="C29" s="33">
        <v>26</v>
      </c>
      <c r="D29" s="124"/>
      <c r="E29" s="39" t="s">
        <v>70</v>
      </c>
      <c r="F29" s="40" t="s">
        <v>125</v>
      </c>
      <c r="G29" s="40" t="s">
        <v>71</v>
      </c>
      <c r="H29" s="40" t="s">
        <v>29</v>
      </c>
      <c r="I29" s="38">
        <v>106.23</v>
      </c>
      <c r="J29" s="17">
        <v>0</v>
      </c>
      <c r="K29" s="79">
        <f t="shared" si="0"/>
        <v>0</v>
      </c>
      <c r="L29" s="81">
        <f t="shared" si="3"/>
        <v>0</v>
      </c>
      <c r="M29" s="82"/>
      <c r="N29" s="83">
        <f t="shared" si="1"/>
        <v>0</v>
      </c>
      <c r="O29" s="80"/>
      <c r="P29" s="80"/>
      <c r="Q29" s="80"/>
      <c r="R29" s="84">
        <f t="shared" si="2"/>
        <v>0</v>
      </c>
      <c r="S29" s="19" t="str">
        <f t="shared" si="4"/>
        <v>OK</v>
      </c>
      <c r="T29" s="48"/>
      <c r="U29" s="68"/>
      <c r="V29" s="48"/>
      <c r="W29" s="48"/>
      <c r="X29" s="48"/>
      <c r="Y29" s="50"/>
      <c r="Z29" s="50"/>
      <c r="AA29" s="50"/>
      <c r="AB29" s="50"/>
      <c r="AC29" s="50"/>
      <c r="AD29" s="50"/>
      <c r="AE29" s="50"/>
      <c r="AF29" s="51"/>
      <c r="AG29" s="51"/>
      <c r="AH29" s="51"/>
      <c r="AI29" s="51"/>
    </row>
    <row r="30" spans="1:35" ht="40" customHeight="1" x14ac:dyDescent="0.35">
      <c r="A30" s="109"/>
      <c r="B30" s="112"/>
      <c r="C30" s="41">
        <v>27</v>
      </c>
      <c r="D30" s="124"/>
      <c r="E30" s="39" t="s">
        <v>72</v>
      </c>
      <c r="F30" s="40" t="s">
        <v>125</v>
      </c>
      <c r="G30" s="40" t="s">
        <v>73</v>
      </c>
      <c r="H30" s="40" t="s">
        <v>29</v>
      </c>
      <c r="I30" s="38">
        <v>619.09</v>
      </c>
      <c r="J30" s="17">
        <v>6</v>
      </c>
      <c r="K30" s="79">
        <f t="shared" si="0"/>
        <v>1</v>
      </c>
      <c r="L30" s="81">
        <f t="shared" si="3"/>
        <v>1</v>
      </c>
      <c r="M30" s="82"/>
      <c r="N30" s="83">
        <f t="shared" si="1"/>
        <v>1</v>
      </c>
      <c r="O30" s="80"/>
      <c r="P30" s="80"/>
      <c r="Q30" s="80"/>
      <c r="R30" s="84">
        <f t="shared" si="2"/>
        <v>5</v>
      </c>
      <c r="S30" s="19" t="str">
        <f t="shared" si="4"/>
        <v>OK</v>
      </c>
      <c r="T30" s="48">
        <v>1</v>
      </c>
      <c r="U30" s="66"/>
      <c r="V30" s="48"/>
      <c r="W30" s="48"/>
      <c r="X30" s="48"/>
      <c r="Y30" s="50"/>
      <c r="Z30" s="50"/>
      <c r="AA30" s="50"/>
      <c r="AB30" s="50"/>
      <c r="AC30" s="50"/>
      <c r="AD30" s="50"/>
      <c r="AE30" s="50"/>
      <c r="AF30" s="51"/>
      <c r="AG30" s="51"/>
      <c r="AH30" s="51"/>
      <c r="AI30" s="51"/>
    </row>
    <row r="31" spans="1:35" ht="40" customHeight="1" x14ac:dyDescent="0.35">
      <c r="A31" s="109"/>
      <c r="B31" s="112"/>
      <c r="C31" s="41">
        <v>28</v>
      </c>
      <c r="D31" s="124"/>
      <c r="E31" s="39" t="s">
        <v>74</v>
      </c>
      <c r="F31" s="40" t="s">
        <v>125</v>
      </c>
      <c r="G31" s="40" t="s">
        <v>75</v>
      </c>
      <c r="H31" s="40" t="s">
        <v>29</v>
      </c>
      <c r="I31" s="38">
        <v>864.15</v>
      </c>
      <c r="J31" s="17">
        <v>1</v>
      </c>
      <c r="K31" s="79">
        <f t="shared" si="0"/>
        <v>1</v>
      </c>
      <c r="L31" s="81">
        <f t="shared" si="3"/>
        <v>1</v>
      </c>
      <c r="M31" s="82"/>
      <c r="N31" s="83">
        <f t="shared" si="1"/>
        <v>0</v>
      </c>
      <c r="O31" s="80"/>
      <c r="P31" s="80"/>
      <c r="Q31" s="80"/>
      <c r="R31" s="84">
        <f t="shared" si="2"/>
        <v>0</v>
      </c>
      <c r="S31" s="19" t="str">
        <f t="shared" si="4"/>
        <v>OK</v>
      </c>
      <c r="T31" s="48">
        <v>1</v>
      </c>
      <c r="U31" s="66"/>
      <c r="V31" s="48"/>
      <c r="W31" s="48"/>
      <c r="X31" s="48"/>
      <c r="Y31" s="50"/>
      <c r="Z31" s="50"/>
      <c r="AA31" s="50"/>
      <c r="AB31" s="50"/>
      <c r="AC31" s="50"/>
      <c r="AD31" s="50"/>
      <c r="AE31" s="50"/>
      <c r="AF31" s="51"/>
      <c r="AG31" s="51"/>
      <c r="AH31" s="51"/>
      <c r="AI31" s="51"/>
    </row>
    <row r="32" spans="1:35" ht="40" customHeight="1" x14ac:dyDescent="0.35">
      <c r="A32" s="109"/>
      <c r="B32" s="112"/>
      <c r="C32" s="33">
        <v>29</v>
      </c>
      <c r="D32" s="124"/>
      <c r="E32" s="39" t="s">
        <v>76</v>
      </c>
      <c r="F32" s="40" t="s">
        <v>125</v>
      </c>
      <c r="G32" s="40" t="s">
        <v>28</v>
      </c>
      <c r="H32" s="40" t="s">
        <v>29</v>
      </c>
      <c r="I32" s="38">
        <v>462.23</v>
      </c>
      <c r="J32" s="17">
        <v>0</v>
      </c>
      <c r="K32" s="79">
        <f t="shared" si="0"/>
        <v>0</v>
      </c>
      <c r="L32" s="81">
        <f t="shared" si="3"/>
        <v>0</v>
      </c>
      <c r="M32" s="82"/>
      <c r="N32" s="83">
        <f t="shared" si="1"/>
        <v>0</v>
      </c>
      <c r="O32" s="80"/>
      <c r="P32" s="80"/>
      <c r="Q32" s="80"/>
      <c r="R32" s="84">
        <f t="shared" si="2"/>
        <v>0</v>
      </c>
      <c r="S32" s="19" t="str">
        <f t="shared" si="4"/>
        <v>OK</v>
      </c>
      <c r="T32" s="48"/>
      <c r="U32" s="68"/>
      <c r="V32" s="48"/>
      <c r="W32" s="48"/>
      <c r="X32" s="48"/>
      <c r="Y32" s="50"/>
      <c r="Z32" s="50"/>
      <c r="AA32" s="50"/>
      <c r="AB32" s="50"/>
      <c r="AC32" s="50"/>
      <c r="AD32" s="50"/>
      <c r="AE32" s="50"/>
      <c r="AF32" s="51"/>
      <c r="AG32" s="51"/>
      <c r="AH32" s="51"/>
      <c r="AI32" s="51"/>
    </row>
    <row r="33" spans="1:35" ht="40" customHeight="1" x14ac:dyDescent="0.35">
      <c r="A33" s="109"/>
      <c r="B33" s="112"/>
      <c r="C33" s="33">
        <v>30</v>
      </c>
      <c r="D33" s="124"/>
      <c r="E33" s="39" t="s">
        <v>77</v>
      </c>
      <c r="F33" s="40" t="s">
        <v>125</v>
      </c>
      <c r="G33" s="40" t="s">
        <v>28</v>
      </c>
      <c r="H33" s="40" t="s">
        <v>29</v>
      </c>
      <c r="I33" s="38">
        <v>872.9</v>
      </c>
      <c r="J33" s="17">
        <v>0</v>
      </c>
      <c r="K33" s="79">
        <f t="shared" si="0"/>
        <v>0</v>
      </c>
      <c r="L33" s="81">
        <f t="shared" si="3"/>
        <v>0</v>
      </c>
      <c r="M33" s="82"/>
      <c r="N33" s="83">
        <f t="shared" si="1"/>
        <v>0</v>
      </c>
      <c r="O33" s="80"/>
      <c r="P33" s="80"/>
      <c r="Q33" s="80"/>
      <c r="R33" s="84">
        <f t="shared" si="2"/>
        <v>0</v>
      </c>
      <c r="S33" s="19" t="str">
        <f t="shared" si="4"/>
        <v>OK</v>
      </c>
      <c r="T33" s="48"/>
      <c r="U33" s="68"/>
      <c r="V33" s="48"/>
      <c r="W33" s="48"/>
      <c r="X33" s="48"/>
      <c r="Y33" s="50"/>
      <c r="Z33" s="50"/>
      <c r="AA33" s="50"/>
      <c r="AB33" s="50"/>
      <c r="AC33" s="50"/>
      <c r="AD33" s="50"/>
      <c r="AE33" s="50"/>
      <c r="AF33" s="51"/>
      <c r="AG33" s="51"/>
      <c r="AH33" s="51"/>
      <c r="AI33" s="51"/>
    </row>
    <row r="34" spans="1:35" ht="40" customHeight="1" x14ac:dyDescent="0.35">
      <c r="A34" s="109"/>
      <c r="B34" s="112"/>
      <c r="C34" s="33">
        <v>31</v>
      </c>
      <c r="D34" s="124"/>
      <c r="E34" s="39" t="s">
        <v>78</v>
      </c>
      <c r="F34" s="40" t="s">
        <v>125</v>
      </c>
      <c r="G34" s="40" t="s">
        <v>28</v>
      </c>
      <c r="H34" s="40" t="s">
        <v>29</v>
      </c>
      <c r="I34" s="38">
        <v>58.04</v>
      </c>
      <c r="J34" s="17">
        <v>0</v>
      </c>
      <c r="K34" s="79">
        <f t="shared" si="0"/>
        <v>0</v>
      </c>
      <c r="L34" s="81">
        <f t="shared" si="3"/>
        <v>0</v>
      </c>
      <c r="M34" s="82"/>
      <c r="N34" s="83">
        <f t="shared" si="1"/>
        <v>0</v>
      </c>
      <c r="O34" s="80"/>
      <c r="P34" s="80"/>
      <c r="Q34" s="80"/>
      <c r="R34" s="84">
        <f t="shared" si="2"/>
        <v>0</v>
      </c>
      <c r="S34" s="19" t="str">
        <f t="shared" si="4"/>
        <v>OK</v>
      </c>
      <c r="T34" s="48"/>
      <c r="U34" s="68"/>
      <c r="V34" s="48"/>
      <c r="W34" s="48"/>
      <c r="X34" s="48"/>
      <c r="Y34" s="50"/>
      <c r="Z34" s="50"/>
      <c r="AA34" s="50"/>
      <c r="AB34" s="50"/>
      <c r="AC34" s="50"/>
      <c r="AD34" s="50"/>
      <c r="AE34" s="50"/>
      <c r="AF34" s="51"/>
      <c r="AG34" s="51"/>
      <c r="AH34" s="51"/>
      <c r="AI34" s="51"/>
    </row>
    <row r="35" spans="1:35" ht="40" customHeight="1" x14ac:dyDescent="0.35">
      <c r="A35" s="109"/>
      <c r="B35" s="112"/>
      <c r="C35" s="33">
        <v>32</v>
      </c>
      <c r="D35" s="124"/>
      <c r="E35" s="39" t="s">
        <v>131</v>
      </c>
      <c r="F35" s="40" t="s">
        <v>125</v>
      </c>
      <c r="G35" s="40" t="s">
        <v>28</v>
      </c>
      <c r="H35" s="40" t="s">
        <v>29</v>
      </c>
      <c r="I35" s="38">
        <v>54.95</v>
      </c>
      <c r="J35" s="17">
        <v>0</v>
      </c>
      <c r="K35" s="79">
        <f t="shared" si="0"/>
        <v>0</v>
      </c>
      <c r="L35" s="81">
        <f t="shared" si="3"/>
        <v>0</v>
      </c>
      <c r="M35" s="82"/>
      <c r="N35" s="83">
        <f t="shared" si="1"/>
        <v>0</v>
      </c>
      <c r="O35" s="80"/>
      <c r="P35" s="80"/>
      <c r="Q35" s="80"/>
      <c r="R35" s="84">
        <f t="shared" si="2"/>
        <v>0</v>
      </c>
      <c r="S35" s="19" t="str">
        <f t="shared" si="4"/>
        <v>OK</v>
      </c>
      <c r="T35" s="48"/>
      <c r="U35" s="68"/>
      <c r="V35" s="48"/>
      <c r="W35" s="48"/>
      <c r="X35" s="48"/>
      <c r="Y35" s="50"/>
      <c r="Z35" s="50"/>
      <c r="AA35" s="50"/>
      <c r="AB35" s="50"/>
      <c r="AC35" s="50"/>
      <c r="AD35" s="50"/>
      <c r="AE35" s="50"/>
      <c r="AF35" s="51"/>
      <c r="AG35" s="51"/>
      <c r="AH35" s="51"/>
      <c r="AI35" s="51"/>
    </row>
    <row r="36" spans="1:35" ht="40" customHeight="1" x14ac:dyDescent="0.35">
      <c r="A36" s="109"/>
      <c r="B36" s="112"/>
      <c r="C36" s="33">
        <v>33</v>
      </c>
      <c r="D36" s="124"/>
      <c r="E36" s="39" t="s">
        <v>132</v>
      </c>
      <c r="F36" s="40" t="s">
        <v>37</v>
      </c>
      <c r="G36" s="40" t="s">
        <v>79</v>
      </c>
      <c r="H36" s="40" t="s">
        <v>29</v>
      </c>
      <c r="I36" s="38">
        <v>10.43</v>
      </c>
      <c r="J36" s="17">
        <v>0</v>
      </c>
      <c r="K36" s="79">
        <f t="shared" si="0"/>
        <v>0</v>
      </c>
      <c r="L36" s="81">
        <f t="shared" si="3"/>
        <v>0</v>
      </c>
      <c r="M36" s="82"/>
      <c r="N36" s="83">
        <f t="shared" si="1"/>
        <v>0</v>
      </c>
      <c r="O36" s="80"/>
      <c r="P36" s="80"/>
      <c r="Q36" s="80"/>
      <c r="R36" s="84">
        <f t="shared" si="2"/>
        <v>0</v>
      </c>
      <c r="S36" s="19" t="str">
        <f t="shared" si="4"/>
        <v>OK</v>
      </c>
      <c r="T36" s="48"/>
      <c r="U36" s="68"/>
      <c r="V36" s="48"/>
      <c r="W36" s="48"/>
      <c r="X36" s="48"/>
      <c r="Y36" s="50"/>
      <c r="Z36" s="50"/>
      <c r="AA36" s="50"/>
      <c r="AB36" s="50"/>
      <c r="AC36" s="50"/>
      <c r="AD36" s="50"/>
      <c r="AE36" s="50"/>
      <c r="AF36" s="51"/>
      <c r="AG36" s="51"/>
      <c r="AH36" s="51"/>
      <c r="AI36" s="51"/>
    </row>
    <row r="37" spans="1:35" ht="40" customHeight="1" x14ac:dyDescent="0.35">
      <c r="A37" s="109"/>
      <c r="B37" s="112"/>
      <c r="C37" s="33">
        <v>34</v>
      </c>
      <c r="D37" s="124"/>
      <c r="E37" s="39" t="s">
        <v>133</v>
      </c>
      <c r="F37" s="40" t="s">
        <v>37</v>
      </c>
      <c r="G37" s="40" t="s">
        <v>80</v>
      </c>
      <c r="H37" s="40" t="s">
        <v>29</v>
      </c>
      <c r="I37" s="38">
        <v>15.99</v>
      </c>
      <c r="J37" s="17">
        <v>0</v>
      </c>
      <c r="K37" s="79">
        <f t="shared" si="0"/>
        <v>0</v>
      </c>
      <c r="L37" s="81">
        <f t="shared" si="3"/>
        <v>0</v>
      </c>
      <c r="M37" s="82"/>
      <c r="N37" s="83">
        <f t="shared" si="1"/>
        <v>0</v>
      </c>
      <c r="O37" s="80"/>
      <c r="P37" s="80"/>
      <c r="Q37" s="80"/>
      <c r="R37" s="84">
        <f t="shared" si="2"/>
        <v>0</v>
      </c>
      <c r="S37" s="19" t="str">
        <f t="shared" si="4"/>
        <v>OK</v>
      </c>
      <c r="T37" s="48"/>
      <c r="U37" s="68"/>
      <c r="V37" s="48"/>
      <c r="W37" s="48"/>
      <c r="X37" s="48"/>
      <c r="Y37" s="50"/>
      <c r="Z37" s="50"/>
      <c r="AA37" s="50"/>
      <c r="AB37" s="50"/>
      <c r="AC37" s="50"/>
      <c r="AD37" s="50"/>
      <c r="AE37" s="50"/>
      <c r="AF37" s="51"/>
      <c r="AG37" s="51"/>
      <c r="AH37" s="51"/>
      <c r="AI37" s="51"/>
    </row>
    <row r="38" spans="1:35" ht="40" customHeight="1" x14ac:dyDescent="0.35">
      <c r="A38" s="109"/>
      <c r="B38" s="112"/>
      <c r="C38" s="33">
        <v>35</v>
      </c>
      <c r="D38" s="124"/>
      <c r="E38" s="39" t="s">
        <v>134</v>
      </c>
      <c r="F38" s="40" t="s">
        <v>37</v>
      </c>
      <c r="G38" s="40" t="s">
        <v>81</v>
      </c>
      <c r="H38" s="40" t="s">
        <v>29</v>
      </c>
      <c r="I38" s="38">
        <v>16.75</v>
      </c>
      <c r="J38" s="17">
        <v>0</v>
      </c>
      <c r="K38" s="79">
        <f t="shared" si="0"/>
        <v>0</v>
      </c>
      <c r="L38" s="81">
        <f t="shared" si="3"/>
        <v>0</v>
      </c>
      <c r="M38" s="82"/>
      <c r="N38" s="83">
        <f t="shared" si="1"/>
        <v>0</v>
      </c>
      <c r="O38" s="80"/>
      <c r="P38" s="80"/>
      <c r="Q38" s="80"/>
      <c r="R38" s="84">
        <f t="shared" si="2"/>
        <v>0</v>
      </c>
      <c r="S38" s="19" t="str">
        <f t="shared" si="4"/>
        <v>OK</v>
      </c>
      <c r="T38" s="48"/>
      <c r="U38" s="68"/>
      <c r="V38" s="48"/>
      <c r="W38" s="48"/>
      <c r="X38" s="48"/>
      <c r="Y38" s="50"/>
      <c r="Z38" s="50"/>
      <c r="AA38" s="50"/>
      <c r="AB38" s="50"/>
      <c r="AC38" s="50"/>
      <c r="AD38" s="50"/>
      <c r="AE38" s="50"/>
      <c r="AF38" s="51"/>
      <c r="AG38" s="51"/>
      <c r="AH38" s="51"/>
      <c r="AI38" s="51"/>
    </row>
    <row r="39" spans="1:35" ht="40" customHeight="1" x14ac:dyDescent="0.35">
      <c r="A39" s="109"/>
      <c r="B39" s="112"/>
      <c r="C39" s="33">
        <v>36</v>
      </c>
      <c r="D39" s="124"/>
      <c r="E39" s="39" t="s">
        <v>135</v>
      </c>
      <c r="F39" s="40" t="s">
        <v>37</v>
      </c>
      <c r="G39" s="40" t="s">
        <v>82</v>
      </c>
      <c r="H39" s="40" t="s">
        <v>29</v>
      </c>
      <c r="I39" s="38">
        <v>42.18</v>
      </c>
      <c r="J39" s="17">
        <v>0</v>
      </c>
      <c r="K39" s="79">
        <f t="shared" si="0"/>
        <v>0</v>
      </c>
      <c r="L39" s="81">
        <f t="shared" si="3"/>
        <v>0</v>
      </c>
      <c r="M39" s="82"/>
      <c r="N39" s="83">
        <f t="shared" si="1"/>
        <v>0</v>
      </c>
      <c r="O39" s="80"/>
      <c r="P39" s="80"/>
      <c r="Q39" s="80"/>
      <c r="R39" s="84">
        <f t="shared" si="2"/>
        <v>0</v>
      </c>
      <c r="S39" s="19" t="str">
        <f t="shared" si="4"/>
        <v>OK</v>
      </c>
      <c r="T39" s="48"/>
      <c r="U39" s="68"/>
      <c r="V39" s="48"/>
      <c r="W39" s="48"/>
      <c r="X39" s="48"/>
      <c r="Y39" s="50"/>
      <c r="Z39" s="50"/>
      <c r="AA39" s="50"/>
      <c r="AB39" s="50"/>
      <c r="AC39" s="50"/>
      <c r="AD39" s="50"/>
      <c r="AE39" s="50"/>
      <c r="AF39" s="51"/>
      <c r="AG39" s="51"/>
      <c r="AH39" s="51"/>
      <c r="AI39" s="51"/>
    </row>
    <row r="40" spans="1:35" ht="40" customHeight="1" x14ac:dyDescent="0.35">
      <c r="A40" s="109"/>
      <c r="B40" s="112"/>
      <c r="C40" s="33">
        <v>37</v>
      </c>
      <c r="D40" s="124"/>
      <c r="E40" s="39" t="s">
        <v>136</v>
      </c>
      <c r="F40" s="40" t="s">
        <v>37</v>
      </c>
      <c r="G40" s="40" t="s">
        <v>83</v>
      </c>
      <c r="H40" s="40" t="s">
        <v>29</v>
      </c>
      <c r="I40" s="38">
        <v>22.07</v>
      </c>
      <c r="J40" s="17">
        <v>0</v>
      </c>
      <c r="K40" s="79">
        <f t="shared" si="0"/>
        <v>0</v>
      </c>
      <c r="L40" s="81">
        <f t="shared" si="3"/>
        <v>0</v>
      </c>
      <c r="M40" s="82"/>
      <c r="N40" s="83">
        <f t="shared" si="1"/>
        <v>0</v>
      </c>
      <c r="O40" s="80"/>
      <c r="P40" s="80"/>
      <c r="Q40" s="80"/>
      <c r="R40" s="84">
        <f t="shared" si="2"/>
        <v>0</v>
      </c>
      <c r="S40" s="19" t="str">
        <f t="shared" si="4"/>
        <v>OK</v>
      </c>
      <c r="T40" s="48"/>
      <c r="U40" s="68"/>
      <c r="V40" s="48"/>
      <c r="W40" s="48"/>
      <c r="X40" s="48"/>
      <c r="Y40" s="50"/>
      <c r="Z40" s="50"/>
      <c r="AA40" s="50"/>
      <c r="AB40" s="50"/>
      <c r="AC40" s="50"/>
      <c r="AD40" s="50"/>
      <c r="AE40" s="50"/>
      <c r="AF40" s="51"/>
      <c r="AG40" s="51"/>
      <c r="AH40" s="51"/>
      <c r="AI40" s="51"/>
    </row>
    <row r="41" spans="1:35" ht="40" customHeight="1" x14ac:dyDescent="0.35">
      <c r="A41" s="109"/>
      <c r="B41" s="112"/>
      <c r="C41" s="33">
        <v>38</v>
      </c>
      <c r="D41" s="124"/>
      <c r="E41" s="39" t="s">
        <v>84</v>
      </c>
      <c r="F41" s="40" t="s">
        <v>125</v>
      </c>
      <c r="G41" s="40" t="s">
        <v>85</v>
      </c>
      <c r="H41" s="40" t="s">
        <v>29</v>
      </c>
      <c r="I41" s="38">
        <v>913.6</v>
      </c>
      <c r="J41" s="17">
        <v>0</v>
      </c>
      <c r="K41" s="79">
        <f t="shared" si="0"/>
        <v>0</v>
      </c>
      <c r="L41" s="81">
        <f t="shared" si="3"/>
        <v>0</v>
      </c>
      <c r="M41" s="82"/>
      <c r="N41" s="83">
        <f t="shared" si="1"/>
        <v>0</v>
      </c>
      <c r="O41" s="80"/>
      <c r="P41" s="80"/>
      <c r="Q41" s="80"/>
      <c r="R41" s="84">
        <f t="shared" si="2"/>
        <v>0</v>
      </c>
      <c r="S41" s="19" t="str">
        <f t="shared" si="4"/>
        <v>OK</v>
      </c>
      <c r="T41" s="48"/>
      <c r="U41" s="68"/>
      <c r="V41" s="48"/>
      <c r="W41" s="48"/>
      <c r="X41" s="48"/>
      <c r="Y41" s="50"/>
      <c r="Z41" s="50"/>
      <c r="AA41" s="50"/>
      <c r="AB41" s="50"/>
      <c r="AC41" s="50"/>
      <c r="AD41" s="50"/>
      <c r="AE41" s="50"/>
      <c r="AF41" s="51"/>
      <c r="AG41" s="51"/>
      <c r="AH41" s="51"/>
      <c r="AI41" s="51"/>
    </row>
    <row r="42" spans="1:35" ht="40" customHeight="1" x14ac:dyDescent="0.35">
      <c r="A42" s="109"/>
      <c r="B42" s="112"/>
      <c r="C42" s="33">
        <v>39</v>
      </c>
      <c r="D42" s="124"/>
      <c r="E42" s="39" t="s">
        <v>86</v>
      </c>
      <c r="F42" s="40" t="s">
        <v>125</v>
      </c>
      <c r="G42" s="40" t="s">
        <v>87</v>
      </c>
      <c r="H42" s="40" t="s">
        <v>29</v>
      </c>
      <c r="I42" s="38">
        <v>373.35</v>
      </c>
      <c r="J42" s="17">
        <v>0</v>
      </c>
      <c r="K42" s="79">
        <f t="shared" si="0"/>
        <v>0</v>
      </c>
      <c r="L42" s="81">
        <f t="shared" si="3"/>
        <v>0</v>
      </c>
      <c r="M42" s="82"/>
      <c r="N42" s="83">
        <f t="shared" si="1"/>
        <v>0</v>
      </c>
      <c r="O42" s="80"/>
      <c r="P42" s="80"/>
      <c r="Q42" s="80"/>
      <c r="R42" s="84">
        <f t="shared" si="2"/>
        <v>0</v>
      </c>
      <c r="S42" s="19" t="str">
        <f t="shared" si="4"/>
        <v>OK</v>
      </c>
      <c r="T42" s="48"/>
      <c r="U42" s="68"/>
      <c r="V42" s="48"/>
      <c r="W42" s="48"/>
      <c r="X42" s="48"/>
      <c r="Y42" s="50"/>
      <c r="Z42" s="50"/>
      <c r="AA42" s="50"/>
      <c r="AB42" s="50"/>
      <c r="AC42" s="50"/>
      <c r="AD42" s="50"/>
      <c r="AE42" s="50"/>
      <c r="AF42" s="51"/>
      <c r="AG42" s="51"/>
      <c r="AH42" s="51"/>
      <c r="AI42" s="51"/>
    </row>
    <row r="43" spans="1:35" ht="40" customHeight="1" x14ac:dyDescent="0.35">
      <c r="A43" s="109"/>
      <c r="B43" s="112"/>
      <c r="C43" s="33">
        <v>40</v>
      </c>
      <c r="D43" s="124"/>
      <c r="E43" s="39" t="s">
        <v>88</v>
      </c>
      <c r="F43" s="40" t="s">
        <v>125</v>
      </c>
      <c r="G43" s="40" t="s">
        <v>28</v>
      </c>
      <c r="H43" s="40" t="s">
        <v>29</v>
      </c>
      <c r="I43" s="38">
        <v>741.62</v>
      </c>
      <c r="J43" s="17">
        <v>0</v>
      </c>
      <c r="K43" s="79">
        <f t="shared" si="0"/>
        <v>0</v>
      </c>
      <c r="L43" s="81">
        <f t="shared" si="3"/>
        <v>0</v>
      </c>
      <c r="M43" s="82"/>
      <c r="N43" s="83">
        <f t="shared" si="1"/>
        <v>0</v>
      </c>
      <c r="O43" s="80"/>
      <c r="P43" s="80"/>
      <c r="Q43" s="80"/>
      <c r="R43" s="84">
        <f t="shared" si="2"/>
        <v>0</v>
      </c>
      <c r="S43" s="19" t="str">
        <f t="shared" si="4"/>
        <v>OK</v>
      </c>
      <c r="T43" s="48"/>
      <c r="U43" s="68"/>
      <c r="V43" s="48"/>
      <c r="W43" s="48"/>
      <c r="X43" s="48"/>
      <c r="Y43" s="50"/>
      <c r="Z43" s="50"/>
      <c r="AA43" s="50"/>
      <c r="AB43" s="50"/>
      <c r="AC43" s="50"/>
      <c r="AD43" s="50"/>
      <c r="AE43" s="50"/>
      <c r="AF43" s="51"/>
      <c r="AG43" s="51"/>
      <c r="AH43" s="51"/>
      <c r="AI43" s="51"/>
    </row>
    <row r="44" spans="1:35" ht="40" customHeight="1" x14ac:dyDescent="0.35">
      <c r="A44" s="109"/>
      <c r="B44" s="112"/>
      <c r="C44" s="33">
        <v>41</v>
      </c>
      <c r="D44" s="124"/>
      <c r="E44" s="39" t="s">
        <v>89</v>
      </c>
      <c r="F44" s="40" t="s">
        <v>37</v>
      </c>
      <c r="G44" s="40" t="s">
        <v>28</v>
      </c>
      <c r="H44" s="40" t="s">
        <v>29</v>
      </c>
      <c r="I44" s="38">
        <v>154.77000000000001</v>
      </c>
      <c r="J44" s="17">
        <v>0</v>
      </c>
      <c r="K44" s="79">
        <f t="shared" si="0"/>
        <v>0</v>
      </c>
      <c r="L44" s="81">
        <f t="shared" si="3"/>
        <v>0</v>
      </c>
      <c r="M44" s="82"/>
      <c r="N44" s="83">
        <f t="shared" si="1"/>
        <v>0</v>
      </c>
      <c r="O44" s="80"/>
      <c r="P44" s="80"/>
      <c r="Q44" s="80"/>
      <c r="R44" s="84">
        <f t="shared" si="2"/>
        <v>0</v>
      </c>
      <c r="S44" s="19" t="str">
        <f t="shared" si="4"/>
        <v>OK</v>
      </c>
      <c r="T44" s="48"/>
      <c r="U44" s="68"/>
      <c r="V44" s="48"/>
      <c r="W44" s="48"/>
      <c r="X44" s="48"/>
      <c r="Y44" s="50"/>
      <c r="Z44" s="50"/>
      <c r="AA44" s="50"/>
      <c r="AB44" s="50"/>
      <c r="AC44" s="50"/>
      <c r="AD44" s="50"/>
      <c r="AE44" s="50"/>
      <c r="AF44" s="51"/>
      <c r="AG44" s="51"/>
      <c r="AH44" s="51"/>
      <c r="AI44" s="51"/>
    </row>
    <row r="45" spans="1:35" ht="40" customHeight="1" x14ac:dyDescent="0.35">
      <c r="A45" s="109"/>
      <c r="B45" s="112"/>
      <c r="C45" s="33">
        <v>42</v>
      </c>
      <c r="D45" s="124"/>
      <c r="E45" s="39" t="s">
        <v>90</v>
      </c>
      <c r="F45" s="40" t="s">
        <v>37</v>
      </c>
      <c r="G45" s="40" t="s">
        <v>28</v>
      </c>
      <c r="H45" s="40" t="s">
        <v>29</v>
      </c>
      <c r="I45" s="38">
        <v>87.06</v>
      </c>
      <c r="J45" s="17">
        <v>0</v>
      </c>
      <c r="K45" s="79">
        <f t="shared" si="0"/>
        <v>0</v>
      </c>
      <c r="L45" s="81">
        <f t="shared" si="3"/>
        <v>0</v>
      </c>
      <c r="M45" s="82"/>
      <c r="N45" s="83">
        <f t="shared" si="1"/>
        <v>0</v>
      </c>
      <c r="O45" s="80"/>
      <c r="P45" s="80"/>
      <c r="Q45" s="80"/>
      <c r="R45" s="84">
        <f t="shared" si="2"/>
        <v>0</v>
      </c>
      <c r="S45" s="19" t="str">
        <f t="shared" si="4"/>
        <v>OK</v>
      </c>
      <c r="T45" s="48"/>
      <c r="U45" s="68"/>
      <c r="V45" s="48"/>
      <c r="W45" s="48"/>
      <c r="X45" s="48"/>
      <c r="Y45" s="50"/>
      <c r="Z45" s="50"/>
      <c r="AA45" s="50"/>
      <c r="AB45" s="50"/>
      <c r="AC45" s="50"/>
      <c r="AD45" s="50"/>
      <c r="AE45" s="50"/>
      <c r="AF45" s="51"/>
      <c r="AG45" s="51"/>
      <c r="AH45" s="51"/>
      <c r="AI45" s="51"/>
    </row>
    <row r="46" spans="1:35" ht="40" customHeight="1" x14ac:dyDescent="0.35">
      <c r="A46" s="109"/>
      <c r="B46" s="112"/>
      <c r="C46" s="33">
        <v>43</v>
      </c>
      <c r="D46" s="124"/>
      <c r="E46" s="39" t="s">
        <v>91</v>
      </c>
      <c r="F46" s="40" t="s">
        <v>37</v>
      </c>
      <c r="G46" s="40" t="s">
        <v>92</v>
      </c>
      <c r="H46" s="40" t="s">
        <v>29</v>
      </c>
      <c r="I46" s="38">
        <v>15.61</v>
      </c>
      <c r="J46" s="17">
        <v>0</v>
      </c>
      <c r="K46" s="79">
        <f t="shared" si="0"/>
        <v>0</v>
      </c>
      <c r="L46" s="81">
        <f t="shared" si="3"/>
        <v>0</v>
      </c>
      <c r="M46" s="82"/>
      <c r="N46" s="83">
        <f t="shared" si="1"/>
        <v>0</v>
      </c>
      <c r="O46" s="80"/>
      <c r="P46" s="80"/>
      <c r="Q46" s="80"/>
      <c r="R46" s="84">
        <f t="shared" si="2"/>
        <v>0</v>
      </c>
      <c r="S46" s="19" t="str">
        <f t="shared" si="4"/>
        <v>OK</v>
      </c>
      <c r="T46" s="48"/>
      <c r="U46" s="68"/>
      <c r="V46" s="48"/>
      <c r="W46" s="48"/>
      <c r="X46" s="48"/>
      <c r="Y46" s="50"/>
      <c r="Z46" s="50"/>
      <c r="AA46" s="50"/>
      <c r="AB46" s="50"/>
      <c r="AC46" s="50"/>
      <c r="AD46" s="50"/>
      <c r="AE46" s="50"/>
      <c r="AF46" s="51"/>
      <c r="AG46" s="51"/>
      <c r="AH46" s="51"/>
      <c r="AI46" s="51"/>
    </row>
    <row r="47" spans="1:35" ht="40" customHeight="1" x14ac:dyDescent="0.35">
      <c r="A47" s="109"/>
      <c r="B47" s="112"/>
      <c r="C47" s="41">
        <v>44</v>
      </c>
      <c r="D47" s="124"/>
      <c r="E47" s="39" t="s">
        <v>93</v>
      </c>
      <c r="F47" s="40" t="s">
        <v>125</v>
      </c>
      <c r="G47" s="40" t="s">
        <v>28</v>
      </c>
      <c r="H47" s="40" t="s">
        <v>29</v>
      </c>
      <c r="I47" s="38">
        <v>144.44999999999999</v>
      </c>
      <c r="J47" s="17">
        <f>0</f>
        <v>0</v>
      </c>
      <c r="K47" s="79">
        <f t="shared" si="0"/>
        <v>0</v>
      </c>
      <c r="L47" s="81">
        <f t="shared" si="3"/>
        <v>2</v>
      </c>
      <c r="M47" s="82">
        <v>2</v>
      </c>
      <c r="N47" s="83">
        <f t="shared" si="1"/>
        <v>0</v>
      </c>
      <c r="O47" s="80"/>
      <c r="P47" s="80"/>
      <c r="Q47" s="80"/>
      <c r="R47" s="84">
        <f t="shared" si="2"/>
        <v>0</v>
      </c>
      <c r="S47" s="19" t="str">
        <f t="shared" si="4"/>
        <v>OK</v>
      </c>
      <c r="T47" s="48">
        <v>2</v>
      </c>
      <c r="U47" s="66"/>
      <c r="V47" s="48"/>
      <c r="W47" s="48"/>
      <c r="X47" s="48"/>
      <c r="Y47" s="50"/>
      <c r="Z47" s="50"/>
      <c r="AA47" s="50"/>
      <c r="AB47" s="50"/>
      <c r="AC47" s="50"/>
      <c r="AD47" s="50"/>
      <c r="AE47" s="50"/>
      <c r="AF47" s="51"/>
      <c r="AG47" s="51"/>
      <c r="AH47" s="51"/>
      <c r="AI47" s="51"/>
    </row>
    <row r="48" spans="1:35" ht="40" customHeight="1" x14ac:dyDescent="0.35">
      <c r="A48" s="110"/>
      <c r="B48" s="113"/>
      <c r="C48" s="33">
        <v>45</v>
      </c>
      <c r="D48" s="125"/>
      <c r="E48" s="39" t="s">
        <v>94</v>
      </c>
      <c r="F48" s="40" t="s">
        <v>125</v>
      </c>
      <c r="G48" s="40" t="s">
        <v>28</v>
      </c>
      <c r="H48" s="40" t="s">
        <v>29</v>
      </c>
      <c r="I48" s="38">
        <v>157.99</v>
      </c>
      <c r="J48" s="17">
        <v>0</v>
      </c>
      <c r="K48" s="79">
        <f t="shared" si="0"/>
        <v>0</v>
      </c>
      <c r="L48" s="81">
        <f t="shared" si="3"/>
        <v>0</v>
      </c>
      <c r="M48" s="82"/>
      <c r="N48" s="83">
        <f t="shared" si="1"/>
        <v>0</v>
      </c>
      <c r="O48" s="80"/>
      <c r="P48" s="80"/>
      <c r="Q48" s="80"/>
      <c r="R48" s="84">
        <f t="shared" si="2"/>
        <v>0</v>
      </c>
      <c r="S48" s="19" t="str">
        <f t="shared" si="4"/>
        <v>OK</v>
      </c>
      <c r="T48" s="48"/>
      <c r="U48" s="68"/>
      <c r="V48" s="48"/>
      <c r="W48" s="48"/>
      <c r="X48" s="48"/>
      <c r="Y48" s="50"/>
      <c r="Z48" s="50"/>
      <c r="AA48" s="50"/>
      <c r="AB48" s="50"/>
      <c r="AC48" s="50"/>
      <c r="AD48" s="50"/>
      <c r="AE48" s="50"/>
      <c r="AF48" s="51"/>
      <c r="AG48" s="51"/>
      <c r="AH48" s="51"/>
      <c r="AI48" s="51"/>
    </row>
    <row r="49" spans="1:35" ht="40" customHeight="1" x14ac:dyDescent="0.35">
      <c r="A49" s="108" t="s">
        <v>140</v>
      </c>
      <c r="B49" s="111">
        <v>2</v>
      </c>
      <c r="C49" s="33">
        <v>46</v>
      </c>
      <c r="D49" s="114" t="s">
        <v>123</v>
      </c>
      <c r="E49" s="39" t="s">
        <v>27</v>
      </c>
      <c r="F49" s="40" t="s">
        <v>125</v>
      </c>
      <c r="G49" s="40" t="s">
        <v>28</v>
      </c>
      <c r="H49" s="40" t="s">
        <v>29</v>
      </c>
      <c r="I49" s="38">
        <v>185.26</v>
      </c>
      <c r="J49" s="17">
        <v>0</v>
      </c>
      <c r="K49" s="79">
        <f t="shared" si="0"/>
        <v>0</v>
      </c>
      <c r="L49" s="81">
        <f t="shared" si="3"/>
        <v>0</v>
      </c>
      <c r="M49" s="82"/>
      <c r="N49" s="83">
        <f t="shared" si="1"/>
        <v>0</v>
      </c>
      <c r="O49" s="80"/>
      <c r="P49" s="80"/>
      <c r="Q49" s="80"/>
      <c r="R49" s="84">
        <f t="shared" si="2"/>
        <v>0</v>
      </c>
      <c r="S49" s="19" t="str">
        <f t="shared" si="4"/>
        <v>OK</v>
      </c>
      <c r="T49" s="48"/>
      <c r="U49" s="68"/>
      <c r="V49" s="48"/>
      <c r="W49" s="48"/>
      <c r="X49" s="48"/>
      <c r="Y49" s="50"/>
      <c r="Z49" s="50"/>
      <c r="AA49" s="50"/>
      <c r="AB49" s="50"/>
      <c r="AC49" s="50"/>
      <c r="AD49" s="50"/>
      <c r="AE49" s="50"/>
      <c r="AF49" s="51"/>
      <c r="AG49" s="51"/>
      <c r="AH49" s="51"/>
      <c r="AI49" s="51"/>
    </row>
    <row r="50" spans="1:35" ht="40" customHeight="1" x14ac:dyDescent="0.35">
      <c r="A50" s="109"/>
      <c r="B50" s="112"/>
      <c r="C50" s="33">
        <v>47</v>
      </c>
      <c r="D50" s="115"/>
      <c r="E50" s="39" t="s">
        <v>30</v>
      </c>
      <c r="F50" s="40" t="s">
        <v>31</v>
      </c>
      <c r="G50" s="40" t="s">
        <v>28</v>
      </c>
      <c r="H50" s="40" t="s">
        <v>29</v>
      </c>
      <c r="I50" s="38">
        <v>14.82</v>
      </c>
      <c r="J50" s="17">
        <v>0</v>
      </c>
      <c r="K50" s="79">
        <f t="shared" si="0"/>
        <v>0</v>
      </c>
      <c r="L50" s="81">
        <f t="shared" si="3"/>
        <v>0</v>
      </c>
      <c r="M50" s="82"/>
      <c r="N50" s="83">
        <f t="shared" si="1"/>
        <v>0</v>
      </c>
      <c r="O50" s="80"/>
      <c r="P50" s="80"/>
      <c r="Q50" s="80"/>
      <c r="R50" s="84">
        <f t="shared" si="2"/>
        <v>0</v>
      </c>
      <c r="S50" s="19" t="str">
        <f t="shared" si="4"/>
        <v>OK</v>
      </c>
      <c r="T50" s="48"/>
      <c r="U50" s="68"/>
      <c r="V50" s="48"/>
      <c r="W50" s="48"/>
      <c r="X50" s="48"/>
      <c r="Y50" s="50"/>
      <c r="Z50" s="50"/>
      <c r="AA50" s="50"/>
      <c r="AB50" s="50"/>
      <c r="AC50" s="50"/>
      <c r="AD50" s="50"/>
      <c r="AE50" s="50"/>
      <c r="AF50" s="51"/>
      <c r="AG50" s="51"/>
      <c r="AH50" s="51"/>
      <c r="AI50" s="51"/>
    </row>
    <row r="51" spans="1:35" ht="40" customHeight="1" x14ac:dyDescent="0.35">
      <c r="A51" s="109"/>
      <c r="B51" s="112"/>
      <c r="C51" s="33">
        <v>48</v>
      </c>
      <c r="D51" s="115"/>
      <c r="E51" s="39" t="s">
        <v>35</v>
      </c>
      <c r="F51" s="40" t="s">
        <v>125</v>
      </c>
      <c r="G51" s="40" t="s">
        <v>36</v>
      </c>
      <c r="H51" s="40" t="s">
        <v>29</v>
      </c>
      <c r="I51" s="38">
        <v>55.57</v>
      </c>
      <c r="J51" s="17">
        <v>0</v>
      </c>
      <c r="K51" s="79">
        <f t="shared" si="0"/>
        <v>0</v>
      </c>
      <c r="L51" s="81">
        <f t="shared" si="3"/>
        <v>0</v>
      </c>
      <c r="M51" s="82"/>
      <c r="N51" s="83">
        <f t="shared" si="1"/>
        <v>0</v>
      </c>
      <c r="O51" s="80"/>
      <c r="P51" s="80"/>
      <c r="Q51" s="80"/>
      <c r="R51" s="84">
        <f t="shared" si="2"/>
        <v>0</v>
      </c>
      <c r="S51" s="19" t="str">
        <f t="shared" si="4"/>
        <v>OK</v>
      </c>
      <c r="T51" s="48"/>
      <c r="U51" s="68"/>
      <c r="V51" s="48"/>
      <c r="W51" s="48"/>
      <c r="X51" s="48"/>
      <c r="Y51" s="50"/>
      <c r="Z51" s="50"/>
      <c r="AA51" s="50"/>
      <c r="AB51" s="50"/>
      <c r="AC51" s="50"/>
      <c r="AD51" s="50"/>
      <c r="AE51" s="50"/>
      <c r="AF51" s="51"/>
      <c r="AG51" s="51"/>
      <c r="AH51" s="51"/>
      <c r="AI51" s="51"/>
    </row>
    <row r="52" spans="1:35" ht="40" customHeight="1" x14ac:dyDescent="0.35">
      <c r="A52" s="109"/>
      <c r="B52" s="112"/>
      <c r="C52" s="33">
        <v>49</v>
      </c>
      <c r="D52" s="115"/>
      <c r="E52" s="39" t="s">
        <v>127</v>
      </c>
      <c r="F52" s="40" t="s">
        <v>125</v>
      </c>
      <c r="G52" s="40" t="s">
        <v>28</v>
      </c>
      <c r="H52" s="40" t="s">
        <v>29</v>
      </c>
      <c r="I52" s="38">
        <v>4.88</v>
      </c>
      <c r="J52" s="17">
        <v>0</v>
      </c>
      <c r="K52" s="79">
        <f t="shared" si="0"/>
        <v>0</v>
      </c>
      <c r="L52" s="81">
        <f t="shared" si="3"/>
        <v>0</v>
      </c>
      <c r="M52" s="82"/>
      <c r="N52" s="83">
        <f t="shared" si="1"/>
        <v>0</v>
      </c>
      <c r="O52" s="80"/>
      <c r="P52" s="80"/>
      <c r="Q52" s="80"/>
      <c r="R52" s="84">
        <f t="shared" si="2"/>
        <v>0</v>
      </c>
      <c r="S52" s="19" t="str">
        <f t="shared" si="4"/>
        <v>OK</v>
      </c>
      <c r="T52" s="48"/>
      <c r="U52" s="68"/>
      <c r="V52" s="48"/>
      <c r="W52" s="48"/>
      <c r="X52" s="48"/>
      <c r="Y52" s="50"/>
      <c r="Z52" s="50"/>
      <c r="AA52" s="50"/>
      <c r="AB52" s="50"/>
      <c r="AC52" s="50"/>
      <c r="AD52" s="50"/>
      <c r="AE52" s="50"/>
      <c r="AF52" s="51"/>
      <c r="AG52" s="51"/>
      <c r="AH52" s="51"/>
      <c r="AI52" s="51"/>
    </row>
    <row r="53" spans="1:35" ht="40" customHeight="1" x14ac:dyDescent="0.35">
      <c r="A53" s="109"/>
      <c r="B53" s="112"/>
      <c r="C53" s="33">
        <v>50</v>
      </c>
      <c r="D53" s="115"/>
      <c r="E53" s="39" t="s">
        <v>129</v>
      </c>
      <c r="F53" s="40" t="s">
        <v>37</v>
      </c>
      <c r="G53" s="40" t="s">
        <v>39</v>
      </c>
      <c r="H53" s="40" t="s">
        <v>29</v>
      </c>
      <c r="I53" s="38">
        <v>14.54</v>
      </c>
      <c r="J53" s="17">
        <v>0</v>
      </c>
      <c r="K53" s="79">
        <f t="shared" si="0"/>
        <v>0</v>
      </c>
      <c r="L53" s="81">
        <f t="shared" si="3"/>
        <v>0</v>
      </c>
      <c r="M53" s="82"/>
      <c r="N53" s="83">
        <f t="shared" si="1"/>
        <v>0</v>
      </c>
      <c r="O53" s="80"/>
      <c r="P53" s="80"/>
      <c r="Q53" s="80"/>
      <c r="R53" s="84">
        <f t="shared" si="2"/>
        <v>0</v>
      </c>
      <c r="S53" s="19" t="str">
        <f t="shared" si="4"/>
        <v>OK</v>
      </c>
      <c r="T53" s="48"/>
      <c r="U53" s="68"/>
      <c r="V53" s="48"/>
      <c r="W53" s="48"/>
      <c r="X53" s="48"/>
      <c r="Y53" s="50"/>
      <c r="Z53" s="50"/>
      <c r="AA53" s="50"/>
      <c r="AB53" s="50"/>
      <c r="AC53" s="50"/>
      <c r="AD53" s="50"/>
      <c r="AE53" s="50"/>
      <c r="AF53" s="51"/>
      <c r="AG53" s="51"/>
      <c r="AH53" s="51"/>
      <c r="AI53" s="51"/>
    </row>
    <row r="54" spans="1:35" ht="40" customHeight="1" x14ac:dyDescent="0.35">
      <c r="A54" s="109"/>
      <c r="B54" s="112"/>
      <c r="C54" s="33">
        <v>51</v>
      </c>
      <c r="D54" s="115"/>
      <c r="E54" s="39" t="s">
        <v>130</v>
      </c>
      <c r="F54" s="40" t="s">
        <v>37</v>
      </c>
      <c r="G54" s="40" t="s">
        <v>40</v>
      </c>
      <c r="H54" s="40" t="s">
        <v>29</v>
      </c>
      <c r="I54" s="38">
        <v>15.8</v>
      </c>
      <c r="J54" s="17">
        <v>0</v>
      </c>
      <c r="K54" s="79">
        <f t="shared" si="0"/>
        <v>0</v>
      </c>
      <c r="L54" s="81">
        <f t="shared" si="3"/>
        <v>0</v>
      </c>
      <c r="M54" s="82"/>
      <c r="N54" s="83">
        <f t="shared" si="1"/>
        <v>0</v>
      </c>
      <c r="O54" s="80"/>
      <c r="P54" s="80"/>
      <c r="Q54" s="80"/>
      <c r="R54" s="84">
        <f t="shared" si="2"/>
        <v>0</v>
      </c>
      <c r="S54" s="19" t="str">
        <f t="shared" si="4"/>
        <v>OK</v>
      </c>
      <c r="T54" s="48"/>
      <c r="U54" s="68"/>
      <c r="V54" s="48"/>
      <c r="W54" s="48"/>
      <c r="X54" s="48"/>
      <c r="Y54" s="50"/>
      <c r="Z54" s="50"/>
      <c r="AA54" s="50"/>
      <c r="AB54" s="50"/>
      <c r="AC54" s="50"/>
      <c r="AD54" s="50"/>
      <c r="AE54" s="50"/>
      <c r="AF54" s="51"/>
      <c r="AG54" s="51"/>
      <c r="AH54" s="51"/>
      <c r="AI54" s="51"/>
    </row>
    <row r="55" spans="1:35" ht="40" customHeight="1" x14ac:dyDescent="0.35">
      <c r="A55" s="109"/>
      <c r="B55" s="112"/>
      <c r="C55" s="33">
        <v>52</v>
      </c>
      <c r="D55" s="115"/>
      <c r="E55" s="39" t="s">
        <v>44</v>
      </c>
      <c r="F55" s="40" t="s">
        <v>37</v>
      </c>
      <c r="G55" s="40" t="s">
        <v>45</v>
      </c>
      <c r="H55" s="40" t="s">
        <v>29</v>
      </c>
      <c r="I55" s="38">
        <v>25.35</v>
      </c>
      <c r="J55" s="17">
        <v>0</v>
      </c>
      <c r="K55" s="79">
        <f t="shared" si="0"/>
        <v>0</v>
      </c>
      <c r="L55" s="81">
        <f t="shared" si="3"/>
        <v>0</v>
      </c>
      <c r="M55" s="82"/>
      <c r="N55" s="83">
        <f t="shared" si="1"/>
        <v>0</v>
      </c>
      <c r="O55" s="80"/>
      <c r="P55" s="80"/>
      <c r="Q55" s="80"/>
      <c r="R55" s="84">
        <f t="shared" si="2"/>
        <v>0</v>
      </c>
      <c r="S55" s="19" t="str">
        <f t="shared" si="4"/>
        <v>OK</v>
      </c>
      <c r="T55" s="48"/>
      <c r="U55" s="68"/>
      <c r="V55" s="48"/>
      <c r="W55" s="48"/>
      <c r="X55" s="48"/>
      <c r="Y55" s="50"/>
      <c r="Z55" s="50"/>
      <c r="AA55" s="50"/>
      <c r="AB55" s="50"/>
      <c r="AC55" s="50"/>
      <c r="AD55" s="50"/>
      <c r="AE55" s="50"/>
      <c r="AF55" s="51"/>
      <c r="AG55" s="51"/>
      <c r="AH55" s="51"/>
      <c r="AI55" s="51"/>
    </row>
    <row r="56" spans="1:35" ht="40" customHeight="1" x14ac:dyDescent="0.35">
      <c r="A56" s="109"/>
      <c r="B56" s="112"/>
      <c r="C56" s="33">
        <v>53</v>
      </c>
      <c r="D56" s="115"/>
      <c r="E56" s="39" t="s">
        <v>46</v>
      </c>
      <c r="F56" s="40" t="s">
        <v>37</v>
      </c>
      <c r="G56" s="40" t="s">
        <v>47</v>
      </c>
      <c r="H56" s="40" t="s">
        <v>29</v>
      </c>
      <c r="I56" s="38">
        <v>20</v>
      </c>
      <c r="J56" s="17">
        <v>0</v>
      </c>
      <c r="K56" s="79">
        <f t="shared" si="0"/>
        <v>0</v>
      </c>
      <c r="L56" s="81">
        <f t="shared" si="3"/>
        <v>0</v>
      </c>
      <c r="M56" s="82"/>
      <c r="N56" s="83">
        <f t="shared" si="1"/>
        <v>0</v>
      </c>
      <c r="O56" s="80"/>
      <c r="P56" s="80"/>
      <c r="Q56" s="80"/>
      <c r="R56" s="84">
        <f t="shared" si="2"/>
        <v>0</v>
      </c>
      <c r="S56" s="19" t="str">
        <f t="shared" si="4"/>
        <v>OK</v>
      </c>
      <c r="T56" s="48"/>
      <c r="U56" s="68"/>
      <c r="V56" s="48"/>
      <c r="W56" s="48"/>
      <c r="X56" s="48"/>
      <c r="Y56" s="50"/>
      <c r="Z56" s="50"/>
      <c r="AA56" s="50"/>
      <c r="AB56" s="50"/>
      <c r="AC56" s="50"/>
      <c r="AD56" s="50"/>
      <c r="AE56" s="50"/>
      <c r="AF56" s="51"/>
      <c r="AG56" s="51"/>
      <c r="AH56" s="51"/>
      <c r="AI56" s="51"/>
    </row>
    <row r="57" spans="1:35" ht="40" customHeight="1" x14ac:dyDescent="0.35">
      <c r="A57" s="109"/>
      <c r="B57" s="112"/>
      <c r="C57" s="33">
        <v>54</v>
      </c>
      <c r="D57" s="115"/>
      <c r="E57" s="39" t="s">
        <v>48</v>
      </c>
      <c r="F57" s="40" t="s">
        <v>37</v>
      </c>
      <c r="G57" s="40" t="s">
        <v>49</v>
      </c>
      <c r="H57" s="40" t="s">
        <v>29</v>
      </c>
      <c r="I57" s="38">
        <v>14.23</v>
      </c>
      <c r="J57" s="17">
        <v>0</v>
      </c>
      <c r="K57" s="79">
        <f t="shared" si="0"/>
        <v>0</v>
      </c>
      <c r="L57" s="81">
        <f t="shared" si="3"/>
        <v>0</v>
      </c>
      <c r="M57" s="82"/>
      <c r="N57" s="83">
        <f t="shared" si="1"/>
        <v>0</v>
      </c>
      <c r="O57" s="80"/>
      <c r="P57" s="80"/>
      <c r="Q57" s="80"/>
      <c r="R57" s="84">
        <f t="shared" si="2"/>
        <v>0</v>
      </c>
      <c r="S57" s="19" t="str">
        <f t="shared" si="4"/>
        <v>OK</v>
      </c>
      <c r="T57" s="48"/>
      <c r="U57" s="68"/>
      <c r="V57" s="48"/>
      <c r="W57" s="48"/>
      <c r="X57" s="48"/>
      <c r="Y57" s="50"/>
      <c r="Z57" s="50"/>
      <c r="AA57" s="50"/>
      <c r="AB57" s="50"/>
      <c r="AC57" s="50"/>
      <c r="AD57" s="50"/>
      <c r="AE57" s="50"/>
      <c r="AF57" s="51"/>
      <c r="AG57" s="51"/>
      <c r="AH57" s="51"/>
      <c r="AI57" s="51"/>
    </row>
    <row r="58" spans="1:35" ht="40" customHeight="1" x14ac:dyDescent="0.35">
      <c r="A58" s="109"/>
      <c r="B58" s="112"/>
      <c r="C58" s="33">
        <v>55</v>
      </c>
      <c r="D58" s="115"/>
      <c r="E58" s="39" t="s">
        <v>54</v>
      </c>
      <c r="F58" s="40" t="s">
        <v>37</v>
      </c>
      <c r="G58" s="40" t="s">
        <v>95</v>
      </c>
      <c r="H58" s="40" t="s">
        <v>29</v>
      </c>
      <c r="I58" s="38">
        <v>64.08</v>
      </c>
      <c r="J58" s="17">
        <v>0</v>
      </c>
      <c r="K58" s="79">
        <f t="shared" si="0"/>
        <v>0</v>
      </c>
      <c r="L58" s="81">
        <f t="shared" si="3"/>
        <v>0</v>
      </c>
      <c r="M58" s="82"/>
      <c r="N58" s="83">
        <f t="shared" si="1"/>
        <v>0</v>
      </c>
      <c r="O58" s="80"/>
      <c r="P58" s="80"/>
      <c r="Q58" s="80"/>
      <c r="R58" s="84">
        <f t="shared" si="2"/>
        <v>0</v>
      </c>
      <c r="S58" s="19" t="str">
        <f t="shared" si="4"/>
        <v>OK</v>
      </c>
      <c r="T58" s="48"/>
      <c r="U58" s="68"/>
      <c r="V58" s="48"/>
      <c r="W58" s="48"/>
      <c r="X58" s="48"/>
      <c r="Y58" s="50"/>
      <c r="Z58" s="50"/>
      <c r="AA58" s="50"/>
      <c r="AB58" s="50"/>
      <c r="AC58" s="50"/>
      <c r="AD58" s="50"/>
      <c r="AE58" s="50"/>
      <c r="AF58" s="51"/>
      <c r="AG58" s="51"/>
      <c r="AH58" s="51"/>
      <c r="AI58" s="51"/>
    </row>
    <row r="59" spans="1:35" ht="40" customHeight="1" x14ac:dyDescent="0.35">
      <c r="A59" s="109"/>
      <c r="B59" s="112"/>
      <c r="C59" s="33">
        <v>56</v>
      </c>
      <c r="D59" s="115"/>
      <c r="E59" s="39" t="s">
        <v>56</v>
      </c>
      <c r="F59" s="40" t="s">
        <v>37</v>
      </c>
      <c r="G59" s="40" t="s">
        <v>96</v>
      </c>
      <c r="H59" s="40" t="s">
        <v>29</v>
      </c>
      <c r="I59" s="38">
        <v>24.58</v>
      </c>
      <c r="J59" s="17">
        <v>0</v>
      </c>
      <c r="K59" s="79">
        <f t="shared" si="0"/>
        <v>0</v>
      </c>
      <c r="L59" s="81">
        <f t="shared" si="3"/>
        <v>0</v>
      </c>
      <c r="M59" s="82"/>
      <c r="N59" s="83">
        <f t="shared" si="1"/>
        <v>0</v>
      </c>
      <c r="O59" s="80"/>
      <c r="P59" s="80"/>
      <c r="Q59" s="80"/>
      <c r="R59" s="84">
        <f t="shared" si="2"/>
        <v>0</v>
      </c>
      <c r="S59" s="19" t="str">
        <f t="shared" si="4"/>
        <v>OK</v>
      </c>
      <c r="T59" s="48"/>
      <c r="U59" s="68"/>
      <c r="V59" s="48"/>
      <c r="W59" s="48"/>
      <c r="X59" s="48"/>
      <c r="Y59" s="50"/>
      <c r="Z59" s="50"/>
      <c r="AA59" s="50"/>
      <c r="AB59" s="50"/>
      <c r="AC59" s="50"/>
      <c r="AD59" s="50"/>
      <c r="AE59" s="50"/>
      <c r="AF59" s="51"/>
      <c r="AG59" s="51"/>
      <c r="AH59" s="51"/>
      <c r="AI59" s="51"/>
    </row>
    <row r="60" spans="1:35" ht="40" customHeight="1" x14ac:dyDescent="0.35">
      <c r="A60" s="109"/>
      <c r="B60" s="112"/>
      <c r="C60" s="33">
        <v>57</v>
      </c>
      <c r="D60" s="115"/>
      <c r="E60" s="39" t="s">
        <v>58</v>
      </c>
      <c r="F60" s="40" t="s">
        <v>37</v>
      </c>
      <c r="G60" s="40" t="s">
        <v>59</v>
      </c>
      <c r="H60" s="40" t="s">
        <v>29</v>
      </c>
      <c r="I60" s="38">
        <v>55.06</v>
      </c>
      <c r="J60" s="17">
        <v>0</v>
      </c>
      <c r="K60" s="79">
        <f t="shared" si="0"/>
        <v>0</v>
      </c>
      <c r="L60" s="81">
        <f t="shared" si="3"/>
        <v>0</v>
      </c>
      <c r="M60" s="82"/>
      <c r="N60" s="83">
        <f t="shared" si="1"/>
        <v>0</v>
      </c>
      <c r="O60" s="80"/>
      <c r="P60" s="80"/>
      <c r="Q60" s="80"/>
      <c r="R60" s="84">
        <f t="shared" si="2"/>
        <v>0</v>
      </c>
      <c r="S60" s="19" t="str">
        <f t="shared" si="4"/>
        <v>OK</v>
      </c>
      <c r="T60" s="48"/>
      <c r="U60" s="68"/>
      <c r="V60" s="48"/>
      <c r="W60" s="48"/>
      <c r="X60" s="48"/>
      <c r="Y60" s="50"/>
      <c r="Z60" s="50"/>
      <c r="AA60" s="50"/>
      <c r="AB60" s="50"/>
      <c r="AC60" s="50"/>
      <c r="AD60" s="50"/>
      <c r="AE60" s="50"/>
      <c r="AF60" s="51"/>
      <c r="AG60" s="51"/>
      <c r="AH60" s="51"/>
      <c r="AI60" s="51"/>
    </row>
    <row r="61" spans="1:35" ht="40" customHeight="1" x14ac:dyDescent="0.35">
      <c r="A61" s="109"/>
      <c r="B61" s="112"/>
      <c r="C61" s="33">
        <v>58</v>
      </c>
      <c r="D61" s="115"/>
      <c r="E61" s="39" t="s">
        <v>62</v>
      </c>
      <c r="F61" s="40" t="s">
        <v>125</v>
      </c>
      <c r="G61" s="40" t="s">
        <v>63</v>
      </c>
      <c r="H61" s="40" t="s">
        <v>29</v>
      </c>
      <c r="I61" s="38">
        <v>985.48</v>
      </c>
      <c r="J61" s="17">
        <v>0</v>
      </c>
      <c r="K61" s="79">
        <f t="shared" si="0"/>
        <v>0</v>
      </c>
      <c r="L61" s="81">
        <f t="shared" si="3"/>
        <v>0</v>
      </c>
      <c r="M61" s="82"/>
      <c r="N61" s="83">
        <f t="shared" si="1"/>
        <v>0</v>
      </c>
      <c r="O61" s="80"/>
      <c r="P61" s="80"/>
      <c r="Q61" s="80"/>
      <c r="R61" s="84">
        <f t="shared" si="2"/>
        <v>0</v>
      </c>
      <c r="S61" s="19" t="str">
        <f t="shared" si="4"/>
        <v>OK</v>
      </c>
      <c r="T61" s="48"/>
      <c r="U61" s="68"/>
      <c r="V61" s="48"/>
      <c r="W61" s="48"/>
      <c r="X61" s="48"/>
      <c r="Y61" s="50"/>
      <c r="Z61" s="50"/>
      <c r="AA61" s="50"/>
      <c r="AB61" s="50"/>
      <c r="AC61" s="50"/>
      <c r="AD61" s="50"/>
      <c r="AE61" s="50"/>
      <c r="AF61" s="51"/>
      <c r="AG61" s="51"/>
      <c r="AH61" s="51"/>
      <c r="AI61" s="51"/>
    </row>
    <row r="62" spans="1:35" ht="40" customHeight="1" x14ac:dyDescent="0.35">
      <c r="A62" s="109"/>
      <c r="B62" s="112"/>
      <c r="C62" s="33">
        <v>59</v>
      </c>
      <c r="D62" s="115"/>
      <c r="E62" s="39" t="s">
        <v>64</v>
      </c>
      <c r="F62" s="40" t="s">
        <v>125</v>
      </c>
      <c r="G62" s="40" t="s">
        <v>63</v>
      </c>
      <c r="H62" s="40" t="s">
        <v>29</v>
      </c>
      <c r="I62" s="38">
        <v>518.16999999999996</v>
      </c>
      <c r="J62" s="17">
        <v>0</v>
      </c>
      <c r="K62" s="79">
        <f t="shared" si="0"/>
        <v>0</v>
      </c>
      <c r="L62" s="81">
        <f t="shared" si="3"/>
        <v>0</v>
      </c>
      <c r="M62" s="82"/>
      <c r="N62" s="83">
        <f t="shared" si="1"/>
        <v>0</v>
      </c>
      <c r="O62" s="80"/>
      <c r="P62" s="80"/>
      <c r="Q62" s="80"/>
      <c r="R62" s="84">
        <f t="shared" si="2"/>
        <v>0</v>
      </c>
      <c r="S62" s="19" t="str">
        <f t="shared" si="4"/>
        <v>OK</v>
      </c>
      <c r="T62" s="48"/>
      <c r="U62" s="68"/>
      <c r="V62" s="48"/>
      <c r="W62" s="48"/>
      <c r="X62" s="48"/>
      <c r="Y62" s="50"/>
      <c r="Z62" s="50"/>
      <c r="AA62" s="50"/>
      <c r="AB62" s="50"/>
      <c r="AC62" s="50"/>
      <c r="AD62" s="50"/>
      <c r="AE62" s="50"/>
      <c r="AF62" s="51"/>
      <c r="AG62" s="51"/>
      <c r="AH62" s="51"/>
      <c r="AI62" s="51"/>
    </row>
    <row r="63" spans="1:35" ht="40" customHeight="1" x14ac:dyDescent="0.35">
      <c r="A63" s="109"/>
      <c r="B63" s="112"/>
      <c r="C63" s="33">
        <v>60</v>
      </c>
      <c r="D63" s="115"/>
      <c r="E63" s="39" t="s">
        <v>65</v>
      </c>
      <c r="F63" s="40" t="s">
        <v>125</v>
      </c>
      <c r="G63" s="40" t="s">
        <v>66</v>
      </c>
      <c r="H63" s="40" t="s">
        <v>29</v>
      </c>
      <c r="I63" s="38">
        <v>139.9</v>
      </c>
      <c r="J63" s="17">
        <v>0</v>
      </c>
      <c r="K63" s="79">
        <f t="shared" si="0"/>
        <v>0</v>
      </c>
      <c r="L63" s="81">
        <f t="shared" si="3"/>
        <v>0</v>
      </c>
      <c r="M63" s="82"/>
      <c r="N63" s="83">
        <f t="shared" si="1"/>
        <v>0</v>
      </c>
      <c r="O63" s="80"/>
      <c r="P63" s="80"/>
      <c r="Q63" s="80"/>
      <c r="R63" s="84">
        <f t="shared" si="2"/>
        <v>0</v>
      </c>
      <c r="S63" s="19" t="str">
        <f t="shared" si="4"/>
        <v>OK</v>
      </c>
      <c r="T63" s="48"/>
      <c r="U63" s="68"/>
      <c r="V63" s="48"/>
      <c r="W63" s="48"/>
      <c r="X63" s="48"/>
      <c r="Y63" s="50"/>
      <c r="Z63" s="50"/>
      <c r="AA63" s="50"/>
      <c r="AB63" s="50"/>
      <c r="AC63" s="50"/>
      <c r="AD63" s="50"/>
      <c r="AE63" s="50"/>
      <c r="AF63" s="51"/>
      <c r="AG63" s="51"/>
      <c r="AH63" s="51"/>
      <c r="AI63" s="51"/>
    </row>
    <row r="64" spans="1:35" ht="40" customHeight="1" x14ac:dyDescent="0.35">
      <c r="A64" s="109"/>
      <c r="B64" s="112"/>
      <c r="C64" s="33">
        <v>61</v>
      </c>
      <c r="D64" s="115"/>
      <c r="E64" s="39" t="s">
        <v>67</v>
      </c>
      <c r="F64" s="40" t="s">
        <v>125</v>
      </c>
      <c r="G64" s="40" t="s">
        <v>68</v>
      </c>
      <c r="H64" s="40" t="s">
        <v>29</v>
      </c>
      <c r="I64" s="38">
        <v>642.58000000000004</v>
      </c>
      <c r="J64" s="17">
        <v>0</v>
      </c>
      <c r="K64" s="79">
        <f t="shared" si="0"/>
        <v>0</v>
      </c>
      <c r="L64" s="81">
        <f t="shared" si="3"/>
        <v>0</v>
      </c>
      <c r="M64" s="82"/>
      <c r="N64" s="83">
        <f t="shared" si="1"/>
        <v>0</v>
      </c>
      <c r="O64" s="80"/>
      <c r="P64" s="80"/>
      <c r="Q64" s="80"/>
      <c r="R64" s="84">
        <f t="shared" si="2"/>
        <v>0</v>
      </c>
      <c r="S64" s="19" t="str">
        <f t="shared" si="4"/>
        <v>OK</v>
      </c>
      <c r="T64" s="48"/>
      <c r="U64" s="68"/>
      <c r="V64" s="48"/>
      <c r="W64" s="48"/>
      <c r="X64" s="48"/>
      <c r="Y64" s="50"/>
      <c r="Z64" s="50"/>
      <c r="AA64" s="50"/>
      <c r="AB64" s="50"/>
      <c r="AC64" s="50"/>
      <c r="AD64" s="50"/>
      <c r="AE64" s="50"/>
      <c r="AF64" s="51"/>
      <c r="AG64" s="51"/>
      <c r="AH64" s="51"/>
      <c r="AI64" s="51"/>
    </row>
    <row r="65" spans="1:35" ht="40" customHeight="1" x14ac:dyDescent="0.35">
      <c r="A65" s="109"/>
      <c r="B65" s="112"/>
      <c r="C65" s="33">
        <v>62</v>
      </c>
      <c r="D65" s="115"/>
      <c r="E65" s="39" t="s">
        <v>74</v>
      </c>
      <c r="F65" s="40" t="s">
        <v>125</v>
      </c>
      <c r="G65" s="40" t="s">
        <v>39</v>
      </c>
      <c r="H65" s="40" t="s">
        <v>29</v>
      </c>
      <c r="I65" s="38">
        <v>993.02</v>
      </c>
      <c r="J65" s="17">
        <v>0</v>
      </c>
      <c r="K65" s="79">
        <f t="shared" si="0"/>
        <v>0</v>
      </c>
      <c r="L65" s="81">
        <f t="shared" si="3"/>
        <v>0</v>
      </c>
      <c r="M65" s="82"/>
      <c r="N65" s="83">
        <f t="shared" si="1"/>
        <v>0</v>
      </c>
      <c r="O65" s="80"/>
      <c r="P65" s="80"/>
      <c r="Q65" s="80"/>
      <c r="R65" s="84">
        <f t="shared" si="2"/>
        <v>0</v>
      </c>
      <c r="S65" s="19" t="str">
        <f t="shared" si="4"/>
        <v>OK</v>
      </c>
      <c r="T65" s="48"/>
      <c r="U65" s="68"/>
      <c r="V65" s="48"/>
      <c r="W65" s="48"/>
      <c r="X65" s="48"/>
      <c r="Y65" s="50"/>
      <c r="Z65" s="50"/>
      <c r="AA65" s="50"/>
      <c r="AB65" s="50"/>
      <c r="AC65" s="50"/>
      <c r="AD65" s="50"/>
      <c r="AE65" s="50"/>
      <c r="AF65" s="51"/>
      <c r="AG65" s="51"/>
      <c r="AH65" s="51"/>
      <c r="AI65" s="51"/>
    </row>
    <row r="66" spans="1:35" ht="40" customHeight="1" x14ac:dyDescent="0.35">
      <c r="A66" s="109"/>
      <c r="B66" s="112"/>
      <c r="C66" s="33">
        <v>63</v>
      </c>
      <c r="D66" s="115"/>
      <c r="E66" s="39" t="s">
        <v>78</v>
      </c>
      <c r="F66" s="40" t="s">
        <v>125</v>
      </c>
      <c r="G66" s="40" t="s">
        <v>28</v>
      </c>
      <c r="H66" s="40" t="s">
        <v>29</v>
      </c>
      <c r="I66" s="38">
        <v>66.69</v>
      </c>
      <c r="J66" s="17">
        <v>0</v>
      </c>
      <c r="K66" s="79">
        <f t="shared" si="0"/>
        <v>0</v>
      </c>
      <c r="L66" s="81">
        <f t="shared" si="3"/>
        <v>0</v>
      </c>
      <c r="M66" s="82"/>
      <c r="N66" s="83">
        <f t="shared" si="1"/>
        <v>0</v>
      </c>
      <c r="O66" s="80"/>
      <c r="P66" s="80"/>
      <c r="Q66" s="80"/>
      <c r="R66" s="84">
        <f t="shared" si="2"/>
        <v>0</v>
      </c>
      <c r="S66" s="19" t="str">
        <f t="shared" si="4"/>
        <v>OK</v>
      </c>
      <c r="T66" s="48"/>
      <c r="U66" s="68"/>
      <c r="V66" s="48"/>
      <c r="W66" s="48"/>
      <c r="X66" s="48"/>
      <c r="Y66" s="50"/>
      <c r="Z66" s="50"/>
      <c r="AA66" s="50"/>
      <c r="AB66" s="50"/>
      <c r="AC66" s="50"/>
      <c r="AD66" s="50"/>
      <c r="AE66" s="50"/>
      <c r="AF66" s="51"/>
      <c r="AG66" s="51"/>
      <c r="AH66" s="51"/>
      <c r="AI66" s="51"/>
    </row>
    <row r="67" spans="1:35" ht="40" customHeight="1" x14ac:dyDescent="0.35">
      <c r="A67" s="109"/>
      <c r="B67" s="112"/>
      <c r="C67" s="33">
        <v>64</v>
      </c>
      <c r="D67" s="115"/>
      <c r="E67" s="39" t="s">
        <v>131</v>
      </c>
      <c r="F67" s="40" t="s">
        <v>125</v>
      </c>
      <c r="G67" s="40" t="s">
        <v>28</v>
      </c>
      <c r="H67" s="40" t="s">
        <v>29</v>
      </c>
      <c r="I67" s="38">
        <v>63.14</v>
      </c>
      <c r="J67" s="17">
        <v>0</v>
      </c>
      <c r="K67" s="79">
        <f t="shared" si="0"/>
        <v>0</v>
      </c>
      <c r="L67" s="81">
        <f t="shared" si="3"/>
        <v>0</v>
      </c>
      <c r="M67" s="82"/>
      <c r="N67" s="83">
        <f t="shared" si="1"/>
        <v>0</v>
      </c>
      <c r="O67" s="80"/>
      <c r="P67" s="80"/>
      <c r="Q67" s="80"/>
      <c r="R67" s="84">
        <f t="shared" si="2"/>
        <v>0</v>
      </c>
      <c r="S67" s="19" t="str">
        <f t="shared" si="4"/>
        <v>OK</v>
      </c>
      <c r="T67" s="48"/>
      <c r="U67" s="68"/>
      <c r="V67" s="48"/>
      <c r="W67" s="48"/>
      <c r="X67" s="48"/>
      <c r="Y67" s="50"/>
      <c r="Z67" s="50"/>
      <c r="AA67" s="50"/>
      <c r="AB67" s="50"/>
      <c r="AC67" s="50"/>
      <c r="AD67" s="50"/>
      <c r="AE67" s="50"/>
      <c r="AF67" s="51"/>
      <c r="AG67" s="51"/>
      <c r="AH67" s="51"/>
      <c r="AI67" s="51"/>
    </row>
    <row r="68" spans="1:35" ht="40" customHeight="1" x14ac:dyDescent="0.35">
      <c r="A68" s="109"/>
      <c r="B68" s="112"/>
      <c r="C68" s="33">
        <v>65</v>
      </c>
      <c r="D68" s="115"/>
      <c r="E68" s="39" t="s">
        <v>132</v>
      </c>
      <c r="F68" s="40" t="s">
        <v>37</v>
      </c>
      <c r="G68" s="40" t="s">
        <v>79</v>
      </c>
      <c r="H68" s="40" t="s">
        <v>29</v>
      </c>
      <c r="I68" s="38">
        <v>11.99</v>
      </c>
      <c r="J68" s="17">
        <v>0</v>
      </c>
      <c r="K68" s="79">
        <f t="shared" ref="K68:K131" si="5">IF(SUM(T68:AK68)&gt;J68,J68,SUM(T68:AK68))</f>
        <v>0</v>
      </c>
      <c r="L68" s="81">
        <f t="shared" si="3"/>
        <v>0</v>
      </c>
      <c r="M68" s="82"/>
      <c r="N68" s="83">
        <f t="shared" ref="N68:N131" si="6">ROUND(IF(J68*0.25-0.5&lt;0,0,J68*0.25-0.5),0)-Q68-O68</f>
        <v>0</v>
      </c>
      <c r="O68" s="80"/>
      <c r="P68" s="80"/>
      <c r="Q68" s="80"/>
      <c r="R68" s="84">
        <f t="shared" ref="R68:R131" si="7">J68-(SUM(T68:AC68))+M68</f>
        <v>0</v>
      </c>
      <c r="S68" s="19" t="str">
        <f t="shared" si="4"/>
        <v>OK</v>
      </c>
      <c r="T68" s="48"/>
      <c r="U68" s="68"/>
      <c r="V68" s="48"/>
      <c r="W68" s="48"/>
      <c r="X68" s="48"/>
      <c r="Y68" s="50"/>
      <c r="Z68" s="50"/>
      <c r="AA68" s="50"/>
      <c r="AB68" s="50"/>
      <c r="AC68" s="50"/>
      <c r="AD68" s="50"/>
      <c r="AE68" s="50"/>
      <c r="AF68" s="51"/>
      <c r="AG68" s="51"/>
      <c r="AH68" s="51"/>
      <c r="AI68" s="51"/>
    </row>
    <row r="69" spans="1:35" ht="40" customHeight="1" x14ac:dyDescent="0.35">
      <c r="A69" s="109"/>
      <c r="B69" s="112"/>
      <c r="C69" s="33">
        <v>66</v>
      </c>
      <c r="D69" s="115"/>
      <c r="E69" s="39" t="s">
        <v>133</v>
      </c>
      <c r="F69" s="40" t="s">
        <v>37</v>
      </c>
      <c r="G69" s="40" t="s">
        <v>80</v>
      </c>
      <c r="H69" s="40" t="s">
        <v>29</v>
      </c>
      <c r="I69" s="38">
        <v>18.37</v>
      </c>
      <c r="J69" s="17">
        <v>0</v>
      </c>
      <c r="K69" s="79">
        <f t="shared" si="5"/>
        <v>0</v>
      </c>
      <c r="L69" s="81">
        <f t="shared" ref="L69:L132" si="8">(SUM(T69:AK69))</f>
        <v>0</v>
      </c>
      <c r="M69" s="82"/>
      <c r="N69" s="83">
        <f t="shared" si="6"/>
        <v>0</v>
      </c>
      <c r="O69" s="80"/>
      <c r="P69" s="80"/>
      <c r="Q69" s="80"/>
      <c r="R69" s="84">
        <f t="shared" si="7"/>
        <v>0</v>
      </c>
      <c r="S69" s="19" t="str">
        <f t="shared" ref="S69:S294" si="9">IF(R69&lt;0,"ATENÇÃO","OK")</f>
        <v>OK</v>
      </c>
      <c r="T69" s="48"/>
      <c r="U69" s="68"/>
      <c r="V69" s="48"/>
      <c r="W69" s="48"/>
      <c r="X69" s="48"/>
      <c r="Y69" s="50"/>
      <c r="Z69" s="50"/>
      <c r="AA69" s="50"/>
      <c r="AB69" s="50"/>
      <c r="AC69" s="50"/>
      <c r="AD69" s="50"/>
      <c r="AE69" s="50"/>
      <c r="AF69" s="51"/>
      <c r="AG69" s="51"/>
      <c r="AH69" s="51"/>
      <c r="AI69" s="51"/>
    </row>
    <row r="70" spans="1:35" ht="40" customHeight="1" x14ac:dyDescent="0.35">
      <c r="A70" s="109"/>
      <c r="B70" s="112"/>
      <c r="C70" s="33">
        <v>67</v>
      </c>
      <c r="D70" s="115"/>
      <c r="E70" s="39" t="s">
        <v>134</v>
      </c>
      <c r="F70" s="40" t="s">
        <v>37</v>
      </c>
      <c r="G70" s="40" t="s">
        <v>81</v>
      </c>
      <c r="H70" s="40" t="s">
        <v>29</v>
      </c>
      <c r="I70" s="38">
        <v>19.25</v>
      </c>
      <c r="J70" s="17">
        <v>0</v>
      </c>
      <c r="K70" s="79">
        <f t="shared" si="5"/>
        <v>0</v>
      </c>
      <c r="L70" s="81">
        <f t="shared" si="8"/>
        <v>0</v>
      </c>
      <c r="M70" s="82"/>
      <c r="N70" s="83">
        <f t="shared" si="6"/>
        <v>0</v>
      </c>
      <c r="O70" s="80"/>
      <c r="P70" s="80"/>
      <c r="Q70" s="80"/>
      <c r="R70" s="84">
        <f t="shared" si="7"/>
        <v>0</v>
      </c>
      <c r="S70" s="19" t="str">
        <f t="shared" si="9"/>
        <v>OK</v>
      </c>
      <c r="T70" s="48"/>
      <c r="U70" s="68"/>
      <c r="V70" s="48"/>
      <c r="W70" s="48"/>
      <c r="X70" s="48"/>
      <c r="Y70" s="50"/>
      <c r="Z70" s="50"/>
      <c r="AA70" s="50"/>
      <c r="AB70" s="50"/>
      <c r="AC70" s="50"/>
      <c r="AD70" s="50"/>
      <c r="AE70" s="50"/>
      <c r="AF70" s="51"/>
      <c r="AG70" s="51"/>
      <c r="AH70" s="51"/>
      <c r="AI70" s="51"/>
    </row>
    <row r="71" spans="1:35" ht="40" customHeight="1" x14ac:dyDescent="0.35">
      <c r="A71" s="109"/>
      <c r="B71" s="112"/>
      <c r="C71" s="33">
        <v>68</v>
      </c>
      <c r="D71" s="115"/>
      <c r="E71" s="39" t="s">
        <v>135</v>
      </c>
      <c r="F71" s="40" t="s">
        <v>37</v>
      </c>
      <c r="G71" s="40" t="s">
        <v>82</v>
      </c>
      <c r="H71" s="40" t="s">
        <v>29</v>
      </c>
      <c r="I71" s="38">
        <v>48.47</v>
      </c>
      <c r="J71" s="17">
        <v>0</v>
      </c>
      <c r="K71" s="79">
        <f t="shared" si="5"/>
        <v>0</v>
      </c>
      <c r="L71" s="81">
        <f t="shared" si="8"/>
        <v>0</v>
      </c>
      <c r="M71" s="82"/>
      <c r="N71" s="83">
        <f t="shared" si="6"/>
        <v>0</v>
      </c>
      <c r="O71" s="80"/>
      <c r="P71" s="80"/>
      <c r="Q71" s="80"/>
      <c r="R71" s="84">
        <f t="shared" si="7"/>
        <v>0</v>
      </c>
      <c r="S71" s="19" t="str">
        <f t="shared" si="9"/>
        <v>OK</v>
      </c>
      <c r="T71" s="48"/>
      <c r="U71" s="68"/>
      <c r="V71" s="48"/>
      <c r="W71" s="48"/>
      <c r="X71" s="48"/>
      <c r="Y71" s="50"/>
      <c r="Z71" s="50"/>
      <c r="AA71" s="50"/>
      <c r="AB71" s="50"/>
      <c r="AC71" s="50"/>
      <c r="AD71" s="50"/>
      <c r="AE71" s="50"/>
      <c r="AF71" s="51"/>
      <c r="AG71" s="51"/>
      <c r="AH71" s="51"/>
      <c r="AI71" s="51"/>
    </row>
    <row r="72" spans="1:35" ht="40" customHeight="1" x14ac:dyDescent="0.35">
      <c r="A72" s="109"/>
      <c r="B72" s="112"/>
      <c r="C72" s="33">
        <v>69</v>
      </c>
      <c r="D72" s="115"/>
      <c r="E72" s="39" t="s">
        <v>136</v>
      </c>
      <c r="F72" s="40" t="s">
        <v>37</v>
      </c>
      <c r="G72" s="40" t="s">
        <v>83</v>
      </c>
      <c r="H72" s="40" t="s">
        <v>29</v>
      </c>
      <c r="I72" s="38">
        <v>25.36</v>
      </c>
      <c r="J72" s="17">
        <v>0</v>
      </c>
      <c r="K72" s="79">
        <f t="shared" si="5"/>
        <v>0</v>
      </c>
      <c r="L72" s="81">
        <f t="shared" si="8"/>
        <v>0</v>
      </c>
      <c r="M72" s="82"/>
      <c r="N72" s="83">
        <f t="shared" si="6"/>
        <v>0</v>
      </c>
      <c r="O72" s="80"/>
      <c r="P72" s="80"/>
      <c r="Q72" s="80"/>
      <c r="R72" s="84">
        <f t="shared" si="7"/>
        <v>0</v>
      </c>
      <c r="S72" s="19" t="str">
        <f t="shared" si="9"/>
        <v>OK</v>
      </c>
      <c r="T72" s="48"/>
      <c r="U72" s="68"/>
      <c r="V72" s="48"/>
      <c r="W72" s="48"/>
      <c r="X72" s="48"/>
      <c r="Y72" s="50"/>
      <c r="Z72" s="50"/>
      <c r="AA72" s="50"/>
      <c r="AB72" s="50"/>
      <c r="AC72" s="50"/>
      <c r="AD72" s="50"/>
      <c r="AE72" s="50"/>
      <c r="AF72" s="51"/>
      <c r="AG72" s="51"/>
      <c r="AH72" s="51"/>
      <c r="AI72" s="51"/>
    </row>
    <row r="73" spans="1:35" ht="40" customHeight="1" x14ac:dyDescent="0.35">
      <c r="A73" s="109"/>
      <c r="B73" s="112"/>
      <c r="C73" s="33">
        <v>70</v>
      </c>
      <c r="D73" s="115"/>
      <c r="E73" s="39" t="s">
        <v>84</v>
      </c>
      <c r="F73" s="40" t="s">
        <v>125</v>
      </c>
      <c r="G73" s="40" t="s">
        <v>85</v>
      </c>
      <c r="H73" s="40" t="s">
        <v>29</v>
      </c>
      <c r="I73" s="38">
        <v>1049.8499999999999</v>
      </c>
      <c r="J73" s="17">
        <v>0</v>
      </c>
      <c r="K73" s="79">
        <f t="shared" si="5"/>
        <v>0</v>
      </c>
      <c r="L73" s="81">
        <f t="shared" si="8"/>
        <v>0</v>
      </c>
      <c r="M73" s="82"/>
      <c r="N73" s="83">
        <f t="shared" si="6"/>
        <v>0</v>
      </c>
      <c r="O73" s="80"/>
      <c r="P73" s="80"/>
      <c r="Q73" s="80"/>
      <c r="R73" s="84">
        <f t="shared" si="7"/>
        <v>0</v>
      </c>
      <c r="S73" s="19" t="str">
        <f t="shared" si="9"/>
        <v>OK</v>
      </c>
      <c r="T73" s="48"/>
      <c r="U73" s="68"/>
      <c r="V73" s="48"/>
      <c r="W73" s="48"/>
      <c r="X73" s="48"/>
      <c r="Y73" s="50"/>
      <c r="Z73" s="50"/>
      <c r="AA73" s="50"/>
      <c r="AB73" s="50"/>
      <c r="AC73" s="50"/>
      <c r="AD73" s="50"/>
      <c r="AE73" s="50"/>
      <c r="AF73" s="51"/>
      <c r="AG73" s="51"/>
      <c r="AH73" s="51"/>
      <c r="AI73" s="51"/>
    </row>
    <row r="74" spans="1:35" ht="40" customHeight="1" x14ac:dyDescent="0.35">
      <c r="A74" s="109"/>
      <c r="B74" s="112"/>
      <c r="C74" s="33">
        <v>71</v>
      </c>
      <c r="D74" s="115"/>
      <c r="E74" s="39" t="s">
        <v>86</v>
      </c>
      <c r="F74" s="40" t="s">
        <v>125</v>
      </c>
      <c r="G74" s="40" t="s">
        <v>87</v>
      </c>
      <c r="H74" s="40" t="s">
        <v>29</v>
      </c>
      <c r="I74" s="38">
        <v>429.03</v>
      </c>
      <c r="J74" s="17">
        <v>0</v>
      </c>
      <c r="K74" s="79">
        <f t="shared" si="5"/>
        <v>0</v>
      </c>
      <c r="L74" s="81">
        <f t="shared" si="8"/>
        <v>0</v>
      </c>
      <c r="M74" s="82"/>
      <c r="N74" s="83">
        <f t="shared" si="6"/>
        <v>0</v>
      </c>
      <c r="O74" s="80"/>
      <c r="P74" s="80"/>
      <c r="Q74" s="80"/>
      <c r="R74" s="84">
        <f t="shared" si="7"/>
        <v>0</v>
      </c>
      <c r="S74" s="19" t="str">
        <f t="shared" si="9"/>
        <v>OK</v>
      </c>
      <c r="T74" s="48"/>
      <c r="U74" s="68"/>
      <c r="V74" s="48"/>
      <c r="W74" s="48"/>
      <c r="X74" s="48"/>
      <c r="Y74" s="50"/>
      <c r="Z74" s="50"/>
      <c r="AA74" s="50"/>
      <c r="AB74" s="50"/>
      <c r="AC74" s="50"/>
      <c r="AD74" s="50"/>
      <c r="AE74" s="50"/>
      <c r="AF74" s="51"/>
      <c r="AG74" s="51"/>
      <c r="AH74" s="51"/>
      <c r="AI74" s="51"/>
    </row>
    <row r="75" spans="1:35" ht="40" customHeight="1" x14ac:dyDescent="0.35">
      <c r="A75" s="109"/>
      <c r="B75" s="112"/>
      <c r="C75" s="33">
        <v>72</v>
      </c>
      <c r="D75" s="115"/>
      <c r="E75" s="39" t="s">
        <v>89</v>
      </c>
      <c r="F75" s="40" t="s">
        <v>37</v>
      </c>
      <c r="G75" s="40" t="s">
        <v>28</v>
      </c>
      <c r="H75" s="40" t="s">
        <v>29</v>
      </c>
      <c r="I75" s="38">
        <v>177.85</v>
      </c>
      <c r="J75" s="17">
        <v>0</v>
      </c>
      <c r="K75" s="79">
        <f t="shared" si="5"/>
        <v>0</v>
      </c>
      <c r="L75" s="81">
        <f t="shared" si="8"/>
        <v>0</v>
      </c>
      <c r="M75" s="82"/>
      <c r="N75" s="83">
        <f t="shared" si="6"/>
        <v>0</v>
      </c>
      <c r="O75" s="80"/>
      <c r="P75" s="80"/>
      <c r="Q75" s="80"/>
      <c r="R75" s="84">
        <f t="shared" si="7"/>
        <v>0</v>
      </c>
      <c r="S75" s="19" t="str">
        <f t="shared" si="9"/>
        <v>OK</v>
      </c>
      <c r="T75" s="48"/>
      <c r="U75" s="68"/>
      <c r="V75" s="48"/>
      <c r="W75" s="48"/>
      <c r="X75" s="48"/>
      <c r="Y75" s="50"/>
      <c r="Z75" s="50"/>
      <c r="AA75" s="50"/>
      <c r="AB75" s="50"/>
      <c r="AC75" s="50"/>
      <c r="AD75" s="50"/>
      <c r="AE75" s="50"/>
      <c r="AF75" s="51"/>
      <c r="AG75" s="51"/>
      <c r="AH75" s="51"/>
      <c r="AI75" s="51"/>
    </row>
    <row r="76" spans="1:35" ht="40" customHeight="1" x14ac:dyDescent="0.35">
      <c r="A76" s="109"/>
      <c r="B76" s="112"/>
      <c r="C76" s="33">
        <v>73</v>
      </c>
      <c r="D76" s="115"/>
      <c r="E76" s="39" t="s">
        <v>90</v>
      </c>
      <c r="F76" s="40" t="s">
        <v>37</v>
      </c>
      <c r="G76" s="40" t="s">
        <v>28</v>
      </c>
      <c r="H76" s="40" t="s">
        <v>29</v>
      </c>
      <c r="I76" s="38">
        <v>100.04</v>
      </c>
      <c r="J76" s="17">
        <v>0</v>
      </c>
      <c r="K76" s="79">
        <f t="shared" si="5"/>
        <v>0</v>
      </c>
      <c r="L76" s="81">
        <f t="shared" si="8"/>
        <v>0</v>
      </c>
      <c r="M76" s="82"/>
      <c r="N76" s="83">
        <f t="shared" si="6"/>
        <v>0</v>
      </c>
      <c r="O76" s="80"/>
      <c r="P76" s="80"/>
      <c r="Q76" s="80"/>
      <c r="R76" s="84">
        <f t="shared" si="7"/>
        <v>0</v>
      </c>
      <c r="S76" s="19" t="str">
        <f t="shared" si="9"/>
        <v>OK</v>
      </c>
      <c r="T76" s="48"/>
      <c r="U76" s="68"/>
      <c r="V76" s="48"/>
      <c r="W76" s="48"/>
      <c r="X76" s="48"/>
      <c r="Y76" s="50"/>
      <c r="Z76" s="50"/>
      <c r="AA76" s="50"/>
      <c r="AB76" s="50"/>
      <c r="AC76" s="50"/>
      <c r="AD76" s="50"/>
      <c r="AE76" s="50"/>
      <c r="AF76" s="51"/>
      <c r="AG76" s="51"/>
      <c r="AH76" s="51"/>
      <c r="AI76" s="51"/>
    </row>
    <row r="77" spans="1:35" ht="40" customHeight="1" x14ac:dyDescent="0.35">
      <c r="A77" s="109"/>
      <c r="B77" s="112"/>
      <c r="C77" s="33">
        <v>74</v>
      </c>
      <c r="D77" s="115"/>
      <c r="E77" s="39" t="s">
        <v>91</v>
      </c>
      <c r="F77" s="40" t="s">
        <v>37</v>
      </c>
      <c r="G77" s="40" t="s">
        <v>92</v>
      </c>
      <c r="H77" s="40" t="s">
        <v>29</v>
      </c>
      <c r="I77" s="38">
        <v>17.940000000000001</v>
      </c>
      <c r="J77" s="17">
        <v>0</v>
      </c>
      <c r="K77" s="79">
        <f t="shared" si="5"/>
        <v>0</v>
      </c>
      <c r="L77" s="81">
        <f t="shared" si="8"/>
        <v>0</v>
      </c>
      <c r="M77" s="82"/>
      <c r="N77" s="83">
        <f t="shared" si="6"/>
        <v>0</v>
      </c>
      <c r="O77" s="80"/>
      <c r="P77" s="80"/>
      <c r="Q77" s="80"/>
      <c r="R77" s="84">
        <f t="shared" si="7"/>
        <v>0</v>
      </c>
      <c r="S77" s="19" t="str">
        <f t="shared" si="9"/>
        <v>OK</v>
      </c>
      <c r="T77" s="48"/>
      <c r="U77" s="68"/>
      <c r="V77" s="48"/>
      <c r="W77" s="48"/>
      <c r="X77" s="48"/>
      <c r="Y77" s="50"/>
      <c r="Z77" s="50"/>
      <c r="AA77" s="50"/>
      <c r="AB77" s="50"/>
      <c r="AC77" s="50"/>
      <c r="AD77" s="50"/>
      <c r="AE77" s="50"/>
      <c r="AF77" s="51"/>
      <c r="AG77" s="51"/>
      <c r="AH77" s="51"/>
      <c r="AI77" s="51"/>
    </row>
    <row r="78" spans="1:35" ht="40" customHeight="1" x14ac:dyDescent="0.35">
      <c r="A78" s="109"/>
      <c r="B78" s="112"/>
      <c r="C78" s="33">
        <v>75</v>
      </c>
      <c r="D78" s="115"/>
      <c r="E78" s="39" t="s">
        <v>93</v>
      </c>
      <c r="F78" s="40" t="s">
        <v>125</v>
      </c>
      <c r="G78" s="40" t="s">
        <v>28</v>
      </c>
      <c r="H78" s="40" t="s">
        <v>29</v>
      </c>
      <c r="I78" s="38">
        <v>165.99</v>
      </c>
      <c r="J78" s="17">
        <v>0</v>
      </c>
      <c r="K78" s="79">
        <f t="shared" si="5"/>
        <v>0</v>
      </c>
      <c r="L78" s="81">
        <f t="shared" si="8"/>
        <v>0</v>
      </c>
      <c r="M78" s="82"/>
      <c r="N78" s="83">
        <f t="shared" si="6"/>
        <v>0</v>
      </c>
      <c r="O78" s="80"/>
      <c r="P78" s="80"/>
      <c r="Q78" s="80"/>
      <c r="R78" s="84">
        <f t="shared" si="7"/>
        <v>0</v>
      </c>
      <c r="S78" s="19" t="str">
        <f t="shared" si="9"/>
        <v>OK</v>
      </c>
      <c r="T78" s="48"/>
      <c r="U78" s="68"/>
      <c r="V78" s="48"/>
      <c r="W78" s="48"/>
      <c r="X78" s="48"/>
      <c r="Y78" s="50"/>
      <c r="Z78" s="50"/>
      <c r="AA78" s="50"/>
      <c r="AB78" s="50"/>
      <c r="AC78" s="50"/>
      <c r="AD78" s="50"/>
      <c r="AE78" s="50"/>
      <c r="AF78" s="51"/>
      <c r="AG78" s="51"/>
      <c r="AH78" s="51"/>
      <c r="AI78" s="51"/>
    </row>
    <row r="79" spans="1:35" ht="40" customHeight="1" x14ac:dyDescent="0.35">
      <c r="A79" s="109"/>
      <c r="B79" s="113"/>
      <c r="C79" s="33">
        <v>76</v>
      </c>
      <c r="D79" s="116"/>
      <c r="E79" s="39" t="s">
        <v>94</v>
      </c>
      <c r="F79" s="40" t="s">
        <v>125</v>
      </c>
      <c r="G79" s="40" t="s">
        <v>28</v>
      </c>
      <c r="H79" s="40" t="s">
        <v>29</v>
      </c>
      <c r="I79" s="38">
        <v>181.56</v>
      </c>
      <c r="J79" s="17">
        <v>0</v>
      </c>
      <c r="K79" s="79">
        <f t="shared" si="5"/>
        <v>0</v>
      </c>
      <c r="L79" s="81">
        <f t="shared" si="8"/>
        <v>0</v>
      </c>
      <c r="M79" s="82"/>
      <c r="N79" s="83">
        <f t="shared" si="6"/>
        <v>0</v>
      </c>
      <c r="O79" s="80"/>
      <c r="P79" s="80"/>
      <c r="Q79" s="80"/>
      <c r="R79" s="84">
        <f t="shared" si="7"/>
        <v>0</v>
      </c>
      <c r="S79" s="19" t="str">
        <f t="shared" si="9"/>
        <v>OK</v>
      </c>
      <c r="T79" s="48"/>
      <c r="U79" s="68"/>
      <c r="V79" s="48"/>
      <c r="W79" s="48"/>
      <c r="X79" s="48"/>
      <c r="Y79" s="50"/>
      <c r="Z79" s="50"/>
      <c r="AA79" s="50"/>
      <c r="AB79" s="50"/>
      <c r="AC79" s="50"/>
      <c r="AD79" s="50"/>
      <c r="AE79" s="50"/>
      <c r="AF79" s="51"/>
      <c r="AG79" s="51"/>
      <c r="AH79" s="51"/>
      <c r="AI79" s="51"/>
    </row>
    <row r="80" spans="1:35" ht="40" customHeight="1" x14ac:dyDescent="0.35">
      <c r="A80" s="108" t="s">
        <v>141</v>
      </c>
      <c r="B80" s="111">
        <v>3</v>
      </c>
      <c r="C80" s="33">
        <v>77</v>
      </c>
      <c r="D80" s="114" t="s">
        <v>123</v>
      </c>
      <c r="E80" s="39" t="s">
        <v>27</v>
      </c>
      <c r="F80" s="40" t="s">
        <v>125</v>
      </c>
      <c r="G80" s="40" t="s">
        <v>28</v>
      </c>
      <c r="H80" s="40" t="s">
        <v>29</v>
      </c>
      <c r="I80" s="38">
        <v>214.44</v>
      </c>
      <c r="J80" s="17">
        <v>0</v>
      </c>
      <c r="K80" s="79">
        <f t="shared" si="5"/>
        <v>0</v>
      </c>
      <c r="L80" s="81">
        <f t="shared" si="8"/>
        <v>0</v>
      </c>
      <c r="M80" s="82"/>
      <c r="N80" s="83">
        <f t="shared" si="6"/>
        <v>0</v>
      </c>
      <c r="O80" s="80"/>
      <c r="P80" s="80"/>
      <c r="Q80" s="80"/>
      <c r="R80" s="84">
        <f t="shared" si="7"/>
        <v>0</v>
      </c>
      <c r="S80" s="19" t="str">
        <f t="shared" si="9"/>
        <v>OK</v>
      </c>
      <c r="T80" s="48"/>
      <c r="U80" s="68"/>
      <c r="V80" s="48"/>
      <c r="W80" s="48"/>
      <c r="X80" s="48"/>
      <c r="Y80" s="50"/>
      <c r="Z80" s="50"/>
      <c r="AA80" s="50"/>
      <c r="AB80" s="50"/>
      <c r="AC80" s="50"/>
      <c r="AD80" s="50"/>
      <c r="AE80" s="50"/>
      <c r="AF80" s="51"/>
      <c r="AG80" s="51"/>
      <c r="AH80" s="51"/>
      <c r="AI80" s="51"/>
    </row>
    <row r="81" spans="1:35" ht="40" customHeight="1" x14ac:dyDescent="0.35">
      <c r="A81" s="109"/>
      <c r="B81" s="112"/>
      <c r="C81" s="33">
        <v>78</v>
      </c>
      <c r="D81" s="115"/>
      <c r="E81" s="39" t="s">
        <v>32</v>
      </c>
      <c r="F81" s="40" t="s">
        <v>125</v>
      </c>
      <c r="G81" s="40" t="s">
        <v>28</v>
      </c>
      <c r="H81" s="40" t="s">
        <v>29</v>
      </c>
      <c r="I81" s="38">
        <v>27.44</v>
      </c>
      <c r="J81" s="17">
        <v>0</v>
      </c>
      <c r="K81" s="79">
        <f t="shared" si="5"/>
        <v>0</v>
      </c>
      <c r="L81" s="81">
        <f t="shared" si="8"/>
        <v>0</v>
      </c>
      <c r="M81" s="82"/>
      <c r="N81" s="83">
        <f t="shared" si="6"/>
        <v>0</v>
      </c>
      <c r="O81" s="80"/>
      <c r="P81" s="80"/>
      <c r="Q81" s="80"/>
      <c r="R81" s="84">
        <f t="shared" si="7"/>
        <v>0</v>
      </c>
      <c r="S81" s="19" t="str">
        <f t="shared" si="9"/>
        <v>OK</v>
      </c>
      <c r="T81" s="48"/>
      <c r="U81" s="68"/>
      <c r="V81" s="48"/>
      <c r="W81" s="48"/>
      <c r="X81" s="48"/>
      <c r="Y81" s="50"/>
      <c r="Z81" s="50"/>
      <c r="AA81" s="50"/>
      <c r="AB81" s="50"/>
      <c r="AC81" s="50"/>
      <c r="AD81" s="50"/>
      <c r="AE81" s="50"/>
      <c r="AF81" s="51"/>
      <c r="AG81" s="51"/>
      <c r="AH81" s="51"/>
      <c r="AI81" s="51"/>
    </row>
    <row r="82" spans="1:35" ht="40" customHeight="1" x14ac:dyDescent="0.35">
      <c r="A82" s="109"/>
      <c r="B82" s="112"/>
      <c r="C82" s="33">
        <v>79</v>
      </c>
      <c r="D82" s="115"/>
      <c r="E82" s="39" t="s">
        <v>33</v>
      </c>
      <c r="F82" s="40" t="s">
        <v>125</v>
      </c>
      <c r="G82" s="40" t="s">
        <v>34</v>
      </c>
      <c r="H82" s="40" t="s">
        <v>29</v>
      </c>
      <c r="I82" s="38">
        <v>44.6</v>
      </c>
      <c r="J82" s="17">
        <v>0</v>
      </c>
      <c r="K82" s="79">
        <f t="shared" si="5"/>
        <v>0</v>
      </c>
      <c r="L82" s="81">
        <f t="shared" si="8"/>
        <v>0</v>
      </c>
      <c r="M82" s="82"/>
      <c r="N82" s="83">
        <f t="shared" si="6"/>
        <v>0</v>
      </c>
      <c r="O82" s="80"/>
      <c r="P82" s="80"/>
      <c r="Q82" s="80"/>
      <c r="R82" s="84">
        <f t="shared" si="7"/>
        <v>0</v>
      </c>
      <c r="S82" s="19" t="str">
        <f t="shared" si="9"/>
        <v>OK</v>
      </c>
      <c r="T82" s="48"/>
      <c r="U82" s="68"/>
      <c r="V82" s="48"/>
      <c r="W82" s="48"/>
      <c r="X82" s="48"/>
      <c r="Y82" s="50"/>
      <c r="Z82" s="50"/>
      <c r="AA82" s="50"/>
      <c r="AB82" s="50"/>
      <c r="AC82" s="50"/>
      <c r="AD82" s="50"/>
      <c r="AE82" s="50"/>
      <c r="AF82" s="51"/>
      <c r="AG82" s="51"/>
      <c r="AH82" s="51"/>
      <c r="AI82" s="51"/>
    </row>
    <row r="83" spans="1:35" ht="40" customHeight="1" x14ac:dyDescent="0.35">
      <c r="A83" s="109"/>
      <c r="B83" s="112"/>
      <c r="C83" s="33">
        <v>80</v>
      </c>
      <c r="D83" s="115"/>
      <c r="E83" s="39" t="s">
        <v>35</v>
      </c>
      <c r="F83" s="40" t="s">
        <v>125</v>
      </c>
      <c r="G83" s="40" t="s">
        <v>36</v>
      </c>
      <c r="H83" s="40" t="s">
        <v>29</v>
      </c>
      <c r="I83" s="38">
        <v>64.33</v>
      </c>
      <c r="J83" s="17">
        <v>0</v>
      </c>
      <c r="K83" s="79">
        <f t="shared" si="5"/>
        <v>0</v>
      </c>
      <c r="L83" s="81">
        <f t="shared" si="8"/>
        <v>0</v>
      </c>
      <c r="M83" s="82"/>
      <c r="N83" s="83">
        <f t="shared" si="6"/>
        <v>0</v>
      </c>
      <c r="O83" s="80"/>
      <c r="P83" s="80"/>
      <c r="Q83" s="80"/>
      <c r="R83" s="84">
        <f t="shared" si="7"/>
        <v>0</v>
      </c>
      <c r="S83" s="19" t="str">
        <f t="shared" si="9"/>
        <v>OK</v>
      </c>
      <c r="T83" s="48"/>
      <c r="U83" s="68"/>
      <c r="V83" s="48"/>
      <c r="W83" s="48"/>
      <c r="X83" s="48"/>
      <c r="Y83" s="50"/>
      <c r="Z83" s="50"/>
      <c r="AA83" s="50"/>
      <c r="AB83" s="50"/>
      <c r="AC83" s="50"/>
      <c r="AD83" s="50"/>
      <c r="AE83" s="50"/>
      <c r="AF83" s="51"/>
      <c r="AG83" s="51"/>
      <c r="AH83" s="51"/>
      <c r="AI83" s="51"/>
    </row>
    <row r="84" spans="1:35" ht="40" customHeight="1" x14ac:dyDescent="0.35">
      <c r="A84" s="109"/>
      <c r="B84" s="112"/>
      <c r="C84" s="33">
        <v>81</v>
      </c>
      <c r="D84" s="115"/>
      <c r="E84" s="39" t="s">
        <v>127</v>
      </c>
      <c r="F84" s="40" t="s">
        <v>125</v>
      </c>
      <c r="G84" s="40" t="s">
        <v>28</v>
      </c>
      <c r="H84" s="40" t="s">
        <v>29</v>
      </c>
      <c r="I84" s="38">
        <v>5.65</v>
      </c>
      <c r="J84" s="17">
        <v>0</v>
      </c>
      <c r="K84" s="79">
        <f t="shared" si="5"/>
        <v>0</v>
      </c>
      <c r="L84" s="81">
        <f t="shared" si="8"/>
        <v>0</v>
      </c>
      <c r="M84" s="82"/>
      <c r="N84" s="83">
        <f t="shared" si="6"/>
        <v>0</v>
      </c>
      <c r="O84" s="80"/>
      <c r="P84" s="80"/>
      <c r="Q84" s="80"/>
      <c r="R84" s="84">
        <f t="shared" si="7"/>
        <v>0</v>
      </c>
      <c r="S84" s="19" t="str">
        <f t="shared" si="9"/>
        <v>OK</v>
      </c>
      <c r="T84" s="48"/>
      <c r="U84" s="68"/>
      <c r="V84" s="48"/>
      <c r="W84" s="48"/>
      <c r="X84" s="48"/>
      <c r="Y84" s="50"/>
      <c r="Z84" s="50"/>
      <c r="AA84" s="50"/>
      <c r="AB84" s="50"/>
      <c r="AC84" s="50"/>
      <c r="AD84" s="50"/>
      <c r="AE84" s="50"/>
      <c r="AF84" s="51"/>
      <c r="AG84" s="51"/>
      <c r="AH84" s="51"/>
      <c r="AI84" s="51"/>
    </row>
    <row r="85" spans="1:35" ht="40" customHeight="1" x14ac:dyDescent="0.35">
      <c r="A85" s="109"/>
      <c r="B85" s="112"/>
      <c r="C85" s="33">
        <v>82</v>
      </c>
      <c r="D85" s="115"/>
      <c r="E85" s="39" t="s">
        <v>128</v>
      </c>
      <c r="F85" s="40" t="s">
        <v>37</v>
      </c>
      <c r="G85" s="40" t="s">
        <v>38</v>
      </c>
      <c r="H85" s="40" t="s">
        <v>29</v>
      </c>
      <c r="I85" s="38">
        <v>11.43</v>
      </c>
      <c r="J85" s="17">
        <v>0</v>
      </c>
      <c r="K85" s="79">
        <f t="shared" si="5"/>
        <v>0</v>
      </c>
      <c r="L85" s="81">
        <f t="shared" si="8"/>
        <v>0</v>
      </c>
      <c r="M85" s="82"/>
      <c r="N85" s="83">
        <f t="shared" si="6"/>
        <v>0</v>
      </c>
      <c r="O85" s="80"/>
      <c r="P85" s="80"/>
      <c r="Q85" s="80"/>
      <c r="R85" s="84">
        <f t="shared" si="7"/>
        <v>0</v>
      </c>
      <c r="S85" s="19" t="str">
        <f t="shared" si="9"/>
        <v>OK</v>
      </c>
      <c r="T85" s="48"/>
      <c r="U85" s="68"/>
      <c r="V85" s="48"/>
      <c r="W85" s="48"/>
      <c r="X85" s="48"/>
      <c r="Y85" s="50"/>
      <c r="Z85" s="50"/>
      <c r="AA85" s="50"/>
      <c r="AB85" s="50"/>
      <c r="AC85" s="50"/>
      <c r="AD85" s="50"/>
      <c r="AE85" s="50"/>
      <c r="AF85" s="51"/>
      <c r="AG85" s="51"/>
      <c r="AH85" s="51"/>
      <c r="AI85" s="51"/>
    </row>
    <row r="86" spans="1:35" ht="40" customHeight="1" x14ac:dyDescent="0.35">
      <c r="A86" s="109"/>
      <c r="B86" s="112"/>
      <c r="C86" s="33">
        <v>83</v>
      </c>
      <c r="D86" s="115"/>
      <c r="E86" s="39" t="s">
        <v>129</v>
      </c>
      <c r="F86" s="40" t="s">
        <v>37</v>
      </c>
      <c r="G86" s="40" t="s">
        <v>39</v>
      </c>
      <c r="H86" s="40" t="s">
        <v>29</v>
      </c>
      <c r="I86" s="38">
        <v>16.829999999999998</v>
      </c>
      <c r="J86" s="17">
        <v>0</v>
      </c>
      <c r="K86" s="79">
        <f t="shared" si="5"/>
        <v>0</v>
      </c>
      <c r="L86" s="81">
        <f t="shared" si="8"/>
        <v>0</v>
      </c>
      <c r="M86" s="82"/>
      <c r="N86" s="83">
        <f t="shared" si="6"/>
        <v>0</v>
      </c>
      <c r="O86" s="80"/>
      <c r="P86" s="80"/>
      <c r="Q86" s="80"/>
      <c r="R86" s="84">
        <f t="shared" si="7"/>
        <v>0</v>
      </c>
      <c r="S86" s="19" t="str">
        <f t="shared" si="9"/>
        <v>OK</v>
      </c>
      <c r="T86" s="48"/>
      <c r="U86" s="68"/>
      <c r="V86" s="48"/>
      <c r="W86" s="48"/>
      <c r="X86" s="48"/>
      <c r="Y86" s="50"/>
      <c r="Z86" s="50"/>
      <c r="AA86" s="50"/>
      <c r="AB86" s="50"/>
      <c r="AC86" s="50"/>
      <c r="AD86" s="50"/>
      <c r="AE86" s="50"/>
      <c r="AF86" s="51"/>
      <c r="AG86" s="51"/>
      <c r="AH86" s="51"/>
      <c r="AI86" s="51"/>
    </row>
    <row r="87" spans="1:35" ht="40" customHeight="1" x14ac:dyDescent="0.35">
      <c r="A87" s="109"/>
      <c r="B87" s="112"/>
      <c r="C87" s="33">
        <v>84</v>
      </c>
      <c r="D87" s="115"/>
      <c r="E87" s="39" t="s">
        <v>41</v>
      </c>
      <c r="F87" s="40" t="s">
        <v>10</v>
      </c>
      <c r="G87" s="40" t="s">
        <v>28</v>
      </c>
      <c r="H87" s="40" t="s">
        <v>29</v>
      </c>
      <c r="I87" s="38">
        <v>63.71</v>
      </c>
      <c r="J87" s="17">
        <v>0</v>
      </c>
      <c r="K87" s="79">
        <f t="shared" si="5"/>
        <v>0</v>
      </c>
      <c r="L87" s="81">
        <f t="shared" si="8"/>
        <v>0</v>
      </c>
      <c r="M87" s="82"/>
      <c r="N87" s="83">
        <f t="shared" si="6"/>
        <v>0</v>
      </c>
      <c r="O87" s="80"/>
      <c r="P87" s="80"/>
      <c r="Q87" s="80"/>
      <c r="R87" s="84">
        <f t="shared" si="7"/>
        <v>0</v>
      </c>
      <c r="S87" s="19" t="str">
        <f t="shared" si="9"/>
        <v>OK</v>
      </c>
      <c r="T87" s="48"/>
      <c r="U87" s="68"/>
      <c r="V87" s="48"/>
      <c r="W87" s="48"/>
      <c r="X87" s="48"/>
      <c r="Y87" s="50"/>
      <c r="Z87" s="50"/>
      <c r="AA87" s="50"/>
      <c r="AB87" s="50"/>
      <c r="AC87" s="50"/>
      <c r="AD87" s="50"/>
      <c r="AE87" s="50"/>
      <c r="AF87" s="51"/>
      <c r="AG87" s="51"/>
      <c r="AH87" s="51"/>
      <c r="AI87" s="51"/>
    </row>
    <row r="88" spans="1:35" ht="40" customHeight="1" x14ac:dyDescent="0.35">
      <c r="A88" s="109"/>
      <c r="B88" s="112"/>
      <c r="C88" s="33">
        <v>85</v>
      </c>
      <c r="D88" s="115"/>
      <c r="E88" s="39" t="s">
        <v>44</v>
      </c>
      <c r="F88" s="40" t="s">
        <v>37</v>
      </c>
      <c r="G88" s="40" t="s">
        <v>97</v>
      </c>
      <c r="H88" s="40" t="s">
        <v>29</v>
      </c>
      <c r="I88" s="38">
        <v>29.34</v>
      </c>
      <c r="J88" s="17">
        <v>0</v>
      </c>
      <c r="K88" s="79">
        <f t="shared" si="5"/>
        <v>0</v>
      </c>
      <c r="L88" s="81">
        <f t="shared" si="8"/>
        <v>0</v>
      </c>
      <c r="M88" s="82"/>
      <c r="N88" s="83">
        <f t="shared" si="6"/>
        <v>0</v>
      </c>
      <c r="O88" s="80"/>
      <c r="P88" s="80"/>
      <c r="Q88" s="80"/>
      <c r="R88" s="84">
        <f t="shared" si="7"/>
        <v>0</v>
      </c>
      <c r="S88" s="19" t="str">
        <f t="shared" si="9"/>
        <v>OK</v>
      </c>
      <c r="T88" s="48"/>
      <c r="U88" s="68"/>
      <c r="V88" s="48"/>
      <c r="W88" s="48"/>
      <c r="X88" s="48"/>
      <c r="Y88" s="50"/>
      <c r="Z88" s="50"/>
      <c r="AA88" s="50"/>
      <c r="AB88" s="50"/>
      <c r="AC88" s="50"/>
      <c r="AD88" s="50"/>
      <c r="AE88" s="50"/>
      <c r="AF88" s="51"/>
      <c r="AG88" s="51"/>
      <c r="AH88" s="51"/>
      <c r="AI88" s="51"/>
    </row>
    <row r="89" spans="1:35" ht="40" customHeight="1" x14ac:dyDescent="0.35">
      <c r="A89" s="109"/>
      <c r="B89" s="112"/>
      <c r="C89" s="33">
        <v>86</v>
      </c>
      <c r="D89" s="115"/>
      <c r="E89" s="39" t="s">
        <v>46</v>
      </c>
      <c r="F89" s="40" t="s">
        <v>37</v>
      </c>
      <c r="G89" s="40" t="s">
        <v>47</v>
      </c>
      <c r="H89" s="40" t="s">
        <v>29</v>
      </c>
      <c r="I89" s="38">
        <v>23.16</v>
      </c>
      <c r="J89" s="17">
        <v>0</v>
      </c>
      <c r="K89" s="79">
        <f t="shared" si="5"/>
        <v>0</v>
      </c>
      <c r="L89" s="81">
        <f t="shared" si="8"/>
        <v>0</v>
      </c>
      <c r="M89" s="82"/>
      <c r="N89" s="83">
        <f t="shared" si="6"/>
        <v>0</v>
      </c>
      <c r="O89" s="80"/>
      <c r="P89" s="80"/>
      <c r="Q89" s="80"/>
      <c r="R89" s="84">
        <f t="shared" si="7"/>
        <v>0</v>
      </c>
      <c r="S89" s="19" t="str">
        <f t="shared" si="9"/>
        <v>OK</v>
      </c>
      <c r="T89" s="48"/>
      <c r="U89" s="68"/>
      <c r="V89" s="48"/>
      <c r="W89" s="48"/>
      <c r="X89" s="48"/>
      <c r="Y89" s="50"/>
      <c r="Z89" s="50"/>
      <c r="AA89" s="50"/>
      <c r="AB89" s="50"/>
      <c r="AC89" s="50"/>
      <c r="AD89" s="50"/>
      <c r="AE89" s="50"/>
      <c r="AF89" s="51"/>
      <c r="AG89" s="51"/>
      <c r="AH89" s="51"/>
      <c r="AI89" s="51"/>
    </row>
    <row r="90" spans="1:35" ht="40" customHeight="1" x14ac:dyDescent="0.35">
      <c r="A90" s="109"/>
      <c r="B90" s="112"/>
      <c r="C90" s="33">
        <v>87</v>
      </c>
      <c r="D90" s="115"/>
      <c r="E90" s="39" t="s">
        <v>48</v>
      </c>
      <c r="F90" s="40" t="s">
        <v>37</v>
      </c>
      <c r="G90" s="40" t="s">
        <v>49</v>
      </c>
      <c r="H90" s="40" t="s">
        <v>29</v>
      </c>
      <c r="I90" s="38">
        <v>16.47</v>
      </c>
      <c r="J90" s="17">
        <v>0</v>
      </c>
      <c r="K90" s="79">
        <f t="shared" si="5"/>
        <v>0</v>
      </c>
      <c r="L90" s="81">
        <f t="shared" si="8"/>
        <v>0</v>
      </c>
      <c r="M90" s="82"/>
      <c r="N90" s="83">
        <f t="shared" si="6"/>
        <v>0</v>
      </c>
      <c r="O90" s="80"/>
      <c r="P90" s="80"/>
      <c r="Q90" s="80"/>
      <c r="R90" s="84">
        <f t="shared" si="7"/>
        <v>0</v>
      </c>
      <c r="S90" s="19" t="str">
        <f t="shared" si="9"/>
        <v>OK</v>
      </c>
      <c r="T90" s="48"/>
      <c r="U90" s="68"/>
      <c r="V90" s="48"/>
      <c r="W90" s="48"/>
      <c r="X90" s="48"/>
      <c r="Y90" s="50"/>
      <c r="Z90" s="50"/>
      <c r="AA90" s="50"/>
      <c r="AB90" s="50"/>
      <c r="AC90" s="50"/>
      <c r="AD90" s="50"/>
      <c r="AE90" s="50"/>
      <c r="AF90" s="51"/>
      <c r="AG90" s="51"/>
      <c r="AH90" s="51"/>
      <c r="AI90" s="51"/>
    </row>
    <row r="91" spans="1:35" ht="40" customHeight="1" x14ac:dyDescent="0.35">
      <c r="A91" s="109"/>
      <c r="B91" s="112"/>
      <c r="C91" s="33">
        <v>88</v>
      </c>
      <c r="D91" s="115"/>
      <c r="E91" s="39" t="s">
        <v>50</v>
      </c>
      <c r="F91" s="40" t="s">
        <v>37</v>
      </c>
      <c r="G91" s="40" t="s">
        <v>51</v>
      </c>
      <c r="H91" s="40" t="s">
        <v>29</v>
      </c>
      <c r="I91" s="38">
        <v>206.12</v>
      </c>
      <c r="J91" s="17">
        <v>0</v>
      </c>
      <c r="K91" s="79">
        <f t="shared" si="5"/>
        <v>0</v>
      </c>
      <c r="L91" s="81">
        <f t="shared" si="8"/>
        <v>0</v>
      </c>
      <c r="M91" s="82"/>
      <c r="N91" s="83">
        <f t="shared" si="6"/>
        <v>0</v>
      </c>
      <c r="O91" s="80"/>
      <c r="P91" s="80"/>
      <c r="Q91" s="80"/>
      <c r="R91" s="84">
        <f t="shared" si="7"/>
        <v>0</v>
      </c>
      <c r="S91" s="19" t="str">
        <f t="shared" si="9"/>
        <v>OK</v>
      </c>
      <c r="T91" s="48"/>
      <c r="U91" s="68"/>
      <c r="V91" s="48"/>
      <c r="W91" s="48"/>
      <c r="X91" s="48"/>
      <c r="Y91" s="50"/>
      <c r="Z91" s="50"/>
      <c r="AA91" s="50"/>
      <c r="AB91" s="50"/>
      <c r="AC91" s="50"/>
      <c r="AD91" s="50"/>
      <c r="AE91" s="50"/>
      <c r="AF91" s="51"/>
      <c r="AG91" s="51"/>
      <c r="AH91" s="51"/>
      <c r="AI91" s="51"/>
    </row>
    <row r="92" spans="1:35" ht="40" customHeight="1" x14ac:dyDescent="0.35">
      <c r="A92" s="109"/>
      <c r="B92" s="112"/>
      <c r="C92" s="33">
        <v>89</v>
      </c>
      <c r="D92" s="115"/>
      <c r="E92" s="39" t="s">
        <v>52</v>
      </c>
      <c r="F92" s="40" t="s">
        <v>37</v>
      </c>
      <c r="G92" s="40" t="s">
        <v>53</v>
      </c>
      <c r="H92" s="40" t="s">
        <v>29</v>
      </c>
      <c r="I92" s="38">
        <v>225.04</v>
      </c>
      <c r="J92" s="17">
        <v>0</v>
      </c>
      <c r="K92" s="79">
        <f t="shared" si="5"/>
        <v>0</v>
      </c>
      <c r="L92" s="81">
        <f t="shared" si="8"/>
        <v>0</v>
      </c>
      <c r="M92" s="82"/>
      <c r="N92" s="83">
        <f t="shared" si="6"/>
        <v>0</v>
      </c>
      <c r="O92" s="80"/>
      <c r="P92" s="80"/>
      <c r="Q92" s="80"/>
      <c r="R92" s="84">
        <f t="shared" si="7"/>
        <v>0</v>
      </c>
      <c r="S92" s="19" t="str">
        <f t="shared" si="9"/>
        <v>OK</v>
      </c>
      <c r="T92" s="48"/>
      <c r="U92" s="68"/>
      <c r="V92" s="48"/>
      <c r="W92" s="48"/>
      <c r="X92" s="48"/>
      <c r="Y92" s="50"/>
      <c r="Z92" s="50"/>
      <c r="AA92" s="50"/>
      <c r="AB92" s="50"/>
      <c r="AC92" s="50"/>
      <c r="AD92" s="50"/>
      <c r="AE92" s="50"/>
      <c r="AF92" s="51"/>
      <c r="AG92" s="51"/>
      <c r="AH92" s="51"/>
      <c r="AI92" s="51"/>
    </row>
    <row r="93" spans="1:35" ht="40" customHeight="1" x14ac:dyDescent="0.35">
      <c r="A93" s="109"/>
      <c r="B93" s="112"/>
      <c r="C93" s="33">
        <v>90</v>
      </c>
      <c r="D93" s="115"/>
      <c r="E93" s="39" t="s">
        <v>54</v>
      </c>
      <c r="F93" s="40" t="s">
        <v>37</v>
      </c>
      <c r="G93" s="40" t="s">
        <v>95</v>
      </c>
      <c r="H93" s="40" t="s">
        <v>29</v>
      </c>
      <c r="I93" s="38">
        <v>74.180000000000007</v>
      </c>
      <c r="J93" s="17">
        <v>0</v>
      </c>
      <c r="K93" s="79">
        <f t="shared" si="5"/>
        <v>0</v>
      </c>
      <c r="L93" s="81">
        <f t="shared" si="8"/>
        <v>0</v>
      </c>
      <c r="M93" s="82"/>
      <c r="N93" s="83">
        <f t="shared" si="6"/>
        <v>0</v>
      </c>
      <c r="O93" s="80"/>
      <c r="P93" s="80"/>
      <c r="Q93" s="80"/>
      <c r="R93" s="84">
        <f t="shared" si="7"/>
        <v>0</v>
      </c>
      <c r="S93" s="19" t="str">
        <f t="shared" si="9"/>
        <v>OK</v>
      </c>
      <c r="T93" s="48"/>
      <c r="U93" s="68"/>
      <c r="V93" s="48"/>
      <c r="W93" s="48"/>
      <c r="X93" s="48"/>
      <c r="Y93" s="50"/>
      <c r="Z93" s="50"/>
      <c r="AA93" s="50"/>
      <c r="AB93" s="50"/>
      <c r="AC93" s="50"/>
      <c r="AD93" s="50"/>
      <c r="AE93" s="50"/>
      <c r="AF93" s="51"/>
      <c r="AG93" s="51"/>
      <c r="AH93" s="51"/>
      <c r="AI93" s="51"/>
    </row>
    <row r="94" spans="1:35" ht="40" customHeight="1" x14ac:dyDescent="0.35">
      <c r="A94" s="109"/>
      <c r="B94" s="112"/>
      <c r="C94" s="33">
        <v>91</v>
      </c>
      <c r="D94" s="115"/>
      <c r="E94" s="39" t="s">
        <v>56</v>
      </c>
      <c r="F94" s="40" t="s">
        <v>37</v>
      </c>
      <c r="G94" s="40" t="s">
        <v>96</v>
      </c>
      <c r="H94" s="40" t="s">
        <v>29</v>
      </c>
      <c r="I94" s="38">
        <v>28.45</v>
      </c>
      <c r="J94" s="17">
        <v>0</v>
      </c>
      <c r="K94" s="79">
        <f t="shared" si="5"/>
        <v>0</v>
      </c>
      <c r="L94" s="81">
        <f t="shared" si="8"/>
        <v>0</v>
      </c>
      <c r="M94" s="82"/>
      <c r="N94" s="83">
        <f t="shared" si="6"/>
        <v>0</v>
      </c>
      <c r="O94" s="80"/>
      <c r="P94" s="80"/>
      <c r="Q94" s="80"/>
      <c r="R94" s="84">
        <f t="shared" si="7"/>
        <v>0</v>
      </c>
      <c r="S94" s="19" t="str">
        <f t="shared" si="9"/>
        <v>OK</v>
      </c>
      <c r="T94" s="48"/>
      <c r="U94" s="68"/>
      <c r="V94" s="48"/>
      <c r="W94" s="48"/>
      <c r="X94" s="48"/>
      <c r="Y94" s="50"/>
      <c r="Z94" s="50"/>
      <c r="AA94" s="50"/>
      <c r="AB94" s="50"/>
      <c r="AC94" s="50"/>
      <c r="AD94" s="50"/>
      <c r="AE94" s="50"/>
      <c r="AF94" s="51"/>
      <c r="AG94" s="51"/>
      <c r="AH94" s="51"/>
      <c r="AI94" s="51"/>
    </row>
    <row r="95" spans="1:35" ht="40" customHeight="1" x14ac:dyDescent="0.35">
      <c r="A95" s="109"/>
      <c r="B95" s="112"/>
      <c r="C95" s="33">
        <v>92</v>
      </c>
      <c r="D95" s="115"/>
      <c r="E95" s="39" t="s">
        <v>58</v>
      </c>
      <c r="F95" s="40" t="s">
        <v>37</v>
      </c>
      <c r="G95" s="40" t="s">
        <v>59</v>
      </c>
      <c r="H95" s="40" t="s">
        <v>29</v>
      </c>
      <c r="I95" s="38">
        <v>63.74</v>
      </c>
      <c r="J95" s="17">
        <v>0</v>
      </c>
      <c r="K95" s="79">
        <f t="shared" si="5"/>
        <v>0</v>
      </c>
      <c r="L95" s="81">
        <f t="shared" si="8"/>
        <v>0</v>
      </c>
      <c r="M95" s="82"/>
      <c r="N95" s="83">
        <f t="shared" si="6"/>
        <v>0</v>
      </c>
      <c r="O95" s="80"/>
      <c r="P95" s="80"/>
      <c r="Q95" s="80"/>
      <c r="R95" s="84">
        <f t="shared" si="7"/>
        <v>0</v>
      </c>
      <c r="S95" s="19" t="str">
        <f t="shared" si="9"/>
        <v>OK</v>
      </c>
      <c r="T95" s="48"/>
      <c r="U95" s="68"/>
      <c r="V95" s="48"/>
      <c r="W95" s="48"/>
      <c r="X95" s="48"/>
      <c r="Y95" s="50"/>
      <c r="Z95" s="50"/>
      <c r="AA95" s="50"/>
      <c r="AB95" s="50"/>
      <c r="AC95" s="50"/>
      <c r="AD95" s="50"/>
      <c r="AE95" s="50"/>
      <c r="AF95" s="51"/>
      <c r="AG95" s="51"/>
      <c r="AH95" s="51"/>
      <c r="AI95" s="51"/>
    </row>
    <row r="96" spans="1:35" ht="40" customHeight="1" x14ac:dyDescent="0.35">
      <c r="A96" s="109"/>
      <c r="B96" s="112"/>
      <c r="C96" s="33">
        <v>93</v>
      </c>
      <c r="D96" s="115"/>
      <c r="E96" s="39" t="s">
        <v>60</v>
      </c>
      <c r="F96" s="40" t="s">
        <v>37</v>
      </c>
      <c r="G96" s="40" t="s">
        <v>61</v>
      </c>
      <c r="H96" s="40" t="s">
        <v>29</v>
      </c>
      <c r="I96" s="38">
        <v>106.76</v>
      </c>
      <c r="J96" s="17">
        <v>0</v>
      </c>
      <c r="K96" s="79">
        <f t="shared" si="5"/>
        <v>0</v>
      </c>
      <c r="L96" s="81">
        <f t="shared" si="8"/>
        <v>0</v>
      </c>
      <c r="M96" s="82"/>
      <c r="N96" s="83">
        <f t="shared" si="6"/>
        <v>0</v>
      </c>
      <c r="O96" s="80"/>
      <c r="P96" s="80"/>
      <c r="Q96" s="80"/>
      <c r="R96" s="84">
        <f t="shared" si="7"/>
        <v>0</v>
      </c>
      <c r="S96" s="19" t="str">
        <f t="shared" si="9"/>
        <v>OK</v>
      </c>
      <c r="T96" s="48"/>
      <c r="U96" s="68"/>
      <c r="V96" s="48"/>
      <c r="W96" s="48"/>
      <c r="X96" s="48"/>
      <c r="Y96" s="50"/>
      <c r="Z96" s="50"/>
      <c r="AA96" s="50"/>
      <c r="AB96" s="50"/>
      <c r="AC96" s="50"/>
      <c r="AD96" s="50"/>
      <c r="AE96" s="50"/>
      <c r="AF96" s="51"/>
      <c r="AG96" s="51"/>
      <c r="AH96" s="51"/>
      <c r="AI96" s="51"/>
    </row>
    <row r="97" spans="1:35" ht="40" customHeight="1" x14ac:dyDescent="0.35">
      <c r="A97" s="109"/>
      <c r="B97" s="112"/>
      <c r="C97" s="33">
        <v>94</v>
      </c>
      <c r="D97" s="115"/>
      <c r="E97" s="39" t="s">
        <v>62</v>
      </c>
      <c r="F97" s="40" t="s">
        <v>125</v>
      </c>
      <c r="G97" s="40" t="s">
        <v>63</v>
      </c>
      <c r="H97" s="40" t="s">
        <v>29</v>
      </c>
      <c r="I97" s="38">
        <v>1140.71</v>
      </c>
      <c r="J97" s="17">
        <v>0</v>
      </c>
      <c r="K97" s="79">
        <f t="shared" si="5"/>
        <v>0</v>
      </c>
      <c r="L97" s="81">
        <f t="shared" si="8"/>
        <v>0</v>
      </c>
      <c r="M97" s="82"/>
      <c r="N97" s="83">
        <f t="shared" si="6"/>
        <v>0</v>
      </c>
      <c r="O97" s="80"/>
      <c r="P97" s="80"/>
      <c r="Q97" s="80"/>
      <c r="R97" s="84">
        <f t="shared" si="7"/>
        <v>0</v>
      </c>
      <c r="S97" s="19" t="str">
        <f t="shared" si="9"/>
        <v>OK</v>
      </c>
      <c r="T97" s="48"/>
      <c r="U97" s="68"/>
      <c r="V97" s="48"/>
      <c r="W97" s="48"/>
      <c r="X97" s="48"/>
      <c r="Y97" s="50"/>
      <c r="Z97" s="50"/>
      <c r="AA97" s="50"/>
      <c r="AB97" s="50"/>
      <c r="AC97" s="50"/>
      <c r="AD97" s="50"/>
      <c r="AE97" s="50"/>
      <c r="AF97" s="51"/>
      <c r="AG97" s="51"/>
      <c r="AH97" s="51"/>
      <c r="AI97" s="51"/>
    </row>
    <row r="98" spans="1:35" ht="40" customHeight="1" x14ac:dyDescent="0.35">
      <c r="A98" s="109"/>
      <c r="B98" s="112"/>
      <c r="C98" s="33">
        <v>95</v>
      </c>
      <c r="D98" s="115"/>
      <c r="E98" s="39" t="s">
        <v>64</v>
      </c>
      <c r="F98" s="40" t="s">
        <v>125</v>
      </c>
      <c r="G98" s="40" t="s">
        <v>63</v>
      </c>
      <c r="H98" s="40" t="s">
        <v>29</v>
      </c>
      <c r="I98" s="38">
        <v>599.79</v>
      </c>
      <c r="J98" s="17">
        <v>0</v>
      </c>
      <c r="K98" s="79">
        <f t="shared" si="5"/>
        <v>0</v>
      </c>
      <c r="L98" s="81">
        <f t="shared" si="8"/>
        <v>0</v>
      </c>
      <c r="M98" s="82"/>
      <c r="N98" s="83">
        <f t="shared" si="6"/>
        <v>0</v>
      </c>
      <c r="O98" s="80"/>
      <c r="P98" s="80"/>
      <c r="Q98" s="80"/>
      <c r="R98" s="84">
        <f t="shared" si="7"/>
        <v>0</v>
      </c>
      <c r="S98" s="19" t="str">
        <f t="shared" si="9"/>
        <v>OK</v>
      </c>
      <c r="T98" s="48"/>
      <c r="U98" s="68"/>
      <c r="V98" s="48"/>
      <c r="W98" s="48"/>
      <c r="X98" s="48"/>
      <c r="Y98" s="50"/>
      <c r="Z98" s="50"/>
      <c r="AA98" s="50"/>
      <c r="AB98" s="50"/>
      <c r="AC98" s="50"/>
      <c r="AD98" s="50"/>
      <c r="AE98" s="50"/>
      <c r="AF98" s="51"/>
      <c r="AG98" s="51"/>
      <c r="AH98" s="51"/>
      <c r="AI98" s="51"/>
    </row>
    <row r="99" spans="1:35" ht="40" customHeight="1" x14ac:dyDescent="0.35">
      <c r="A99" s="109"/>
      <c r="B99" s="112"/>
      <c r="C99" s="33">
        <v>96</v>
      </c>
      <c r="D99" s="115"/>
      <c r="E99" s="39" t="s">
        <v>65</v>
      </c>
      <c r="F99" s="40" t="s">
        <v>125</v>
      </c>
      <c r="G99" s="40" t="s">
        <v>66</v>
      </c>
      <c r="H99" s="40" t="s">
        <v>29</v>
      </c>
      <c r="I99" s="38">
        <v>161.94</v>
      </c>
      <c r="J99" s="17">
        <v>0</v>
      </c>
      <c r="K99" s="79">
        <f t="shared" si="5"/>
        <v>0</v>
      </c>
      <c r="L99" s="81">
        <f t="shared" si="8"/>
        <v>0</v>
      </c>
      <c r="M99" s="82"/>
      <c r="N99" s="83">
        <f t="shared" si="6"/>
        <v>0</v>
      </c>
      <c r="O99" s="80"/>
      <c r="P99" s="80"/>
      <c r="Q99" s="80"/>
      <c r="R99" s="84">
        <f t="shared" si="7"/>
        <v>0</v>
      </c>
      <c r="S99" s="19" t="str">
        <f t="shared" si="9"/>
        <v>OK</v>
      </c>
      <c r="T99" s="48"/>
      <c r="U99" s="68"/>
      <c r="V99" s="48"/>
      <c r="W99" s="48"/>
      <c r="X99" s="48"/>
      <c r="Y99" s="50"/>
      <c r="Z99" s="50"/>
      <c r="AA99" s="50"/>
      <c r="AB99" s="50"/>
      <c r="AC99" s="50"/>
      <c r="AD99" s="50"/>
      <c r="AE99" s="50"/>
      <c r="AF99" s="51"/>
      <c r="AG99" s="51"/>
      <c r="AH99" s="51"/>
      <c r="AI99" s="51"/>
    </row>
    <row r="100" spans="1:35" ht="40" customHeight="1" x14ac:dyDescent="0.35">
      <c r="A100" s="109"/>
      <c r="B100" s="112"/>
      <c r="C100" s="33">
        <v>97</v>
      </c>
      <c r="D100" s="115"/>
      <c r="E100" s="39" t="s">
        <v>67</v>
      </c>
      <c r="F100" s="40" t="s">
        <v>125</v>
      </c>
      <c r="G100" s="40" t="s">
        <v>68</v>
      </c>
      <c r="H100" s="40" t="s">
        <v>29</v>
      </c>
      <c r="I100" s="38">
        <v>743.8</v>
      </c>
      <c r="J100" s="17">
        <v>0</v>
      </c>
      <c r="K100" s="79">
        <f t="shared" si="5"/>
        <v>0</v>
      </c>
      <c r="L100" s="81">
        <f t="shared" si="8"/>
        <v>0</v>
      </c>
      <c r="M100" s="82"/>
      <c r="N100" s="83">
        <f t="shared" si="6"/>
        <v>0</v>
      </c>
      <c r="O100" s="80"/>
      <c r="P100" s="80"/>
      <c r="Q100" s="80"/>
      <c r="R100" s="84">
        <f t="shared" si="7"/>
        <v>0</v>
      </c>
      <c r="S100" s="19" t="str">
        <f t="shared" si="9"/>
        <v>OK</v>
      </c>
      <c r="T100" s="48"/>
      <c r="U100" s="68"/>
      <c r="V100" s="48"/>
      <c r="W100" s="48"/>
      <c r="X100" s="48"/>
      <c r="Y100" s="50"/>
      <c r="Z100" s="50"/>
      <c r="AA100" s="50"/>
      <c r="AB100" s="50"/>
      <c r="AC100" s="50"/>
      <c r="AD100" s="50"/>
      <c r="AE100" s="50"/>
      <c r="AF100" s="51"/>
      <c r="AG100" s="51"/>
      <c r="AH100" s="51"/>
      <c r="AI100" s="51"/>
    </row>
    <row r="101" spans="1:35" ht="40" customHeight="1" x14ac:dyDescent="0.35">
      <c r="A101" s="109"/>
      <c r="B101" s="112"/>
      <c r="C101" s="33">
        <v>98</v>
      </c>
      <c r="D101" s="115"/>
      <c r="E101" s="39" t="s">
        <v>69</v>
      </c>
      <c r="F101" s="40" t="s">
        <v>125</v>
      </c>
      <c r="G101" s="40" t="s">
        <v>28</v>
      </c>
      <c r="H101" s="40" t="s">
        <v>29</v>
      </c>
      <c r="I101" s="38">
        <v>371.64</v>
      </c>
      <c r="J101" s="17">
        <v>0</v>
      </c>
      <c r="K101" s="79">
        <f t="shared" si="5"/>
        <v>0</v>
      </c>
      <c r="L101" s="81">
        <f t="shared" si="8"/>
        <v>0</v>
      </c>
      <c r="M101" s="82"/>
      <c r="N101" s="83">
        <f t="shared" si="6"/>
        <v>0</v>
      </c>
      <c r="O101" s="80"/>
      <c r="P101" s="80"/>
      <c r="Q101" s="80"/>
      <c r="R101" s="84">
        <f t="shared" si="7"/>
        <v>0</v>
      </c>
      <c r="S101" s="19" t="str">
        <f t="shared" si="9"/>
        <v>OK</v>
      </c>
      <c r="T101" s="48"/>
      <c r="U101" s="68"/>
      <c r="V101" s="48"/>
      <c r="W101" s="48"/>
      <c r="X101" s="48"/>
      <c r="Y101" s="50"/>
      <c r="Z101" s="50"/>
      <c r="AA101" s="50"/>
      <c r="AB101" s="50"/>
      <c r="AC101" s="50"/>
      <c r="AD101" s="50"/>
      <c r="AE101" s="50"/>
      <c r="AF101" s="51"/>
      <c r="AG101" s="51"/>
      <c r="AH101" s="51"/>
      <c r="AI101" s="51"/>
    </row>
    <row r="102" spans="1:35" ht="40" customHeight="1" x14ac:dyDescent="0.35">
      <c r="A102" s="109"/>
      <c r="B102" s="112"/>
      <c r="C102" s="33">
        <v>99</v>
      </c>
      <c r="D102" s="115"/>
      <c r="E102" s="39" t="s">
        <v>70</v>
      </c>
      <c r="F102" s="40" t="s">
        <v>125</v>
      </c>
      <c r="G102" s="40" t="s">
        <v>71</v>
      </c>
      <c r="H102" s="40" t="s">
        <v>29</v>
      </c>
      <c r="I102" s="38">
        <v>141.31</v>
      </c>
      <c r="J102" s="17">
        <v>0</v>
      </c>
      <c r="K102" s="79">
        <f t="shared" si="5"/>
        <v>0</v>
      </c>
      <c r="L102" s="81">
        <f t="shared" si="8"/>
        <v>0</v>
      </c>
      <c r="M102" s="82"/>
      <c r="N102" s="83">
        <f t="shared" si="6"/>
        <v>0</v>
      </c>
      <c r="O102" s="80"/>
      <c r="P102" s="80"/>
      <c r="Q102" s="80"/>
      <c r="R102" s="84">
        <f t="shared" si="7"/>
        <v>0</v>
      </c>
      <c r="S102" s="19" t="str">
        <f t="shared" si="9"/>
        <v>OK</v>
      </c>
      <c r="T102" s="48"/>
      <c r="U102" s="68"/>
      <c r="V102" s="48"/>
      <c r="W102" s="48"/>
      <c r="X102" s="48"/>
      <c r="Y102" s="50"/>
      <c r="Z102" s="50"/>
      <c r="AA102" s="50"/>
      <c r="AB102" s="50"/>
      <c r="AC102" s="50"/>
      <c r="AD102" s="50"/>
      <c r="AE102" s="50"/>
      <c r="AF102" s="51"/>
      <c r="AG102" s="51"/>
      <c r="AH102" s="51"/>
      <c r="AI102" s="51"/>
    </row>
    <row r="103" spans="1:35" ht="40" customHeight="1" x14ac:dyDescent="0.35">
      <c r="A103" s="109"/>
      <c r="B103" s="112"/>
      <c r="C103" s="33">
        <v>100</v>
      </c>
      <c r="D103" s="115"/>
      <c r="E103" s="39" t="s">
        <v>72</v>
      </c>
      <c r="F103" s="40" t="s">
        <v>125</v>
      </c>
      <c r="G103" s="40" t="s">
        <v>73</v>
      </c>
      <c r="H103" s="40" t="s">
        <v>29</v>
      </c>
      <c r="I103" s="38">
        <v>823.48</v>
      </c>
      <c r="J103" s="17">
        <v>0</v>
      </c>
      <c r="K103" s="79">
        <f t="shared" si="5"/>
        <v>0</v>
      </c>
      <c r="L103" s="81">
        <f t="shared" si="8"/>
        <v>0</v>
      </c>
      <c r="M103" s="82"/>
      <c r="N103" s="83">
        <f t="shared" si="6"/>
        <v>0</v>
      </c>
      <c r="O103" s="80"/>
      <c r="P103" s="80"/>
      <c r="Q103" s="80"/>
      <c r="R103" s="84">
        <f t="shared" si="7"/>
        <v>0</v>
      </c>
      <c r="S103" s="19" t="str">
        <f t="shared" si="9"/>
        <v>OK</v>
      </c>
      <c r="T103" s="48"/>
      <c r="U103" s="68"/>
      <c r="V103" s="48"/>
      <c r="W103" s="48"/>
      <c r="X103" s="48"/>
      <c r="Y103" s="50"/>
      <c r="Z103" s="50"/>
      <c r="AA103" s="50"/>
      <c r="AB103" s="50"/>
      <c r="AC103" s="50"/>
      <c r="AD103" s="50"/>
      <c r="AE103" s="50"/>
      <c r="AF103" s="51"/>
      <c r="AG103" s="51"/>
      <c r="AH103" s="51"/>
      <c r="AI103" s="51"/>
    </row>
    <row r="104" spans="1:35" ht="40" customHeight="1" x14ac:dyDescent="0.35">
      <c r="A104" s="109"/>
      <c r="B104" s="112"/>
      <c r="C104" s="33">
        <v>101</v>
      </c>
      <c r="D104" s="115"/>
      <c r="E104" s="39" t="s">
        <v>74</v>
      </c>
      <c r="F104" s="40" t="s">
        <v>125</v>
      </c>
      <c r="G104" s="40" t="s">
        <v>75</v>
      </c>
      <c r="H104" s="40" t="s">
        <v>29</v>
      </c>
      <c r="I104" s="38">
        <v>1149.44</v>
      </c>
      <c r="J104" s="17">
        <v>0</v>
      </c>
      <c r="K104" s="79">
        <f t="shared" si="5"/>
        <v>0</v>
      </c>
      <c r="L104" s="81">
        <f t="shared" si="8"/>
        <v>0</v>
      </c>
      <c r="M104" s="82"/>
      <c r="N104" s="83">
        <f t="shared" si="6"/>
        <v>0</v>
      </c>
      <c r="O104" s="80"/>
      <c r="P104" s="80"/>
      <c r="Q104" s="80"/>
      <c r="R104" s="84">
        <f t="shared" si="7"/>
        <v>0</v>
      </c>
      <c r="S104" s="19" t="str">
        <f t="shared" si="9"/>
        <v>OK</v>
      </c>
      <c r="T104" s="48"/>
      <c r="U104" s="68"/>
      <c r="V104" s="48"/>
      <c r="W104" s="48"/>
      <c r="X104" s="48"/>
      <c r="Y104" s="50"/>
      <c r="Z104" s="50"/>
      <c r="AA104" s="50"/>
      <c r="AB104" s="50"/>
      <c r="AC104" s="50"/>
      <c r="AD104" s="50"/>
      <c r="AE104" s="50"/>
      <c r="AF104" s="51"/>
      <c r="AG104" s="51"/>
      <c r="AH104" s="51"/>
      <c r="AI104" s="51"/>
    </row>
    <row r="105" spans="1:35" ht="40" customHeight="1" x14ac:dyDescent="0.35">
      <c r="A105" s="109"/>
      <c r="B105" s="112"/>
      <c r="C105" s="33">
        <v>102</v>
      </c>
      <c r="D105" s="115"/>
      <c r="E105" s="39" t="s">
        <v>76</v>
      </c>
      <c r="F105" s="40" t="s">
        <v>125</v>
      </c>
      <c r="G105" s="40" t="s">
        <v>28</v>
      </c>
      <c r="H105" s="40" t="s">
        <v>29</v>
      </c>
      <c r="I105" s="38">
        <v>614.84</v>
      </c>
      <c r="J105" s="17">
        <v>0</v>
      </c>
      <c r="K105" s="79">
        <f t="shared" si="5"/>
        <v>0</v>
      </c>
      <c r="L105" s="81">
        <f t="shared" si="8"/>
        <v>0</v>
      </c>
      <c r="M105" s="82"/>
      <c r="N105" s="83">
        <f t="shared" si="6"/>
        <v>0</v>
      </c>
      <c r="O105" s="80"/>
      <c r="P105" s="80"/>
      <c r="Q105" s="80"/>
      <c r="R105" s="84">
        <f t="shared" si="7"/>
        <v>0</v>
      </c>
      <c r="S105" s="19" t="str">
        <f t="shared" si="9"/>
        <v>OK</v>
      </c>
      <c r="T105" s="48"/>
      <c r="U105" s="68"/>
      <c r="V105" s="48"/>
      <c r="W105" s="48"/>
      <c r="X105" s="48"/>
      <c r="Y105" s="50"/>
      <c r="Z105" s="50"/>
      <c r="AA105" s="50"/>
      <c r="AB105" s="50"/>
      <c r="AC105" s="50"/>
      <c r="AD105" s="50"/>
      <c r="AE105" s="50"/>
      <c r="AF105" s="51"/>
      <c r="AG105" s="51"/>
      <c r="AH105" s="51"/>
      <c r="AI105" s="51"/>
    </row>
    <row r="106" spans="1:35" ht="40" customHeight="1" x14ac:dyDescent="0.35">
      <c r="A106" s="109"/>
      <c r="B106" s="112"/>
      <c r="C106" s="33">
        <v>103</v>
      </c>
      <c r="D106" s="115"/>
      <c r="E106" s="39" t="s">
        <v>77</v>
      </c>
      <c r="F106" s="40" t="s">
        <v>125</v>
      </c>
      <c r="G106" s="40" t="s">
        <v>28</v>
      </c>
      <c r="H106" s="40" t="s">
        <v>29</v>
      </c>
      <c r="I106" s="38">
        <v>1161.08</v>
      </c>
      <c r="J106" s="17">
        <v>0</v>
      </c>
      <c r="K106" s="79">
        <f t="shared" si="5"/>
        <v>0</v>
      </c>
      <c r="L106" s="81">
        <f t="shared" si="8"/>
        <v>0</v>
      </c>
      <c r="M106" s="82"/>
      <c r="N106" s="83">
        <f t="shared" si="6"/>
        <v>0</v>
      </c>
      <c r="O106" s="80"/>
      <c r="P106" s="80"/>
      <c r="Q106" s="80"/>
      <c r="R106" s="84">
        <f t="shared" si="7"/>
        <v>0</v>
      </c>
      <c r="S106" s="19" t="str">
        <f t="shared" si="9"/>
        <v>OK</v>
      </c>
      <c r="T106" s="48"/>
      <c r="U106" s="68"/>
      <c r="V106" s="48"/>
      <c r="W106" s="48"/>
      <c r="X106" s="48"/>
      <c r="Y106" s="50"/>
      <c r="Z106" s="50"/>
      <c r="AA106" s="50"/>
      <c r="AB106" s="50"/>
      <c r="AC106" s="50"/>
      <c r="AD106" s="50"/>
      <c r="AE106" s="50"/>
      <c r="AF106" s="51"/>
      <c r="AG106" s="51"/>
      <c r="AH106" s="51"/>
      <c r="AI106" s="51"/>
    </row>
    <row r="107" spans="1:35" ht="40" customHeight="1" x14ac:dyDescent="0.35">
      <c r="A107" s="109"/>
      <c r="B107" s="112"/>
      <c r="C107" s="33">
        <v>104</v>
      </c>
      <c r="D107" s="115"/>
      <c r="E107" s="39" t="s">
        <v>78</v>
      </c>
      <c r="F107" s="40" t="s">
        <v>125</v>
      </c>
      <c r="G107" s="40" t="s">
        <v>28</v>
      </c>
      <c r="H107" s="40" t="s">
        <v>29</v>
      </c>
      <c r="I107" s="38">
        <v>77.2</v>
      </c>
      <c r="J107" s="17">
        <v>0</v>
      </c>
      <c r="K107" s="79">
        <f t="shared" si="5"/>
        <v>0</v>
      </c>
      <c r="L107" s="81">
        <f t="shared" si="8"/>
        <v>0</v>
      </c>
      <c r="M107" s="82"/>
      <c r="N107" s="83">
        <f t="shared" si="6"/>
        <v>0</v>
      </c>
      <c r="O107" s="80"/>
      <c r="P107" s="80"/>
      <c r="Q107" s="80"/>
      <c r="R107" s="84">
        <f t="shared" si="7"/>
        <v>0</v>
      </c>
      <c r="S107" s="19" t="str">
        <f t="shared" si="9"/>
        <v>OK</v>
      </c>
      <c r="T107" s="48"/>
      <c r="U107" s="68"/>
      <c r="V107" s="48"/>
      <c r="W107" s="48"/>
      <c r="X107" s="48"/>
      <c r="Y107" s="50"/>
      <c r="Z107" s="50"/>
      <c r="AA107" s="50"/>
      <c r="AB107" s="50"/>
      <c r="AC107" s="50"/>
      <c r="AD107" s="50"/>
      <c r="AE107" s="50"/>
      <c r="AF107" s="51"/>
      <c r="AG107" s="51"/>
      <c r="AH107" s="51"/>
      <c r="AI107" s="51"/>
    </row>
    <row r="108" spans="1:35" ht="40" customHeight="1" x14ac:dyDescent="0.35">
      <c r="A108" s="109"/>
      <c r="B108" s="112"/>
      <c r="C108" s="33">
        <v>105</v>
      </c>
      <c r="D108" s="115"/>
      <c r="E108" s="39" t="s">
        <v>131</v>
      </c>
      <c r="F108" s="40" t="s">
        <v>125</v>
      </c>
      <c r="G108" s="40" t="s">
        <v>28</v>
      </c>
      <c r="H108" s="40" t="s">
        <v>29</v>
      </c>
      <c r="I108" s="38">
        <v>73.09</v>
      </c>
      <c r="J108" s="17">
        <v>0</v>
      </c>
      <c r="K108" s="79">
        <f t="shared" si="5"/>
        <v>0</v>
      </c>
      <c r="L108" s="81">
        <f t="shared" si="8"/>
        <v>0</v>
      </c>
      <c r="M108" s="82"/>
      <c r="N108" s="83">
        <f t="shared" si="6"/>
        <v>0</v>
      </c>
      <c r="O108" s="80"/>
      <c r="P108" s="80"/>
      <c r="Q108" s="80"/>
      <c r="R108" s="84">
        <f t="shared" si="7"/>
        <v>0</v>
      </c>
      <c r="S108" s="19" t="str">
        <f t="shared" si="9"/>
        <v>OK</v>
      </c>
      <c r="T108" s="48"/>
      <c r="U108" s="68"/>
      <c r="V108" s="48"/>
      <c r="W108" s="48"/>
      <c r="X108" s="48"/>
      <c r="Y108" s="50"/>
      <c r="Z108" s="50"/>
      <c r="AA108" s="50"/>
      <c r="AB108" s="50"/>
      <c r="AC108" s="50"/>
      <c r="AD108" s="50"/>
      <c r="AE108" s="50"/>
      <c r="AF108" s="51"/>
      <c r="AG108" s="51"/>
      <c r="AH108" s="51"/>
      <c r="AI108" s="51"/>
    </row>
    <row r="109" spans="1:35" ht="40" customHeight="1" x14ac:dyDescent="0.35">
      <c r="A109" s="109"/>
      <c r="B109" s="112"/>
      <c r="C109" s="33">
        <v>106</v>
      </c>
      <c r="D109" s="115"/>
      <c r="E109" s="39" t="s">
        <v>135</v>
      </c>
      <c r="F109" s="40" t="s">
        <v>37</v>
      </c>
      <c r="G109" s="40" t="s">
        <v>98</v>
      </c>
      <c r="H109" s="40" t="s">
        <v>29</v>
      </c>
      <c r="I109" s="38">
        <v>56.1</v>
      </c>
      <c r="J109" s="17">
        <v>0</v>
      </c>
      <c r="K109" s="79">
        <f t="shared" si="5"/>
        <v>0</v>
      </c>
      <c r="L109" s="81">
        <f t="shared" si="8"/>
        <v>0</v>
      </c>
      <c r="M109" s="82"/>
      <c r="N109" s="83">
        <f t="shared" si="6"/>
        <v>0</v>
      </c>
      <c r="O109" s="80"/>
      <c r="P109" s="80"/>
      <c r="Q109" s="80"/>
      <c r="R109" s="84">
        <f t="shared" si="7"/>
        <v>0</v>
      </c>
      <c r="S109" s="19" t="str">
        <f t="shared" si="9"/>
        <v>OK</v>
      </c>
      <c r="T109" s="48"/>
      <c r="U109" s="68"/>
      <c r="V109" s="48"/>
      <c r="W109" s="48"/>
      <c r="X109" s="48"/>
      <c r="Y109" s="50"/>
      <c r="Z109" s="50"/>
      <c r="AA109" s="50"/>
      <c r="AB109" s="50"/>
      <c r="AC109" s="50"/>
      <c r="AD109" s="50"/>
      <c r="AE109" s="50"/>
      <c r="AF109" s="51"/>
      <c r="AG109" s="51"/>
      <c r="AH109" s="51"/>
      <c r="AI109" s="51"/>
    </row>
    <row r="110" spans="1:35" ht="40" customHeight="1" x14ac:dyDescent="0.35">
      <c r="A110" s="109"/>
      <c r="B110" s="112"/>
      <c r="C110" s="33">
        <v>107</v>
      </c>
      <c r="D110" s="115"/>
      <c r="E110" s="39" t="s">
        <v>84</v>
      </c>
      <c r="F110" s="40" t="s">
        <v>125</v>
      </c>
      <c r="G110" s="40" t="s">
        <v>85</v>
      </c>
      <c r="H110" s="40" t="s">
        <v>29</v>
      </c>
      <c r="I110" s="38">
        <v>1215.22</v>
      </c>
      <c r="J110" s="17">
        <v>0</v>
      </c>
      <c r="K110" s="79">
        <f t="shared" si="5"/>
        <v>0</v>
      </c>
      <c r="L110" s="81">
        <f t="shared" si="8"/>
        <v>0</v>
      </c>
      <c r="M110" s="82"/>
      <c r="N110" s="83">
        <f t="shared" si="6"/>
        <v>0</v>
      </c>
      <c r="O110" s="80"/>
      <c r="P110" s="80"/>
      <c r="Q110" s="80"/>
      <c r="R110" s="84">
        <f t="shared" si="7"/>
        <v>0</v>
      </c>
      <c r="S110" s="19" t="str">
        <f t="shared" si="9"/>
        <v>OK</v>
      </c>
      <c r="T110" s="48"/>
      <c r="U110" s="68"/>
      <c r="V110" s="48"/>
      <c r="W110" s="48"/>
      <c r="X110" s="48"/>
      <c r="Y110" s="50"/>
      <c r="Z110" s="50"/>
      <c r="AA110" s="50"/>
      <c r="AB110" s="50"/>
      <c r="AC110" s="50"/>
      <c r="AD110" s="50"/>
      <c r="AE110" s="50"/>
      <c r="AF110" s="51"/>
      <c r="AG110" s="51"/>
      <c r="AH110" s="51"/>
      <c r="AI110" s="51"/>
    </row>
    <row r="111" spans="1:35" ht="40" customHeight="1" x14ac:dyDescent="0.35">
      <c r="A111" s="109"/>
      <c r="B111" s="112"/>
      <c r="C111" s="33">
        <v>108</v>
      </c>
      <c r="D111" s="115"/>
      <c r="E111" s="39" t="s">
        <v>86</v>
      </c>
      <c r="F111" s="40" t="s">
        <v>125</v>
      </c>
      <c r="G111" s="40" t="s">
        <v>87</v>
      </c>
      <c r="H111" s="40" t="s">
        <v>29</v>
      </c>
      <c r="I111" s="38">
        <v>496.61</v>
      </c>
      <c r="J111" s="17">
        <v>0</v>
      </c>
      <c r="K111" s="79">
        <f t="shared" si="5"/>
        <v>0</v>
      </c>
      <c r="L111" s="81">
        <f t="shared" si="8"/>
        <v>0</v>
      </c>
      <c r="M111" s="82"/>
      <c r="N111" s="83">
        <f t="shared" si="6"/>
        <v>0</v>
      </c>
      <c r="O111" s="80"/>
      <c r="P111" s="80"/>
      <c r="Q111" s="80"/>
      <c r="R111" s="84">
        <f t="shared" si="7"/>
        <v>0</v>
      </c>
      <c r="S111" s="19" t="str">
        <f t="shared" si="9"/>
        <v>OK</v>
      </c>
      <c r="T111" s="48"/>
      <c r="U111" s="68"/>
      <c r="V111" s="48"/>
      <c r="W111" s="48"/>
      <c r="X111" s="48"/>
      <c r="Y111" s="50"/>
      <c r="Z111" s="50"/>
      <c r="AA111" s="50"/>
      <c r="AB111" s="50"/>
      <c r="AC111" s="50"/>
      <c r="AD111" s="50"/>
      <c r="AE111" s="50"/>
      <c r="AF111" s="51"/>
      <c r="AG111" s="51"/>
      <c r="AH111" s="51"/>
      <c r="AI111" s="51"/>
    </row>
    <row r="112" spans="1:35" ht="40" customHeight="1" x14ac:dyDescent="0.35">
      <c r="A112" s="109"/>
      <c r="B112" s="112"/>
      <c r="C112" s="33">
        <v>109</v>
      </c>
      <c r="D112" s="115"/>
      <c r="E112" s="39" t="s">
        <v>89</v>
      </c>
      <c r="F112" s="40" t="s">
        <v>37</v>
      </c>
      <c r="G112" s="40" t="s">
        <v>28</v>
      </c>
      <c r="H112" s="40" t="s">
        <v>29</v>
      </c>
      <c r="I112" s="38">
        <v>205.87</v>
      </c>
      <c r="J112" s="17">
        <v>0</v>
      </c>
      <c r="K112" s="79">
        <f t="shared" si="5"/>
        <v>0</v>
      </c>
      <c r="L112" s="81">
        <f t="shared" si="8"/>
        <v>0</v>
      </c>
      <c r="M112" s="82"/>
      <c r="N112" s="83">
        <f t="shared" si="6"/>
        <v>0</v>
      </c>
      <c r="O112" s="80"/>
      <c r="P112" s="80"/>
      <c r="Q112" s="80"/>
      <c r="R112" s="84">
        <f t="shared" si="7"/>
        <v>0</v>
      </c>
      <c r="S112" s="19" t="str">
        <f t="shared" si="9"/>
        <v>OK</v>
      </c>
      <c r="T112" s="48"/>
      <c r="U112" s="68"/>
      <c r="V112" s="48"/>
      <c r="W112" s="48"/>
      <c r="X112" s="48"/>
      <c r="Y112" s="50"/>
      <c r="Z112" s="50"/>
      <c r="AA112" s="50"/>
      <c r="AB112" s="50"/>
      <c r="AC112" s="50"/>
      <c r="AD112" s="50"/>
      <c r="AE112" s="50"/>
      <c r="AF112" s="51"/>
      <c r="AG112" s="51"/>
      <c r="AH112" s="51"/>
      <c r="AI112" s="51"/>
    </row>
    <row r="113" spans="1:35" ht="40" customHeight="1" x14ac:dyDescent="0.35">
      <c r="A113" s="109"/>
      <c r="B113" s="112"/>
      <c r="C113" s="33">
        <v>110</v>
      </c>
      <c r="D113" s="115"/>
      <c r="E113" s="39" t="s">
        <v>90</v>
      </c>
      <c r="F113" s="40" t="s">
        <v>37</v>
      </c>
      <c r="G113" s="40" t="s">
        <v>28</v>
      </c>
      <c r="H113" s="40" t="s">
        <v>29</v>
      </c>
      <c r="I113" s="38">
        <v>115.8</v>
      </c>
      <c r="J113" s="17">
        <v>0</v>
      </c>
      <c r="K113" s="79">
        <f t="shared" si="5"/>
        <v>0</v>
      </c>
      <c r="L113" s="81">
        <f t="shared" si="8"/>
        <v>0</v>
      </c>
      <c r="M113" s="82"/>
      <c r="N113" s="83">
        <f t="shared" si="6"/>
        <v>0</v>
      </c>
      <c r="O113" s="80"/>
      <c r="P113" s="80"/>
      <c r="Q113" s="80"/>
      <c r="R113" s="84">
        <f t="shared" si="7"/>
        <v>0</v>
      </c>
      <c r="S113" s="19" t="str">
        <f t="shared" si="9"/>
        <v>OK</v>
      </c>
      <c r="T113" s="48"/>
      <c r="U113" s="68"/>
      <c r="V113" s="48"/>
      <c r="W113" s="48"/>
      <c r="X113" s="48"/>
      <c r="Y113" s="50"/>
      <c r="Z113" s="50"/>
      <c r="AA113" s="50"/>
      <c r="AB113" s="50"/>
      <c r="AC113" s="50"/>
      <c r="AD113" s="50"/>
      <c r="AE113" s="50"/>
      <c r="AF113" s="51"/>
      <c r="AG113" s="51"/>
      <c r="AH113" s="51"/>
      <c r="AI113" s="51"/>
    </row>
    <row r="114" spans="1:35" ht="40" customHeight="1" x14ac:dyDescent="0.35">
      <c r="A114" s="109"/>
      <c r="B114" s="112"/>
      <c r="C114" s="33">
        <v>111</v>
      </c>
      <c r="D114" s="115"/>
      <c r="E114" s="39" t="s">
        <v>91</v>
      </c>
      <c r="F114" s="40" t="s">
        <v>37</v>
      </c>
      <c r="G114" s="40" t="s">
        <v>92</v>
      </c>
      <c r="H114" s="40" t="s">
        <v>29</v>
      </c>
      <c r="I114" s="38">
        <v>20.76</v>
      </c>
      <c r="J114" s="17">
        <v>0</v>
      </c>
      <c r="K114" s="79">
        <f t="shared" si="5"/>
        <v>0</v>
      </c>
      <c r="L114" s="81">
        <f t="shared" si="8"/>
        <v>0</v>
      </c>
      <c r="M114" s="82"/>
      <c r="N114" s="83">
        <f t="shared" si="6"/>
        <v>0</v>
      </c>
      <c r="O114" s="80"/>
      <c r="P114" s="80"/>
      <c r="Q114" s="80"/>
      <c r="R114" s="84">
        <f t="shared" si="7"/>
        <v>0</v>
      </c>
      <c r="S114" s="19" t="str">
        <f t="shared" si="9"/>
        <v>OK</v>
      </c>
      <c r="T114" s="48"/>
      <c r="U114" s="68"/>
      <c r="V114" s="48"/>
      <c r="W114" s="48"/>
      <c r="X114" s="48"/>
      <c r="Y114" s="50"/>
      <c r="Z114" s="50"/>
      <c r="AA114" s="50"/>
      <c r="AB114" s="50"/>
      <c r="AC114" s="50"/>
      <c r="AD114" s="50"/>
      <c r="AE114" s="50"/>
      <c r="AF114" s="51"/>
      <c r="AG114" s="51"/>
      <c r="AH114" s="51"/>
      <c r="AI114" s="51"/>
    </row>
    <row r="115" spans="1:35" ht="40" customHeight="1" x14ac:dyDescent="0.35">
      <c r="A115" s="109"/>
      <c r="B115" s="112"/>
      <c r="C115" s="33">
        <v>112</v>
      </c>
      <c r="D115" s="115"/>
      <c r="E115" s="39" t="s">
        <v>93</v>
      </c>
      <c r="F115" s="40" t="s">
        <v>125</v>
      </c>
      <c r="G115" s="40" t="s">
        <v>28</v>
      </c>
      <c r="H115" s="40" t="s">
        <v>29</v>
      </c>
      <c r="I115" s="38">
        <v>192.14</v>
      </c>
      <c r="J115" s="17">
        <v>0</v>
      </c>
      <c r="K115" s="79">
        <f t="shared" si="5"/>
        <v>0</v>
      </c>
      <c r="L115" s="81">
        <f t="shared" si="8"/>
        <v>0</v>
      </c>
      <c r="M115" s="82"/>
      <c r="N115" s="83">
        <f t="shared" si="6"/>
        <v>0</v>
      </c>
      <c r="O115" s="80"/>
      <c r="P115" s="80"/>
      <c r="Q115" s="80"/>
      <c r="R115" s="84">
        <f t="shared" si="7"/>
        <v>0</v>
      </c>
      <c r="S115" s="19" t="str">
        <f t="shared" si="9"/>
        <v>OK</v>
      </c>
      <c r="T115" s="48"/>
      <c r="U115" s="68"/>
      <c r="V115" s="48"/>
      <c r="W115" s="48"/>
      <c r="X115" s="48"/>
      <c r="Y115" s="50"/>
      <c r="Z115" s="50"/>
      <c r="AA115" s="50"/>
      <c r="AB115" s="50"/>
      <c r="AC115" s="50"/>
      <c r="AD115" s="50"/>
      <c r="AE115" s="50"/>
      <c r="AF115" s="51"/>
      <c r="AG115" s="51"/>
      <c r="AH115" s="51"/>
      <c r="AI115" s="51"/>
    </row>
    <row r="116" spans="1:35" ht="40" customHeight="1" x14ac:dyDescent="0.35">
      <c r="A116" s="110"/>
      <c r="B116" s="113"/>
      <c r="C116" s="33">
        <v>113</v>
      </c>
      <c r="D116" s="116"/>
      <c r="E116" s="39" t="s">
        <v>94</v>
      </c>
      <c r="F116" s="40" t="s">
        <v>125</v>
      </c>
      <c r="G116" s="40" t="s">
        <v>28</v>
      </c>
      <c r="H116" s="40" t="s">
        <v>29</v>
      </c>
      <c r="I116" s="38">
        <v>210.16</v>
      </c>
      <c r="J116" s="17">
        <v>0</v>
      </c>
      <c r="K116" s="79">
        <f t="shared" si="5"/>
        <v>0</v>
      </c>
      <c r="L116" s="81">
        <f t="shared" si="8"/>
        <v>0</v>
      </c>
      <c r="M116" s="82"/>
      <c r="N116" s="83">
        <f t="shared" si="6"/>
        <v>0</v>
      </c>
      <c r="O116" s="80"/>
      <c r="P116" s="80"/>
      <c r="Q116" s="80"/>
      <c r="R116" s="84">
        <f t="shared" si="7"/>
        <v>0</v>
      </c>
      <c r="S116" s="19" t="str">
        <f t="shared" si="9"/>
        <v>OK</v>
      </c>
      <c r="T116" s="48"/>
      <c r="U116" s="68"/>
      <c r="V116" s="48"/>
      <c r="W116" s="48"/>
      <c r="X116" s="48"/>
      <c r="Y116" s="50"/>
      <c r="Z116" s="50"/>
      <c r="AA116" s="50"/>
      <c r="AB116" s="50"/>
      <c r="AC116" s="50"/>
      <c r="AD116" s="50"/>
      <c r="AE116" s="50"/>
      <c r="AF116" s="51"/>
      <c r="AG116" s="51"/>
      <c r="AH116" s="51"/>
      <c r="AI116" s="51"/>
    </row>
    <row r="117" spans="1:35" ht="40" customHeight="1" x14ac:dyDescent="0.35">
      <c r="A117" s="108" t="s">
        <v>142</v>
      </c>
      <c r="B117" s="111">
        <v>4</v>
      </c>
      <c r="C117" s="33">
        <v>114</v>
      </c>
      <c r="D117" s="114" t="s">
        <v>123</v>
      </c>
      <c r="E117" s="39" t="s">
        <v>27</v>
      </c>
      <c r="F117" s="40" t="s">
        <v>125</v>
      </c>
      <c r="G117" s="40" t="s">
        <v>28</v>
      </c>
      <c r="H117" s="40" t="s">
        <v>29</v>
      </c>
      <c r="I117" s="38">
        <v>250</v>
      </c>
      <c r="J117" s="17">
        <v>0</v>
      </c>
      <c r="K117" s="79">
        <f t="shared" si="5"/>
        <v>0</v>
      </c>
      <c r="L117" s="81">
        <f t="shared" si="8"/>
        <v>0</v>
      </c>
      <c r="M117" s="82"/>
      <c r="N117" s="83">
        <f t="shared" si="6"/>
        <v>0</v>
      </c>
      <c r="O117" s="80"/>
      <c r="P117" s="80"/>
      <c r="Q117" s="80"/>
      <c r="R117" s="84">
        <f t="shared" si="7"/>
        <v>0</v>
      </c>
      <c r="S117" s="19" t="str">
        <f t="shared" si="9"/>
        <v>OK</v>
      </c>
      <c r="T117" s="48"/>
      <c r="U117" s="68"/>
      <c r="V117" s="48"/>
      <c r="W117" s="48"/>
      <c r="X117" s="48"/>
      <c r="Y117" s="50"/>
      <c r="Z117" s="50"/>
      <c r="AA117" s="50"/>
      <c r="AB117" s="50"/>
      <c r="AC117" s="50"/>
      <c r="AD117" s="50"/>
      <c r="AE117" s="50"/>
      <c r="AF117" s="51"/>
      <c r="AG117" s="51"/>
      <c r="AH117" s="51"/>
      <c r="AI117" s="51"/>
    </row>
    <row r="118" spans="1:35" ht="40" customHeight="1" x14ac:dyDescent="0.35">
      <c r="A118" s="109"/>
      <c r="B118" s="112"/>
      <c r="C118" s="33">
        <v>115</v>
      </c>
      <c r="D118" s="115"/>
      <c r="E118" s="39" t="s">
        <v>30</v>
      </c>
      <c r="F118" s="40" t="s">
        <v>31</v>
      </c>
      <c r="G118" s="40" t="s">
        <v>28</v>
      </c>
      <c r="H118" s="40" t="s">
        <v>29</v>
      </c>
      <c r="I118" s="38">
        <v>20</v>
      </c>
      <c r="J118" s="17">
        <v>0</v>
      </c>
      <c r="K118" s="79">
        <f t="shared" si="5"/>
        <v>0</v>
      </c>
      <c r="L118" s="81">
        <f t="shared" si="8"/>
        <v>0</v>
      </c>
      <c r="M118" s="82"/>
      <c r="N118" s="83">
        <f t="shared" si="6"/>
        <v>0</v>
      </c>
      <c r="O118" s="80"/>
      <c r="P118" s="80"/>
      <c r="Q118" s="80"/>
      <c r="R118" s="84">
        <f t="shared" si="7"/>
        <v>0</v>
      </c>
      <c r="S118" s="19" t="str">
        <f t="shared" si="9"/>
        <v>OK</v>
      </c>
      <c r="T118" s="48"/>
      <c r="U118" s="68"/>
      <c r="V118" s="48"/>
      <c r="W118" s="48"/>
      <c r="X118" s="48"/>
      <c r="Y118" s="50"/>
      <c r="Z118" s="50"/>
      <c r="AA118" s="50"/>
      <c r="AB118" s="50"/>
      <c r="AC118" s="50"/>
      <c r="AD118" s="50"/>
      <c r="AE118" s="50"/>
      <c r="AF118" s="51"/>
      <c r="AG118" s="51"/>
      <c r="AH118" s="51"/>
      <c r="AI118" s="51"/>
    </row>
    <row r="119" spans="1:35" ht="40" customHeight="1" x14ac:dyDescent="0.35">
      <c r="A119" s="109"/>
      <c r="B119" s="112"/>
      <c r="C119" s="33">
        <v>116</v>
      </c>
      <c r="D119" s="115"/>
      <c r="E119" s="39" t="s">
        <v>32</v>
      </c>
      <c r="F119" s="40" t="s">
        <v>125</v>
      </c>
      <c r="G119" s="40" t="s">
        <v>28</v>
      </c>
      <c r="H119" s="40" t="s">
        <v>29</v>
      </c>
      <c r="I119" s="38">
        <v>32</v>
      </c>
      <c r="J119" s="17">
        <v>0</v>
      </c>
      <c r="K119" s="79">
        <f t="shared" si="5"/>
        <v>0</v>
      </c>
      <c r="L119" s="81">
        <f t="shared" si="8"/>
        <v>0</v>
      </c>
      <c r="M119" s="82"/>
      <c r="N119" s="83">
        <f t="shared" si="6"/>
        <v>0</v>
      </c>
      <c r="O119" s="80"/>
      <c r="P119" s="80"/>
      <c r="Q119" s="80"/>
      <c r="R119" s="84">
        <f t="shared" si="7"/>
        <v>0</v>
      </c>
      <c r="S119" s="19" t="str">
        <f t="shared" si="9"/>
        <v>OK</v>
      </c>
      <c r="T119" s="48"/>
      <c r="U119" s="68"/>
      <c r="V119" s="48"/>
      <c r="W119" s="48"/>
      <c r="X119" s="48"/>
      <c r="Y119" s="50"/>
      <c r="Z119" s="50"/>
      <c r="AA119" s="50"/>
      <c r="AB119" s="50"/>
      <c r="AC119" s="50"/>
      <c r="AD119" s="50"/>
      <c r="AE119" s="50"/>
      <c r="AF119" s="51"/>
      <c r="AG119" s="51"/>
      <c r="AH119" s="51"/>
      <c r="AI119" s="51"/>
    </row>
    <row r="120" spans="1:35" ht="40" customHeight="1" x14ac:dyDescent="0.35">
      <c r="A120" s="109"/>
      <c r="B120" s="112"/>
      <c r="C120" s="33">
        <v>117</v>
      </c>
      <c r="D120" s="115"/>
      <c r="E120" s="39" t="s">
        <v>33</v>
      </c>
      <c r="F120" s="40" t="s">
        <v>125</v>
      </c>
      <c r="G120" s="40" t="s">
        <v>34</v>
      </c>
      <c r="H120" s="40" t="s">
        <v>29</v>
      </c>
      <c r="I120" s="38">
        <v>52</v>
      </c>
      <c r="J120" s="17">
        <v>0</v>
      </c>
      <c r="K120" s="79">
        <f t="shared" si="5"/>
        <v>0</v>
      </c>
      <c r="L120" s="81">
        <f t="shared" si="8"/>
        <v>0</v>
      </c>
      <c r="M120" s="82"/>
      <c r="N120" s="83">
        <f t="shared" si="6"/>
        <v>0</v>
      </c>
      <c r="O120" s="80"/>
      <c r="P120" s="80"/>
      <c r="Q120" s="80"/>
      <c r="R120" s="84">
        <f t="shared" si="7"/>
        <v>0</v>
      </c>
      <c r="S120" s="19" t="str">
        <f t="shared" si="9"/>
        <v>OK</v>
      </c>
      <c r="T120" s="48"/>
      <c r="U120" s="68"/>
      <c r="V120" s="48"/>
      <c r="W120" s="48"/>
      <c r="X120" s="48"/>
      <c r="Y120" s="50"/>
      <c r="Z120" s="50"/>
      <c r="AA120" s="50"/>
      <c r="AB120" s="50"/>
      <c r="AC120" s="50"/>
      <c r="AD120" s="50"/>
      <c r="AE120" s="50"/>
      <c r="AF120" s="51"/>
      <c r="AG120" s="51"/>
      <c r="AH120" s="51"/>
      <c r="AI120" s="51"/>
    </row>
    <row r="121" spans="1:35" ht="40" customHeight="1" x14ac:dyDescent="0.35">
      <c r="A121" s="109"/>
      <c r="B121" s="112"/>
      <c r="C121" s="33">
        <v>118</v>
      </c>
      <c r="D121" s="115"/>
      <c r="E121" s="39" t="s">
        <v>35</v>
      </c>
      <c r="F121" s="40" t="s">
        <v>125</v>
      </c>
      <c r="G121" s="40" t="s">
        <v>36</v>
      </c>
      <c r="H121" s="40" t="s">
        <v>29</v>
      </c>
      <c r="I121" s="38">
        <v>75</v>
      </c>
      <c r="J121" s="17">
        <v>0</v>
      </c>
      <c r="K121" s="79">
        <f t="shared" si="5"/>
        <v>0</v>
      </c>
      <c r="L121" s="81">
        <f t="shared" si="8"/>
        <v>0</v>
      </c>
      <c r="M121" s="82"/>
      <c r="N121" s="83">
        <f t="shared" si="6"/>
        <v>0</v>
      </c>
      <c r="O121" s="80"/>
      <c r="P121" s="80"/>
      <c r="Q121" s="80"/>
      <c r="R121" s="84">
        <f t="shared" si="7"/>
        <v>0</v>
      </c>
      <c r="S121" s="19" t="str">
        <f t="shared" si="9"/>
        <v>OK</v>
      </c>
      <c r="T121" s="48"/>
      <c r="U121" s="68"/>
      <c r="V121" s="48"/>
      <c r="W121" s="48"/>
      <c r="X121" s="48"/>
      <c r="Y121" s="50"/>
      <c r="Z121" s="50"/>
      <c r="AA121" s="50"/>
      <c r="AB121" s="50"/>
      <c r="AC121" s="50"/>
      <c r="AD121" s="50"/>
      <c r="AE121" s="50"/>
      <c r="AF121" s="51"/>
      <c r="AG121" s="51"/>
      <c r="AH121" s="51"/>
      <c r="AI121" s="51"/>
    </row>
    <row r="122" spans="1:35" ht="40" customHeight="1" x14ac:dyDescent="0.35">
      <c r="A122" s="109"/>
      <c r="B122" s="112"/>
      <c r="C122" s="33">
        <v>119</v>
      </c>
      <c r="D122" s="115"/>
      <c r="E122" s="39" t="s">
        <v>127</v>
      </c>
      <c r="F122" s="40" t="s">
        <v>125</v>
      </c>
      <c r="G122" s="40" t="s">
        <v>28</v>
      </c>
      <c r="H122" s="40" t="s">
        <v>29</v>
      </c>
      <c r="I122" s="38">
        <v>6.59</v>
      </c>
      <c r="J122" s="17">
        <v>0</v>
      </c>
      <c r="K122" s="79">
        <f t="shared" si="5"/>
        <v>0</v>
      </c>
      <c r="L122" s="81">
        <f t="shared" si="8"/>
        <v>0</v>
      </c>
      <c r="M122" s="82"/>
      <c r="N122" s="83">
        <f t="shared" si="6"/>
        <v>0</v>
      </c>
      <c r="O122" s="80"/>
      <c r="P122" s="80"/>
      <c r="Q122" s="80"/>
      <c r="R122" s="84">
        <f t="shared" si="7"/>
        <v>0</v>
      </c>
      <c r="S122" s="19" t="str">
        <f t="shared" si="9"/>
        <v>OK</v>
      </c>
      <c r="T122" s="48"/>
      <c r="U122" s="68"/>
      <c r="V122" s="48"/>
      <c r="W122" s="48"/>
      <c r="X122" s="48"/>
      <c r="Y122" s="50"/>
      <c r="Z122" s="50"/>
      <c r="AA122" s="50"/>
      <c r="AB122" s="50"/>
      <c r="AC122" s="50"/>
      <c r="AD122" s="50"/>
      <c r="AE122" s="50"/>
      <c r="AF122" s="51"/>
      <c r="AG122" s="51"/>
      <c r="AH122" s="51"/>
      <c r="AI122" s="51"/>
    </row>
    <row r="123" spans="1:35" ht="40" customHeight="1" x14ac:dyDescent="0.35">
      <c r="A123" s="109"/>
      <c r="B123" s="112"/>
      <c r="C123" s="33">
        <v>120</v>
      </c>
      <c r="D123" s="115"/>
      <c r="E123" s="39" t="s">
        <v>128</v>
      </c>
      <c r="F123" s="40" t="s">
        <v>37</v>
      </c>
      <c r="G123" s="40" t="s">
        <v>38</v>
      </c>
      <c r="H123" s="40" t="s">
        <v>29</v>
      </c>
      <c r="I123" s="38">
        <v>13.33</v>
      </c>
      <c r="J123" s="17">
        <v>0</v>
      </c>
      <c r="K123" s="79">
        <f t="shared" si="5"/>
        <v>0</v>
      </c>
      <c r="L123" s="81">
        <f t="shared" si="8"/>
        <v>0</v>
      </c>
      <c r="M123" s="82"/>
      <c r="N123" s="83">
        <f t="shared" si="6"/>
        <v>0</v>
      </c>
      <c r="O123" s="80"/>
      <c r="P123" s="80"/>
      <c r="Q123" s="80"/>
      <c r="R123" s="84">
        <f t="shared" si="7"/>
        <v>0</v>
      </c>
      <c r="S123" s="19" t="str">
        <f t="shared" si="9"/>
        <v>OK</v>
      </c>
      <c r="T123" s="48"/>
      <c r="U123" s="68"/>
      <c r="V123" s="48"/>
      <c r="W123" s="48"/>
      <c r="X123" s="48"/>
      <c r="Y123" s="50"/>
      <c r="Z123" s="50"/>
      <c r="AA123" s="50"/>
      <c r="AB123" s="50"/>
      <c r="AC123" s="50"/>
      <c r="AD123" s="50"/>
      <c r="AE123" s="50"/>
      <c r="AF123" s="51"/>
      <c r="AG123" s="51"/>
      <c r="AH123" s="51"/>
      <c r="AI123" s="51"/>
    </row>
    <row r="124" spans="1:35" ht="40" customHeight="1" x14ac:dyDescent="0.35">
      <c r="A124" s="109"/>
      <c r="B124" s="112"/>
      <c r="C124" s="33">
        <v>121</v>
      </c>
      <c r="D124" s="115"/>
      <c r="E124" s="39" t="s">
        <v>129</v>
      </c>
      <c r="F124" s="40" t="s">
        <v>37</v>
      </c>
      <c r="G124" s="40" t="s">
        <v>39</v>
      </c>
      <c r="H124" s="40" t="s">
        <v>29</v>
      </c>
      <c r="I124" s="38">
        <v>19.63</v>
      </c>
      <c r="J124" s="17">
        <v>0</v>
      </c>
      <c r="K124" s="79">
        <f t="shared" si="5"/>
        <v>0</v>
      </c>
      <c r="L124" s="81">
        <f t="shared" si="8"/>
        <v>0</v>
      </c>
      <c r="M124" s="82"/>
      <c r="N124" s="83">
        <f t="shared" si="6"/>
        <v>0</v>
      </c>
      <c r="O124" s="80"/>
      <c r="P124" s="80"/>
      <c r="Q124" s="80"/>
      <c r="R124" s="84">
        <f t="shared" si="7"/>
        <v>0</v>
      </c>
      <c r="S124" s="19" t="str">
        <f t="shared" si="9"/>
        <v>OK</v>
      </c>
      <c r="T124" s="48"/>
      <c r="U124" s="68"/>
      <c r="V124" s="48"/>
      <c r="W124" s="48"/>
      <c r="X124" s="48"/>
      <c r="Y124" s="50"/>
      <c r="Z124" s="50"/>
      <c r="AA124" s="50"/>
      <c r="AB124" s="50"/>
      <c r="AC124" s="50"/>
      <c r="AD124" s="50"/>
      <c r="AE124" s="50"/>
      <c r="AF124" s="51"/>
      <c r="AG124" s="51"/>
      <c r="AH124" s="51"/>
      <c r="AI124" s="51"/>
    </row>
    <row r="125" spans="1:35" ht="40" customHeight="1" x14ac:dyDescent="0.35">
      <c r="A125" s="109"/>
      <c r="B125" s="112"/>
      <c r="C125" s="33">
        <v>122</v>
      </c>
      <c r="D125" s="115"/>
      <c r="E125" s="39" t="s">
        <v>130</v>
      </c>
      <c r="F125" s="40" t="s">
        <v>37</v>
      </c>
      <c r="G125" s="40" t="s">
        <v>40</v>
      </c>
      <c r="H125" s="40" t="s">
        <v>29</v>
      </c>
      <c r="I125" s="38">
        <v>21.33</v>
      </c>
      <c r="J125" s="17">
        <v>0</v>
      </c>
      <c r="K125" s="79">
        <f t="shared" si="5"/>
        <v>0</v>
      </c>
      <c r="L125" s="81">
        <f t="shared" si="8"/>
        <v>0</v>
      </c>
      <c r="M125" s="82"/>
      <c r="N125" s="83">
        <f t="shared" si="6"/>
        <v>0</v>
      </c>
      <c r="O125" s="80"/>
      <c r="P125" s="80"/>
      <c r="Q125" s="80"/>
      <c r="R125" s="84">
        <f t="shared" si="7"/>
        <v>0</v>
      </c>
      <c r="S125" s="19" t="str">
        <f t="shared" si="9"/>
        <v>OK</v>
      </c>
      <c r="T125" s="48"/>
      <c r="U125" s="68"/>
      <c r="V125" s="48"/>
      <c r="W125" s="48"/>
      <c r="X125" s="48"/>
      <c r="Y125" s="50"/>
      <c r="Z125" s="50"/>
      <c r="AA125" s="50"/>
      <c r="AB125" s="50"/>
      <c r="AC125" s="50"/>
      <c r="AD125" s="50"/>
      <c r="AE125" s="50"/>
      <c r="AF125" s="51"/>
      <c r="AG125" s="51"/>
      <c r="AH125" s="51"/>
      <c r="AI125" s="51"/>
    </row>
    <row r="126" spans="1:35" ht="40" customHeight="1" x14ac:dyDescent="0.35">
      <c r="A126" s="109"/>
      <c r="B126" s="112"/>
      <c r="C126" s="33">
        <v>123</v>
      </c>
      <c r="D126" s="115"/>
      <c r="E126" s="39" t="s">
        <v>41</v>
      </c>
      <c r="F126" s="40" t="s">
        <v>10</v>
      </c>
      <c r="G126" s="40" t="s">
        <v>28</v>
      </c>
      <c r="H126" s="40" t="s">
        <v>29</v>
      </c>
      <c r="I126" s="38">
        <v>74.28</v>
      </c>
      <c r="J126" s="17">
        <v>0</v>
      </c>
      <c r="K126" s="79">
        <f t="shared" si="5"/>
        <v>0</v>
      </c>
      <c r="L126" s="81">
        <f t="shared" si="8"/>
        <v>0</v>
      </c>
      <c r="M126" s="82"/>
      <c r="N126" s="83">
        <f t="shared" si="6"/>
        <v>0</v>
      </c>
      <c r="O126" s="80"/>
      <c r="P126" s="80"/>
      <c r="Q126" s="80"/>
      <c r="R126" s="84">
        <f t="shared" si="7"/>
        <v>0</v>
      </c>
      <c r="S126" s="19" t="str">
        <f t="shared" si="9"/>
        <v>OK</v>
      </c>
      <c r="T126" s="48"/>
      <c r="U126" s="68"/>
      <c r="V126" s="48"/>
      <c r="W126" s="48"/>
      <c r="X126" s="48"/>
      <c r="Y126" s="50"/>
      <c r="Z126" s="50"/>
      <c r="AA126" s="50"/>
      <c r="AB126" s="50"/>
      <c r="AC126" s="50"/>
      <c r="AD126" s="50"/>
      <c r="AE126" s="50"/>
      <c r="AF126" s="51"/>
      <c r="AG126" s="51"/>
      <c r="AH126" s="51"/>
      <c r="AI126" s="51"/>
    </row>
    <row r="127" spans="1:35" ht="40" customHeight="1" x14ac:dyDescent="0.35">
      <c r="A127" s="109"/>
      <c r="B127" s="112"/>
      <c r="C127" s="33">
        <v>124</v>
      </c>
      <c r="D127" s="115"/>
      <c r="E127" s="39" t="s">
        <v>42</v>
      </c>
      <c r="F127" s="40" t="s">
        <v>43</v>
      </c>
      <c r="G127" s="40" t="s">
        <v>28</v>
      </c>
      <c r="H127" s="40" t="s">
        <v>29</v>
      </c>
      <c r="I127" s="38">
        <v>26.57</v>
      </c>
      <c r="J127" s="17">
        <v>0</v>
      </c>
      <c r="K127" s="79">
        <f t="shared" si="5"/>
        <v>0</v>
      </c>
      <c r="L127" s="81">
        <f t="shared" si="8"/>
        <v>0</v>
      </c>
      <c r="M127" s="82"/>
      <c r="N127" s="83">
        <f t="shared" si="6"/>
        <v>0</v>
      </c>
      <c r="O127" s="80"/>
      <c r="P127" s="80"/>
      <c r="Q127" s="80"/>
      <c r="R127" s="84">
        <f t="shared" si="7"/>
        <v>0</v>
      </c>
      <c r="S127" s="19" t="str">
        <f t="shared" si="9"/>
        <v>OK</v>
      </c>
      <c r="T127" s="48"/>
      <c r="U127" s="68"/>
      <c r="V127" s="48"/>
      <c r="W127" s="48"/>
      <c r="X127" s="48"/>
      <c r="Y127" s="50"/>
      <c r="Z127" s="50"/>
      <c r="AA127" s="50"/>
      <c r="AB127" s="50"/>
      <c r="AC127" s="50"/>
      <c r="AD127" s="50"/>
      <c r="AE127" s="50"/>
      <c r="AF127" s="51"/>
      <c r="AG127" s="51"/>
      <c r="AH127" s="51"/>
      <c r="AI127" s="51"/>
    </row>
    <row r="128" spans="1:35" ht="40" customHeight="1" x14ac:dyDescent="0.35">
      <c r="A128" s="109"/>
      <c r="B128" s="112"/>
      <c r="C128" s="33">
        <v>125</v>
      </c>
      <c r="D128" s="115"/>
      <c r="E128" s="39" t="s">
        <v>44</v>
      </c>
      <c r="F128" s="40" t="s">
        <v>37</v>
      </c>
      <c r="G128" s="40" t="s">
        <v>45</v>
      </c>
      <c r="H128" s="40" t="s">
        <v>29</v>
      </c>
      <c r="I128" s="38">
        <v>34.21</v>
      </c>
      <c r="J128" s="17">
        <v>0</v>
      </c>
      <c r="K128" s="79">
        <f t="shared" si="5"/>
        <v>0</v>
      </c>
      <c r="L128" s="81">
        <f t="shared" si="8"/>
        <v>0</v>
      </c>
      <c r="M128" s="82"/>
      <c r="N128" s="83">
        <f t="shared" si="6"/>
        <v>0</v>
      </c>
      <c r="O128" s="80"/>
      <c r="P128" s="80"/>
      <c r="Q128" s="80"/>
      <c r="R128" s="84">
        <f t="shared" si="7"/>
        <v>0</v>
      </c>
      <c r="S128" s="19" t="str">
        <f t="shared" si="9"/>
        <v>OK</v>
      </c>
      <c r="T128" s="48"/>
      <c r="U128" s="68"/>
      <c r="V128" s="48"/>
      <c r="W128" s="48"/>
      <c r="X128" s="48"/>
      <c r="Y128" s="50"/>
      <c r="Z128" s="50"/>
      <c r="AA128" s="50"/>
      <c r="AB128" s="50"/>
      <c r="AC128" s="50"/>
      <c r="AD128" s="50"/>
      <c r="AE128" s="50"/>
      <c r="AF128" s="51"/>
      <c r="AG128" s="51"/>
      <c r="AH128" s="51"/>
      <c r="AI128" s="51"/>
    </row>
    <row r="129" spans="1:35" ht="40" customHeight="1" x14ac:dyDescent="0.35">
      <c r="A129" s="109"/>
      <c r="B129" s="112"/>
      <c r="C129" s="33">
        <v>126</v>
      </c>
      <c r="D129" s="115"/>
      <c r="E129" s="39" t="s">
        <v>46</v>
      </c>
      <c r="F129" s="40" t="s">
        <v>37</v>
      </c>
      <c r="G129" s="40" t="s">
        <v>47</v>
      </c>
      <c r="H129" s="40" t="s">
        <v>29</v>
      </c>
      <c r="I129" s="38">
        <v>27</v>
      </c>
      <c r="J129" s="17">
        <v>0</v>
      </c>
      <c r="K129" s="79">
        <f t="shared" si="5"/>
        <v>0</v>
      </c>
      <c r="L129" s="81">
        <f t="shared" si="8"/>
        <v>0</v>
      </c>
      <c r="M129" s="82"/>
      <c r="N129" s="83">
        <f t="shared" si="6"/>
        <v>0</v>
      </c>
      <c r="O129" s="80"/>
      <c r="P129" s="80"/>
      <c r="Q129" s="80"/>
      <c r="R129" s="84">
        <f t="shared" si="7"/>
        <v>0</v>
      </c>
      <c r="S129" s="19" t="str">
        <f t="shared" si="9"/>
        <v>OK</v>
      </c>
      <c r="T129" s="48"/>
      <c r="U129" s="68"/>
      <c r="V129" s="48"/>
      <c r="W129" s="48"/>
      <c r="X129" s="48"/>
      <c r="Y129" s="50"/>
      <c r="Z129" s="50"/>
      <c r="AA129" s="50"/>
      <c r="AB129" s="50"/>
      <c r="AC129" s="50"/>
      <c r="AD129" s="50"/>
      <c r="AE129" s="50"/>
      <c r="AF129" s="51"/>
      <c r="AG129" s="51"/>
      <c r="AH129" s="51"/>
      <c r="AI129" s="51"/>
    </row>
    <row r="130" spans="1:35" ht="40" customHeight="1" x14ac:dyDescent="0.35">
      <c r="A130" s="109"/>
      <c r="B130" s="112"/>
      <c r="C130" s="33">
        <v>127</v>
      </c>
      <c r="D130" s="115"/>
      <c r="E130" s="39" t="s">
        <v>48</v>
      </c>
      <c r="F130" s="40" t="s">
        <v>37</v>
      </c>
      <c r="G130" s="40" t="s">
        <v>49</v>
      </c>
      <c r="H130" s="40" t="s">
        <v>29</v>
      </c>
      <c r="I130" s="38">
        <v>19.21</v>
      </c>
      <c r="J130" s="17">
        <v>0</v>
      </c>
      <c r="K130" s="79">
        <f t="shared" si="5"/>
        <v>0</v>
      </c>
      <c r="L130" s="81">
        <f t="shared" si="8"/>
        <v>0</v>
      </c>
      <c r="M130" s="82"/>
      <c r="N130" s="83">
        <f t="shared" si="6"/>
        <v>0</v>
      </c>
      <c r="O130" s="80"/>
      <c r="P130" s="80"/>
      <c r="Q130" s="80"/>
      <c r="R130" s="84">
        <f t="shared" si="7"/>
        <v>0</v>
      </c>
      <c r="S130" s="19" t="str">
        <f t="shared" si="9"/>
        <v>OK</v>
      </c>
      <c r="T130" s="48"/>
      <c r="U130" s="68"/>
      <c r="V130" s="48"/>
      <c r="W130" s="48"/>
      <c r="X130" s="48"/>
      <c r="Y130" s="50"/>
      <c r="Z130" s="50"/>
      <c r="AA130" s="50"/>
      <c r="AB130" s="50"/>
      <c r="AC130" s="50"/>
      <c r="AD130" s="50"/>
      <c r="AE130" s="50"/>
      <c r="AF130" s="51"/>
      <c r="AG130" s="51"/>
      <c r="AH130" s="51"/>
      <c r="AI130" s="51"/>
    </row>
    <row r="131" spans="1:35" ht="40" customHeight="1" x14ac:dyDescent="0.35">
      <c r="A131" s="109"/>
      <c r="B131" s="112"/>
      <c r="C131" s="33">
        <v>128</v>
      </c>
      <c r="D131" s="115"/>
      <c r="E131" s="39" t="s">
        <v>50</v>
      </c>
      <c r="F131" s="40" t="s">
        <v>37</v>
      </c>
      <c r="G131" s="40" t="s">
        <v>51</v>
      </c>
      <c r="H131" s="40" t="s">
        <v>29</v>
      </c>
      <c r="I131" s="38">
        <v>240.3</v>
      </c>
      <c r="J131" s="17">
        <v>0</v>
      </c>
      <c r="K131" s="79">
        <f t="shared" si="5"/>
        <v>0</v>
      </c>
      <c r="L131" s="81">
        <f t="shared" si="8"/>
        <v>0</v>
      </c>
      <c r="M131" s="82"/>
      <c r="N131" s="83">
        <f t="shared" si="6"/>
        <v>0</v>
      </c>
      <c r="O131" s="80"/>
      <c r="P131" s="80"/>
      <c r="Q131" s="80"/>
      <c r="R131" s="84">
        <f t="shared" si="7"/>
        <v>0</v>
      </c>
      <c r="S131" s="19" t="str">
        <f t="shared" si="9"/>
        <v>OK</v>
      </c>
      <c r="T131" s="48"/>
      <c r="U131" s="68"/>
      <c r="V131" s="48"/>
      <c r="W131" s="48"/>
      <c r="X131" s="48"/>
      <c r="Y131" s="50"/>
      <c r="Z131" s="50"/>
      <c r="AA131" s="50"/>
      <c r="AB131" s="50"/>
      <c r="AC131" s="50"/>
      <c r="AD131" s="50"/>
      <c r="AE131" s="50"/>
      <c r="AF131" s="51"/>
      <c r="AG131" s="51"/>
      <c r="AH131" s="51"/>
      <c r="AI131" s="51"/>
    </row>
    <row r="132" spans="1:35" ht="40" customHeight="1" x14ac:dyDescent="0.35">
      <c r="A132" s="109"/>
      <c r="B132" s="112"/>
      <c r="C132" s="33">
        <v>129</v>
      </c>
      <c r="D132" s="115"/>
      <c r="E132" s="39" t="s">
        <v>52</v>
      </c>
      <c r="F132" s="40" t="s">
        <v>37</v>
      </c>
      <c r="G132" s="40" t="s">
        <v>53</v>
      </c>
      <c r="H132" s="40" t="s">
        <v>29</v>
      </c>
      <c r="I132" s="38">
        <v>262.35000000000002</v>
      </c>
      <c r="J132" s="17">
        <v>0</v>
      </c>
      <c r="K132" s="79">
        <f t="shared" ref="K132:K195" si="10">IF(SUM(T132:AK132)&gt;J132,J132,SUM(T132:AK132))</f>
        <v>0</v>
      </c>
      <c r="L132" s="81">
        <f t="shared" si="8"/>
        <v>0</v>
      </c>
      <c r="M132" s="82"/>
      <c r="N132" s="83">
        <f t="shared" ref="N132:N195" si="11">ROUND(IF(J132*0.25-0.5&lt;0,0,J132*0.25-0.5),0)-Q132-O132</f>
        <v>0</v>
      </c>
      <c r="O132" s="80"/>
      <c r="P132" s="80"/>
      <c r="Q132" s="80"/>
      <c r="R132" s="84">
        <f t="shared" ref="R132:R195" si="12">J132-(SUM(T132:AC132))+M132</f>
        <v>0</v>
      </c>
      <c r="S132" s="19" t="str">
        <f t="shared" si="9"/>
        <v>OK</v>
      </c>
      <c r="T132" s="48"/>
      <c r="U132" s="68"/>
      <c r="V132" s="48"/>
      <c r="W132" s="48"/>
      <c r="X132" s="48"/>
      <c r="Y132" s="50"/>
      <c r="Z132" s="50"/>
      <c r="AA132" s="50"/>
      <c r="AB132" s="50"/>
      <c r="AC132" s="50"/>
      <c r="AD132" s="50"/>
      <c r="AE132" s="50"/>
      <c r="AF132" s="51"/>
      <c r="AG132" s="51"/>
      <c r="AH132" s="51"/>
      <c r="AI132" s="51"/>
    </row>
    <row r="133" spans="1:35" ht="40" customHeight="1" x14ac:dyDescent="0.35">
      <c r="A133" s="109"/>
      <c r="B133" s="112"/>
      <c r="C133" s="33">
        <v>130</v>
      </c>
      <c r="D133" s="115"/>
      <c r="E133" s="39" t="s">
        <v>54</v>
      </c>
      <c r="F133" s="40" t="s">
        <v>37</v>
      </c>
      <c r="G133" s="40" t="s">
        <v>95</v>
      </c>
      <c r="H133" s="40" t="s">
        <v>29</v>
      </c>
      <c r="I133" s="38">
        <v>86.48</v>
      </c>
      <c r="J133" s="17">
        <v>0</v>
      </c>
      <c r="K133" s="79">
        <f t="shared" si="10"/>
        <v>0</v>
      </c>
      <c r="L133" s="81">
        <f t="shared" ref="L133:L196" si="13">(SUM(T133:AK133))</f>
        <v>0</v>
      </c>
      <c r="M133" s="82"/>
      <c r="N133" s="83">
        <f t="shared" si="11"/>
        <v>0</v>
      </c>
      <c r="O133" s="80"/>
      <c r="P133" s="80"/>
      <c r="Q133" s="80"/>
      <c r="R133" s="84">
        <f t="shared" si="12"/>
        <v>0</v>
      </c>
      <c r="S133" s="19" t="str">
        <f t="shared" si="9"/>
        <v>OK</v>
      </c>
      <c r="T133" s="48"/>
      <c r="U133" s="68"/>
      <c r="V133" s="48"/>
      <c r="W133" s="48"/>
      <c r="X133" s="48"/>
      <c r="Y133" s="50"/>
      <c r="Z133" s="50"/>
      <c r="AA133" s="50"/>
      <c r="AB133" s="50"/>
      <c r="AC133" s="50"/>
      <c r="AD133" s="50"/>
      <c r="AE133" s="50"/>
      <c r="AF133" s="51"/>
      <c r="AG133" s="51"/>
      <c r="AH133" s="51"/>
      <c r="AI133" s="51"/>
    </row>
    <row r="134" spans="1:35" ht="40" customHeight="1" x14ac:dyDescent="0.35">
      <c r="A134" s="109"/>
      <c r="B134" s="112"/>
      <c r="C134" s="33">
        <v>131</v>
      </c>
      <c r="D134" s="115"/>
      <c r="E134" s="39" t="s">
        <v>56</v>
      </c>
      <c r="F134" s="40" t="s">
        <v>37</v>
      </c>
      <c r="G134" s="40" t="s">
        <v>96</v>
      </c>
      <c r="H134" s="40" t="s">
        <v>29</v>
      </c>
      <c r="I134" s="38">
        <v>33.17</v>
      </c>
      <c r="J134" s="17">
        <v>0</v>
      </c>
      <c r="K134" s="79">
        <f t="shared" si="10"/>
        <v>0</v>
      </c>
      <c r="L134" s="81">
        <f t="shared" si="13"/>
        <v>0</v>
      </c>
      <c r="M134" s="82"/>
      <c r="N134" s="83">
        <f t="shared" si="11"/>
        <v>0</v>
      </c>
      <c r="O134" s="80"/>
      <c r="P134" s="80"/>
      <c r="Q134" s="80"/>
      <c r="R134" s="84">
        <f t="shared" si="12"/>
        <v>0</v>
      </c>
      <c r="S134" s="19" t="str">
        <f t="shared" si="9"/>
        <v>OK</v>
      </c>
      <c r="T134" s="48"/>
      <c r="U134" s="68"/>
      <c r="V134" s="48"/>
      <c r="W134" s="48"/>
      <c r="X134" s="48"/>
      <c r="Y134" s="50"/>
      <c r="Z134" s="50"/>
      <c r="AA134" s="50"/>
      <c r="AB134" s="50"/>
      <c r="AC134" s="50"/>
      <c r="AD134" s="50"/>
      <c r="AE134" s="50"/>
      <c r="AF134" s="51"/>
      <c r="AG134" s="51"/>
      <c r="AH134" s="51"/>
      <c r="AI134" s="51"/>
    </row>
    <row r="135" spans="1:35" ht="40" customHeight="1" x14ac:dyDescent="0.35">
      <c r="A135" s="109"/>
      <c r="B135" s="112"/>
      <c r="C135" s="33">
        <v>132</v>
      </c>
      <c r="D135" s="115"/>
      <c r="E135" s="39" t="s">
        <v>58</v>
      </c>
      <c r="F135" s="40" t="s">
        <v>37</v>
      </c>
      <c r="G135" s="40" t="s">
        <v>59</v>
      </c>
      <c r="H135" s="40" t="s">
        <v>29</v>
      </c>
      <c r="I135" s="38">
        <v>74.31</v>
      </c>
      <c r="J135" s="17">
        <v>0</v>
      </c>
      <c r="K135" s="79">
        <f t="shared" si="10"/>
        <v>0</v>
      </c>
      <c r="L135" s="81">
        <f t="shared" si="13"/>
        <v>0</v>
      </c>
      <c r="M135" s="82"/>
      <c r="N135" s="83">
        <f t="shared" si="11"/>
        <v>0</v>
      </c>
      <c r="O135" s="80"/>
      <c r="P135" s="80"/>
      <c r="Q135" s="80"/>
      <c r="R135" s="84">
        <f t="shared" si="12"/>
        <v>0</v>
      </c>
      <c r="S135" s="19" t="str">
        <f t="shared" si="9"/>
        <v>OK</v>
      </c>
      <c r="T135" s="48"/>
      <c r="U135" s="68"/>
      <c r="V135" s="48"/>
      <c r="W135" s="48"/>
      <c r="X135" s="48"/>
      <c r="Y135" s="50"/>
      <c r="Z135" s="50"/>
      <c r="AA135" s="50"/>
      <c r="AB135" s="50"/>
      <c r="AC135" s="50"/>
      <c r="AD135" s="50"/>
      <c r="AE135" s="50"/>
      <c r="AF135" s="51"/>
      <c r="AG135" s="51"/>
      <c r="AH135" s="51"/>
      <c r="AI135" s="51"/>
    </row>
    <row r="136" spans="1:35" ht="40" customHeight="1" x14ac:dyDescent="0.35">
      <c r="A136" s="109"/>
      <c r="B136" s="112"/>
      <c r="C136" s="33">
        <v>133</v>
      </c>
      <c r="D136" s="115"/>
      <c r="E136" s="39" t="s">
        <v>60</v>
      </c>
      <c r="F136" s="40" t="s">
        <v>37</v>
      </c>
      <c r="G136" s="40" t="s">
        <v>61</v>
      </c>
      <c r="H136" s="40" t="s">
        <v>29</v>
      </c>
      <c r="I136" s="38">
        <v>124.47</v>
      </c>
      <c r="J136" s="17">
        <v>0</v>
      </c>
      <c r="K136" s="79">
        <f t="shared" si="10"/>
        <v>0</v>
      </c>
      <c r="L136" s="81">
        <f t="shared" si="13"/>
        <v>0</v>
      </c>
      <c r="M136" s="82"/>
      <c r="N136" s="83">
        <f t="shared" si="11"/>
        <v>0</v>
      </c>
      <c r="O136" s="80"/>
      <c r="P136" s="80"/>
      <c r="Q136" s="80"/>
      <c r="R136" s="84">
        <f t="shared" si="12"/>
        <v>0</v>
      </c>
      <c r="S136" s="19" t="str">
        <f t="shared" si="9"/>
        <v>OK</v>
      </c>
      <c r="T136" s="48"/>
      <c r="U136" s="68"/>
      <c r="V136" s="48"/>
      <c r="W136" s="48"/>
      <c r="X136" s="48"/>
      <c r="Y136" s="50"/>
      <c r="Z136" s="50"/>
      <c r="AA136" s="50"/>
      <c r="AB136" s="50"/>
      <c r="AC136" s="50"/>
      <c r="AD136" s="50"/>
      <c r="AE136" s="50"/>
      <c r="AF136" s="51"/>
      <c r="AG136" s="51"/>
      <c r="AH136" s="51"/>
      <c r="AI136" s="51"/>
    </row>
    <row r="137" spans="1:35" ht="40" customHeight="1" x14ac:dyDescent="0.35">
      <c r="A137" s="109"/>
      <c r="B137" s="112"/>
      <c r="C137" s="33">
        <v>134</v>
      </c>
      <c r="D137" s="115"/>
      <c r="E137" s="39" t="s">
        <v>62</v>
      </c>
      <c r="F137" s="40" t="s">
        <v>125</v>
      </c>
      <c r="G137" s="40" t="s">
        <v>63</v>
      </c>
      <c r="H137" s="40" t="s">
        <v>29</v>
      </c>
      <c r="I137" s="38">
        <v>1329.82</v>
      </c>
      <c r="J137" s="17">
        <v>0</v>
      </c>
      <c r="K137" s="79">
        <f t="shared" si="10"/>
        <v>0</v>
      </c>
      <c r="L137" s="81">
        <f t="shared" si="13"/>
        <v>0</v>
      </c>
      <c r="M137" s="82"/>
      <c r="N137" s="83">
        <f t="shared" si="11"/>
        <v>0</v>
      </c>
      <c r="O137" s="80"/>
      <c r="P137" s="80"/>
      <c r="Q137" s="80"/>
      <c r="R137" s="84">
        <f t="shared" si="12"/>
        <v>0</v>
      </c>
      <c r="S137" s="19" t="str">
        <f t="shared" si="9"/>
        <v>OK</v>
      </c>
      <c r="T137" s="48"/>
      <c r="U137" s="68"/>
      <c r="V137" s="48"/>
      <c r="W137" s="48"/>
      <c r="X137" s="48"/>
      <c r="Y137" s="50"/>
      <c r="Z137" s="50"/>
      <c r="AA137" s="50"/>
      <c r="AB137" s="50"/>
      <c r="AC137" s="50"/>
      <c r="AD137" s="50"/>
      <c r="AE137" s="50"/>
      <c r="AF137" s="51"/>
      <c r="AG137" s="51"/>
      <c r="AH137" s="51"/>
      <c r="AI137" s="51"/>
    </row>
    <row r="138" spans="1:35" ht="40" customHeight="1" x14ac:dyDescent="0.35">
      <c r="A138" s="109"/>
      <c r="B138" s="112"/>
      <c r="C138" s="33">
        <v>135</v>
      </c>
      <c r="D138" s="115"/>
      <c r="E138" s="39" t="s">
        <v>64</v>
      </c>
      <c r="F138" s="40" t="s">
        <v>125</v>
      </c>
      <c r="G138" s="40" t="s">
        <v>63</v>
      </c>
      <c r="H138" s="40" t="s">
        <v>29</v>
      </c>
      <c r="I138" s="38">
        <v>699.23</v>
      </c>
      <c r="J138" s="17">
        <v>0</v>
      </c>
      <c r="K138" s="79">
        <f t="shared" si="10"/>
        <v>0</v>
      </c>
      <c r="L138" s="81">
        <f t="shared" si="13"/>
        <v>0</v>
      </c>
      <c r="M138" s="82"/>
      <c r="N138" s="83">
        <f t="shared" si="11"/>
        <v>0</v>
      </c>
      <c r="O138" s="80"/>
      <c r="P138" s="80"/>
      <c r="Q138" s="80"/>
      <c r="R138" s="84">
        <f t="shared" si="12"/>
        <v>0</v>
      </c>
      <c r="S138" s="19" t="str">
        <f t="shared" si="9"/>
        <v>OK</v>
      </c>
      <c r="T138" s="48"/>
      <c r="U138" s="68"/>
      <c r="V138" s="48"/>
      <c r="W138" s="48"/>
      <c r="X138" s="48"/>
      <c r="Y138" s="50"/>
      <c r="Z138" s="50"/>
      <c r="AA138" s="50"/>
      <c r="AB138" s="50"/>
      <c r="AC138" s="50"/>
      <c r="AD138" s="50"/>
      <c r="AE138" s="50"/>
      <c r="AF138" s="51"/>
      <c r="AG138" s="51"/>
      <c r="AH138" s="51"/>
      <c r="AI138" s="51"/>
    </row>
    <row r="139" spans="1:35" ht="40" customHeight="1" x14ac:dyDescent="0.35">
      <c r="A139" s="109"/>
      <c r="B139" s="112"/>
      <c r="C139" s="33">
        <v>136</v>
      </c>
      <c r="D139" s="115"/>
      <c r="E139" s="39" t="s">
        <v>65</v>
      </c>
      <c r="F139" s="40" t="s">
        <v>125</v>
      </c>
      <c r="G139" s="40" t="s">
        <v>66</v>
      </c>
      <c r="H139" s="40" t="s">
        <v>29</v>
      </c>
      <c r="I139" s="38">
        <v>188.79</v>
      </c>
      <c r="J139" s="17">
        <v>0</v>
      </c>
      <c r="K139" s="79">
        <f t="shared" si="10"/>
        <v>0</v>
      </c>
      <c r="L139" s="81">
        <f t="shared" si="13"/>
        <v>0</v>
      </c>
      <c r="M139" s="82"/>
      <c r="N139" s="83">
        <f t="shared" si="11"/>
        <v>0</v>
      </c>
      <c r="O139" s="80"/>
      <c r="P139" s="80"/>
      <c r="Q139" s="80"/>
      <c r="R139" s="84">
        <f t="shared" si="12"/>
        <v>0</v>
      </c>
      <c r="S139" s="19" t="str">
        <f t="shared" si="9"/>
        <v>OK</v>
      </c>
      <c r="T139" s="48"/>
      <c r="U139" s="68"/>
      <c r="V139" s="48"/>
      <c r="W139" s="48"/>
      <c r="X139" s="48"/>
      <c r="Y139" s="50"/>
      <c r="Z139" s="50"/>
      <c r="AA139" s="50"/>
      <c r="AB139" s="50"/>
      <c r="AC139" s="50"/>
      <c r="AD139" s="50"/>
      <c r="AE139" s="50"/>
      <c r="AF139" s="51"/>
      <c r="AG139" s="51"/>
      <c r="AH139" s="51"/>
      <c r="AI139" s="51"/>
    </row>
    <row r="140" spans="1:35" ht="40" customHeight="1" x14ac:dyDescent="0.35">
      <c r="A140" s="109"/>
      <c r="B140" s="112"/>
      <c r="C140" s="33">
        <v>137</v>
      </c>
      <c r="D140" s="115"/>
      <c r="E140" s="39" t="s">
        <v>67</v>
      </c>
      <c r="F140" s="40" t="s">
        <v>125</v>
      </c>
      <c r="G140" s="40" t="s">
        <v>68</v>
      </c>
      <c r="H140" s="40" t="s">
        <v>29</v>
      </c>
      <c r="I140" s="38">
        <v>867.11</v>
      </c>
      <c r="J140" s="17">
        <v>0</v>
      </c>
      <c r="K140" s="79">
        <f t="shared" si="10"/>
        <v>0</v>
      </c>
      <c r="L140" s="81">
        <f t="shared" si="13"/>
        <v>0</v>
      </c>
      <c r="M140" s="82"/>
      <c r="N140" s="83">
        <f t="shared" si="11"/>
        <v>0</v>
      </c>
      <c r="O140" s="80"/>
      <c r="P140" s="80"/>
      <c r="Q140" s="80"/>
      <c r="R140" s="84">
        <f t="shared" si="12"/>
        <v>0</v>
      </c>
      <c r="S140" s="19" t="str">
        <f t="shared" si="9"/>
        <v>OK</v>
      </c>
      <c r="T140" s="48"/>
      <c r="U140" s="68"/>
      <c r="V140" s="48"/>
      <c r="W140" s="48"/>
      <c r="X140" s="48"/>
      <c r="Y140" s="50"/>
      <c r="Z140" s="50"/>
      <c r="AA140" s="50"/>
      <c r="AB140" s="50"/>
      <c r="AC140" s="50"/>
      <c r="AD140" s="50"/>
      <c r="AE140" s="50"/>
      <c r="AF140" s="51"/>
      <c r="AG140" s="51"/>
      <c r="AH140" s="51"/>
      <c r="AI140" s="51"/>
    </row>
    <row r="141" spans="1:35" ht="40" customHeight="1" x14ac:dyDescent="0.35">
      <c r="A141" s="109"/>
      <c r="B141" s="112"/>
      <c r="C141" s="33">
        <v>138</v>
      </c>
      <c r="D141" s="115"/>
      <c r="E141" s="39" t="s">
        <v>69</v>
      </c>
      <c r="F141" s="40" t="s">
        <v>125</v>
      </c>
      <c r="G141" s="40" t="s">
        <v>28</v>
      </c>
      <c r="H141" s="40" t="s">
        <v>29</v>
      </c>
      <c r="I141" s="38">
        <v>433.26</v>
      </c>
      <c r="J141" s="17">
        <v>0</v>
      </c>
      <c r="K141" s="79">
        <f t="shared" si="10"/>
        <v>0</v>
      </c>
      <c r="L141" s="81">
        <f t="shared" si="13"/>
        <v>0</v>
      </c>
      <c r="M141" s="82"/>
      <c r="N141" s="83">
        <f t="shared" si="11"/>
        <v>0</v>
      </c>
      <c r="O141" s="80"/>
      <c r="P141" s="80"/>
      <c r="Q141" s="80"/>
      <c r="R141" s="84">
        <f t="shared" si="12"/>
        <v>0</v>
      </c>
      <c r="S141" s="19" t="str">
        <f t="shared" si="9"/>
        <v>OK</v>
      </c>
      <c r="T141" s="48"/>
      <c r="U141" s="68"/>
      <c r="V141" s="48"/>
      <c r="W141" s="48"/>
      <c r="X141" s="48"/>
      <c r="Y141" s="50"/>
      <c r="Z141" s="50"/>
      <c r="AA141" s="50"/>
      <c r="AB141" s="50"/>
      <c r="AC141" s="50"/>
      <c r="AD141" s="50"/>
      <c r="AE141" s="50"/>
      <c r="AF141" s="51"/>
      <c r="AG141" s="51"/>
      <c r="AH141" s="51"/>
      <c r="AI141" s="51"/>
    </row>
    <row r="142" spans="1:35" ht="40" customHeight="1" x14ac:dyDescent="0.35">
      <c r="A142" s="109"/>
      <c r="B142" s="112"/>
      <c r="C142" s="33">
        <v>139</v>
      </c>
      <c r="D142" s="115"/>
      <c r="E142" s="39" t="s">
        <v>70</v>
      </c>
      <c r="F142" s="40" t="s">
        <v>125</v>
      </c>
      <c r="G142" s="40" t="s">
        <v>71</v>
      </c>
      <c r="H142" s="40" t="s">
        <v>29</v>
      </c>
      <c r="I142" s="38">
        <v>164.74</v>
      </c>
      <c r="J142" s="17">
        <v>0</v>
      </c>
      <c r="K142" s="79">
        <f t="shared" si="10"/>
        <v>0</v>
      </c>
      <c r="L142" s="81">
        <f t="shared" si="13"/>
        <v>0</v>
      </c>
      <c r="M142" s="82"/>
      <c r="N142" s="83">
        <f t="shared" si="11"/>
        <v>0</v>
      </c>
      <c r="O142" s="80"/>
      <c r="P142" s="80"/>
      <c r="Q142" s="80"/>
      <c r="R142" s="84">
        <f t="shared" si="12"/>
        <v>0</v>
      </c>
      <c r="S142" s="19" t="str">
        <f t="shared" si="9"/>
        <v>OK</v>
      </c>
      <c r="T142" s="48"/>
      <c r="U142" s="68"/>
      <c r="V142" s="48"/>
      <c r="W142" s="48"/>
      <c r="X142" s="48"/>
      <c r="Y142" s="50"/>
      <c r="Z142" s="50"/>
      <c r="AA142" s="50"/>
      <c r="AB142" s="50"/>
      <c r="AC142" s="50"/>
      <c r="AD142" s="50"/>
      <c r="AE142" s="50"/>
      <c r="AF142" s="51"/>
      <c r="AG142" s="51"/>
      <c r="AH142" s="51"/>
      <c r="AI142" s="51"/>
    </row>
    <row r="143" spans="1:35" ht="40" customHeight="1" x14ac:dyDescent="0.35">
      <c r="A143" s="109"/>
      <c r="B143" s="112"/>
      <c r="C143" s="33">
        <v>140</v>
      </c>
      <c r="D143" s="115"/>
      <c r="E143" s="39" t="s">
        <v>72</v>
      </c>
      <c r="F143" s="40" t="s">
        <v>125</v>
      </c>
      <c r="G143" s="40" t="s">
        <v>73</v>
      </c>
      <c r="H143" s="40" t="s">
        <v>29</v>
      </c>
      <c r="I143" s="38">
        <v>960</v>
      </c>
      <c r="J143" s="17">
        <v>0</v>
      </c>
      <c r="K143" s="79">
        <f t="shared" si="10"/>
        <v>0</v>
      </c>
      <c r="L143" s="81">
        <f t="shared" si="13"/>
        <v>0</v>
      </c>
      <c r="M143" s="82"/>
      <c r="N143" s="83">
        <f t="shared" si="11"/>
        <v>0</v>
      </c>
      <c r="O143" s="80"/>
      <c r="P143" s="80"/>
      <c r="Q143" s="80"/>
      <c r="R143" s="84">
        <f t="shared" si="12"/>
        <v>0</v>
      </c>
      <c r="S143" s="19" t="str">
        <f t="shared" si="9"/>
        <v>OK</v>
      </c>
      <c r="T143" s="48"/>
      <c r="U143" s="68"/>
      <c r="V143" s="48"/>
      <c r="W143" s="48"/>
      <c r="X143" s="48"/>
      <c r="Y143" s="50"/>
      <c r="Z143" s="50"/>
      <c r="AA143" s="50"/>
      <c r="AB143" s="50"/>
      <c r="AC143" s="50"/>
      <c r="AD143" s="50"/>
      <c r="AE143" s="50"/>
      <c r="AF143" s="51"/>
      <c r="AG143" s="51"/>
      <c r="AH143" s="51"/>
      <c r="AI143" s="51"/>
    </row>
    <row r="144" spans="1:35" ht="40" customHeight="1" x14ac:dyDescent="0.35">
      <c r="A144" s="109"/>
      <c r="B144" s="112"/>
      <c r="C144" s="33">
        <v>141</v>
      </c>
      <c r="D144" s="115"/>
      <c r="E144" s="39" t="s">
        <v>74</v>
      </c>
      <c r="F144" s="40" t="s">
        <v>125</v>
      </c>
      <c r="G144" s="40" t="s">
        <v>75</v>
      </c>
      <c r="H144" s="40" t="s">
        <v>29</v>
      </c>
      <c r="I144" s="38">
        <v>1340</v>
      </c>
      <c r="J144" s="17">
        <v>0</v>
      </c>
      <c r="K144" s="79">
        <f t="shared" si="10"/>
        <v>0</v>
      </c>
      <c r="L144" s="81">
        <f t="shared" si="13"/>
        <v>0</v>
      </c>
      <c r="M144" s="82"/>
      <c r="N144" s="83">
        <f t="shared" si="11"/>
        <v>0</v>
      </c>
      <c r="O144" s="80"/>
      <c r="P144" s="80"/>
      <c r="Q144" s="80"/>
      <c r="R144" s="84">
        <f t="shared" si="12"/>
        <v>0</v>
      </c>
      <c r="S144" s="19" t="str">
        <f t="shared" si="9"/>
        <v>OK</v>
      </c>
      <c r="T144" s="48"/>
      <c r="U144" s="68"/>
      <c r="V144" s="48"/>
      <c r="W144" s="48"/>
      <c r="X144" s="48"/>
      <c r="Y144" s="50"/>
      <c r="Z144" s="50"/>
      <c r="AA144" s="50"/>
      <c r="AB144" s="50"/>
      <c r="AC144" s="50"/>
      <c r="AD144" s="50"/>
      <c r="AE144" s="50"/>
      <c r="AF144" s="51"/>
      <c r="AG144" s="51"/>
      <c r="AH144" s="51"/>
      <c r="AI144" s="51"/>
    </row>
    <row r="145" spans="1:35" ht="40" customHeight="1" x14ac:dyDescent="0.35">
      <c r="A145" s="109"/>
      <c r="B145" s="112"/>
      <c r="C145" s="33">
        <v>142</v>
      </c>
      <c r="D145" s="115"/>
      <c r="E145" s="39" t="s">
        <v>76</v>
      </c>
      <c r="F145" s="40" t="s">
        <v>125</v>
      </c>
      <c r="G145" s="40" t="s">
        <v>28</v>
      </c>
      <c r="H145" s="40" t="s">
        <v>29</v>
      </c>
      <c r="I145" s="38">
        <v>716.77</v>
      </c>
      <c r="J145" s="17">
        <v>0</v>
      </c>
      <c r="K145" s="79">
        <f t="shared" si="10"/>
        <v>0</v>
      </c>
      <c r="L145" s="81">
        <f t="shared" si="13"/>
        <v>0</v>
      </c>
      <c r="M145" s="82"/>
      <c r="N145" s="83">
        <f t="shared" si="11"/>
        <v>0</v>
      </c>
      <c r="O145" s="80"/>
      <c r="P145" s="80"/>
      <c r="Q145" s="80"/>
      <c r="R145" s="84">
        <f t="shared" si="12"/>
        <v>0</v>
      </c>
      <c r="S145" s="19" t="str">
        <f t="shared" si="9"/>
        <v>OK</v>
      </c>
      <c r="T145" s="48"/>
      <c r="U145" s="68"/>
      <c r="V145" s="48"/>
      <c r="W145" s="48"/>
      <c r="X145" s="48"/>
      <c r="Y145" s="50"/>
      <c r="Z145" s="50"/>
      <c r="AA145" s="50"/>
      <c r="AB145" s="50"/>
      <c r="AC145" s="50"/>
      <c r="AD145" s="50"/>
      <c r="AE145" s="50"/>
      <c r="AF145" s="51"/>
      <c r="AG145" s="51"/>
      <c r="AH145" s="51"/>
      <c r="AI145" s="51"/>
    </row>
    <row r="146" spans="1:35" ht="40" customHeight="1" x14ac:dyDescent="0.35">
      <c r="A146" s="109"/>
      <c r="B146" s="112"/>
      <c r="C146" s="33">
        <v>143</v>
      </c>
      <c r="D146" s="115"/>
      <c r="E146" s="39" t="s">
        <v>77</v>
      </c>
      <c r="F146" s="40" t="s">
        <v>125</v>
      </c>
      <c r="G146" s="40" t="s">
        <v>28</v>
      </c>
      <c r="H146" s="40" t="s">
        <v>29</v>
      </c>
      <c r="I146" s="38">
        <v>1353.57</v>
      </c>
      <c r="J146" s="17">
        <v>0</v>
      </c>
      <c r="K146" s="79">
        <f t="shared" si="10"/>
        <v>0</v>
      </c>
      <c r="L146" s="81">
        <f t="shared" si="13"/>
        <v>0</v>
      </c>
      <c r="M146" s="82"/>
      <c r="N146" s="83">
        <f t="shared" si="11"/>
        <v>0</v>
      </c>
      <c r="O146" s="80"/>
      <c r="P146" s="80"/>
      <c r="Q146" s="80"/>
      <c r="R146" s="84">
        <f t="shared" si="12"/>
        <v>0</v>
      </c>
      <c r="S146" s="19" t="str">
        <f t="shared" si="9"/>
        <v>OK</v>
      </c>
      <c r="T146" s="48"/>
      <c r="U146" s="68"/>
      <c r="V146" s="48"/>
      <c r="W146" s="48"/>
      <c r="X146" s="48"/>
      <c r="Y146" s="50"/>
      <c r="Z146" s="50"/>
      <c r="AA146" s="50"/>
      <c r="AB146" s="50"/>
      <c r="AC146" s="50"/>
      <c r="AD146" s="50"/>
      <c r="AE146" s="50"/>
      <c r="AF146" s="51"/>
      <c r="AG146" s="51"/>
      <c r="AH146" s="51"/>
      <c r="AI146" s="51"/>
    </row>
    <row r="147" spans="1:35" ht="40" customHeight="1" x14ac:dyDescent="0.35">
      <c r="A147" s="109"/>
      <c r="B147" s="112"/>
      <c r="C147" s="33">
        <v>144</v>
      </c>
      <c r="D147" s="115"/>
      <c r="E147" s="39" t="s">
        <v>78</v>
      </c>
      <c r="F147" s="40" t="s">
        <v>125</v>
      </c>
      <c r="G147" s="40" t="s">
        <v>28</v>
      </c>
      <c r="H147" s="40" t="s">
        <v>29</v>
      </c>
      <c r="I147" s="38">
        <v>90</v>
      </c>
      <c r="J147" s="17">
        <v>0</v>
      </c>
      <c r="K147" s="79">
        <f t="shared" si="10"/>
        <v>0</v>
      </c>
      <c r="L147" s="81">
        <f t="shared" si="13"/>
        <v>0</v>
      </c>
      <c r="M147" s="82"/>
      <c r="N147" s="83">
        <f t="shared" si="11"/>
        <v>0</v>
      </c>
      <c r="O147" s="80"/>
      <c r="P147" s="80"/>
      <c r="Q147" s="80"/>
      <c r="R147" s="84">
        <f t="shared" si="12"/>
        <v>0</v>
      </c>
      <c r="S147" s="19" t="str">
        <f t="shared" si="9"/>
        <v>OK</v>
      </c>
      <c r="T147" s="48"/>
      <c r="U147" s="68"/>
      <c r="V147" s="48"/>
      <c r="W147" s="48"/>
      <c r="X147" s="48"/>
      <c r="Y147" s="50"/>
      <c r="Z147" s="50"/>
      <c r="AA147" s="50"/>
      <c r="AB147" s="50"/>
      <c r="AC147" s="50"/>
      <c r="AD147" s="50"/>
      <c r="AE147" s="50"/>
      <c r="AF147" s="51"/>
      <c r="AG147" s="51"/>
      <c r="AH147" s="51"/>
      <c r="AI147" s="51"/>
    </row>
    <row r="148" spans="1:35" ht="40" customHeight="1" x14ac:dyDescent="0.35">
      <c r="A148" s="109"/>
      <c r="B148" s="112"/>
      <c r="C148" s="33">
        <v>145</v>
      </c>
      <c r="D148" s="115"/>
      <c r="E148" s="39" t="s">
        <v>131</v>
      </c>
      <c r="F148" s="40" t="s">
        <v>125</v>
      </c>
      <c r="G148" s="40" t="s">
        <v>28</v>
      </c>
      <c r="H148" s="40" t="s">
        <v>29</v>
      </c>
      <c r="I148" s="38">
        <v>85.21</v>
      </c>
      <c r="J148" s="17">
        <v>0</v>
      </c>
      <c r="K148" s="79">
        <f t="shared" si="10"/>
        <v>0</v>
      </c>
      <c r="L148" s="81">
        <f t="shared" si="13"/>
        <v>0</v>
      </c>
      <c r="M148" s="82"/>
      <c r="N148" s="83">
        <f t="shared" si="11"/>
        <v>0</v>
      </c>
      <c r="O148" s="80"/>
      <c r="P148" s="80"/>
      <c r="Q148" s="80"/>
      <c r="R148" s="84">
        <f t="shared" si="12"/>
        <v>0</v>
      </c>
      <c r="S148" s="19" t="str">
        <f t="shared" si="9"/>
        <v>OK</v>
      </c>
      <c r="T148" s="48"/>
      <c r="U148" s="68"/>
      <c r="V148" s="48"/>
      <c r="W148" s="48"/>
      <c r="X148" s="48"/>
      <c r="Y148" s="50"/>
      <c r="Z148" s="50"/>
      <c r="AA148" s="50"/>
      <c r="AB148" s="50"/>
      <c r="AC148" s="50"/>
      <c r="AD148" s="50"/>
      <c r="AE148" s="50"/>
      <c r="AF148" s="51"/>
      <c r="AG148" s="51"/>
      <c r="AH148" s="51"/>
      <c r="AI148" s="51"/>
    </row>
    <row r="149" spans="1:35" ht="40" customHeight="1" x14ac:dyDescent="0.35">
      <c r="A149" s="109"/>
      <c r="B149" s="112"/>
      <c r="C149" s="33">
        <v>146</v>
      </c>
      <c r="D149" s="115"/>
      <c r="E149" s="39" t="s">
        <v>132</v>
      </c>
      <c r="F149" s="40" t="s">
        <v>37</v>
      </c>
      <c r="G149" s="40" t="s">
        <v>79</v>
      </c>
      <c r="H149" s="40" t="s">
        <v>29</v>
      </c>
      <c r="I149" s="38">
        <v>16.18</v>
      </c>
      <c r="J149" s="17">
        <v>0</v>
      </c>
      <c r="K149" s="79">
        <f t="shared" si="10"/>
        <v>0</v>
      </c>
      <c r="L149" s="81">
        <f t="shared" si="13"/>
        <v>0</v>
      </c>
      <c r="M149" s="82"/>
      <c r="N149" s="83">
        <f t="shared" si="11"/>
        <v>0</v>
      </c>
      <c r="O149" s="80"/>
      <c r="P149" s="80"/>
      <c r="Q149" s="80"/>
      <c r="R149" s="84">
        <f t="shared" si="12"/>
        <v>0</v>
      </c>
      <c r="S149" s="19" t="str">
        <f t="shared" si="9"/>
        <v>OK</v>
      </c>
      <c r="T149" s="48"/>
      <c r="U149" s="68"/>
      <c r="V149" s="48"/>
      <c r="W149" s="48"/>
      <c r="X149" s="48"/>
      <c r="Y149" s="50"/>
      <c r="Z149" s="50"/>
      <c r="AA149" s="50"/>
      <c r="AB149" s="50"/>
      <c r="AC149" s="50"/>
      <c r="AD149" s="50"/>
      <c r="AE149" s="50"/>
      <c r="AF149" s="51"/>
      <c r="AG149" s="51"/>
      <c r="AH149" s="51"/>
      <c r="AI149" s="51"/>
    </row>
    <row r="150" spans="1:35" ht="40" customHeight="1" x14ac:dyDescent="0.35">
      <c r="A150" s="109"/>
      <c r="B150" s="112"/>
      <c r="C150" s="33">
        <v>147</v>
      </c>
      <c r="D150" s="115"/>
      <c r="E150" s="39" t="s">
        <v>135</v>
      </c>
      <c r="F150" s="40" t="s">
        <v>37</v>
      </c>
      <c r="G150" s="40" t="s">
        <v>82</v>
      </c>
      <c r="H150" s="40" t="s">
        <v>29</v>
      </c>
      <c r="I150" s="38">
        <v>65.41</v>
      </c>
      <c r="J150" s="17">
        <v>0</v>
      </c>
      <c r="K150" s="79">
        <f t="shared" si="10"/>
        <v>0</v>
      </c>
      <c r="L150" s="81">
        <f t="shared" si="13"/>
        <v>0</v>
      </c>
      <c r="M150" s="82"/>
      <c r="N150" s="83">
        <f t="shared" si="11"/>
        <v>0</v>
      </c>
      <c r="O150" s="80"/>
      <c r="P150" s="80"/>
      <c r="Q150" s="80"/>
      <c r="R150" s="84">
        <f t="shared" si="12"/>
        <v>0</v>
      </c>
      <c r="S150" s="19" t="str">
        <f t="shared" si="9"/>
        <v>OK</v>
      </c>
      <c r="T150" s="48"/>
      <c r="U150" s="68"/>
      <c r="V150" s="48"/>
      <c r="W150" s="48"/>
      <c r="X150" s="48"/>
      <c r="Y150" s="50"/>
      <c r="Z150" s="50"/>
      <c r="AA150" s="50"/>
      <c r="AB150" s="50"/>
      <c r="AC150" s="50"/>
      <c r="AD150" s="50"/>
      <c r="AE150" s="50"/>
      <c r="AF150" s="51"/>
      <c r="AG150" s="51"/>
      <c r="AH150" s="51"/>
      <c r="AI150" s="51"/>
    </row>
    <row r="151" spans="1:35" ht="40" customHeight="1" x14ac:dyDescent="0.35">
      <c r="A151" s="109"/>
      <c r="B151" s="112"/>
      <c r="C151" s="33">
        <v>148</v>
      </c>
      <c r="D151" s="115"/>
      <c r="E151" s="39" t="s">
        <v>136</v>
      </c>
      <c r="F151" s="40" t="s">
        <v>37</v>
      </c>
      <c r="G151" s="40" t="s">
        <v>83</v>
      </c>
      <c r="H151" s="40" t="s">
        <v>29</v>
      </c>
      <c r="I151" s="38">
        <v>34.229999999999997</v>
      </c>
      <c r="J151" s="17">
        <v>0</v>
      </c>
      <c r="K151" s="79">
        <f t="shared" si="10"/>
        <v>0</v>
      </c>
      <c r="L151" s="81">
        <f t="shared" si="13"/>
        <v>0</v>
      </c>
      <c r="M151" s="82"/>
      <c r="N151" s="83">
        <f t="shared" si="11"/>
        <v>0</v>
      </c>
      <c r="O151" s="80"/>
      <c r="P151" s="80"/>
      <c r="Q151" s="80"/>
      <c r="R151" s="84">
        <f t="shared" si="12"/>
        <v>0</v>
      </c>
      <c r="S151" s="19" t="str">
        <f t="shared" si="9"/>
        <v>OK</v>
      </c>
      <c r="T151" s="48"/>
      <c r="U151" s="68"/>
      <c r="V151" s="48"/>
      <c r="W151" s="48"/>
      <c r="X151" s="48"/>
      <c r="Y151" s="50"/>
      <c r="Z151" s="50"/>
      <c r="AA151" s="50"/>
      <c r="AB151" s="50"/>
      <c r="AC151" s="50"/>
      <c r="AD151" s="50"/>
      <c r="AE151" s="50"/>
      <c r="AF151" s="51"/>
      <c r="AG151" s="51"/>
      <c r="AH151" s="51"/>
      <c r="AI151" s="51"/>
    </row>
    <row r="152" spans="1:35" ht="40" customHeight="1" x14ac:dyDescent="0.35">
      <c r="A152" s="109"/>
      <c r="B152" s="112"/>
      <c r="C152" s="33">
        <v>149</v>
      </c>
      <c r="D152" s="115"/>
      <c r="E152" s="39" t="s">
        <v>86</v>
      </c>
      <c r="F152" s="40" t="s">
        <v>125</v>
      </c>
      <c r="G152" s="40" t="s">
        <v>87</v>
      </c>
      <c r="H152" s="40" t="s">
        <v>29</v>
      </c>
      <c r="I152" s="38">
        <v>578.94000000000005</v>
      </c>
      <c r="J152" s="17">
        <v>0</v>
      </c>
      <c r="K152" s="79">
        <f t="shared" si="10"/>
        <v>0</v>
      </c>
      <c r="L152" s="81">
        <f t="shared" si="13"/>
        <v>0</v>
      </c>
      <c r="M152" s="82"/>
      <c r="N152" s="83">
        <f t="shared" si="11"/>
        <v>0</v>
      </c>
      <c r="O152" s="80"/>
      <c r="P152" s="80"/>
      <c r="Q152" s="80"/>
      <c r="R152" s="84">
        <f t="shared" si="12"/>
        <v>0</v>
      </c>
      <c r="S152" s="19" t="str">
        <f t="shared" si="9"/>
        <v>OK</v>
      </c>
      <c r="T152" s="48"/>
      <c r="U152" s="68"/>
      <c r="V152" s="48"/>
      <c r="W152" s="48"/>
      <c r="X152" s="48"/>
      <c r="Y152" s="50"/>
      <c r="Z152" s="50"/>
      <c r="AA152" s="50"/>
      <c r="AB152" s="50"/>
      <c r="AC152" s="50"/>
      <c r="AD152" s="50"/>
      <c r="AE152" s="50"/>
      <c r="AF152" s="51"/>
      <c r="AG152" s="51"/>
      <c r="AH152" s="51"/>
      <c r="AI152" s="51"/>
    </row>
    <row r="153" spans="1:35" ht="40" customHeight="1" x14ac:dyDescent="0.35">
      <c r="A153" s="109"/>
      <c r="B153" s="112"/>
      <c r="C153" s="33">
        <v>150</v>
      </c>
      <c r="D153" s="115"/>
      <c r="E153" s="39" t="s">
        <v>88</v>
      </c>
      <c r="F153" s="40" t="s">
        <v>125</v>
      </c>
      <c r="G153" s="40" t="s">
        <v>28</v>
      </c>
      <c r="H153" s="40" t="s">
        <v>29</v>
      </c>
      <c r="I153" s="38">
        <v>1150</v>
      </c>
      <c r="J153" s="17">
        <v>0</v>
      </c>
      <c r="K153" s="79">
        <f t="shared" si="10"/>
        <v>0</v>
      </c>
      <c r="L153" s="81">
        <f t="shared" si="13"/>
        <v>0</v>
      </c>
      <c r="M153" s="82"/>
      <c r="N153" s="83">
        <f t="shared" si="11"/>
        <v>0</v>
      </c>
      <c r="O153" s="80"/>
      <c r="P153" s="80"/>
      <c r="Q153" s="80"/>
      <c r="R153" s="84">
        <f t="shared" si="12"/>
        <v>0</v>
      </c>
      <c r="S153" s="19" t="str">
        <f t="shared" si="9"/>
        <v>OK</v>
      </c>
      <c r="T153" s="48"/>
      <c r="U153" s="68"/>
      <c r="V153" s="48"/>
      <c r="W153" s="48"/>
      <c r="X153" s="48"/>
      <c r="Y153" s="50"/>
      <c r="Z153" s="50"/>
      <c r="AA153" s="50"/>
      <c r="AB153" s="50"/>
      <c r="AC153" s="50"/>
      <c r="AD153" s="50"/>
      <c r="AE153" s="50"/>
      <c r="AF153" s="51"/>
      <c r="AG153" s="51"/>
      <c r="AH153" s="51"/>
      <c r="AI153" s="51"/>
    </row>
    <row r="154" spans="1:35" ht="40" customHeight="1" x14ac:dyDescent="0.35">
      <c r="A154" s="109"/>
      <c r="B154" s="112"/>
      <c r="C154" s="33">
        <v>151</v>
      </c>
      <c r="D154" s="115"/>
      <c r="E154" s="39" t="s">
        <v>89</v>
      </c>
      <c r="F154" s="40" t="s">
        <v>37</v>
      </c>
      <c r="G154" s="40" t="s">
        <v>28</v>
      </c>
      <c r="H154" s="40" t="s">
        <v>29</v>
      </c>
      <c r="I154" s="38">
        <v>240</v>
      </c>
      <c r="J154" s="17">
        <v>0</v>
      </c>
      <c r="K154" s="79">
        <f t="shared" si="10"/>
        <v>0</v>
      </c>
      <c r="L154" s="81">
        <f t="shared" si="13"/>
        <v>0</v>
      </c>
      <c r="M154" s="82"/>
      <c r="N154" s="83">
        <f t="shared" si="11"/>
        <v>0</v>
      </c>
      <c r="O154" s="80"/>
      <c r="P154" s="80"/>
      <c r="Q154" s="80"/>
      <c r="R154" s="84">
        <f t="shared" si="12"/>
        <v>0</v>
      </c>
      <c r="S154" s="19" t="str">
        <f t="shared" si="9"/>
        <v>OK</v>
      </c>
      <c r="T154" s="48"/>
      <c r="U154" s="68"/>
      <c r="V154" s="48"/>
      <c r="W154" s="48"/>
      <c r="X154" s="48"/>
      <c r="Y154" s="50"/>
      <c r="Z154" s="50"/>
      <c r="AA154" s="50"/>
      <c r="AB154" s="50"/>
      <c r="AC154" s="50"/>
      <c r="AD154" s="50"/>
      <c r="AE154" s="50"/>
      <c r="AF154" s="51"/>
      <c r="AG154" s="51"/>
      <c r="AH154" s="51"/>
      <c r="AI154" s="51"/>
    </row>
    <row r="155" spans="1:35" ht="40" customHeight="1" x14ac:dyDescent="0.35">
      <c r="A155" s="109"/>
      <c r="B155" s="112"/>
      <c r="C155" s="33">
        <v>152</v>
      </c>
      <c r="D155" s="115"/>
      <c r="E155" s="39" t="s">
        <v>90</v>
      </c>
      <c r="F155" s="40" t="s">
        <v>37</v>
      </c>
      <c r="G155" s="40" t="s">
        <v>28</v>
      </c>
      <c r="H155" s="40" t="s">
        <v>29</v>
      </c>
      <c r="I155" s="38">
        <v>135</v>
      </c>
      <c r="J155" s="17">
        <v>0</v>
      </c>
      <c r="K155" s="79">
        <f t="shared" si="10"/>
        <v>0</v>
      </c>
      <c r="L155" s="81">
        <f t="shared" si="13"/>
        <v>0</v>
      </c>
      <c r="M155" s="82"/>
      <c r="N155" s="83">
        <f t="shared" si="11"/>
        <v>0</v>
      </c>
      <c r="O155" s="80"/>
      <c r="P155" s="80"/>
      <c r="Q155" s="80"/>
      <c r="R155" s="84">
        <f t="shared" si="12"/>
        <v>0</v>
      </c>
      <c r="S155" s="19" t="str">
        <f t="shared" si="9"/>
        <v>OK</v>
      </c>
      <c r="T155" s="48"/>
      <c r="U155" s="68"/>
      <c r="V155" s="48"/>
      <c r="W155" s="48"/>
      <c r="X155" s="48"/>
      <c r="Y155" s="50"/>
      <c r="Z155" s="50"/>
      <c r="AA155" s="50"/>
      <c r="AB155" s="50"/>
      <c r="AC155" s="50"/>
      <c r="AD155" s="50"/>
      <c r="AE155" s="50"/>
      <c r="AF155" s="51"/>
      <c r="AG155" s="51"/>
      <c r="AH155" s="51"/>
      <c r="AI155" s="51"/>
    </row>
    <row r="156" spans="1:35" ht="40" customHeight="1" x14ac:dyDescent="0.35">
      <c r="A156" s="109"/>
      <c r="B156" s="112"/>
      <c r="C156" s="33">
        <v>153</v>
      </c>
      <c r="D156" s="115"/>
      <c r="E156" s="39" t="s">
        <v>91</v>
      </c>
      <c r="F156" s="40" t="s">
        <v>37</v>
      </c>
      <c r="G156" s="40" t="s">
        <v>92</v>
      </c>
      <c r="H156" s="40" t="s">
        <v>29</v>
      </c>
      <c r="I156" s="38">
        <v>24.21</v>
      </c>
      <c r="J156" s="17">
        <v>0</v>
      </c>
      <c r="K156" s="79">
        <f t="shared" si="10"/>
        <v>0</v>
      </c>
      <c r="L156" s="81">
        <f t="shared" si="13"/>
        <v>0</v>
      </c>
      <c r="M156" s="82"/>
      <c r="N156" s="83">
        <f t="shared" si="11"/>
        <v>0</v>
      </c>
      <c r="O156" s="80"/>
      <c r="P156" s="80"/>
      <c r="Q156" s="80"/>
      <c r="R156" s="84">
        <f t="shared" si="12"/>
        <v>0</v>
      </c>
      <c r="S156" s="19" t="str">
        <f t="shared" si="9"/>
        <v>OK</v>
      </c>
      <c r="T156" s="48"/>
      <c r="U156" s="68"/>
      <c r="V156" s="48"/>
      <c r="W156" s="48"/>
      <c r="X156" s="48"/>
      <c r="Y156" s="50"/>
      <c r="Z156" s="50"/>
      <c r="AA156" s="50"/>
      <c r="AB156" s="50"/>
      <c r="AC156" s="50"/>
      <c r="AD156" s="50"/>
      <c r="AE156" s="50"/>
      <c r="AF156" s="51"/>
      <c r="AG156" s="51"/>
      <c r="AH156" s="51"/>
      <c r="AI156" s="51"/>
    </row>
    <row r="157" spans="1:35" ht="40" customHeight="1" x14ac:dyDescent="0.35">
      <c r="A157" s="109"/>
      <c r="B157" s="112"/>
      <c r="C157" s="33">
        <v>154</v>
      </c>
      <c r="D157" s="115"/>
      <c r="E157" s="39" t="s">
        <v>93</v>
      </c>
      <c r="F157" s="40" t="s">
        <v>125</v>
      </c>
      <c r="G157" s="40" t="s">
        <v>28</v>
      </c>
      <c r="H157" s="40" t="s">
        <v>29</v>
      </c>
      <c r="I157" s="38">
        <v>224</v>
      </c>
      <c r="J157" s="17">
        <v>0</v>
      </c>
      <c r="K157" s="79">
        <f t="shared" si="10"/>
        <v>0</v>
      </c>
      <c r="L157" s="81">
        <f t="shared" si="13"/>
        <v>0</v>
      </c>
      <c r="M157" s="82"/>
      <c r="N157" s="83">
        <f t="shared" si="11"/>
        <v>0</v>
      </c>
      <c r="O157" s="80"/>
      <c r="P157" s="80"/>
      <c r="Q157" s="80"/>
      <c r="R157" s="84">
        <f t="shared" si="12"/>
        <v>0</v>
      </c>
      <c r="S157" s="19" t="str">
        <f t="shared" si="9"/>
        <v>OK</v>
      </c>
      <c r="T157" s="48"/>
      <c r="U157" s="68"/>
      <c r="V157" s="48"/>
      <c r="W157" s="48"/>
      <c r="X157" s="48"/>
      <c r="Y157" s="50"/>
      <c r="Z157" s="50"/>
      <c r="AA157" s="50"/>
      <c r="AB157" s="50"/>
      <c r="AC157" s="50"/>
      <c r="AD157" s="50"/>
      <c r="AE157" s="50"/>
      <c r="AF157" s="51"/>
      <c r="AG157" s="51"/>
      <c r="AH157" s="51"/>
      <c r="AI157" s="51"/>
    </row>
    <row r="158" spans="1:35" ht="40" customHeight="1" x14ac:dyDescent="0.35">
      <c r="A158" s="110"/>
      <c r="B158" s="113"/>
      <c r="C158" s="33">
        <v>155</v>
      </c>
      <c r="D158" s="116"/>
      <c r="E158" s="39" t="s">
        <v>94</v>
      </c>
      <c r="F158" s="40" t="s">
        <v>125</v>
      </c>
      <c r="G158" s="40" t="s">
        <v>28</v>
      </c>
      <c r="H158" s="40" t="s">
        <v>29</v>
      </c>
      <c r="I158" s="38">
        <v>245</v>
      </c>
      <c r="J158" s="17">
        <v>0</v>
      </c>
      <c r="K158" s="79">
        <f t="shared" si="10"/>
        <v>0</v>
      </c>
      <c r="L158" s="81">
        <f t="shared" si="13"/>
        <v>0</v>
      </c>
      <c r="M158" s="82"/>
      <c r="N158" s="83">
        <f t="shared" si="11"/>
        <v>0</v>
      </c>
      <c r="O158" s="80"/>
      <c r="P158" s="80"/>
      <c r="Q158" s="80"/>
      <c r="R158" s="84">
        <f t="shared" si="12"/>
        <v>0</v>
      </c>
      <c r="S158" s="19" t="str">
        <f t="shared" si="9"/>
        <v>OK</v>
      </c>
      <c r="T158" s="48"/>
      <c r="U158" s="68"/>
      <c r="V158" s="48"/>
      <c r="W158" s="48"/>
      <c r="X158" s="48"/>
      <c r="Y158" s="50"/>
      <c r="Z158" s="50"/>
      <c r="AA158" s="50"/>
      <c r="AB158" s="50"/>
      <c r="AC158" s="50"/>
      <c r="AD158" s="50"/>
      <c r="AE158" s="50"/>
      <c r="AF158" s="51"/>
      <c r="AG158" s="51"/>
      <c r="AH158" s="51"/>
      <c r="AI158" s="51"/>
    </row>
    <row r="159" spans="1:35" ht="40" customHeight="1" x14ac:dyDescent="0.35">
      <c r="A159" s="108" t="s">
        <v>143</v>
      </c>
      <c r="B159" s="111">
        <v>5</v>
      </c>
      <c r="C159" s="33">
        <v>156</v>
      </c>
      <c r="D159" s="114" t="s">
        <v>123</v>
      </c>
      <c r="E159" s="39" t="s">
        <v>27</v>
      </c>
      <c r="F159" s="40" t="s">
        <v>125</v>
      </c>
      <c r="G159" s="40" t="s">
        <v>28</v>
      </c>
      <c r="H159" s="40" t="s">
        <v>29</v>
      </c>
      <c r="I159" s="38">
        <v>250</v>
      </c>
      <c r="J159" s="17">
        <v>0</v>
      </c>
      <c r="K159" s="79">
        <f t="shared" si="10"/>
        <v>0</v>
      </c>
      <c r="L159" s="81">
        <f t="shared" si="13"/>
        <v>0</v>
      </c>
      <c r="M159" s="82"/>
      <c r="N159" s="83">
        <f t="shared" si="11"/>
        <v>0</v>
      </c>
      <c r="O159" s="80"/>
      <c r="P159" s="80"/>
      <c r="Q159" s="80"/>
      <c r="R159" s="84">
        <f t="shared" si="12"/>
        <v>0</v>
      </c>
      <c r="S159" s="19" t="str">
        <f t="shared" si="9"/>
        <v>OK</v>
      </c>
      <c r="T159" s="48"/>
      <c r="U159" s="68"/>
      <c r="V159" s="48"/>
      <c r="W159" s="48"/>
      <c r="X159" s="48"/>
      <c r="Y159" s="50"/>
      <c r="Z159" s="50"/>
      <c r="AA159" s="50"/>
      <c r="AB159" s="50"/>
      <c r="AC159" s="50"/>
      <c r="AD159" s="50"/>
      <c r="AE159" s="50"/>
      <c r="AF159" s="51"/>
      <c r="AG159" s="51"/>
      <c r="AH159" s="51"/>
      <c r="AI159" s="51"/>
    </row>
    <row r="160" spans="1:35" ht="40" customHeight="1" x14ac:dyDescent="0.35">
      <c r="A160" s="109"/>
      <c r="B160" s="112"/>
      <c r="C160" s="33">
        <v>157</v>
      </c>
      <c r="D160" s="115"/>
      <c r="E160" s="39" t="s">
        <v>30</v>
      </c>
      <c r="F160" s="40" t="s">
        <v>31</v>
      </c>
      <c r="G160" s="40" t="s">
        <v>28</v>
      </c>
      <c r="H160" s="40" t="s">
        <v>29</v>
      </c>
      <c r="I160" s="38">
        <v>20</v>
      </c>
      <c r="J160" s="17">
        <v>0</v>
      </c>
      <c r="K160" s="79">
        <f t="shared" si="10"/>
        <v>0</v>
      </c>
      <c r="L160" s="81">
        <f t="shared" si="13"/>
        <v>0</v>
      </c>
      <c r="M160" s="82"/>
      <c r="N160" s="83">
        <f t="shared" si="11"/>
        <v>0</v>
      </c>
      <c r="O160" s="80"/>
      <c r="P160" s="80"/>
      <c r="Q160" s="80"/>
      <c r="R160" s="84">
        <f t="shared" si="12"/>
        <v>0</v>
      </c>
      <c r="S160" s="19" t="str">
        <f t="shared" si="9"/>
        <v>OK</v>
      </c>
      <c r="T160" s="48"/>
      <c r="U160" s="68"/>
      <c r="V160" s="48"/>
      <c r="W160" s="48"/>
      <c r="X160" s="48"/>
      <c r="Y160" s="50"/>
      <c r="Z160" s="50"/>
      <c r="AA160" s="50"/>
      <c r="AB160" s="50"/>
      <c r="AC160" s="50"/>
      <c r="AD160" s="50"/>
      <c r="AE160" s="50"/>
      <c r="AF160" s="51"/>
      <c r="AG160" s="51"/>
      <c r="AH160" s="51"/>
      <c r="AI160" s="51"/>
    </row>
    <row r="161" spans="1:35" ht="40" customHeight="1" x14ac:dyDescent="0.35">
      <c r="A161" s="109"/>
      <c r="B161" s="112"/>
      <c r="C161" s="33">
        <v>158</v>
      </c>
      <c r="D161" s="115"/>
      <c r="E161" s="39" t="s">
        <v>32</v>
      </c>
      <c r="F161" s="40" t="s">
        <v>125</v>
      </c>
      <c r="G161" s="40" t="s">
        <v>28</v>
      </c>
      <c r="H161" s="40" t="s">
        <v>29</v>
      </c>
      <c r="I161" s="38">
        <v>32</v>
      </c>
      <c r="J161" s="17">
        <v>0</v>
      </c>
      <c r="K161" s="79">
        <f t="shared" si="10"/>
        <v>0</v>
      </c>
      <c r="L161" s="81">
        <f t="shared" si="13"/>
        <v>0</v>
      </c>
      <c r="M161" s="82"/>
      <c r="N161" s="83">
        <f t="shared" si="11"/>
        <v>0</v>
      </c>
      <c r="O161" s="80"/>
      <c r="P161" s="80"/>
      <c r="Q161" s="80"/>
      <c r="R161" s="84">
        <f t="shared" si="12"/>
        <v>0</v>
      </c>
      <c r="S161" s="19" t="str">
        <f t="shared" si="9"/>
        <v>OK</v>
      </c>
      <c r="T161" s="48"/>
      <c r="U161" s="68"/>
      <c r="V161" s="48"/>
      <c r="W161" s="48"/>
      <c r="X161" s="48"/>
      <c r="Y161" s="50"/>
      <c r="Z161" s="50"/>
      <c r="AA161" s="50"/>
      <c r="AB161" s="50"/>
      <c r="AC161" s="50"/>
      <c r="AD161" s="50"/>
      <c r="AE161" s="50"/>
      <c r="AF161" s="51"/>
      <c r="AG161" s="51"/>
      <c r="AH161" s="51"/>
      <c r="AI161" s="51"/>
    </row>
    <row r="162" spans="1:35" ht="40" customHeight="1" x14ac:dyDescent="0.35">
      <c r="A162" s="109"/>
      <c r="B162" s="112"/>
      <c r="C162" s="33">
        <v>159</v>
      </c>
      <c r="D162" s="115"/>
      <c r="E162" s="39" t="s">
        <v>33</v>
      </c>
      <c r="F162" s="40" t="s">
        <v>125</v>
      </c>
      <c r="G162" s="40" t="s">
        <v>34</v>
      </c>
      <c r="H162" s="40" t="s">
        <v>29</v>
      </c>
      <c r="I162" s="38">
        <v>52</v>
      </c>
      <c r="J162" s="17">
        <v>0</v>
      </c>
      <c r="K162" s="79">
        <f t="shared" si="10"/>
        <v>0</v>
      </c>
      <c r="L162" s="81">
        <f t="shared" si="13"/>
        <v>0</v>
      </c>
      <c r="M162" s="82"/>
      <c r="N162" s="83">
        <f t="shared" si="11"/>
        <v>0</v>
      </c>
      <c r="O162" s="80"/>
      <c r="P162" s="80"/>
      <c r="Q162" s="80"/>
      <c r="R162" s="84">
        <f t="shared" si="12"/>
        <v>0</v>
      </c>
      <c r="S162" s="19" t="str">
        <f t="shared" si="9"/>
        <v>OK</v>
      </c>
      <c r="T162" s="48"/>
      <c r="U162" s="68"/>
      <c r="V162" s="48"/>
      <c r="W162" s="48"/>
      <c r="X162" s="48"/>
      <c r="Y162" s="50"/>
      <c r="Z162" s="50"/>
      <c r="AA162" s="50"/>
      <c r="AB162" s="50"/>
      <c r="AC162" s="50"/>
      <c r="AD162" s="50"/>
      <c r="AE162" s="50"/>
      <c r="AF162" s="51"/>
      <c r="AG162" s="51"/>
      <c r="AH162" s="51"/>
      <c r="AI162" s="51"/>
    </row>
    <row r="163" spans="1:35" ht="40" customHeight="1" x14ac:dyDescent="0.35">
      <c r="A163" s="109"/>
      <c r="B163" s="112"/>
      <c r="C163" s="33">
        <v>160</v>
      </c>
      <c r="D163" s="115"/>
      <c r="E163" s="39" t="s">
        <v>35</v>
      </c>
      <c r="F163" s="40" t="s">
        <v>125</v>
      </c>
      <c r="G163" s="40" t="s">
        <v>36</v>
      </c>
      <c r="H163" s="40" t="s">
        <v>29</v>
      </c>
      <c r="I163" s="38">
        <v>75</v>
      </c>
      <c r="J163" s="17">
        <v>0</v>
      </c>
      <c r="K163" s="79">
        <f t="shared" si="10"/>
        <v>0</v>
      </c>
      <c r="L163" s="81">
        <f t="shared" si="13"/>
        <v>0</v>
      </c>
      <c r="M163" s="82"/>
      <c r="N163" s="83">
        <f t="shared" si="11"/>
        <v>0</v>
      </c>
      <c r="O163" s="80"/>
      <c r="P163" s="80"/>
      <c r="Q163" s="80"/>
      <c r="R163" s="84">
        <f t="shared" si="12"/>
        <v>0</v>
      </c>
      <c r="S163" s="19" t="str">
        <f t="shared" si="9"/>
        <v>OK</v>
      </c>
      <c r="T163" s="48"/>
      <c r="U163" s="68"/>
      <c r="V163" s="48"/>
      <c r="W163" s="48"/>
      <c r="X163" s="48"/>
      <c r="Y163" s="50"/>
      <c r="Z163" s="50"/>
      <c r="AA163" s="50"/>
      <c r="AB163" s="50"/>
      <c r="AC163" s="50"/>
      <c r="AD163" s="50"/>
      <c r="AE163" s="50"/>
      <c r="AF163" s="51"/>
      <c r="AG163" s="51"/>
      <c r="AH163" s="51"/>
      <c r="AI163" s="51"/>
    </row>
    <row r="164" spans="1:35" ht="40" customHeight="1" x14ac:dyDescent="0.35">
      <c r="A164" s="109"/>
      <c r="B164" s="112"/>
      <c r="C164" s="33">
        <v>161</v>
      </c>
      <c r="D164" s="115"/>
      <c r="E164" s="39" t="s">
        <v>127</v>
      </c>
      <c r="F164" s="40" t="s">
        <v>125</v>
      </c>
      <c r="G164" s="40" t="s">
        <v>28</v>
      </c>
      <c r="H164" s="40" t="s">
        <v>29</v>
      </c>
      <c r="I164" s="38">
        <v>6.59</v>
      </c>
      <c r="J164" s="17">
        <v>0</v>
      </c>
      <c r="K164" s="79">
        <f t="shared" si="10"/>
        <v>0</v>
      </c>
      <c r="L164" s="81">
        <f t="shared" si="13"/>
        <v>0</v>
      </c>
      <c r="M164" s="82"/>
      <c r="N164" s="83">
        <f t="shared" si="11"/>
        <v>0</v>
      </c>
      <c r="O164" s="80"/>
      <c r="P164" s="80"/>
      <c r="Q164" s="80"/>
      <c r="R164" s="84">
        <f t="shared" si="12"/>
        <v>0</v>
      </c>
      <c r="S164" s="19" t="str">
        <f t="shared" si="9"/>
        <v>OK</v>
      </c>
      <c r="T164" s="48"/>
      <c r="U164" s="68"/>
      <c r="V164" s="48"/>
      <c r="W164" s="48"/>
      <c r="X164" s="48"/>
      <c r="Y164" s="50"/>
      <c r="Z164" s="50"/>
      <c r="AA164" s="50"/>
      <c r="AB164" s="50"/>
      <c r="AC164" s="50"/>
      <c r="AD164" s="50"/>
      <c r="AE164" s="50"/>
      <c r="AF164" s="51"/>
      <c r="AG164" s="51"/>
      <c r="AH164" s="51"/>
      <c r="AI164" s="51"/>
    </row>
    <row r="165" spans="1:35" ht="40" customHeight="1" x14ac:dyDescent="0.35">
      <c r="A165" s="109"/>
      <c r="B165" s="112"/>
      <c r="C165" s="33">
        <v>162</v>
      </c>
      <c r="D165" s="115"/>
      <c r="E165" s="39" t="s">
        <v>41</v>
      </c>
      <c r="F165" s="40" t="s">
        <v>10</v>
      </c>
      <c r="G165" s="40" t="s">
        <v>28</v>
      </c>
      <c r="H165" s="40" t="s">
        <v>29</v>
      </c>
      <c r="I165" s="38">
        <v>74.28</v>
      </c>
      <c r="J165" s="17">
        <v>0</v>
      </c>
      <c r="K165" s="79">
        <f t="shared" si="10"/>
        <v>0</v>
      </c>
      <c r="L165" s="81">
        <f t="shared" si="13"/>
        <v>0</v>
      </c>
      <c r="M165" s="82"/>
      <c r="N165" s="83">
        <f t="shared" si="11"/>
        <v>0</v>
      </c>
      <c r="O165" s="80"/>
      <c r="P165" s="80"/>
      <c r="Q165" s="80"/>
      <c r="R165" s="84">
        <f t="shared" si="12"/>
        <v>0</v>
      </c>
      <c r="S165" s="19" t="str">
        <f t="shared" si="9"/>
        <v>OK</v>
      </c>
      <c r="T165" s="48"/>
      <c r="U165" s="68"/>
      <c r="V165" s="48"/>
      <c r="W165" s="48"/>
      <c r="X165" s="48"/>
      <c r="Y165" s="50"/>
      <c r="Z165" s="50"/>
      <c r="AA165" s="50"/>
      <c r="AB165" s="50"/>
      <c r="AC165" s="50"/>
      <c r="AD165" s="50"/>
      <c r="AE165" s="50"/>
      <c r="AF165" s="51"/>
      <c r="AG165" s="51"/>
      <c r="AH165" s="51"/>
      <c r="AI165" s="51"/>
    </row>
    <row r="166" spans="1:35" ht="40" customHeight="1" x14ac:dyDescent="0.35">
      <c r="A166" s="109"/>
      <c r="B166" s="112"/>
      <c r="C166" s="33">
        <v>163</v>
      </c>
      <c r="D166" s="115"/>
      <c r="E166" s="39" t="s">
        <v>42</v>
      </c>
      <c r="F166" s="40" t="s">
        <v>43</v>
      </c>
      <c r="G166" s="40" t="s">
        <v>28</v>
      </c>
      <c r="H166" s="40" t="s">
        <v>29</v>
      </c>
      <c r="I166" s="38">
        <v>26.57</v>
      </c>
      <c r="J166" s="17">
        <v>0</v>
      </c>
      <c r="K166" s="79">
        <f t="shared" si="10"/>
        <v>0</v>
      </c>
      <c r="L166" s="81">
        <f t="shared" si="13"/>
        <v>0</v>
      </c>
      <c r="M166" s="82"/>
      <c r="N166" s="83">
        <f t="shared" si="11"/>
        <v>0</v>
      </c>
      <c r="O166" s="80"/>
      <c r="P166" s="80"/>
      <c r="Q166" s="80"/>
      <c r="R166" s="84">
        <f t="shared" si="12"/>
        <v>0</v>
      </c>
      <c r="S166" s="19" t="str">
        <f t="shared" si="9"/>
        <v>OK</v>
      </c>
      <c r="T166" s="48"/>
      <c r="U166" s="68"/>
      <c r="V166" s="48"/>
      <c r="W166" s="48"/>
      <c r="X166" s="48"/>
      <c r="Y166" s="50"/>
      <c r="Z166" s="50"/>
      <c r="AA166" s="50"/>
      <c r="AB166" s="50"/>
      <c r="AC166" s="50"/>
      <c r="AD166" s="50"/>
      <c r="AE166" s="50"/>
      <c r="AF166" s="51"/>
      <c r="AG166" s="51"/>
      <c r="AH166" s="51"/>
      <c r="AI166" s="51"/>
    </row>
    <row r="167" spans="1:35" ht="40" customHeight="1" x14ac:dyDescent="0.35">
      <c r="A167" s="109"/>
      <c r="B167" s="112"/>
      <c r="C167" s="33">
        <v>164</v>
      </c>
      <c r="D167" s="115"/>
      <c r="E167" s="39" t="s">
        <v>44</v>
      </c>
      <c r="F167" s="40" t="s">
        <v>37</v>
      </c>
      <c r="G167" s="40" t="s">
        <v>45</v>
      </c>
      <c r="H167" s="40" t="s">
        <v>29</v>
      </c>
      <c r="I167" s="38">
        <v>34.21</v>
      </c>
      <c r="J167" s="17">
        <v>0</v>
      </c>
      <c r="K167" s="79">
        <f t="shared" si="10"/>
        <v>0</v>
      </c>
      <c r="L167" s="81">
        <f t="shared" si="13"/>
        <v>0</v>
      </c>
      <c r="M167" s="82"/>
      <c r="N167" s="83">
        <f t="shared" si="11"/>
        <v>0</v>
      </c>
      <c r="O167" s="80"/>
      <c r="P167" s="80"/>
      <c r="Q167" s="80"/>
      <c r="R167" s="84">
        <f t="shared" si="12"/>
        <v>0</v>
      </c>
      <c r="S167" s="19" t="str">
        <f t="shared" si="9"/>
        <v>OK</v>
      </c>
      <c r="T167" s="48"/>
      <c r="U167" s="68"/>
      <c r="V167" s="48"/>
      <c r="W167" s="48"/>
      <c r="X167" s="48"/>
      <c r="Y167" s="50"/>
      <c r="Z167" s="50"/>
      <c r="AA167" s="50"/>
      <c r="AB167" s="50"/>
      <c r="AC167" s="50"/>
      <c r="AD167" s="50"/>
      <c r="AE167" s="50"/>
      <c r="AF167" s="51"/>
      <c r="AG167" s="51"/>
      <c r="AH167" s="51"/>
      <c r="AI167" s="51"/>
    </row>
    <row r="168" spans="1:35" ht="40" customHeight="1" x14ac:dyDescent="0.35">
      <c r="A168" s="109"/>
      <c r="B168" s="112"/>
      <c r="C168" s="33">
        <v>165</v>
      </c>
      <c r="D168" s="115"/>
      <c r="E168" s="39" t="s">
        <v>46</v>
      </c>
      <c r="F168" s="40" t="s">
        <v>37</v>
      </c>
      <c r="G168" s="40" t="s">
        <v>99</v>
      </c>
      <c r="H168" s="40" t="s">
        <v>29</v>
      </c>
      <c r="I168" s="38">
        <v>27</v>
      </c>
      <c r="J168" s="17">
        <v>0</v>
      </c>
      <c r="K168" s="79">
        <f t="shared" si="10"/>
        <v>0</v>
      </c>
      <c r="L168" s="81">
        <f t="shared" si="13"/>
        <v>0</v>
      </c>
      <c r="M168" s="82"/>
      <c r="N168" s="83">
        <f t="shared" si="11"/>
        <v>0</v>
      </c>
      <c r="O168" s="80"/>
      <c r="P168" s="80"/>
      <c r="Q168" s="80"/>
      <c r="R168" s="84">
        <f t="shared" si="12"/>
        <v>0</v>
      </c>
      <c r="S168" s="19" t="str">
        <f t="shared" si="9"/>
        <v>OK</v>
      </c>
      <c r="T168" s="48"/>
      <c r="U168" s="68"/>
      <c r="V168" s="48"/>
      <c r="W168" s="48"/>
      <c r="X168" s="48"/>
      <c r="Y168" s="50"/>
      <c r="Z168" s="50"/>
      <c r="AA168" s="50"/>
      <c r="AB168" s="50"/>
      <c r="AC168" s="50"/>
      <c r="AD168" s="50"/>
      <c r="AE168" s="50"/>
      <c r="AF168" s="51"/>
      <c r="AG168" s="51"/>
      <c r="AH168" s="51"/>
      <c r="AI168" s="51"/>
    </row>
    <row r="169" spans="1:35" ht="40" customHeight="1" x14ac:dyDescent="0.35">
      <c r="A169" s="109"/>
      <c r="B169" s="112"/>
      <c r="C169" s="33">
        <v>166</v>
      </c>
      <c r="D169" s="115"/>
      <c r="E169" s="39" t="s">
        <v>48</v>
      </c>
      <c r="F169" s="40" t="s">
        <v>37</v>
      </c>
      <c r="G169" s="40" t="s">
        <v>49</v>
      </c>
      <c r="H169" s="40" t="s">
        <v>29</v>
      </c>
      <c r="I169" s="38">
        <v>19.21</v>
      </c>
      <c r="J169" s="17">
        <v>0</v>
      </c>
      <c r="K169" s="79">
        <f t="shared" si="10"/>
        <v>0</v>
      </c>
      <c r="L169" s="81">
        <f t="shared" si="13"/>
        <v>0</v>
      </c>
      <c r="M169" s="82"/>
      <c r="N169" s="83">
        <f t="shared" si="11"/>
        <v>0</v>
      </c>
      <c r="O169" s="80"/>
      <c r="P169" s="80"/>
      <c r="Q169" s="80"/>
      <c r="R169" s="84">
        <f t="shared" si="12"/>
        <v>0</v>
      </c>
      <c r="S169" s="19" t="str">
        <f t="shared" si="9"/>
        <v>OK</v>
      </c>
      <c r="T169" s="48"/>
      <c r="U169" s="68"/>
      <c r="V169" s="48"/>
      <c r="W169" s="48"/>
      <c r="X169" s="48"/>
      <c r="Y169" s="50"/>
      <c r="Z169" s="50"/>
      <c r="AA169" s="50"/>
      <c r="AB169" s="50"/>
      <c r="AC169" s="50"/>
      <c r="AD169" s="50"/>
      <c r="AE169" s="50"/>
      <c r="AF169" s="51"/>
      <c r="AG169" s="51"/>
      <c r="AH169" s="51"/>
      <c r="AI169" s="51"/>
    </row>
    <row r="170" spans="1:35" ht="40" customHeight="1" x14ac:dyDescent="0.35">
      <c r="A170" s="109"/>
      <c r="B170" s="112"/>
      <c r="C170" s="33">
        <v>167</v>
      </c>
      <c r="D170" s="115"/>
      <c r="E170" s="39" t="s">
        <v>50</v>
      </c>
      <c r="F170" s="40" t="s">
        <v>37</v>
      </c>
      <c r="G170" s="40" t="s">
        <v>51</v>
      </c>
      <c r="H170" s="40" t="s">
        <v>29</v>
      </c>
      <c r="I170" s="38">
        <v>240.3</v>
      </c>
      <c r="J170" s="17">
        <v>0</v>
      </c>
      <c r="K170" s="79">
        <f t="shared" si="10"/>
        <v>0</v>
      </c>
      <c r="L170" s="81">
        <f t="shared" si="13"/>
        <v>0</v>
      </c>
      <c r="M170" s="82"/>
      <c r="N170" s="83">
        <f t="shared" si="11"/>
        <v>0</v>
      </c>
      <c r="O170" s="80"/>
      <c r="P170" s="80"/>
      <c r="Q170" s="80"/>
      <c r="R170" s="84">
        <f t="shared" si="12"/>
        <v>0</v>
      </c>
      <c r="S170" s="19" t="str">
        <f t="shared" si="9"/>
        <v>OK</v>
      </c>
      <c r="T170" s="48"/>
      <c r="U170" s="68"/>
      <c r="V170" s="48"/>
      <c r="W170" s="48"/>
      <c r="X170" s="48"/>
      <c r="Y170" s="50"/>
      <c r="Z170" s="50"/>
      <c r="AA170" s="50"/>
      <c r="AB170" s="50"/>
      <c r="AC170" s="50"/>
      <c r="AD170" s="50"/>
      <c r="AE170" s="50"/>
      <c r="AF170" s="51"/>
      <c r="AG170" s="51"/>
      <c r="AH170" s="51"/>
      <c r="AI170" s="51"/>
    </row>
    <row r="171" spans="1:35" ht="40" customHeight="1" x14ac:dyDescent="0.35">
      <c r="A171" s="109"/>
      <c r="B171" s="112"/>
      <c r="C171" s="33">
        <v>168</v>
      </c>
      <c r="D171" s="115"/>
      <c r="E171" s="39" t="s">
        <v>52</v>
      </c>
      <c r="F171" s="40" t="s">
        <v>37</v>
      </c>
      <c r="G171" s="40" t="s">
        <v>53</v>
      </c>
      <c r="H171" s="40" t="s">
        <v>29</v>
      </c>
      <c r="I171" s="38">
        <v>262.35000000000002</v>
      </c>
      <c r="J171" s="17">
        <v>0</v>
      </c>
      <c r="K171" s="79">
        <f t="shared" si="10"/>
        <v>0</v>
      </c>
      <c r="L171" s="81">
        <f t="shared" si="13"/>
        <v>0</v>
      </c>
      <c r="M171" s="82"/>
      <c r="N171" s="83">
        <f t="shared" si="11"/>
        <v>0</v>
      </c>
      <c r="O171" s="80"/>
      <c r="P171" s="80"/>
      <c r="Q171" s="80"/>
      <c r="R171" s="84">
        <f t="shared" si="12"/>
        <v>0</v>
      </c>
      <c r="S171" s="19" t="str">
        <f t="shared" si="9"/>
        <v>OK</v>
      </c>
      <c r="T171" s="48"/>
      <c r="U171" s="68"/>
      <c r="V171" s="48"/>
      <c r="W171" s="48"/>
      <c r="X171" s="48"/>
      <c r="Y171" s="50"/>
      <c r="Z171" s="50"/>
      <c r="AA171" s="50"/>
      <c r="AB171" s="50"/>
      <c r="AC171" s="50"/>
      <c r="AD171" s="50"/>
      <c r="AE171" s="50"/>
      <c r="AF171" s="51"/>
      <c r="AG171" s="51"/>
      <c r="AH171" s="51"/>
      <c r="AI171" s="51"/>
    </row>
    <row r="172" spans="1:35" ht="40" customHeight="1" x14ac:dyDescent="0.35">
      <c r="A172" s="109"/>
      <c r="B172" s="112"/>
      <c r="C172" s="33">
        <v>169</v>
      </c>
      <c r="D172" s="115"/>
      <c r="E172" s="39" t="s">
        <v>54</v>
      </c>
      <c r="F172" s="40" t="s">
        <v>37</v>
      </c>
      <c r="G172" s="40" t="s">
        <v>95</v>
      </c>
      <c r="H172" s="40" t="s">
        <v>29</v>
      </c>
      <c r="I172" s="38">
        <v>86.48</v>
      </c>
      <c r="J172" s="17">
        <v>0</v>
      </c>
      <c r="K172" s="79">
        <f t="shared" si="10"/>
        <v>0</v>
      </c>
      <c r="L172" s="81">
        <f t="shared" si="13"/>
        <v>0</v>
      </c>
      <c r="M172" s="82"/>
      <c r="N172" s="83">
        <f t="shared" si="11"/>
        <v>0</v>
      </c>
      <c r="O172" s="80"/>
      <c r="P172" s="80"/>
      <c r="Q172" s="80"/>
      <c r="R172" s="84">
        <f t="shared" si="12"/>
        <v>0</v>
      </c>
      <c r="S172" s="19" t="str">
        <f t="shared" si="9"/>
        <v>OK</v>
      </c>
      <c r="T172" s="48"/>
      <c r="U172" s="68"/>
      <c r="V172" s="48"/>
      <c r="W172" s="48"/>
      <c r="X172" s="48"/>
      <c r="Y172" s="50"/>
      <c r="Z172" s="50"/>
      <c r="AA172" s="50"/>
      <c r="AB172" s="50"/>
      <c r="AC172" s="50"/>
      <c r="AD172" s="50"/>
      <c r="AE172" s="50"/>
      <c r="AF172" s="51"/>
      <c r="AG172" s="51"/>
      <c r="AH172" s="51"/>
      <c r="AI172" s="51"/>
    </row>
    <row r="173" spans="1:35" ht="40" customHeight="1" x14ac:dyDescent="0.35">
      <c r="A173" s="109"/>
      <c r="B173" s="112"/>
      <c r="C173" s="33">
        <v>170</v>
      </c>
      <c r="D173" s="115"/>
      <c r="E173" s="39" t="s">
        <v>56</v>
      </c>
      <c r="F173" s="40" t="s">
        <v>37</v>
      </c>
      <c r="G173" s="40" t="s">
        <v>96</v>
      </c>
      <c r="H173" s="40" t="s">
        <v>29</v>
      </c>
      <c r="I173" s="38">
        <v>33.17</v>
      </c>
      <c r="J173" s="17">
        <v>0</v>
      </c>
      <c r="K173" s="79">
        <f t="shared" si="10"/>
        <v>0</v>
      </c>
      <c r="L173" s="81">
        <f t="shared" si="13"/>
        <v>0</v>
      </c>
      <c r="M173" s="82"/>
      <c r="N173" s="83">
        <f t="shared" si="11"/>
        <v>0</v>
      </c>
      <c r="O173" s="80"/>
      <c r="P173" s="80"/>
      <c r="Q173" s="80"/>
      <c r="R173" s="84">
        <f t="shared" si="12"/>
        <v>0</v>
      </c>
      <c r="S173" s="19" t="str">
        <f t="shared" si="9"/>
        <v>OK</v>
      </c>
      <c r="T173" s="48"/>
      <c r="U173" s="68"/>
      <c r="V173" s="48"/>
      <c r="W173" s="48"/>
      <c r="X173" s="48"/>
      <c r="Y173" s="50"/>
      <c r="Z173" s="50"/>
      <c r="AA173" s="50"/>
      <c r="AB173" s="50"/>
      <c r="AC173" s="50"/>
      <c r="AD173" s="50"/>
      <c r="AE173" s="50"/>
      <c r="AF173" s="51"/>
      <c r="AG173" s="51"/>
      <c r="AH173" s="51"/>
      <c r="AI173" s="51"/>
    </row>
    <row r="174" spans="1:35" ht="40" customHeight="1" x14ac:dyDescent="0.35">
      <c r="A174" s="109"/>
      <c r="B174" s="112"/>
      <c r="C174" s="33">
        <v>171</v>
      </c>
      <c r="D174" s="115"/>
      <c r="E174" s="39" t="s">
        <v>58</v>
      </c>
      <c r="F174" s="40" t="s">
        <v>37</v>
      </c>
      <c r="G174" s="40" t="s">
        <v>59</v>
      </c>
      <c r="H174" s="40" t="s">
        <v>29</v>
      </c>
      <c r="I174" s="38">
        <v>74.31</v>
      </c>
      <c r="J174" s="17">
        <v>0</v>
      </c>
      <c r="K174" s="79">
        <f t="shared" si="10"/>
        <v>0</v>
      </c>
      <c r="L174" s="81">
        <f t="shared" si="13"/>
        <v>0</v>
      </c>
      <c r="M174" s="82"/>
      <c r="N174" s="83">
        <f t="shared" si="11"/>
        <v>0</v>
      </c>
      <c r="O174" s="80"/>
      <c r="P174" s="80"/>
      <c r="Q174" s="80"/>
      <c r="R174" s="84">
        <f t="shared" si="12"/>
        <v>0</v>
      </c>
      <c r="S174" s="19" t="str">
        <f t="shared" si="9"/>
        <v>OK</v>
      </c>
      <c r="T174" s="48"/>
      <c r="U174" s="68"/>
      <c r="V174" s="48"/>
      <c r="W174" s="48"/>
      <c r="X174" s="48"/>
      <c r="Y174" s="50"/>
      <c r="Z174" s="50"/>
      <c r="AA174" s="50"/>
      <c r="AB174" s="50"/>
      <c r="AC174" s="50"/>
      <c r="AD174" s="50"/>
      <c r="AE174" s="50"/>
      <c r="AF174" s="51"/>
      <c r="AG174" s="51"/>
      <c r="AH174" s="51"/>
      <c r="AI174" s="51"/>
    </row>
    <row r="175" spans="1:35" ht="40" customHeight="1" x14ac:dyDescent="0.35">
      <c r="A175" s="109"/>
      <c r="B175" s="112"/>
      <c r="C175" s="33">
        <v>172</v>
      </c>
      <c r="D175" s="115"/>
      <c r="E175" s="39" t="s">
        <v>60</v>
      </c>
      <c r="F175" s="40" t="s">
        <v>37</v>
      </c>
      <c r="G175" s="40" t="s">
        <v>61</v>
      </c>
      <c r="H175" s="40" t="s">
        <v>29</v>
      </c>
      <c r="I175" s="38">
        <v>124.47</v>
      </c>
      <c r="J175" s="17">
        <v>0</v>
      </c>
      <c r="K175" s="79">
        <f t="shared" si="10"/>
        <v>0</v>
      </c>
      <c r="L175" s="81">
        <f t="shared" si="13"/>
        <v>0</v>
      </c>
      <c r="M175" s="82"/>
      <c r="N175" s="83">
        <f t="shared" si="11"/>
        <v>0</v>
      </c>
      <c r="O175" s="80"/>
      <c r="P175" s="80"/>
      <c r="Q175" s="80"/>
      <c r="R175" s="84">
        <f t="shared" si="12"/>
        <v>0</v>
      </c>
      <c r="S175" s="19" t="str">
        <f t="shared" si="9"/>
        <v>OK</v>
      </c>
      <c r="T175" s="48"/>
      <c r="U175" s="68"/>
      <c r="V175" s="48"/>
      <c r="W175" s="48"/>
      <c r="X175" s="48"/>
      <c r="Y175" s="50"/>
      <c r="Z175" s="50"/>
      <c r="AA175" s="50"/>
      <c r="AB175" s="50"/>
      <c r="AC175" s="50"/>
      <c r="AD175" s="50"/>
      <c r="AE175" s="50"/>
      <c r="AF175" s="51"/>
      <c r="AG175" s="51"/>
      <c r="AH175" s="51"/>
      <c r="AI175" s="51"/>
    </row>
    <row r="176" spans="1:35" ht="40" customHeight="1" x14ac:dyDescent="0.35">
      <c r="A176" s="109"/>
      <c r="B176" s="112"/>
      <c r="C176" s="33">
        <v>173</v>
      </c>
      <c r="D176" s="115"/>
      <c r="E176" s="39" t="s">
        <v>62</v>
      </c>
      <c r="F176" s="40" t="s">
        <v>125</v>
      </c>
      <c r="G176" s="40" t="s">
        <v>63</v>
      </c>
      <c r="H176" s="40" t="s">
        <v>29</v>
      </c>
      <c r="I176" s="38">
        <v>1329.82</v>
      </c>
      <c r="J176" s="17">
        <v>0</v>
      </c>
      <c r="K176" s="79">
        <f t="shared" si="10"/>
        <v>0</v>
      </c>
      <c r="L176" s="81">
        <f t="shared" si="13"/>
        <v>0</v>
      </c>
      <c r="M176" s="82"/>
      <c r="N176" s="83">
        <f t="shared" si="11"/>
        <v>0</v>
      </c>
      <c r="O176" s="80"/>
      <c r="P176" s="80"/>
      <c r="Q176" s="80"/>
      <c r="R176" s="84">
        <f t="shared" si="12"/>
        <v>0</v>
      </c>
      <c r="S176" s="19" t="str">
        <f t="shared" si="9"/>
        <v>OK</v>
      </c>
      <c r="T176" s="48"/>
      <c r="U176" s="68"/>
      <c r="V176" s="48"/>
      <c r="W176" s="48"/>
      <c r="X176" s="48"/>
      <c r="Y176" s="50"/>
      <c r="Z176" s="50"/>
      <c r="AA176" s="50"/>
      <c r="AB176" s="50"/>
      <c r="AC176" s="50"/>
      <c r="AD176" s="50"/>
      <c r="AE176" s="50"/>
      <c r="AF176" s="51"/>
      <c r="AG176" s="51"/>
      <c r="AH176" s="51"/>
      <c r="AI176" s="51"/>
    </row>
    <row r="177" spans="1:35" ht="40" customHeight="1" x14ac:dyDescent="0.35">
      <c r="A177" s="109"/>
      <c r="B177" s="112"/>
      <c r="C177" s="33">
        <v>174</v>
      </c>
      <c r="D177" s="115"/>
      <c r="E177" s="39" t="s">
        <v>64</v>
      </c>
      <c r="F177" s="40" t="s">
        <v>125</v>
      </c>
      <c r="G177" s="40" t="s">
        <v>63</v>
      </c>
      <c r="H177" s="40" t="s">
        <v>29</v>
      </c>
      <c r="I177" s="38">
        <v>699.23</v>
      </c>
      <c r="J177" s="17">
        <v>0</v>
      </c>
      <c r="K177" s="79">
        <f t="shared" si="10"/>
        <v>0</v>
      </c>
      <c r="L177" s="81">
        <f t="shared" si="13"/>
        <v>0</v>
      </c>
      <c r="M177" s="82"/>
      <c r="N177" s="83">
        <f t="shared" si="11"/>
        <v>0</v>
      </c>
      <c r="O177" s="80"/>
      <c r="P177" s="80"/>
      <c r="Q177" s="80"/>
      <c r="R177" s="84">
        <f t="shared" si="12"/>
        <v>0</v>
      </c>
      <c r="S177" s="19" t="str">
        <f t="shared" si="9"/>
        <v>OK</v>
      </c>
      <c r="T177" s="48"/>
      <c r="U177" s="68"/>
      <c r="V177" s="48"/>
      <c r="W177" s="48"/>
      <c r="X177" s="48"/>
      <c r="Y177" s="50"/>
      <c r="Z177" s="50"/>
      <c r="AA177" s="50"/>
      <c r="AB177" s="50"/>
      <c r="AC177" s="50"/>
      <c r="AD177" s="50"/>
      <c r="AE177" s="50"/>
      <c r="AF177" s="51"/>
      <c r="AG177" s="51"/>
      <c r="AH177" s="51"/>
      <c r="AI177" s="51"/>
    </row>
    <row r="178" spans="1:35" ht="40" customHeight="1" x14ac:dyDescent="0.35">
      <c r="A178" s="109"/>
      <c r="B178" s="112"/>
      <c r="C178" s="33">
        <v>175</v>
      </c>
      <c r="D178" s="115"/>
      <c r="E178" s="39" t="s">
        <v>65</v>
      </c>
      <c r="F178" s="40" t="s">
        <v>125</v>
      </c>
      <c r="G178" s="40" t="s">
        <v>66</v>
      </c>
      <c r="H178" s="40" t="s">
        <v>29</v>
      </c>
      <c r="I178" s="38">
        <v>188.79</v>
      </c>
      <c r="J178" s="17">
        <v>0</v>
      </c>
      <c r="K178" s="79">
        <f t="shared" si="10"/>
        <v>0</v>
      </c>
      <c r="L178" s="81">
        <f t="shared" si="13"/>
        <v>0</v>
      </c>
      <c r="M178" s="82"/>
      <c r="N178" s="83">
        <f t="shared" si="11"/>
        <v>0</v>
      </c>
      <c r="O178" s="80"/>
      <c r="P178" s="80"/>
      <c r="Q178" s="80"/>
      <c r="R178" s="84">
        <f t="shared" si="12"/>
        <v>0</v>
      </c>
      <c r="S178" s="19" t="str">
        <f t="shared" si="9"/>
        <v>OK</v>
      </c>
      <c r="T178" s="48"/>
      <c r="U178" s="68"/>
      <c r="V178" s="48"/>
      <c r="W178" s="48"/>
      <c r="X178" s="48"/>
      <c r="Y178" s="50"/>
      <c r="Z178" s="50"/>
      <c r="AA178" s="50"/>
      <c r="AB178" s="50"/>
      <c r="AC178" s="50"/>
      <c r="AD178" s="50"/>
      <c r="AE178" s="50"/>
      <c r="AF178" s="51"/>
      <c r="AG178" s="51"/>
      <c r="AH178" s="51"/>
      <c r="AI178" s="51"/>
    </row>
    <row r="179" spans="1:35" ht="40" customHeight="1" x14ac:dyDescent="0.35">
      <c r="A179" s="109"/>
      <c r="B179" s="112"/>
      <c r="C179" s="33">
        <v>176</v>
      </c>
      <c r="D179" s="115"/>
      <c r="E179" s="39" t="s">
        <v>69</v>
      </c>
      <c r="F179" s="40" t="s">
        <v>125</v>
      </c>
      <c r="G179" s="40" t="s">
        <v>28</v>
      </c>
      <c r="H179" s="40" t="s">
        <v>29</v>
      </c>
      <c r="I179" s="38">
        <v>433.26</v>
      </c>
      <c r="J179" s="17">
        <v>0</v>
      </c>
      <c r="K179" s="79">
        <f t="shared" si="10"/>
        <v>0</v>
      </c>
      <c r="L179" s="81">
        <f t="shared" si="13"/>
        <v>0</v>
      </c>
      <c r="M179" s="82"/>
      <c r="N179" s="83">
        <f t="shared" si="11"/>
        <v>0</v>
      </c>
      <c r="O179" s="80"/>
      <c r="P179" s="80"/>
      <c r="Q179" s="80"/>
      <c r="R179" s="84">
        <f t="shared" si="12"/>
        <v>0</v>
      </c>
      <c r="S179" s="19" t="str">
        <f t="shared" si="9"/>
        <v>OK</v>
      </c>
      <c r="T179" s="48"/>
      <c r="U179" s="68"/>
      <c r="V179" s="48"/>
      <c r="W179" s="48"/>
      <c r="X179" s="48"/>
      <c r="Y179" s="50"/>
      <c r="Z179" s="50"/>
      <c r="AA179" s="50"/>
      <c r="AB179" s="50"/>
      <c r="AC179" s="50"/>
      <c r="AD179" s="50"/>
      <c r="AE179" s="50"/>
      <c r="AF179" s="51"/>
      <c r="AG179" s="51"/>
      <c r="AH179" s="51"/>
      <c r="AI179" s="51"/>
    </row>
    <row r="180" spans="1:35" ht="40" customHeight="1" x14ac:dyDescent="0.35">
      <c r="A180" s="109"/>
      <c r="B180" s="112"/>
      <c r="C180" s="33">
        <v>177</v>
      </c>
      <c r="D180" s="115"/>
      <c r="E180" s="39" t="s">
        <v>70</v>
      </c>
      <c r="F180" s="40" t="s">
        <v>125</v>
      </c>
      <c r="G180" s="40" t="s">
        <v>71</v>
      </c>
      <c r="H180" s="40" t="s">
        <v>29</v>
      </c>
      <c r="I180" s="38">
        <v>164.74</v>
      </c>
      <c r="J180" s="17">
        <v>0</v>
      </c>
      <c r="K180" s="79">
        <f t="shared" si="10"/>
        <v>0</v>
      </c>
      <c r="L180" s="81">
        <f t="shared" si="13"/>
        <v>0</v>
      </c>
      <c r="M180" s="82"/>
      <c r="N180" s="83">
        <f t="shared" si="11"/>
        <v>0</v>
      </c>
      <c r="O180" s="80"/>
      <c r="P180" s="80"/>
      <c r="Q180" s="80"/>
      <c r="R180" s="84">
        <f t="shared" si="12"/>
        <v>0</v>
      </c>
      <c r="S180" s="19" t="str">
        <f t="shared" si="9"/>
        <v>OK</v>
      </c>
      <c r="T180" s="48"/>
      <c r="U180" s="68"/>
      <c r="V180" s="48"/>
      <c r="W180" s="48"/>
      <c r="X180" s="48"/>
      <c r="Y180" s="50"/>
      <c r="Z180" s="50"/>
      <c r="AA180" s="50"/>
      <c r="AB180" s="50"/>
      <c r="AC180" s="50"/>
      <c r="AD180" s="50"/>
      <c r="AE180" s="50"/>
      <c r="AF180" s="51"/>
      <c r="AG180" s="51"/>
      <c r="AH180" s="51"/>
      <c r="AI180" s="51"/>
    </row>
    <row r="181" spans="1:35" ht="40" customHeight="1" x14ac:dyDescent="0.35">
      <c r="A181" s="109"/>
      <c r="B181" s="112"/>
      <c r="C181" s="33">
        <v>178</v>
      </c>
      <c r="D181" s="115"/>
      <c r="E181" s="39" t="s">
        <v>74</v>
      </c>
      <c r="F181" s="40" t="s">
        <v>125</v>
      </c>
      <c r="G181" s="40" t="s">
        <v>75</v>
      </c>
      <c r="H181" s="40" t="s">
        <v>29</v>
      </c>
      <c r="I181" s="38">
        <v>1340</v>
      </c>
      <c r="J181" s="17">
        <v>0</v>
      </c>
      <c r="K181" s="79">
        <f t="shared" si="10"/>
        <v>0</v>
      </c>
      <c r="L181" s="81">
        <f t="shared" si="13"/>
        <v>0</v>
      </c>
      <c r="M181" s="82"/>
      <c r="N181" s="83">
        <f t="shared" si="11"/>
        <v>0</v>
      </c>
      <c r="O181" s="80"/>
      <c r="P181" s="80"/>
      <c r="Q181" s="80"/>
      <c r="R181" s="84">
        <f t="shared" si="12"/>
        <v>0</v>
      </c>
      <c r="S181" s="19" t="str">
        <f t="shared" si="9"/>
        <v>OK</v>
      </c>
      <c r="T181" s="48"/>
      <c r="U181" s="68"/>
      <c r="V181" s="48"/>
      <c r="W181" s="48"/>
      <c r="X181" s="48"/>
      <c r="Y181" s="50"/>
      <c r="Z181" s="50"/>
      <c r="AA181" s="50"/>
      <c r="AB181" s="50"/>
      <c r="AC181" s="50"/>
      <c r="AD181" s="50"/>
      <c r="AE181" s="50"/>
      <c r="AF181" s="51"/>
      <c r="AG181" s="51"/>
      <c r="AH181" s="51"/>
      <c r="AI181" s="51"/>
    </row>
    <row r="182" spans="1:35" ht="40" customHeight="1" x14ac:dyDescent="0.35">
      <c r="A182" s="109"/>
      <c r="B182" s="112"/>
      <c r="C182" s="33">
        <v>179</v>
      </c>
      <c r="D182" s="115"/>
      <c r="E182" s="39" t="s">
        <v>76</v>
      </c>
      <c r="F182" s="40" t="s">
        <v>125</v>
      </c>
      <c r="G182" s="40" t="s">
        <v>28</v>
      </c>
      <c r="H182" s="40" t="s">
        <v>29</v>
      </c>
      <c r="I182" s="38">
        <v>716.77</v>
      </c>
      <c r="J182" s="17">
        <v>0</v>
      </c>
      <c r="K182" s="79">
        <f t="shared" si="10"/>
        <v>0</v>
      </c>
      <c r="L182" s="81">
        <f t="shared" si="13"/>
        <v>0</v>
      </c>
      <c r="M182" s="82"/>
      <c r="N182" s="83">
        <f t="shared" si="11"/>
        <v>0</v>
      </c>
      <c r="O182" s="80"/>
      <c r="P182" s="80"/>
      <c r="Q182" s="80"/>
      <c r="R182" s="84">
        <f t="shared" si="12"/>
        <v>0</v>
      </c>
      <c r="S182" s="19" t="str">
        <f t="shared" si="9"/>
        <v>OK</v>
      </c>
      <c r="T182" s="48"/>
      <c r="U182" s="68"/>
      <c r="V182" s="48"/>
      <c r="W182" s="48"/>
      <c r="X182" s="48"/>
      <c r="Y182" s="50"/>
      <c r="Z182" s="50"/>
      <c r="AA182" s="50"/>
      <c r="AB182" s="50"/>
      <c r="AC182" s="50"/>
      <c r="AD182" s="50"/>
      <c r="AE182" s="50"/>
      <c r="AF182" s="51"/>
      <c r="AG182" s="51"/>
      <c r="AH182" s="51"/>
      <c r="AI182" s="51"/>
    </row>
    <row r="183" spans="1:35" ht="40" customHeight="1" x14ac:dyDescent="0.35">
      <c r="A183" s="109"/>
      <c r="B183" s="112"/>
      <c r="C183" s="33">
        <v>180</v>
      </c>
      <c r="D183" s="115"/>
      <c r="E183" s="39" t="s">
        <v>78</v>
      </c>
      <c r="F183" s="40" t="s">
        <v>125</v>
      </c>
      <c r="G183" s="40" t="s">
        <v>28</v>
      </c>
      <c r="H183" s="40" t="s">
        <v>29</v>
      </c>
      <c r="I183" s="38">
        <v>90</v>
      </c>
      <c r="J183" s="17">
        <v>0</v>
      </c>
      <c r="K183" s="79">
        <f t="shared" si="10"/>
        <v>0</v>
      </c>
      <c r="L183" s="81">
        <f t="shared" si="13"/>
        <v>0</v>
      </c>
      <c r="M183" s="82"/>
      <c r="N183" s="83">
        <f t="shared" si="11"/>
        <v>0</v>
      </c>
      <c r="O183" s="80"/>
      <c r="P183" s="80"/>
      <c r="Q183" s="80"/>
      <c r="R183" s="84">
        <f t="shared" si="12"/>
        <v>0</v>
      </c>
      <c r="S183" s="19" t="str">
        <f t="shared" si="9"/>
        <v>OK</v>
      </c>
      <c r="T183" s="48"/>
      <c r="U183" s="68"/>
      <c r="V183" s="48"/>
      <c r="W183" s="48"/>
      <c r="X183" s="48"/>
      <c r="Y183" s="50"/>
      <c r="Z183" s="50"/>
      <c r="AA183" s="50"/>
      <c r="AB183" s="50"/>
      <c r="AC183" s="50"/>
      <c r="AD183" s="50"/>
      <c r="AE183" s="50"/>
      <c r="AF183" s="51"/>
      <c r="AG183" s="51"/>
      <c r="AH183" s="51"/>
      <c r="AI183" s="51"/>
    </row>
    <row r="184" spans="1:35" ht="40" customHeight="1" x14ac:dyDescent="0.35">
      <c r="A184" s="109"/>
      <c r="B184" s="112"/>
      <c r="C184" s="33">
        <v>181</v>
      </c>
      <c r="D184" s="115"/>
      <c r="E184" s="39" t="s">
        <v>131</v>
      </c>
      <c r="F184" s="40" t="s">
        <v>125</v>
      </c>
      <c r="G184" s="40" t="s">
        <v>28</v>
      </c>
      <c r="H184" s="40" t="s">
        <v>29</v>
      </c>
      <c r="I184" s="38">
        <v>85.21</v>
      </c>
      <c r="J184" s="17">
        <v>0</v>
      </c>
      <c r="K184" s="79">
        <f t="shared" si="10"/>
        <v>0</v>
      </c>
      <c r="L184" s="81">
        <f t="shared" si="13"/>
        <v>0</v>
      </c>
      <c r="M184" s="82"/>
      <c r="N184" s="83">
        <f t="shared" si="11"/>
        <v>0</v>
      </c>
      <c r="O184" s="80"/>
      <c r="P184" s="80"/>
      <c r="Q184" s="80"/>
      <c r="R184" s="84">
        <f t="shared" si="12"/>
        <v>0</v>
      </c>
      <c r="S184" s="19" t="str">
        <f t="shared" si="9"/>
        <v>OK</v>
      </c>
      <c r="T184" s="48"/>
      <c r="U184" s="68"/>
      <c r="V184" s="48"/>
      <c r="W184" s="48"/>
      <c r="X184" s="48"/>
      <c r="Y184" s="50"/>
      <c r="Z184" s="50"/>
      <c r="AA184" s="50"/>
      <c r="AB184" s="50"/>
      <c r="AC184" s="50"/>
      <c r="AD184" s="50"/>
      <c r="AE184" s="50"/>
      <c r="AF184" s="51"/>
      <c r="AG184" s="51"/>
      <c r="AH184" s="51"/>
      <c r="AI184" s="51"/>
    </row>
    <row r="185" spans="1:35" ht="40" customHeight="1" x14ac:dyDescent="0.35">
      <c r="A185" s="109"/>
      <c r="B185" s="112"/>
      <c r="C185" s="33">
        <v>182</v>
      </c>
      <c r="D185" s="115"/>
      <c r="E185" s="39" t="s">
        <v>132</v>
      </c>
      <c r="F185" s="40" t="s">
        <v>37</v>
      </c>
      <c r="G185" s="40" t="s">
        <v>100</v>
      </c>
      <c r="H185" s="40" t="s">
        <v>29</v>
      </c>
      <c r="I185" s="38">
        <v>16.18</v>
      </c>
      <c r="J185" s="17">
        <v>0</v>
      </c>
      <c r="K185" s="79">
        <f t="shared" si="10"/>
        <v>0</v>
      </c>
      <c r="L185" s="81">
        <f t="shared" si="13"/>
        <v>0</v>
      </c>
      <c r="M185" s="82"/>
      <c r="N185" s="83">
        <f t="shared" si="11"/>
        <v>0</v>
      </c>
      <c r="O185" s="80"/>
      <c r="P185" s="80"/>
      <c r="Q185" s="80"/>
      <c r="R185" s="84">
        <f t="shared" si="12"/>
        <v>0</v>
      </c>
      <c r="S185" s="19" t="str">
        <f t="shared" si="9"/>
        <v>OK</v>
      </c>
      <c r="T185" s="48"/>
      <c r="U185" s="68"/>
      <c r="V185" s="48"/>
      <c r="W185" s="48"/>
      <c r="X185" s="48"/>
      <c r="Y185" s="50"/>
      <c r="Z185" s="50"/>
      <c r="AA185" s="50"/>
      <c r="AB185" s="50"/>
      <c r="AC185" s="50"/>
      <c r="AD185" s="50"/>
      <c r="AE185" s="50"/>
      <c r="AF185" s="51"/>
      <c r="AG185" s="51"/>
      <c r="AH185" s="51"/>
      <c r="AI185" s="51"/>
    </row>
    <row r="186" spans="1:35" ht="40" customHeight="1" x14ac:dyDescent="0.35">
      <c r="A186" s="109"/>
      <c r="B186" s="112"/>
      <c r="C186" s="33">
        <v>183</v>
      </c>
      <c r="D186" s="115"/>
      <c r="E186" s="39" t="s">
        <v>135</v>
      </c>
      <c r="F186" s="40" t="s">
        <v>37</v>
      </c>
      <c r="G186" s="40" t="s">
        <v>82</v>
      </c>
      <c r="H186" s="40" t="s">
        <v>29</v>
      </c>
      <c r="I186" s="38">
        <v>65.41</v>
      </c>
      <c r="J186" s="17">
        <v>0</v>
      </c>
      <c r="K186" s="79">
        <f t="shared" si="10"/>
        <v>0</v>
      </c>
      <c r="L186" s="81">
        <f t="shared" si="13"/>
        <v>0</v>
      </c>
      <c r="M186" s="82"/>
      <c r="N186" s="83">
        <f t="shared" si="11"/>
        <v>0</v>
      </c>
      <c r="O186" s="80"/>
      <c r="P186" s="80"/>
      <c r="Q186" s="80"/>
      <c r="R186" s="84">
        <f t="shared" si="12"/>
        <v>0</v>
      </c>
      <c r="S186" s="19" t="str">
        <f t="shared" si="9"/>
        <v>OK</v>
      </c>
      <c r="T186" s="48"/>
      <c r="U186" s="68"/>
      <c r="V186" s="48"/>
      <c r="W186" s="48"/>
      <c r="X186" s="48"/>
      <c r="Y186" s="50"/>
      <c r="Z186" s="50"/>
      <c r="AA186" s="50"/>
      <c r="AB186" s="50"/>
      <c r="AC186" s="50"/>
      <c r="AD186" s="50"/>
      <c r="AE186" s="50"/>
      <c r="AF186" s="51"/>
      <c r="AG186" s="51"/>
      <c r="AH186" s="51"/>
      <c r="AI186" s="51"/>
    </row>
    <row r="187" spans="1:35" ht="40" customHeight="1" x14ac:dyDescent="0.35">
      <c r="A187" s="109"/>
      <c r="B187" s="112"/>
      <c r="C187" s="33">
        <v>184</v>
      </c>
      <c r="D187" s="115"/>
      <c r="E187" s="39" t="s">
        <v>136</v>
      </c>
      <c r="F187" s="40" t="s">
        <v>37</v>
      </c>
      <c r="G187" s="40" t="s">
        <v>83</v>
      </c>
      <c r="H187" s="40" t="s">
        <v>29</v>
      </c>
      <c r="I187" s="38">
        <v>34.229999999999997</v>
      </c>
      <c r="J187" s="17">
        <v>0</v>
      </c>
      <c r="K187" s="79">
        <f t="shared" si="10"/>
        <v>0</v>
      </c>
      <c r="L187" s="81">
        <f t="shared" si="13"/>
        <v>0</v>
      </c>
      <c r="M187" s="82"/>
      <c r="N187" s="83">
        <f t="shared" si="11"/>
        <v>0</v>
      </c>
      <c r="O187" s="80"/>
      <c r="P187" s="80"/>
      <c r="Q187" s="80"/>
      <c r="R187" s="84">
        <f t="shared" si="12"/>
        <v>0</v>
      </c>
      <c r="S187" s="19" t="str">
        <f t="shared" si="9"/>
        <v>OK</v>
      </c>
      <c r="T187" s="48"/>
      <c r="U187" s="68"/>
      <c r="V187" s="48"/>
      <c r="W187" s="48"/>
      <c r="X187" s="48"/>
      <c r="Y187" s="50"/>
      <c r="Z187" s="50"/>
      <c r="AA187" s="50"/>
      <c r="AB187" s="50"/>
      <c r="AC187" s="50"/>
      <c r="AD187" s="50"/>
      <c r="AE187" s="50"/>
      <c r="AF187" s="51"/>
      <c r="AG187" s="51"/>
      <c r="AH187" s="51"/>
      <c r="AI187" s="51"/>
    </row>
    <row r="188" spans="1:35" ht="40" customHeight="1" x14ac:dyDescent="0.35">
      <c r="A188" s="109"/>
      <c r="B188" s="112"/>
      <c r="C188" s="33">
        <v>185</v>
      </c>
      <c r="D188" s="115"/>
      <c r="E188" s="39" t="s">
        <v>86</v>
      </c>
      <c r="F188" s="40" t="s">
        <v>125</v>
      </c>
      <c r="G188" s="40" t="s">
        <v>87</v>
      </c>
      <c r="H188" s="40" t="s">
        <v>29</v>
      </c>
      <c r="I188" s="38">
        <v>578.94000000000005</v>
      </c>
      <c r="J188" s="17">
        <v>0</v>
      </c>
      <c r="K188" s="79">
        <f t="shared" si="10"/>
        <v>0</v>
      </c>
      <c r="L188" s="81">
        <f t="shared" si="13"/>
        <v>0</v>
      </c>
      <c r="M188" s="82"/>
      <c r="N188" s="83">
        <f t="shared" si="11"/>
        <v>0</v>
      </c>
      <c r="O188" s="80"/>
      <c r="P188" s="80"/>
      <c r="Q188" s="80"/>
      <c r="R188" s="84">
        <f t="shared" si="12"/>
        <v>0</v>
      </c>
      <c r="S188" s="19" t="str">
        <f t="shared" si="9"/>
        <v>OK</v>
      </c>
      <c r="T188" s="48"/>
      <c r="U188" s="68"/>
      <c r="V188" s="48"/>
      <c r="W188" s="48"/>
      <c r="X188" s="48"/>
      <c r="Y188" s="50"/>
      <c r="Z188" s="50"/>
      <c r="AA188" s="50"/>
      <c r="AB188" s="50"/>
      <c r="AC188" s="50"/>
      <c r="AD188" s="50"/>
      <c r="AE188" s="50"/>
      <c r="AF188" s="51"/>
      <c r="AG188" s="51"/>
      <c r="AH188" s="51"/>
      <c r="AI188" s="51"/>
    </row>
    <row r="189" spans="1:35" ht="40" customHeight="1" x14ac:dyDescent="0.35">
      <c r="A189" s="109"/>
      <c r="B189" s="112"/>
      <c r="C189" s="33">
        <v>186</v>
      </c>
      <c r="D189" s="115"/>
      <c r="E189" s="39" t="s">
        <v>90</v>
      </c>
      <c r="F189" s="40" t="s">
        <v>37</v>
      </c>
      <c r="G189" s="40" t="s">
        <v>28</v>
      </c>
      <c r="H189" s="40" t="s">
        <v>29</v>
      </c>
      <c r="I189" s="38">
        <v>135</v>
      </c>
      <c r="J189" s="17">
        <v>0</v>
      </c>
      <c r="K189" s="79">
        <f t="shared" si="10"/>
        <v>0</v>
      </c>
      <c r="L189" s="81">
        <f t="shared" si="13"/>
        <v>0</v>
      </c>
      <c r="M189" s="82"/>
      <c r="N189" s="83">
        <f t="shared" si="11"/>
        <v>0</v>
      </c>
      <c r="O189" s="80"/>
      <c r="P189" s="80"/>
      <c r="Q189" s="80"/>
      <c r="R189" s="84">
        <f t="shared" si="12"/>
        <v>0</v>
      </c>
      <c r="S189" s="19" t="str">
        <f t="shared" si="9"/>
        <v>OK</v>
      </c>
      <c r="T189" s="48"/>
      <c r="U189" s="68"/>
      <c r="V189" s="48"/>
      <c r="W189" s="48"/>
      <c r="X189" s="48"/>
      <c r="Y189" s="50"/>
      <c r="Z189" s="50"/>
      <c r="AA189" s="50"/>
      <c r="AB189" s="50"/>
      <c r="AC189" s="50"/>
      <c r="AD189" s="50"/>
      <c r="AE189" s="50"/>
      <c r="AF189" s="51"/>
      <c r="AG189" s="51"/>
      <c r="AH189" s="51"/>
      <c r="AI189" s="51"/>
    </row>
    <row r="190" spans="1:35" ht="40" customHeight="1" x14ac:dyDescent="0.35">
      <c r="A190" s="109"/>
      <c r="B190" s="112"/>
      <c r="C190" s="33">
        <v>187</v>
      </c>
      <c r="D190" s="115"/>
      <c r="E190" s="39" t="s">
        <v>91</v>
      </c>
      <c r="F190" s="40" t="s">
        <v>37</v>
      </c>
      <c r="G190" s="40" t="s">
        <v>92</v>
      </c>
      <c r="H190" s="40" t="s">
        <v>29</v>
      </c>
      <c r="I190" s="38">
        <v>24.21</v>
      </c>
      <c r="J190" s="17">
        <v>0</v>
      </c>
      <c r="K190" s="79">
        <f t="shared" si="10"/>
        <v>0</v>
      </c>
      <c r="L190" s="81">
        <f t="shared" si="13"/>
        <v>0</v>
      </c>
      <c r="M190" s="82"/>
      <c r="N190" s="83">
        <f t="shared" si="11"/>
        <v>0</v>
      </c>
      <c r="O190" s="80"/>
      <c r="P190" s="80"/>
      <c r="Q190" s="80"/>
      <c r="R190" s="84">
        <f t="shared" si="12"/>
        <v>0</v>
      </c>
      <c r="S190" s="19" t="str">
        <f t="shared" si="9"/>
        <v>OK</v>
      </c>
      <c r="T190" s="48"/>
      <c r="U190" s="68"/>
      <c r="V190" s="48"/>
      <c r="W190" s="48"/>
      <c r="X190" s="48"/>
      <c r="Y190" s="50"/>
      <c r="Z190" s="50"/>
      <c r="AA190" s="50"/>
      <c r="AB190" s="50"/>
      <c r="AC190" s="50"/>
      <c r="AD190" s="50"/>
      <c r="AE190" s="50"/>
      <c r="AF190" s="51"/>
      <c r="AG190" s="51"/>
      <c r="AH190" s="51"/>
      <c r="AI190" s="51"/>
    </row>
    <row r="191" spans="1:35" ht="40" customHeight="1" x14ac:dyDescent="0.35">
      <c r="A191" s="109"/>
      <c r="B191" s="112"/>
      <c r="C191" s="33">
        <v>188</v>
      </c>
      <c r="D191" s="115"/>
      <c r="E191" s="39" t="s">
        <v>93</v>
      </c>
      <c r="F191" s="40" t="s">
        <v>125</v>
      </c>
      <c r="G191" s="40" t="s">
        <v>28</v>
      </c>
      <c r="H191" s="40" t="s">
        <v>29</v>
      </c>
      <c r="I191" s="38">
        <v>224</v>
      </c>
      <c r="J191" s="17">
        <v>0</v>
      </c>
      <c r="K191" s="79">
        <f t="shared" si="10"/>
        <v>0</v>
      </c>
      <c r="L191" s="81">
        <f t="shared" si="13"/>
        <v>0</v>
      </c>
      <c r="M191" s="82"/>
      <c r="N191" s="83">
        <f t="shared" si="11"/>
        <v>0</v>
      </c>
      <c r="O191" s="80"/>
      <c r="P191" s="80"/>
      <c r="Q191" s="80"/>
      <c r="R191" s="84">
        <f t="shared" si="12"/>
        <v>0</v>
      </c>
      <c r="S191" s="19" t="str">
        <f t="shared" si="9"/>
        <v>OK</v>
      </c>
      <c r="T191" s="48"/>
      <c r="U191" s="68"/>
      <c r="V191" s="48"/>
      <c r="W191" s="48"/>
      <c r="X191" s="48"/>
      <c r="Y191" s="50"/>
      <c r="Z191" s="50"/>
      <c r="AA191" s="50"/>
      <c r="AB191" s="50"/>
      <c r="AC191" s="50"/>
      <c r="AD191" s="50"/>
      <c r="AE191" s="50"/>
      <c r="AF191" s="51"/>
      <c r="AG191" s="51"/>
      <c r="AH191" s="51"/>
      <c r="AI191" s="51"/>
    </row>
    <row r="192" spans="1:35" ht="40" customHeight="1" x14ac:dyDescent="0.35">
      <c r="A192" s="110"/>
      <c r="B192" s="113"/>
      <c r="C192" s="33">
        <v>189</v>
      </c>
      <c r="D192" s="116"/>
      <c r="E192" s="39" t="s">
        <v>94</v>
      </c>
      <c r="F192" s="40" t="s">
        <v>125</v>
      </c>
      <c r="G192" s="40" t="s">
        <v>28</v>
      </c>
      <c r="H192" s="40" t="s">
        <v>29</v>
      </c>
      <c r="I192" s="38">
        <v>245</v>
      </c>
      <c r="J192" s="17">
        <v>0</v>
      </c>
      <c r="K192" s="79">
        <f t="shared" si="10"/>
        <v>0</v>
      </c>
      <c r="L192" s="81">
        <f t="shared" si="13"/>
        <v>0</v>
      </c>
      <c r="M192" s="82"/>
      <c r="N192" s="83">
        <f t="shared" si="11"/>
        <v>0</v>
      </c>
      <c r="O192" s="80"/>
      <c r="P192" s="80"/>
      <c r="Q192" s="80"/>
      <c r="R192" s="84">
        <f t="shared" si="12"/>
        <v>0</v>
      </c>
      <c r="S192" s="19" t="str">
        <f t="shared" si="9"/>
        <v>OK</v>
      </c>
      <c r="T192" s="48"/>
      <c r="U192" s="68"/>
      <c r="V192" s="48"/>
      <c r="W192" s="48"/>
      <c r="X192" s="48"/>
      <c r="Y192" s="50"/>
      <c r="Z192" s="50"/>
      <c r="AA192" s="50"/>
      <c r="AB192" s="50"/>
      <c r="AC192" s="50"/>
      <c r="AD192" s="50"/>
      <c r="AE192" s="50"/>
      <c r="AF192" s="51"/>
      <c r="AG192" s="51"/>
      <c r="AH192" s="51"/>
      <c r="AI192" s="51"/>
    </row>
    <row r="193" spans="1:35" ht="40" customHeight="1" x14ac:dyDescent="0.35">
      <c r="A193" s="108" t="s">
        <v>144</v>
      </c>
      <c r="B193" s="111">
        <v>6</v>
      </c>
      <c r="C193" s="33">
        <v>190</v>
      </c>
      <c r="D193" s="114" t="s">
        <v>124</v>
      </c>
      <c r="E193" s="39" t="s">
        <v>27</v>
      </c>
      <c r="F193" s="40" t="s">
        <v>125</v>
      </c>
      <c r="G193" s="40" t="s">
        <v>137</v>
      </c>
      <c r="H193" s="40" t="s">
        <v>29</v>
      </c>
      <c r="I193" s="38">
        <v>177</v>
      </c>
      <c r="J193" s="17">
        <v>0</v>
      </c>
      <c r="K193" s="79">
        <f t="shared" si="10"/>
        <v>0</v>
      </c>
      <c r="L193" s="81">
        <f t="shared" si="13"/>
        <v>0</v>
      </c>
      <c r="M193" s="82"/>
      <c r="N193" s="83">
        <f t="shared" si="11"/>
        <v>0</v>
      </c>
      <c r="O193" s="80"/>
      <c r="P193" s="80"/>
      <c r="Q193" s="80"/>
      <c r="R193" s="84">
        <f t="shared" si="12"/>
        <v>0</v>
      </c>
      <c r="S193" s="19" t="str">
        <f t="shared" si="9"/>
        <v>OK</v>
      </c>
      <c r="T193" s="48"/>
      <c r="U193" s="68"/>
      <c r="V193" s="48"/>
      <c r="W193" s="48"/>
      <c r="X193" s="48"/>
      <c r="Y193" s="50"/>
      <c r="Z193" s="50"/>
      <c r="AA193" s="50"/>
      <c r="AB193" s="50"/>
      <c r="AC193" s="50"/>
      <c r="AD193" s="50"/>
      <c r="AE193" s="50"/>
      <c r="AF193" s="51"/>
      <c r="AG193" s="51"/>
      <c r="AH193" s="51"/>
      <c r="AI193" s="51"/>
    </row>
    <row r="194" spans="1:35" ht="40" customHeight="1" x14ac:dyDescent="0.35">
      <c r="A194" s="109"/>
      <c r="B194" s="112"/>
      <c r="C194" s="33">
        <v>191</v>
      </c>
      <c r="D194" s="115"/>
      <c r="E194" s="39" t="s">
        <v>30</v>
      </c>
      <c r="F194" s="40" t="s">
        <v>31</v>
      </c>
      <c r="G194" s="40" t="s">
        <v>137</v>
      </c>
      <c r="H194" s="40" t="s">
        <v>29</v>
      </c>
      <c r="I194" s="38">
        <v>15</v>
      </c>
      <c r="J194" s="17">
        <v>0</v>
      </c>
      <c r="K194" s="79">
        <f t="shared" si="10"/>
        <v>0</v>
      </c>
      <c r="L194" s="81">
        <f t="shared" si="13"/>
        <v>0</v>
      </c>
      <c r="M194" s="82"/>
      <c r="N194" s="83">
        <f t="shared" si="11"/>
        <v>0</v>
      </c>
      <c r="O194" s="80"/>
      <c r="P194" s="80"/>
      <c r="Q194" s="80"/>
      <c r="R194" s="84">
        <f t="shared" si="12"/>
        <v>0</v>
      </c>
      <c r="S194" s="19" t="str">
        <f t="shared" si="9"/>
        <v>OK</v>
      </c>
      <c r="T194" s="48"/>
      <c r="U194" s="68"/>
      <c r="V194" s="48"/>
      <c r="W194" s="48"/>
      <c r="X194" s="48"/>
      <c r="Y194" s="50"/>
      <c r="Z194" s="50"/>
      <c r="AA194" s="50"/>
      <c r="AB194" s="50"/>
      <c r="AC194" s="50"/>
      <c r="AD194" s="50"/>
      <c r="AE194" s="50"/>
      <c r="AF194" s="51"/>
      <c r="AG194" s="51"/>
      <c r="AH194" s="51"/>
      <c r="AI194" s="51"/>
    </row>
    <row r="195" spans="1:35" ht="40" customHeight="1" x14ac:dyDescent="0.35">
      <c r="A195" s="109"/>
      <c r="B195" s="112"/>
      <c r="C195" s="33">
        <v>192</v>
      </c>
      <c r="D195" s="115"/>
      <c r="E195" s="39" t="s">
        <v>32</v>
      </c>
      <c r="F195" s="40" t="s">
        <v>125</v>
      </c>
      <c r="G195" s="40" t="s">
        <v>137</v>
      </c>
      <c r="H195" s="40" t="s">
        <v>29</v>
      </c>
      <c r="I195" s="38">
        <v>32</v>
      </c>
      <c r="J195" s="17">
        <v>0</v>
      </c>
      <c r="K195" s="79">
        <f t="shared" si="10"/>
        <v>0</v>
      </c>
      <c r="L195" s="81">
        <f t="shared" si="13"/>
        <v>0</v>
      </c>
      <c r="M195" s="82"/>
      <c r="N195" s="83">
        <f t="shared" si="11"/>
        <v>0</v>
      </c>
      <c r="O195" s="80"/>
      <c r="P195" s="80"/>
      <c r="Q195" s="80"/>
      <c r="R195" s="84">
        <f t="shared" si="12"/>
        <v>0</v>
      </c>
      <c r="S195" s="19" t="str">
        <f t="shared" si="9"/>
        <v>OK</v>
      </c>
      <c r="T195" s="48"/>
      <c r="U195" s="68"/>
      <c r="V195" s="48"/>
      <c r="W195" s="48"/>
      <c r="X195" s="48"/>
      <c r="Y195" s="50"/>
      <c r="Z195" s="50"/>
      <c r="AA195" s="50"/>
      <c r="AB195" s="50"/>
      <c r="AC195" s="50"/>
      <c r="AD195" s="50"/>
      <c r="AE195" s="50"/>
      <c r="AF195" s="51"/>
      <c r="AG195" s="51"/>
      <c r="AH195" s="51"/>
      <c r="AI195" s="51"/>
    </row>
    <row r="196" spans="1:35" ht="40" customHeight="1" x14ac:dyDescent="0.35">
      <c r="A196" s="109"/>
      <c r="B196" s="112"/>
      <c r="C196" s="33">
        <v>193</v>
      </c>
      <c r="D196" s="115"/>
      <c r="E196" s="39" t="s">
        <v>33</v>
      </c>
      <c r="F196" s="40" t="s">
        <v>125</v>
      </c>
      <c r="G196" s="40" t="s">
        <v>101</v>
      </c>
      <c r="H196" s="40" t="s">
        <v>29</v>
      </c>
      <c r="I196" s="38">
        <v>52</v>
      </c>
      <c r="J196" s="17">
        <v>0</v>
      </c>
      <c r="K196" s="79">
        <f t="shared" ref="K196:K259" si="14">IF(SUM(T196:AK196)&gt;J196,J196,SUM(T196:AK196))</f>
        <v>0</v>
      </c>
      <c r="L196" s="81">
        <f t="shared" si="13"/>
        <v>0</v>
      </c>
      <c r="M196" s="82"/>
      <c r="N196" s="83">
        <f t="shared" ref="N196:N259" si="15">ROUND(IF(J196*0.25-0.5&lt;0,0,J196*0.25-0.5),0)-Q196-O196</f>
        <v>0</v>
      </c>
      <c r="O196" s="80"/>
      <c r="P196" s="80"/>
      <c r="Q196" s="80"/>
      <c r="R196" s="84">
        <f t="shared" ref="R196:R259" si="16">J196-(SUM(T196:AC196))+M196</f>
        <v>0</v>
      </c>
      <c r="S196" s="19" t="str">
        <f t="shared" si="9"/>
        <v>OK</v>
      </c>
      <c r="T196" s="48"/>
      <c r="U196" s="68"/>
      <c r="V196" s="48"/>
      <c r="W196" s="48"/>
      <c r="X196" s="48"/>
      <c r="Y196" s="50"/>
      <c r="Z196" s="50"/>
      <c r="AA196" s="50"/>
      <c r="AB196" s="50"/>
      <c r="AC196" s="50"/>
      <c r="AD196" s="50"/>
      <c r="AE196" s="50"/>
      <c r="AF196" s="51"/>
      <c r="AG196" s="51"/>
      <c r="AH196" s="51"/>
      <c r="AI196" s="51"/>
    </row>
    <row r="197" spans="1:35" ht="40" customHeight="1" x14ac:dyDescent="0.35">
      <c r="A197" s="109"/>
      <c r="B197" s="112"/>
      <c r="C197" s="33">
        <v>194</v>
      </c>
      <c r="D197" s="115"/>
      <c r="E197" s="39" t="s">
        <v>35</v>
      </c>
      <c r="F197" s="40" t="s">
        <v>125</v>
      </c>
      <c r="G197" s="40" t="s">
        <v>102</v>
      </c>
      <c r="H197" s="40" t="s">
        <v>29</v>
      </c>
      <c r="I197" s="38">
        <v>66.489999999999995</v>
      </c>
      <c r="J197" s="17">
        <v>0</v>
      </c>
      <c r="K197" s="79">
        <f t="shared" si="14"/>
        <v>0</v>
      </c>
      <c r="L197" s="81">
        <f t="shared" ref="L197:L260" si="17">(SUM(T197:AK197))</f>
        <v>0</v>
      </c>
      <c r="M197" s="82"/>
      <c r="N197" s="83">
        <f t="shared" si="15"/>
        <v>0</v>
      </c>
      <c r="O197" s="80"/>
      <c r="P197" s="80"/>
      <c r="Q197" s="80"/>
      <c r="R197" s="84">
        <f t="shared" si="16"/>
        <v>0</v>
      </c>
      <c r="S197" s="19" t="str">
        <f t="shared" si="9"/>
        <v>OK</v>
      </c>
      <c r="T197" s="48"/>
      <c r="U197" s="68"/>
      <c r="V197" s="48"/>
      <c r="W197" s="48"/>
      <c r="X197" s="48"/>
      <c r="Y197" s="50"/>
      <c r="Z197" s="50"/>
      <c r="AA197" s="50"/>
      <c r="AB197" s="50"/>
      <c r="AC197" s="50"/>
      <c r="AD197" s="50"/>
      <c r="AE197" s="50"/>
      <c r="AF197" s="51"/>
      <c r="AG197" s="51"/>
      <c r="AH197" s="51"/>
      <c r="AI197" s="51"/>
    </row>
    <row r="198" spans="1:35" ht="40" customHeight="1" x14ac:dyDescent="0.35">
      <c r="A198" s="109"/>
      <c r="B198" s="112"/>
      <c r="C198" s="33">
        <v>195</v>
      </c>
      <c r="D198" s="115"/>
      <c r="E198" s="39" t="s">
        <v>127</v>
      </c>
      <c r="F198" s="40" t="s">
        <v>125</v>
      </c>
      <c r="G198" s="40" t="s">
        <v>137</v>
      </c>
      <c r="H198" s="40" t="s">
        <v>29</v>
      </c>
      <c r="I198" s="38">
        <v>6.59</v>
      </c>
      <c r="J198" s="17">
        <v>0</v>
      </c>
      <c r="K198" s="79">
        <f t="shared" si="14"/>
        <v>0</v>
      </c>
      <c r="L198" s="81">
        <f t="shared" si="17"/>
        <v>0</v>
      </c>
      <c r="M198" s="82"/>
      <c r="N198" s="83">
        <f t="shared" si="15"/>
        <v>0</v>
      </c>
      <c r="O198" s="80"/>
      <c r="P198" s="80"/>
      <c r="Q198" s="80"/>
      <c r="R198" s="84">
        <f t="shared" si="16"/>
        <v>0</v>
      </c>
      <c r="S198" s="19" t="str">
        <f t="shared" si="9"/>
        <v>OK</v>
      </c>
      <c r="T198" s="48"/>
      <c r="U198" s="68"/>
      <c r="V198" s="48"/>
      <c r="W198" s="48"/>
      <c r="X198" s="48"/>
      <c r="Y198" s="50"/>
      <c r="Z198" s="50"/>
      <c r="AA198" s="50"/>
      <c r="AB198" s="50"/>
      <c r="AC198" s="50"/>
      <c r="AD198" s="50"/>
      <c r="AE198" s="50"/>
      <c r="AF198" s="51"/>
      <c r="AG198" s="51"/>
      <c r="AH198" s="51"/>
      <c r="AI198" s="51"/>
    </row>
    <row r="199" spans="1:35" ht="40" customHeight="1" x14ac:dyDescent="0.35">
      <c r="A199" s="109"/>
      <c r="B199" s="112"/>
      <c r="C199" s="33">
        <v>196</v>
      </c>
      <c r="D199" s="115"/>
      <c r="E199" s="39" t="s">
        <v>128</v>
      </c>
      <c r="F199" s="40" t="s">
        <v>37</v>
      </c>
      <c r="G199" s="40" t="s">
        <v>103</v>
      </c>
      <c r="H199" s="40" t="s">
        <v>29</v>
      </c>
      <c r="I199" s="38">
        <v>10</v>
      </c>
      <c r="J199" s="17">
        <v>0</v>
      </c>
      <c r="K199" s="79">
        <f t="shared" si="14"/>
        <v>0</v>
      </c>
      <c r="L199" s="81">
        <f t="shared" si="17"/>
        <v>0</v>
      </c>
      <c r="M199" s="82"/>
      <c r="N199" s="83">
        <f t="shared" si="15"/>
        <v>0</v>
      </c>
      <c r="O199" s="80"/>
      <c r="P199" s="80"/>
      <c r="Q199" s="80"/>
      <c r="R199" s="84">
        <f t="shared" si="16"/>
        <v>0</v>
      </c>
      <c r="S199" s="19" t="str">
        <f t="shared" si="9"/>
        <v>OK</v>
      </c>
      <c r="T199" s="48"/>
      <c r="U199" s="68"/>
      <c r="V199" s="48"/>
      <c r="W199" s="48"/>
      <c r="X199" s="48"/>
      <c r="Y199" s="50"/>
      <c r="Z199" s="50"/>
      <c r="AA199" s="50"/>
      <c r="AB199" s="50"/>
      <c r="AC199" s="50"/>
      <c r="AD199" s="50"/>
      <c r="AE199" s="50"/>
      <c r="AF199" s="51"/>
      <c r="AG199" s="51"/>
      <c r="AH199" s="51"/>
      <c r="AI199" s="51"/>
    </row>
    <row r="200" spans="1:35" ht="40" customHeight="1" x14ac:dyDescent="0.35">
      <c r="A200" s="109"/>
      <c r="B200" s="112"/>
      <c r="C200" s="33">
        <v>197</v>
      </c>
      <c r="D200" s="115"/>
      <c r="E200" s="39" t="s">
        <v>129</v>
      </c>
      <c r="F200" s="40" t="s">
        <v>37</v>
      </c>
      <c r="G200" s="40" t="s">
        <v>104</v>
      </c>
      <c r="H200" s="40" t="s">
        <v>29</v>
      </c>
      <c r="I200" s="38">
        <v>12</v>
      </c>
      <c r="J200" s="17">
        <v>0</v>
      </c>
      <c r="K200" s="79">
        <f t="shared" si="14"/>
        <v>0</v>
      </c>
      <c r="L200" s="81">
        <f t="shared" si="17"/>
        <v>0</v>
      </c>
      <c r="M200" s="82"/>
      <c r="N200" s="83">
        <f t="shared" si="15"/>
        <v>0</v>
      </c>
      <c r="O200" s="80"/>
      <c r="P200" s="80"/>
      <c r="Q200" s="80"/>
      <c r="R200" s="84">
        <f t="shared" si="16"/>
        <v>0</v>
      </c>
      <c r="S200" s="19" t="str">
        <f t="shared" si="9"/>
        <v>OK</v>
      </c>
      <c r="T200" s="48"/>
      <c r="U200" s="68"/>
      <c r="V200" s="48"/>
      <c r="W200" s="48"/>
      <c r="X200" s="48"/>
      <c r="Y200" s="50"/>
      <c r="Z200" s="50"/>
      <c r="AA200" s="50"/>
      <c r="AB200" s="50"/>
      <c r="AC200" s="50"/>
      <c r="AD200" s="50"/>
      <c r="AE200" s="50"/>
      <c r="AF200" s="51"/>
      <c r="AG200" s="51"/>
      <c r="AH200" s="51"/>
      <c r="AI200" s="51"/>
    </row>
    <row r="201" spans="1:35" ht="40" customHeight="1" x14ac:dyDescent="0.35">
      <c r="A201" s="109"/>
      <c r="B201" s="112"/>
      <c r="C201" s="33">
        <v>198</v>
      </c>
      <c r="D201" s="115"/>
      <c r="E201" s="39" t="s">
        <v>130</v>
      </c>
      <c r="F201" s="40" t="s">
        <v>37</v>
      </c>
      <c r="G201" s="40" t="s">
        <v>105</v>
      </c>
      <c r="H201" s="40" t="s">
        <v>29</v>
      </c>
      <c r="I201" s="38">
        <v>13</v>
      </c>
      <c r="J201" s="17">
        <v>0</v>
      </c>
      <c r="K201" s="79">
        <f t="shared" si="14"/>
        <v>0</v>
      </c>
      <c r="L201" s="81">
        <f t="shared" si="17"/>
        <v>0</v>
      </c>
      <c r="M201" s="82"/>
      <c r="N201" s="83">
        <f t="shared" si="15"/>
        <v>0</v>
      </c>
      <c r="O201" s="80"/>
      <c r="P201" s="80"/>
      <c r="Q201" s="80"/>
      <c r="R201" s="84">
        <f t="shared" si="16"/>
        <v>0</v>
      </c>
      <c r="S201" s="19" t="str">
        <f t="shared" si="9"/>
        <v>OK</v>
      </c>
      <c r="T201" s="48"/>
      <c r="U201" s="68"/>
      <c r="V201" s="48"/>
      <c r="W201" s="48"/>
      <c r="X201" s="48"/>
      <c r="Y201" s="50"/>
      <c r="Z201" s="50"/>
      <c r="AA201" s="50"/>
      <c r="AB201" s="50"/>
      <c r="AC201" s="50"/>
      <c r="AD201" s="50"/>
      <c r="AE201" s="50"/>
      <c r="AF201" s="51"/>
      <c r="AG201" s="51"/>
      <c r="AH201" s="51"/>
      <c r="AI201" s="51"/>
    </row>
    <row r="202" spans="1:35" ht="40" customHeight="1" x14ac:dyDescent="0.35">
      <c r="A202" s="109"/>
      <c r="B202" s="112"/>
      <c r="C202" s="33">
        <v>199</v>
      </c>
      <c r="D202" s="115"/>
      <c r="E202" s="39" t="s">
        <v>41</v>
      </c>
      <c r="F202" s="40" t="s">
        <v>10</v>
      </c>
      <c r="G202" s="40" t="s">
        <v>137</v>
      </c>
      <c r="H202" s="40" t="s">
        <v>29</v>
      </c>
      <c r="I202" s="38">
        <v>50</v>
      </c>
      <c r="J202" s="17">
        <v>0</v>
      </c>
      <c r="K202" s="79">
        <f t="shared" si="14"/>
        <v>0</v>
      </c>
      <c r="L202" s="81">
        <f t="shared" si="17"/>
        <v>0</v>
      </c>
      <c r="M202" s="82"/>
      <c r="N202" s="83">
        <f t="shared" si="15"/>
        <v>0</v>
      </c>
      <c r="O202" s="80"/>
      <c r="P202" s="80"/>
      <c r="Q202" s="80"/>
      <c r="R202" s="84">
        <f t="shared" si="16"/>
        <v>0</v>
      </c>
      <c r="S202" s="19" t="str">
        <f t="shared" si="9"/>
        <v>OK</v>
      </c>
      <c r="T202" s="48"/>
      <c r="U202" s="68"/>
      <c r="V202" s="48"/>
      <c r="W202" s="48"/>
      <c r="X202" s="48"/>
      <c r="Y202" s="50"/>
      <c r="Z202" s="50"/>
      <c r="AA202" s="50"/>
      <c r="AB202" s="50"/>
      <c r="AC202" s="50"/>
      <c r="AD202" s="50"/>
      <c r="AE202" s="50"/>
      <c r="AF202" s="51"/>
      <c r="AG202" s="51"/>
      <c r="AH202" s="51"/>
      <c r="AI202" s="51"/>
    </row>
    <row r="203" spans="1:35" ht="40" customHeight="1" x14ac:dyDescent="0.35">
      <c r="A203" s="109"/>
      <c r="B203" s="112"/>
      <c r="C203" s="33">
        <v>200</v>
      </c>
      <c r="D203" s="115"/>
      <c r="E203" s="39" t="s">
        <v>42</v>
      </c>
      <c r="F203" s="40" t="s">
        <v>43</v>
      </c>
      <c r="G203" s="40" t="s">
        <v>137</v>
      </c>
      <c r="H203" s="40" t="s">
        <v>29</v>
      </c>
      <c r="I203" s="38">
        <v>25</v>
      </c>
      <c r="J203" s="17">
        <v>0</v>
      </c>
      <c r="K203" s="79">
        <f t="shared" si="14"/>
        <v>0</v>
      </c>
      <c r="L203" s="81">
        <f t="shared" si="17"/>
        <v>0</v>
      </c>
      <c r="M203" s="82"/>
      <c r="N203" s="83">
        <f t="shared" si="15"/>
        <v>0</v>
      </c>
      <c r="O203" s="80"/>
      <c r="P203" s="80"/>
      <c r="Q203" s="80"/>
      <c r="R203" s="84">
        <f t="shared" si="16"/>
        <v>0</v>
      </c>
      <c r="S203" s="19" t="str">
        <f t="shared" si="9"/>
        <v>OK</v>
      </c>
      <c r="T203" s="48"/>
      <c r="U203" s="68"/>
      <c r="V203" s="48"/>
      <c r="W203" s="48"/>
      <c r="X203" s="48"/>
      <c r="Y203" s="50"/>
      <c r="Z203" s="50"/>
      <c r="AA203" s="50"/>
      <c r="AB203" s="50"/>
      <c r="AC203" s="50"/>
      <c r="AD203" s="50"/>
      <c r="AE203" s="50"/>
      <c r="AF203" s="51"/>
      <c r="AG203" s="51"/>
      <c r="AH203" s="51"/>
      <c r="AI203" s="51"/>
    </row>
    <row r="204" spans="1:35" ht="40" customHeight="1" x14ac:dyDescent="0.35">
      <c r="A204" s="109"/>
      <c r="B204" s="112"/>
      <c r="C204" s="33">
        <v>201</v>
      </c>
      <c r="D204" s="115"/>
      <c r="E204" s="39" t="s">
        <v>44</v>
      </c>
      <c r="F204" s="40" t="s">
        <v>37</v>
      </c>
      <c r="G204" s="40" t="s">
        <v>106</v>
      </c>
      <c r="H204" s="40" t="s">
        <v>29</v>
      </c>
      <c r="I204" s="38">
        <v>34.21</v>
      </c>
      <c r="J204" s="17">
        <v>0</v>
      </c>
      <c r="K204" s="79">
        <f t="shared" si="14"/>
        <v>0</v>
      </c>
      <c r="L204" s="81">
        <f t="shared" si="17"/>
        <v>0</v>
      </c>
      <c r="M204" s="82"/>
      <c r="N204" s="83">
        <f t="shared" si="15"/>
        <v>0</v>
      </c>
      <c r="O204" s="80"/>
      <c r="P204" s="80"/>
      <c r="Q204" s="80"/>
      <c r="R204" s="84">
        <f t="shared" si="16"/>
        <v>0</v>
      </c>
      <c r="S204" s="19" t="str">
        <f t="shared" si="9"/>
        <v>OK</v>
      </c>
      <c r="T204" s="48"/>
      <c r="U204" s="68"/>
      <c r="V204" s="48"/>
      <c r="W204" s="48"/>
      <c r="X204" s="48"/>
      <c r="Y204" s="50"/>
      <c r="Z204" s="50"/>
      <c r="AA204" s="50"/>
      <c r="AB204" s="50"/>
      <c r="AC204" s="50"/>
      <c r="AD204" s="50"/>
      <c r="AE204" s="50"/>
      <c r="AF204" s="51"/>
      <c r="AG204" s="51"/>
      <c r="AH204" s="51"/>
      <c r="AI204" s="51"/>
    </row>
    <row r="205" spans="1:35" ht="40" customHeight="1" x14ac:dyDescent="0.35">
      <c r="A205" s="109"/>
      <c r="B205" s="112"/>
      <c r="C205" s="33">
        <v>202</v>
      </c>
      <c r="D205" s="115"/>
      <c r="E205" s="39" t="s">
        <v>46</v>
      </c>
      <c r="F205" s="40" t="s">
        <v>37</v>
      </c>
      <c r="G205" s="40" t="s">
        <v>107</v>
      </c>
      <c r="H205" s="40" t="s">
        <v>29</v>
      </c>
      <c r="I205" s="38">
        <v>27</v>
      </c>
      <c r="J205" s="17">
        <v>0</v>
      </c>
      <c r="K205" s="79">
        <f t="shared" si="14"/>
        <v>0</v>
      </c>
      <c r="L205" s="81">
        <f t="shared" si="17"/>
        <v>0</v>
      </c>
      <c r="M205" s="82"/>
      <c r="N205" s="83">
        <f t="shared" si="15"/>
        <v>0</v>
      </c>
      <c r="O205" s="80"/>
      <c r="P205" s="80"/>
      <c r="Q205" s="80"/>
      <c r="R205" s="84">
        <f t="shared" si="16"/>
        <v>0</v>
      </c>
      <c r="S205" s="19" t="str">
        <f t="shared" si="9"/>
        <v>OK</v>
      </c>
      <c r="T205" s="48"/>
      <c r="U205" s="68"/>
      <c r="V205" s="48"/>
      <c r="W205" s="48"/>
      <c r="X205" s="48"/>
      <c r="Y205" s="50"/>
      <c r="Z205" s="50"/>
      <c r="AA205" s="50"/>
      <c r="AB205" s="50"/>
      <c r="AC205" s="50"/>
      <c r="AD205" s="50"/>
      <c r="AE205" s="50"/>
      <c r="AF205" s="51"/>
      <c r="AG205" s="51"/>
      <c r="AH205" s="51"/>
      <c r="AI205" s="51"/>
    </row>
    <row r="206" spans="1:35" ht="40" customHeight="1" x14ac:dyDescent="0.35">
      <c r="A206" s="109"/>
      <c r="B206" s="112"/>
      <c r="C206" s="33">
        <v>203</v>
      </c>
      <c r="D206" s="115"/>
      <c r="E206" s="39" t="s">
        <v>48</v>
      </c>
      <c r="F206" s="40" t="s">
        <v>37</v>
      </c>
      <c r="G206" s="40" t="s">
        <v>108</v>
      </c>
      <c r="H206" s="40" t="s">
        <v>29</v>
      </c>
      <c r="I206" s="38">
        <v>18</v>
      </c>
      <c r="J206" s="17">
        <v>0</v>
      </c>
      <c r="K206" s="79">
        <f t="shared" si="14"/>
        <v>0</v>
      </c>
      <c r="L206" s="81">
        <f t="shared" si="17"/>
        <v>0</v>
      </c>
      <c r="M206" s="82"/>
      <c r="N206" s="83">
        <f t="shared" si="15"/>
        <v>0</v>
      </c>
      <c r="O206" s="80"/>
      <c r="P206" s="80"/>
      <c r="Q206" s="80"/>
      <c r="R206" s="84">
        <f t="shared" si="16"/>
        <v>0</v>
      </c>
      <c r="S206" s="19" t="str">
        <f t="shared" si="9"/>
        <v>OK</v>
      </c>
      <c r="T206" s="48"/>
      <c r="U206" s="68"/>
      <c r="V206" s="48"/>
      <c r="W206" s="48"/>
      <c r="X206" s="48"/>
      <c r="Y206" s="50"/>
      <c r="Z206" s="50"/>
      <c r="AA206" s="50"/>
      <c r="AB206" s="50"/>
      <c r="AC206" s="50"/>
      <c r="AD206" s="50"/>
      <c r="AE206" s="50"/>
      <c r="AF206" s="51"/>
      <c r="AG206" s="51"/>
      <c r="AH206" s="51"/>
      <c r="AI206" s="51"/>
    </row>
    <row r="207" spans="1:35" ht="40" customHeight="1" x14ac:dyDescent="0.35">
      <c r="A207" s="109"/>
      <c r="B207" s="112"/>
      <c r="C207" s="33">
        <v>204</v>
      </c>
      <c r="D207" s="115"/>
      <c r="E207" s="39" t="s">
        <v>50</v>
      </c>
      <c r="F207" s="40" t="s">
        <v>37</v>
      </c>
      <c r="G207" s="40" t="s">
        <v>109</v>
      </c>
      <c r="H207" s="40" t="s">
        <v>29</v>
      </c>
      <c r="I207" s="38">
        <v>240.3</v>
      </c>
      <c r="J207" s="17">
        <v>0</v>
      </c>
      <c r="K207" s="79">
        <f t="shared" si="14"/>
        <v>0</v>
      </c>
      <c r="L207" s="81">
        <f t="shared" si="17"/>
        <v>0</v>
      </c>
      <c r="M207" s="82"/>
      <c r="N207" s="83">
        <f t="shared" si="15"/>
        <v>0</v>
      </c>
      <c r="O207" s="80"/>
      <c r="P207" s="80"/>
      <c r="Q207" s="80"/>
      <c r="R207" s="84">
        <f t="shared" si="16"/>
        <v>0</v>
      </c>
      <c r="S207" s="19" t="str">
        <f t="shared" si="9"/>
        <v>OK</v>
      </c>
      <c r="T207" s="48"/>
      <c r="U207" s="68"/>
      <c r="V207" s="48"/>
      <c r="W207" s="48"/>
      <c r="X207" s="48"/>
      <c r="Y207" s="50"/>
      <c r="Z207" s="50"/>
      <c r="AA207" s="50"/>
      <c r="AB207" s="50"/>
      <c r="AC207" s="50"/>
      <c r="AD207" s="50"/>
      <c r="AE207" s="50"/>
      <c r="AF207" s="51"/>
      <c r="AG207" s="51"/>
      <c r="AH207" s="51"/>
      <c r="AI207" s="51"/>
    </row>
    <row r="208" spans="1:35" ht="40" customHeight="1" x14ac:dyDescent="0.35">
      <c r="A208" s="109"/>
      <c r="B208" s="112"/>
      <c r="C208" s="33">
        <v>205</v>
      </c>
      <c r="D208" s="115"/>
      <c r="E208" s="39" t="s">
        <v>52</v>
      </c>
      <c r="F208" s="40" t="s">
        <v>37</v>
      </c>
      <c r="G208" s="40" t="s">
        <v>110</v>
      </c>
      <c r="H208" s="40" t="s">
        <v>29</v>
      </c>
      <c r="I208" s="38">
        <v>262.35000000000002</v>
      </c>
      <c r="J208" s="17">
        <v>0</v>
      </c>
      <c r="K208" s="79">
        <f t="shared" si="14"/>
        <v>0</v>
      </c>
      <c r="L208" s="81">
        <f t="shared" si="17"/>
        <v>0</v>
      </c>
      <c r="M208" s="82"/>
      <c r="N208" s="83">
        <f t="shared" si="15"/>
        <v>0</v>
      </c>
      <c r="O208" s="80"/>
      <c r="P208" s="80"/>
      <c r="Q208" s="80"/>
      <c r="R208" s="84">
        <f t="shared" si="16"/>
        <v>0</v>
      </c>
      <c r="S208" s="19" t="str">
        <f t="shared" si="9"/>
        <v>OK</v>
      </c>
      <c r="T208" s="48"/>
      <c r="U208" s="68"/>
      <c r="V208" s="48"/>
      <c r="W208" s="48"/>
      <c r="X208" s="48"/>
      <c r="Y208" s="50"/>
      <c r="Z208" s="50"/>
      <c r="AA208" s="50"/>
      <c r="AB208" s="50"/>
      <c r="AC208" s="50"/>
      <c r="AD208" s="50"/>
      <c r="AE208" s="50"/>
      <c r="AF208" s="51"/>
      <c r="AG208" s="51"/>
      <c r="AH208" s="51"/>
      <c r="AI208" s="51"/>
    </row>
    <row r="209" spans="1:35" ht="40" customHeight="1" x14ac:dyDescent="0.35">
      <c r="A209" s="109"/>
      <c r="B209" s="112"/>
      <c r="C209" s="33">
        <v>206</v>
      </c>
      <c r="D209" s="115"/>
      <c r="E209" s="39" t="s">
        <v>54</v>
      </c>
      <c r="F209" s="40" t="s">
        <v>37</v>
      </c>
      <c r="G209" s="40" t="s">
        <v>111</v>
      </c>
      <c r="H209" s="40" t="s">
        <v>29</v>
      </c>
      <c r="I209" s="38">
        <v>78.8</v>
      </c>
      <c r="J209" s="17">
        <v>0</v>
      </c>
      <c r="K209" s="79">
        <f t="shared" si="14"/>
        <v>0</v>
      </c>
      <c r="L209" s="81">
        <f t="shared" si="17"/>
        <v>0</v>
      </c>
      <c r="M209" s="82"/>
      <c r="N209" s="83">
        <f t="shared" si="15"/>
        <v>0</v>
      </c>
      <c r="O209" s="80"/>
      <c r="P209" s="80"/>
      <c r="Q209" s="80"/>
      <c r="R209" s="84">
        <f t="shared" si="16"/>
        <v>0</v>
      </c>
      <c r="S209" s="19" t="str">
        <f t="shared" si="9"/>
        <v>OK</v>
      </c>
      <c r="T209" s="48"/>
      <c r="U209" s="68"/>
      <c r="V209" s="48"/>
      <c r="W209" s="48"/>
      <c r="X209" s="48"/>
      <c r="Y209" s="50"/>
      <c r="Z209" s="50"/>
      <c r="AA209" s="50"/>
      <c r="AB209" s="50"/>
      <c r="AC209" s="50"/>
      <c r="AD209" s="50"/>
      <c r="AE209" s="50"/>
      <c r="AF209" s="51"/>
      <c r="AG209" s="51"/>
      <c r="AH209" s="51"/>
      <c r="AI209" s="51"/>
    </row>
    <row r="210" spans="1:35" ht="40" customHeight="1" x14ac:dyDescent="0.35">
      <c r="A210" s="109"/>
      <c r="B210" s="112"/>
      <c r="C210" s="33">
        <v>207</v>
      </c>
      <c r="D210" s="115"/>
      <c r="E210" s="39" t="s">
        <v>56</v>
      </c>
      <c r="F210" s="40" t="s">
        <v>37</v>
      </c>
      <c r="G210" s="40" t="s">
        <v>112</v>
      </c>
      <c r="H210" s="40" t="s">
        <v>29</v>
      </c>
      <c r="I210" s="38">
        <v>33.17</v>
      </c>
      <c r="J210" s="17">
        <v>0</v>
      </c>
      <c r="K210" s="79">
        <f t="shared" si="14"/>
        <v>0</v>
      </c>
      <c r="L210" s="81">
        <f t="shared" si="17"/>
        <v>0</v>
      </c>
      <c r="M210" s="82"/>
      <c r="N210" s="83">
        <f t="shared" si="15"/>
        <v>0</v>
      </c>
      <c r="O210" s="80"/>
      <c r="P210" s="80"/>
      <c r="Q210" s="80"/>
      <c r="R210" s="84">
        <f t="shared" si="16"/>
        <v>0</v>
      </c>
      <c r="S210" s="19" t="str">
        <f t="shared" si="9"/>
        <v>OK</v>
      </c>
      <c r="T210" s="48"/>
      <c r="U210" s="68"/>
      <c r="V210" s="48"/>
      <c r="W210" s="48"/>
      <c r="X210" s="48"/>
      <c r="Y210" s="50"/>
      <c r="Z210" s="50"/>
      <c r="AA210" s="50"/>
      <c r="AB210" s="50"/>
      <c r="AC210" s="50"/>
      <c r="AD210" s="50"/>
      <c r="AE210" s="50"/>
      <c r="AF210" s="51"/>
      <c r="AG210" s="51"/>
      <c r="AH210" s="51"/>
      <c r="AI210" s="51"/>
    </row>
    <row r="211" spans="1:35" ht="40" customHeight="1" x14ac:dyDescent="0.35">
      <c r="A211" s="109"/>
      <c r="B211" s="112"/>
      <c r="C211" s="33">
        <v>208</v>
      </c>
      <c r="D211" s="115"/>
      <c r="E211" s="39" t="s">
        <v>58</v>
      </c>
      <c r="F211" s="40" t="s">
        <v>37</v>
      </c>
      <c r="G211" s="40" t="s">
        <v>113</v>
      </c>
      <c r="H211" s="40" t="s">
        <v>29</v>
      </c>
      <c r="I211" s="38">
        <v>74.31</v>
      </c>
      <c r="J211" s="17">
        <v>0</v>
      </c>
      <c r="K211" s="79">
        <f t="shared" si="14"/>
        <v>0</v>
      </c>
      <c r="L211" s="81">
        <f t="shared" si="17"/>
        <v>0</v>
      </c>
      <c r="M211" s="82"/>
      <c r="N211" s="83">
        <f t="shared" si="15"/>
        <v>0</v>
      </c>
      <c r="O211" s="80"/>
      <c r="P211" s="80"/>
      <c r="Q211" s="80"/>
      <c r="R211" s="84">
        <f t="shared" si="16"/>
        <v>0</v>
      </c>
      <c r="S211" s="19" t="str">
        <f t="shared" si="9"/>
        <v>OK</v>
      </c>
      <c r="T211" s="48"/>
      <c r="U211" s="68"/>
      <c r="V211" s="48"/>
      <c r="W211" s="48"/>
      <c r="X211" s="48"/>
      <c r="Y211" s="50"/>
      <c r="Z211" s="50"/>
      <c r="AA211" s="50"/>
      <c r="AB211" s="50"/>
      <c r="AC211" s="50"/>
      <c r="AD211" s="50"/>
      <c r="AE211" s="50"/>
      <c r="AF211" s="51"/>
      <c r="AG211" s="51"/>
      <c r="AH211" s="51"/>
      <c r="AI211" s="51"/>
    </row>
    <row r="212" spans="1:35" ht="40" customHeight="1" x14ac:dyDescent="0.35">
      <c r="A212" s="109"/>
      <c r="B212" s="112"/>
      <c r="C212" s="33">
        <v>209</v>
      </c>
      <c r="D212" s="115"/>
      <c r="E212" s="39" t="s">
        <v>60</v>
      </c>
      <c r="F212" s="40" t="s">
        <v>37</v>
      </c>
      <c r="G212" s="40" t="s">
        <v>114</v>
      </c>
      <c r="H212" s="40" t="s">
        <v>29</v>
      </c>
      <c r="I212" s="38">
        <v>124.47</v>
      </c>
      <c r="J212" s="17">
        <v>0</v>
      </c>
      <c r="K212" s="79">
        <f t="shared" si="14"/>
        <v>0</v>
      </c>
      <c r="L212" s="81">
        <f t="shared" si="17"/>
        <v>0</v>
      </c>
      <c r="M212" s="82"/>
      <c r="N212" s="83">
        <f t="shared" si="15"/>
        <v>0</v>
      </c>
      <c r="O212" s="80"/>
      <c r="P212" s="80"/>
      <c r="Q212" s="80"/>
      <c r="R212" s="84">
        <f t="shared" si="16"/>
        <v>0</v>
      </c>
      <c r="S212" s="19" t="str">
        <f t="shared" si="9"/>
        <v>OK</v>
      </c>
      <c r="T212" s="48"/>
      <c r="U212" s="68"/>
      <c r="V212" s="48"/>
      <c r="W212" s="48"/>
      <c r="X212" s="48"/>
      <c r="Y212" s="50"/>
      <c r="Z212" s="50"/>
      <c r="AA212" s="50"/>
      <c r="AB212" s="50"/>
      <c r="AC212" s="50"/>
      <c r="AD212" s="50"/>
      <c r="AE212" s="50"/>
      <c r="AF212" s="51"/>
      <c r="AG212" s="51"/>
      <c r="AH212" s="51"/>
      <c r="AI212" s="51"/>
    </row>
    <row r="213" spans="1:35" ht="40" customHeight="1" x14ac:dyDescent="0.35">
      <c r="A213" s="109"/>
      <c r="B213" s="112"/>
      <c r="C213" s="33">
        <v>210</v>
      </c>
      <c r="D213" s="115"/>
      <c r="E213" s="39" t="s">
        <v>62</v>
      </c>
      <c r="F213" s="40" t="s">
        <v>125</v>
      </c>
      <c r="G213" s="40" t="s">
        <v>115</v>
      </c>
      <c r="H213" s="40" t="s">
        <v>29</v>
      </c>
      <c r="I213" s="38">
        <v>1329.2</v>
      </c>
      <c r="J213" s="17">
        <v>0</v>
      </c>
      <c r="K213" s="79">
        <f t="shared" si="14"/>
        <v>0</v>
      </c>
      <c r="L213" s="81">
        <f t="shared" si="17"/>
        <v>0</v>
      </c>
      <c r="M213" s="82"/>
      <c r="N213" s="83">
        <f t="shared" si="15"/>
        <v>0</v>
      </c>
      <c r="O213" s="80"/>
      <c r="P213" s="80"/>
      <c r="Q213" s="80"/>
      <c r="R213" s="84">
        <f t="shared" si="16"/>
        <v>0</v>
      </c>
      <c r="S213" s="19" t="str">
        <f t="shared" si="9"/>
        <v>OK</v>
      </c>
      <c r="T213" s="48"/>
      <c r="U213" s="68"/>
      <c r="V213" s="48"/>
      <c r="W213" s="48"/>
      <c r="X213" s="48"/>
      <c r="Y213" s="50"/>
      <c r="Z213" s="50"/>
      <c r="AA213" s="50"/>
      <c r="AB213" s="50"/>
      <c r="AC213" s="50"/>
      <c r="AD213" s="50"/>
      <c r="AE213" s="50"/>
      <c r="AF213" s="51"/>
      <c r="AG213" s="51"/>
      <c r="AH213" s="51"/>
      <c r="AI213" s="51"/>
    </row>
    <row r="214" spans="1:35" ht="40" customHeight="1" x14ac:dyDescent="0.35">
      <c r="A214" s="109"/>
      <c r="B214" s="112"/>
      <c r="C214" s="33">
        <v>211</v>
      </c>
      <c r="D214" s="115"/>
      <c r="E214" s="39" t="s">
        <v>64</v>
      </c>
      <c r="F214" s="40" t="s">
        <v>125</v>
      </c>
      <c r="G214" s="40" t="s">
        <v>115</v>
      </c>
      <c r="H214" s="40" t="s">
        <v>29</v>
      </c>
      <c r="I214" s="38">
        <v>699.21</v>
      </c>
      <c r="J214" s="17">
        <v>0</v>
      </c>
      <c r="K214" s="79">
        <f t="shared" si="14"/>
        <v>0</v>
      </c>
      <c r="L214" s="81">
        <f t="shared" si="17"/>
        <v>0</v>
      </c>
      <c r="M214" s="82"/>
      <c r="N214" s="83">
        <f t="shared" si="15"/>
        <v>0</v>
      </c>
      <c r="O214" s="80"/>
      <c r="P214" s="80"/>
      <c r="Q214" s="80"/>
      <c r="R214" s="84">
        <f t="shared" si="16"/>
        <v>0</v>
      </c>
      <c r="S214" s="19" t="str">
        <f t="shared" si="9"/>
        <v>OK</v>
      </c>
      <c r="T214" s="48"/>
      <c r="U214" s="68"/>
      <c r="V214" s="48"/>
      <c r="W214" s="48"/>
      <c r="X214" s="48"/>
      <c r="Y214" s="50"/>
      <c r="Z214" s="50"/>
      <c r="AA214" s="50"/>
      <c r="AB214" s="50"/>
      <c r="AC214" s="50"/>
      <c r="AD214" s="50"/>
      <c r="AE214" s="50"/>
      <c r="AF214" s="51"/>
      <c r="AG214" s="51"/>
      <c r="AH214" s="51"/>
      <c r="AI214" s="51"/>
    </row>
    <row r="215" spans="1:35" ht="40" customHeight="1" x14ac:dyDescent="0.35">
      <c r="A215" s="109"/>
      <c r="B215" s="112"/>
      <c r="C215" s="33">
        <v>212</v>
      </c>
      <c r="D215" s="115"/>
      <c r="E215" s="39" t="s">
        <v>65</v>
      </c>
      <c r="F215" s="40" t="s">
        <v>125</v>
      </c>
      <c r="G215" s="40" t="s">
        <v>116</v>
      </c>
      <c r="H215" s="40" t="s">
        <v>29</v>
      </c>
      <c r="I215" s="38">
        <v>160</v>
      </c>
      <c r="J215" s="17">
        <v>0</v>
      </c>
      <c r="K215" s="79">
        <f t="shared" si="14"/>
        <v>0</v>
      </c>
      <c r="L215" s="81">
        <f t="shared" si="17"/>
        <v>0</v>
      </c>
      <c r="M215" s="82"/>
      <c r="N215" s="83">
        <f t="shared" si="15"/>
        <v>0</v>
      </c>
      <c r="O215" s="80"/>
      <c r="P215" s="80"/>
      <c r="Q215" s="80"/>
      <c r="R215" s="84">
        <f t="shared" si="16"/>
        <v>0</v>
      </c>
      <c r="S215" s="19" t="str">
        <f t="shared" si="9"/>
        <v>OK</v>
      </c>
      <c r="T215" s="48"/>
      <c r="U215" s="68"/>
      <c r="V215" s="48"/>
      <c r="W215" s="48"/>
      <c r="X215" s="48"/>
      <c r="Y215" s="50"/>
      <c r="Z215" s="50"/>
      <c r="AA215" s="50"/>
      <c r="AB215" s="50"/>
      <c r="AC215" s="50"/>
      <c r="AD215" s="50"/>
      <c r="AE215" s="50"/>
      <c r="AF215" s="51"/>
      <c r="AG215" s="51"/>
      <c r="AH215" s="51"/>
      <c r="AI215" s="51"/>
    </row>
    <row r="216" spans="1:35" ht="40" customHeight="1" x14ac:dyDescent="0.35">
      <c r="A216" s="109"/>
      <c r="B216" s="112"/>
      <c r="C216" s="33">
        <v>213</v>
      </c>
      <c r="D216" s="115"/>
      <c r="E216" s="39" t="s">
        <v>69</v>
      </c>
      <c r="F216" s="40" t="s">
        <v>125</v>
      </c>
      <c r="G216" s="40" t="s">
        <v>137</v>
      </c>
      <c r="H216" s="40" t="s">
        <v>29</v>
      </c>
      <c r="I216" s="38">
        <v>242</v>
      </c>
      <c r="J216" s="17">
        <v>0</v>
      </c>
      <c r="K216" s="79">
        <f t="shared" si="14"/>
        <v>0</v>
      </c>
      <c r="L216" s="81">
        <f t="shared" si="17"/>
        <v>0</v>
      </c>
      <c r="M216" s="82"/>
      <c r="N216" s="83">
        <f t="shared" si="15"/>
        <v>0</v>
      </c>
      <c r="O216" s="80"/>
      <c r="P216" s="80"/>
      <c r="Q216" s="80"/>
      <c r="R216" s="84">
        <f t="shared" si="16"/>
        <v>0</v>
      </c>
      <c r="S216" s="19" t="str">
        <f t="shared" si="9"/>
        <v>OK</v>
      </c>
      <c r="T216" s="48"/>
      <c r="U216" s="68"/>
      <c r="V216" s="48"/>
      <c r="W216" s="48"/>
      <c r="X216" s="48"/>
      <c r="Y216" s="50"/>
      <c r="Z216" s="50"/>
      <c r="AA216" s="50"/>
      <c r="AB216" s="50"/>
      <c r="AC216" s="50"/>
      <c r="AD216" s="50"/>
      <c r="AE216" s="50"/>
      <c r="AF216" s="51"/>
      <c r="AG216" s="51"/>
      <c r="AH216" s="51"/>
      <c r="AI216" s="51"/>
    </row>
    <row r="217" spans="1:35" ht="40" customHeight="1" x14ac:dyDescent="0.35">
      <c r="A217" s="109"/>
      <c r="B217" s="112"/>
      <c r="C217" s="33">
        <v>214</v>
      </c>
      <c r="D217" s="115"/>
      <c r="E217" s="39" t="s">
        <v>70</v>
      </c>
      <c r="F217" s="40" t="s">
        <v>125</v>
      </c>
      <c r="G217" s="40" t="s">
        <v>71</v>
      </c>
      <c r="H217" s="40" t="s">
        <v>29</v>
      </c>
      <c r="I217" s="38">
        <v>164.74</v>
      </c>
      <c r="J217" s="17">
        <v>0</v>
      </c>
      <c r="K217" s="79">
        <f t="shared" si="14"/>
        <v>0</v>
      </c>
      <c r="L217" s="81">
        <f t="shared" si="17"/>
        <v>0</v>
      </c>
      <c r="M217" s="82"/>
      <c r="N217" s="83">
        <f t="shared" si="15"/>
        <v>0</v>
      </c>
      <c r="O217" s="80"/>
      <c r="P217" s="80"/>
      <c r="Q217" s="80"/>
      <c r="R217" s="84">
        <f t="shared" si="16"/>
        <v>0</v>
      </c>
      <c r="S217" s="19" t="str">
        <f t="shared" si="9"/>
        <v>OK</v>
      </c>
      <c r="T217" s="48"/>
      <c r="U217" s="68"/>
      <c r="V217" s="48"/>
      <c r="W217" s="48"/>
      <c r="X217" s="48"/>
      <c r="Y217" s="50"/>
      <c r="Z217" s="50"/>
      <c r="AA217" s="50"/>
      <c r="AB217" s="50"/>
      <c r="AC217" s="50"/>
      <c r="AD217" s="50"/>
      <c r="AE217" s="50"/>
      <c r="AF217" s="51"/>
      <c r="AG217" s="51"/>
      <c r="AH217" s="51"/>
      <c r="AI217" s="51"/>
    </row>
    <row r="218" spans="1:35" ht="40" customHeight="1" x14ac:dyDescent="0.35">
      <c r="A218" s="109"/>
      <c r="B218" s="112"/>
      <c r="C218" s="33">
        <v>215</v>
      </c>
      <c r="D218" s="115"/>
      <c r="E218" s="39" t="s">
        <v>72</v>
      </c>
      <c r="F218" s="40" t="s">
        <v>125</v>
      </c>
      <c r="G218" s="40" t="s">
        <v>101</v>
      </c>
      <c r="H218" s="40" t="s">
        <v>29</v>
      </c>
      <c r="I218" s="38">
        <v>960</v>
      </c>
      <c r="J218" s="17">
        <v>0</v>
      </c>
      <c r="K218" s="79">
        <f t="shared" si="14"/>
        <v>0</v>
      </c>
      <c r="L218" s="81">
        <f t="shared" si="17"/>
        <v>0</v>
      </c>
      <c r="M218" s="82"/>
      <c r="N218" s="83">
        <f t="shared" si="15"/>
        <v>0</v>
      </c>
      <c r="O218" s="80"/>
      <c r="P218" s="80"/>
      <c r="Q218" s="80"/>
      <c r="R218" s="84">
        <f t="shared" si="16"/>
        <v>0</v>
      </c>
      <c r="S218" s="19" t="str">
        <f t="shared" si="9"/>
        <v>OK</v>
      </c>
      <c r="T218" s="48"/>
      <c r="U218" s="68"/>
      <c r="V218" s="48"/>
      <c r="W218" s="48"/>
      <c r="X218" s="48"/>
      <c r="Y218" s="50"/>
      <c r="Z218" s="50"/>
      <c r="AA218" s="50"/>
      <c r="AB218" s="50"/>
      <c r="AC218" s="50"/>
      <c r="AD218" s="50"/>
      <c r="AE218" s="50"/>
      <c r="AF218" s="51"/>
      <c r="AG218" s="51"/>
      <c r="AH218" s="51"/>
      <c r="AI218" s="51"/>
    </row>
    <row r="219" spans="1:35" ht="40" customHeight="1" x14ac:dyDescent="0.35">
      <c r="A219" s="109"/>
      <c r="B219" s="112"/>
      <c r="C219" s="33">
        <v>216</v>
      </c>
      <c r="D219" s="115"/>
      <c r="E219" s="39" t="s">
        <v>74</v>
      </c>
      <c r="F219" s="40" t="s">
        <v>125</v>
      </c>
      <c r="G219" s="40" t="s">
        <v>102</v>
      </c>
      <c r="H219" s="40" t="s">
        <v>29</v>
      </c>
      <c r="I219" s="38">
        <v>1340</v>
      </c>
      <c r="J219" s="17">
        <v>0</v>
      </c>
      <c r="K219" s="79">
        <f t="shared" si="14"/>
        <v>0</v>
      </c>
      <c r="L219" s="81">
        <f t="shared" si="17"/>
        <v>0</v>
      </c>
      <c r="M219" s="82"/>
      <c r="N219" s="83">
        <f t="shared" si="15"/>
        <v>0</v>
      </c>
      <c r="O219" s="80"/>
      <c r="P219" s="80"/>
      <c r="Q219" s="80"/>
      <c r="R219" s="84">
        <f t="shared" si="16"/>
        <v>0</v>
      </c>
      <c r="S219" s="19" t="str">
        <f t="shared" si="9"/>
        <v>OK</v>
      </c>
      <c r="T219" s="48"/>
      <c r="U219" s="68"/>
      <c r="V219" s="48"/>
      <c r="W219" s="48"/>
      <c r="X219" s="48"/>
      <c r="Y219" s="50"/>
      <c r="Z219" s="50"/>
      <c r="AA219" s="50"/>
      <c r="AB219" s="50"/>
      <c r="AC219" s="50"/>
      <c r="AD219" s="50"/>
      <c r="AE219" s="50"/>
      <c r="AF219" s="51"/>
      <c r="AG219" s="51"/>
      <c r="AH219" s="51"/>
      <c r="AI219" s="51"/>
    </row>
    <row r="220" spans="1:35" ht="40" customHeight="1" x14ac:dyDescent="0.35">
      <c r="A220" s="109"/>
      <c r="B220" s="112"/>
      <c r="C220" s="33">
        <v>217</v>
      </c>
      <c r="D220" s="115"/>
      <c r="E220" s="39" t="s">
        <v>76</v>
      </c>
      <c r="F220" s="40" t="s">
        <v>125</v>
      </c>
      <c r="G220" s="40" t="s">
        <v>137</v>
      </c>
      <c r="H220" s="40" t="s">
        <v>29</v>
      </c>
      <c r="I220" s="38">
        <v>610</v>
      </c>
      <c r="J220" s="17">
        <v>0</v>
      </c>
      <c r="K220" s="79">
        <f t="shared" si="14"/>
        <v>0</v>
      </c>
      <c r="L220" s="81">
        <f t="shared" si="17"/>
        <v>0</v>
      </c>
      <c r="M220" s="82"/>
      <c r="N220" s="83">
        <f t="shared" si="15"/>
        <v>0</v>
      </c>
      <c r="O220" s="80"/>
      <c r="P220" s="80"/>
      <c r="Q220" s="80"/>
      <c r="R220" s="84">
        <f t="shared" si="16"/>
        <v>0</v>
      </c>
      <c r="S220" s="19" t="str">
        <f t="shared" si="9"/>
        <v>OK</v>
      </c>
      <c r="T220" s="48"/>
      <c r="U220" s="68"/>
      <c r="V220" s="48"/>
      <c r="W220" s="48"/>
      <c r="X220" s="48"/>
      <c r="Y220" s="50"/>
      <c r="Z220" s="50"/>
      <c r="AA220" s="50"/>
      <c r="AB220" s="50"/>
      <c r="AC220" s="50"/>
      <c r="AD220" s="50"/>
      <c r="AE220" s="50"/>
      <c r="AF220" s="51"/>
      <c r="AG220" s="51"/>
      <c r="AH220" s="51"/>
      <c r="AI220" s="51"/>
    </row>
    <row r="221" spans="1:35" ht="40" customHeight="1" x14ac:dyDescent="0.35">
      <c r="A221" s="109"/>
      <c r="B221" s="112"/>
      <c r="C221" s="33">
        <v>218</v>
      </c>
      <c r="D221" s="115"/>
      <c r="E221" s="39" t="s">
        <v>77</v>
      </c>
      <c r="F221" s="40" t="s">
        <v>125</v>
      </c>
      <c r="G221" s="40" t="s">
        <v>137</v>
      </c>
      <c r="H221" s="40" t="s">
        <v>29</v>
      </c>
      <c r="I221" s="38">
        <v>1150</v>
      </c>
      <c r="J221" s="17">
        <v>0</v>
      </c>
      <c r="K221" s="79">
        <f t="shared" si="14"/>
        <v>0</v>
      </c>
      <c r="L221" s="81">
        <f t="shared" si="17"/>
        <v>0</v>
      </c>
      <c r="M221" s="82"/>
      <c r="N221" s="83">
        <f t="shared" si="15"/>
        <v>0</v>
      </c>
      <c r="O221" s="80"/>
      <c r="P221" s="80"/>
      <c r="Q221" s="80"/>
      <c r="R221" s="84">
        <f t="shared" si="16"/>
        <v>0</v>
      </c>
      <c r="S221" s="19" t="str">
        <f t="shared" si="9"/>
        <v>OK</v>
      </c>
      <c r="T221" s="48"/>
      <c r="U221" s="68"/>
      <c r="V221" s="48"/>
      <c r="W221" s="48"/>
      <c r="X221" s="48"/>
      <c r="Y221" s="50"/>
      <c r="Z221" s="50"/>
      <c r="AA221" s="50"/>
      <c r="AB221" s="50"/>
      <c r="AC221" s="50"/>
      <c r="AD221" s="50"/>
      <c r="AE221" s="50"/>
      <c r="AF221" s="51"/>
      <c r="AG221" s="51"/>
      <c r="AH221" s="51"/>
      <c r="AI221" s="51"/>
    </row>
    <row r="222" spans="1:35" ht="40" customHeight="1" x14ac:dyDescent="0.35">
      <c r="A222" s="109"/>
      <c r="B222" s="112"/>
      <c r="C222" s="33">
        <v>219</v>
      </c>
      <c r="D222" s="115"/>
      <c r="E222" s="39" t="s">
        <v>78</v>
      </c>
      <c r="F222" s="40" t="s">
        <v>125</v>
      </c>
      <c r="G222" s="40" t="s">
        <v>137</v>
      </c>
      <c r="H222" s="40" t="s">
        <v>29</v>
      </c>
      <c r="I222" s="38">
        <v>90</v>
      </c>
      <c r="J222" s="17">
        <v>0</v>
      </c>
      <c r="K222" s="79">
        <f t="shared" si="14"/>
        <v>0</v>
      </c>
      <c r="L222" s="81">
        <f t="shared" si="17"/>
        <v>0</v>
      </c>
      <c r="M222" s="82"/>
      <c r="N222" s="83">
        <f t="shared" si="15"/>
        <v>0</v>
      </c>
      <c r="O222" s="80"/>
      <c r="P222" s="80"/>
      <c r="Q222" s="80"/>
      <c r="R222" s="84">
        <f t="shared" si="16"/>
        <v>0</v>
      </c>
      <c r="S222" s="19" t="str">
        <f t="shared" si="9"/>
        <v>OK</v>
      </c>
      <c r="T222" s="48"/>
      <c r="U222" s="68"/>
      <c r="V222" s="48"/>
      <c r="W222" s="48"/>
      <c r="X222" s="48"/>
      <c r="Y222" s="50"/>
      <c r="Z222" s="50"/>
      <c r="AA222" s="50"/>
      <c r="AB222" s="50"/>
      <c r="AC222" s="50"/>
      <c r="AD222" s="50"/>
      <c r="AE222" s="50"/>
      <c r="AF222" s="51"/>
      <c r="AG222" s="51"/>
      <c r="AH222" s="51"/>
      <c r="AI222" s="51"/>
    </row>
    <row r="223" spans="1:35" ht="40" customHeight="1" x14ac:dyDescent="0.35">
      <c r="A223" s="109"/>
      <c r="B223" s="112"/>
      <c r="C223" s="33">
        <v>220</v>
      </c>
      <c r="D223" s="115"/>
      <c r="E223" s="39" t="s">
        <v>131</v>
      </c>
      <c r="F223" s="40" t="s">
        <v>125</v>
      </c>
      <c r="G223" s="40" t="s">
        <v>137</v>
      </c>
      <c r="H223" s="40" t="s">
        <v>29</v>
      </c>
      <c r="I223" s="38">
        <v>70</v>
      </c>
      <c r="J223" s="17">
        <v>0</v>
      </c>
      <c r="K223" s="79">
        <f t="shared" si="14"/>
        <v>0</v>
      </c>
      <c r="L223" s="81">
        <f t="shared" si="17"/>
        <v>0</v>
      </c>
      <c r="M223" s="82"/>
      <c r="N223" s="83">
        <f t="shared" si="15"/>
        <v>0</v>
      </c>
      <c r="O223" s="80"/>
      <c r="P223" s="80"/>
      <c r="Q223" s="80"/>
      <c r="R223" s="84">
        <f t="shared" si="16"/>
        <v>0</v>
      </c>
      <c r="S223" s="19" t="str">
        <f t="shared" si="9"/>
        <v>OK</v>
      </c>
      <c r="T223" s="48"/>
      <c r="U223" s="68"/>
      <c r="V223" s="48"/>
      <c r="W223" s="48"/>
      <c r="X223" s="48"/>
      <c r="Y223" s="50"/>
      <c r="Z223" s="50"/>
      <c r="AA223" s="50"/>
      <c r="AB223" s="50"/>
      <c r="AC223" s="50"/>
      <c r="AD223" s="50"/>
      <c r="AE223" s="50"/>
      <c r="AF223" s="51"/>
      <c r="AG223" s="51"/>
      <c r="AH223" s="51"/>
      <c r="AI223" s="51"/>
    </row>
    <row r="224" spans="1:35" ht="40" customHeight="1" x14ac:dyDescent="0.35">
      <c r="A224" s="109"/>
      <c r="B224" s="112"/>
      <c r="C224" s="33">
        <v>221</v>
      </c>
      <c r="D224" s="115"/>
      <c r="E224" s="39" t="s">
        <v>132</v>
      </c>
      <c r="F224" s="40" t="s">
        <v>37</v>
      </c>
      <c r="G224" s="40" t="s">
        <v>117</v>
      </c>
      <c r="H224" s="40" t="s">
        <v>29</v>
      </c>
      <c r="I224" s="38">
        <v>16.18</v>
      </c>
      <c r="J224" s="17">
        <v>0</v>
      </c>
      <c r="K224" s="79">
        <f t="shared" si="14"/>
        <v>0</v>
      </c>
      <c r="L224" s="81">
        <f t="shared" si="17"/>
        <v>0</v>
      </c>
      <c r="M224" s="82"/>
      <c r="N224" s="83">
        <f t="shared" si="15"/>
        <v>0</v>
      </c>
      <c r="O224" s="80"/>
      <c r="P224" s="80"/>
      <c r="Q224" s="80"/>
      <c r="R224" s="84">
        <f t="shared" si="16"/>
        <v>0</v>
      </c>
      <c r="S224" s="19" t="str">
        <f t="shared" si="9"/>
        <v>OK</v>
      </c>
      <c r="T224" s="48"/>
      <c r="U224" s="68"/>
      <c r="V224" s="48"/>
      <c r="W224" s="48"/>
      <c r="X224" s="48"/>
      <c r="Y224" s="50"/>
      <c r="Z224" s="50"/>
      <c r="AA224" s="50"/>
      <c r="AB224" s="50"/>
      <c r="AC224" s="50"/>
      <c r="AD224" s="50"/>
      <c r="AE224" s="50"/>
      <c r="AF224" s="51"/>
      <c r="AG224" s="51"/>
      <c r="AH224" s="51"/>
      <c r="AI224" s="51"/>
    </row>
    <row r="225" spans="1:35" ht="40" customHeight="1" x14ac:dyDescent="0.35">
      <c r="A225" s="109"/>
      <c r="B225" s="112"/>
      <c r="C225" s="33">
        <v>222</v>
      </c>
      <c r="D225" s="115"/>
      <c r="E225" s="39" t="s">
        <v>135</v>
      </c>
      <c r="F225" s="40" t="s">
        <v>37</v>
      </c>
      <c r="G225" s="40" t="s">
        <v>118</v>
      </c>
      <c r="H225" s="40" t="s">
        <v>29</v>
      </c>
      <c r="I225" s="38">
        <v>45</v>
      </c>
      <c r="J225" s="17">
        <v>0</v>
      </c>
      <c r="K225" s="79">
        <f t="shared" si="14"/>
        <v>0</v>
      </c>
      <c r="L225" s="81">
        <f t="shared" si="17"/>
        <v>0</v>
      </c>
      <c r="M225" s="82"/>
      <c r="N225" s="83">
        <f t="shared" si="15"/>
        <v>0</v>
      </c>
      <c r="O225" s="80"/>
      <c r="P225" s="80"/>
      <c r="Q225" s="80"/>
      <c r="R225" s="84">
        <f t="shared" si="16"/>
        <v>0</v>
      </c>
      <c r="S225" s="19" t="str">
        <f t="shared" si="9"/>
        <v>OK</v>
      </c>
      <c r="T225" s="48"/>
      <c r="U225" s="68"/>
      <c r="V225" s="48"/>
      <c r="W225" s="48"/>
      <c r="X225" s="48"/>
      <c r="Y225" s="50"/>
      <c r="Z225" s="50"/>
      <c r="AA225" s="50"/>
      <c r="AB225" s="50"/>
      <c r="AC225" s="50"/>
      <c r="AD225" s="50"/>
      <c r="AE225" s="50"/>
      <c r="AF225" s="51"/>
      <c r="AG225" s="51"/>
      <c r="AH225" s="51"/>
      <c r="AI225" s="51"/>
    </row>
    <row r="226" spans="1:35" ht="40" customHeight="1" x14ac:dyDescent="0.35">
      <c r="A226" s="109"/>
      <c r="B226" s="112"/>
      <c r="C226" s="33">
        <v>223</v>
      </c>
      <c r="D226" s="115"/>
      <c r="E226" s="39" t="s">
        <v>136</v>
      </c>
      <c r="F226" s="40" t="s">
        <v>37</v>
      </c>
      <c r="G226" s="40" t="s">
        <v>119</v>
      </c>
      <c r="H226" s="40" t="s">
        <v>29</v>
      </c>
      <c r="I226" s="38">
        <v>30</v>
      </c>
      <c r="J226" s="17">
        <v>0</v>
      </c>
      <c r="K226" s="79">
        <f t="shared" si="14"/>
        <v>0</v>
      </c>
      <c r="L226" s="81">
        <f t="shared" si="17"/>
        <v>0</v>
      </c>
      <c r="M226" s="82"/>
      <c r="N226" s="83">
        <f t="shared" si="15"/>
        <v>0</v>
      </c>
      <c r="O226" s="80"/>
      <c r="P226" s="80"/>
      <c r="Q226" s="80"/>
      <c r="R226" s="84">
        <f t="shared" si="16"/>
        <v>0</v>
      </c>
      <c r="S226" s="19" t="str">
        <f t="shared" si="9"/>
        <v>OK</v>
      </c>
      <c r="T226" s="48"/>
      <c r="U226" s="68"/>
      <c r="V226" s="48"/>
      <c r="W226" s="48"/>
      <c r="X226" s="48"/>
      <c r="Y226" s="50"/>
      <c r="Z226" s="50"/>
      <c r="AA226" s="50"/>
      <c r="AB226" s="50"/>
      <c r="AC226" s="50"/>
      <c r="AD226" s="50"/>
      <c r="AE226" s="50"/>
      <c r="AF226" s="51"/>
      <c r="AG226" s="51"/>
      <c r="AH226" s="51"/>
      <c r="AI226" s="51"/>
    </row>
    <row r="227" spans="1:35" ht="40" customHeight="1" x14ac:dyDescent="0.35">
      <c r="A227" s="109"/>
      <c r="B227" s="112"/>
      <c r="C227" s="33">
        <v>224</v>
      </c>
      <c r="D227" s="115"/>
      <c r="E227" s="39" t="s">
        <v>86</v>
      </c>
      <c r="F227" s="40" t="s">
        <v>125</v>
      </c>
      <c r="G227" s="40" t="s">
        <v>137</v>
      </c>
      <c r="H227" s="40" t="s">
        <v>29</v>
      </c>
      <c r="I227" s="38">
        <v>400</v>
      </c>
      <c r="J227" s="17">
        <v>0</v>
      </c>
      <c r="K227" s="79">
        <f t="shared" si="14"/>
        <v>0</v>
      </c>
      <c r="L227" s="81">
        <f t="shared" si="17"/>
        <v>0</v>
      </c>
      <c r="M227" s="82"/>
      <c r="N227" s="83">
        <f t="shared" si="15"/>
        <v>0</v>
      </c>
      <c r="O227" s="80"/>
      <c r="P227" s="80"/>
      <c r="Q227" s="80"/>
      <c r="R227" s="84">
        <f t="shared" si="16"/>
        <v>0</v>
      </c>
      <c r="S227" s="19" t="str">
        <f t="shared" si="9"/>
        <v>OK</v>
      </c>
      <c r="T227" s="48"/>
      <c r="U227" s="68"/>
      <c r="V227" s="48"/>
      <c r="W227" s="48"/>
      <c r="X227" s="48"/>
      <c r="Y227" s="50"/>
      <c r="Z227" s="50"/>
      <c r="AA227" s="50"/>
      <c r="AB227" s="50"/>
      <c r="AC227" s="50"/>
      <c r="AD227" s="50"/>
      <c r="AE227" s="50"/>
      <c r="AF227" s="51"/>
      <c r="AG227" s="51"/>
      <c r="AH227" s="51"/>
      <c r="AI227" s="51"/>
    </row>
    <row r="228" spans="1:35" ht="40" customHeight="1" x14ac:dyDescent="0.35">
      <c r="A228" s="109"/>
      <c r="B228" s="112"/>
      <c r="C228" s="33">
        <v>225</v>
      </c>
      <c r="D228" s="115"/>
      <c r="E228" s="39" t="s">
        <v>89</v>
      </c>
      <c r="F228" s="40" t="s">
        <v>37</v>
      </c>
      <c r="G228" s="40" t="s">
        <v>137</v>
      </c>
      <c r="H228" s="40" t="s">
        <v>29</v>
      </c>
      <c r="I228" s="38">
        <v>190</v>
      </c>
      <c r="J228" s="17">
        <v>0</v>
      </c>
      <c r="K228" s="79">
        <f t="shared" si="14"/>
        <v>0</v>
      </c>
      <c r="L228" s="81">
        <f t="shared" si="17"/>
        <v>0</v>
      </c>
      <c r="M228" s="82"/>
      <c r="N228" s="83">
        <f t="shared" si="15"/>
        <v>0</v>
      </c>
      <c r="O228" s="80"/>
      <c r="P228" s="80"/>
      <c r="Q228" s="80"/>
      <c r="R228" s="84">
        <f t="shared" si="16"/>
        <v>0</v>
      </c>
      <c r="S228" s="19" t="str">
        <f t="shared" si="9"/>
        <v>OK</v>
      </c>
      <c r="T228" s="48"/>
      <c r="U228" s="68"/>
      <c r="V228" s="48"/>
      <c r="W228" s="48"/>
      <c r="X228" s="48"/>
      <c r="Y228" s="50"/>
      <c r="Z228" s="50"/>
      <c r="AA228" s="50"/>
      <c r="AB228" s="50"/>
      <c r="AC228" s="50"/>
      <c r="AD228" s="50"/>
      <c r="AE228" s="50"/>
      <c r="AF228" s="51"/>
      <c r="AG228" s="51"/>
      <c r="AH228" s="51"/>
      <c r="AI228" s="51"/>
    </row>
    <row r="229" spans="1:35" ht="40" customHeight="1" x14ac:dyDescent="0.35">
      <c r="A229" s="109"/>
      <c r="B229" s="112"/>
      <c r="C229" s="33">
        <v>226</v>
      </c>
      <c r="D229" s="115"/>
      <c r="E229" s="39" t="s">
        <v>90</v>
      </c>
      <c r="F229" s="40" t="s">
        <v>37</v>
      </c>
      <c r="G229" s="40" t="s">
        <v>137</v>
      </c>
      <c r="H229" s="40" t="s">
        <v>29</v>
      </c>
      <c r="I229" s="38">
        <v>100</v>
      </c>
      <c r="J229" s="17">
        <v>0</v>
      </c>
      <c r="K229" s="79">
        <f t="shared" si="14"/>
        <v>0</v>
      </c>
      <c r="L229" s="81">
        <f t="shared" si="17"/>
        <v>0</v>
      </c>
      <c r="M229" s="82"/>
      <c r="N229" s="83">
        <f t="shared" si="15"/>
        <v>0</v>
      </c>
      <c r="O229" s="80"/>
      <c r="P229" s="80"/>
      <c r="Q229" s="80"/>
      <c r="R229" s="84">
        <f t="shared" si="16"/>
        <v>0</v>
      </c>
      <c r="S229" s="19" t="str">
        <f t="shared" si="9"/>
        <v>OK</v>
      </c>
      <c r="T229" s="48"/>
      <c r="U229" s="68"/>
      <c r="V229" s="48"/>
      <c r="W229" s="48"/>
      <c r="X229" s="48"/>
      <c r="Y229" s="50"/>
      <c r="Z229" s="50"/>
      <c r="AA229" s="50"/>
      <c r="AB229" s="50"/>
      <c r="AC229" s="50"/>
      <c r="AD229" s="50"/>
      <c r="AE229" s="50"/>
      <c r="AF229" s="51"/>
      <c r="AG229" s="51"/>
      <c r="AH229" s="51"/>
      <c r="AI229" s="51"/>
    </row>
    <row r="230" spans="1:35" ht="40" customHeight="1" x14ac:dyDescent="0.35">
      <c r="A230" s="109"/>
      <c r="B230" s="112"/>
      <c r="C230" s="33">
        <v>227</v>
      </c>
      <c r="D230" s="115"/>
      <c r="E230" s="39" t="s">
        <v>91</v>
      </c>
      <c r="F230" s="40" t="s">
        <v>37</v>
      </c>
      <c r="G230" s="40" t="s">
        <v>120</v>
      </c>
      <c r="H230" s="40" t="s">
        <v>29</v>
      </c>
      <c r="I230" s="38">
        <v>20</v>
      </c>
      <c r="J230" s="17">
        <v>0</v>
      </c>
      <c r="K230" s="79">
        <f t="shared" si="14"/>
        <v>0</v>
      </c>
      <c r="L230" s="81">
        <f t="shared" si="17"/>
        <v>0</v>
      </c>
      <c r="M230" s="82"/>
      <c r="N230" s="83">
        <f t="shared" si="15"/>
        <v>0</v>
      </c>
      <c r="O230" s="80"/>
      <c r="P230" s="80"/>
      <c r="Q230" s="80"/>
      <c r="R230" s="84">
        <f t="shared" si="16"/>
        <v>0</v>
      </c>
      <c r="S230" s="19" t="str">
        <f t="shared" si="9"/>
        <v>OK</v>
      </c>
      <c r="T230" s="48"/>
      <c r="U230" s="68"/>
      <c r="V230" s="48"/>
      <c r="W230" s="48"/>
      <c r="X230" s="48"/>
      <c r="Y230" s="50"/>
      <c r="Z230" s="50"/>
      <c r="AA230" s="50"/>
      <c r="AB230" s="50"/>
      <c r="AC230" s="50"/>
      <c r="AD230" s="50"/>
      <c r="AE230" s="50"/>
      <c r="AF230" s="51"/>
      <c r="AG230" s="51"/>
      <c r="AH230" s="51"/>
      <c r="AI230" s="51"/>
    </row>
    <row r="231" spans="1:35" ht="40" customHeight="1" x14ac:dyDescent="0.35">
      <c r="A231" s="109"/>
      <c r="B231" s="112"/>
      <c r="C231" s="33">
        <v>228</v>
      </c>
      <c r="D231" s="115"/>
      <c r="E231" s="39" t="s">
        <v>93</v>
      </c>
      <c r="F231" s="40" t="s">
        <v>125</v>
      </c>
      <c r="G231" s="40" t="s">
        <v>137</v>
      </c>
      <c r="H231" s="40" t="s">
        <v>29</v>
      </c>
      <c r="I231" s="38">
        <v>133</v>
      </c>
      <c r="J231" s="17">
        <v>0</v>
      </c>
      <c r="K231" s="79">
        <f t="shared" si="14"/>
        <v>0</v>
      </c>
      <c r="L231" s="81">
        <f t="shared" si="17"/>
        <v>0</v>
      </c>
      <c r="M231" s="82"/>
      <c r="N231" s="83">
        <f t="shared" si="15"/>
        <v>0</v>
      </c>
      <c r="O231" s="80"/>
      <c r="P231" s="80"/>
      <c r="Q231" s="80"/>
      <c r="R231" s="84">
        <f t="shared" si="16"/>
        <v>0</v>
      </c>
      <c r="S231" s="19" t="str">
        <f t="shared" si="9"/>
        <v>OK</v>
      </c>
      <c r="T231" s="48"/>
      <c r="U231" s="68"/>
      <c r="V231" s="48"/>
      <c r="W231" s="48"/>
      <c r="X231" s="48"/>
      <c r="Y231" s="50"/>
      <c r="Z231" s="50"/>
      <c r="AA231" s="50"/>
      <c r="AB231" s="50"/>
      <c r="AC231" s="50"/>
      <c r="AD231" s="50"/>
      <c r="AE231" s="50"/>
      <c r="AF231" s="51"/>
      <c r="AG231" s="51"/>
      <c r="AH231" s="51"/>
      <c r="AI231" s="51"/>
    </row>
    <row r="232" spans="1:35" ht="40" customHeight="1" x14ac:dyDescent="0.35">
      <c r="A232" s="110"/>
      <c r="B232" s="113"/>
      <c r="C232" s="33">
        <v>229</v>
      </c>
      <c r="D232" s="116"/>
      <c r="E232" s="39" t="s">
        <v>94</v>
      </c>
      <c r="F232" s="40" t="s">
        <v>125</v>
      </c>
      <c r="G232" s="40" t="s">
        <v>137</v>
      </c>
      <c r="H232" s="40" t="s">
        <v>29</v>
      </c>
      <c r="I232" s="38">
        <v>204.77</v>
      </c>
      <c r="J232" s="17">
        <v>0</v>
      </c>
      <c r="K232" s="79">
        <f t="shared" si="14"/>
        <v>0</v>
      </c>
      <c r="L232" s="81">
        <f t="shared" si="17"/>
        <v>0</v>
      </c>
      <c r="M232" s="82"/>
      <c r="N232" s="83">
        <f t="shared" si="15"/>
        <v>0</v>
      </c>
      <c r="O232" s="80"/>
      <c r="P232" s="80"/>
      <c r="Q232" s="80"/>
      <c r="R232" s="84">
        <f t="shared" si="16"/>
        <v>0</v>
      </c>
      <c r="S232" s="19" t="str">
        <f t="shared" si="9"/>
        <v>OK</v>
      </c>
      <c r="T232" s="48"/>
      <c r="U232" s="68"/>
      <c r="V232" s="48"/>
      <c r="W232" s="48"/>
      <c r="X232" s="48"/>
      <c r="Y232" s="50"/>
      <c r="Z232" s="50"/>
      <c r="AA232" s="50"/>
      <c r="AB232" s="50"/>
      <c r="AC232" s="50"/>
      <c r="AD232" s="50"/>
      <c r="AE232" s="50"/>
      <c r="AF232" s="51"/>
      <c r="AG232" s="51"/>
      <c r="AH232" s="51"/>
      <c r="AI232" s="51"/>
    </row>
    <row r="233" spans="1:35" ht="40" customHeight="1" x14ac:dyDescent="0.35">
      <c r="A233" s="108" t="s">
        <v>145</v>
      </c>
      <c r="B233" s="111">
        <v>7</v>
      </c>
      <c r="C233" s="33">
        <v>230</v>
      </c>
      <c r="D233" s="114" t="s">
        <v>124</v>
      </c>
      <c r="E233" s="39" t="s">
        <v>27</v>
      </c>
      <c r="F233" s="40" t="s">
        <v>125</v>
      </c>
      <c r="G233" s="40" t="s">
        <v>137</v>
      </c>
      <c r="H233" s="40" t="s">
        <v>29</v>
      </c>
      <c r="I233" s="38">
        <v>177</v>
      </c>
      <c r="J233" s="17">
        <v>0</v>
      </c>
      <c r="K233" s="79">
        <f t="shared" si="14"/>
        <v>0</v>
      </c>
      <c r="L233" s="81">
        <f t="shared" si="17"/>
        <v>0</v>
      </c>
      <c r="M233" s="82"/>
      <c r="N233" s="83">
        <f t="shared" si="15"/>
        <v>0</v>
      </c>
      <c r="O233" s="80"/>
      <c r="P233" s="80"/>
      <c r="Q233" s="80"/>
      <c r="R233" s="84">
        <f t="shared" si="16"/>
        <v>0</v>
      </c>
      <c r="S233" s="19" t="str">
        <f t="shared" si="9"/>
        <v>OK</v>
      </c>
      <c r="T233" s="48"/>
      <c r="U233" s="68"/>
      <c r="V233" s="48"/>
      <c r="W233" s="48"/>
      <c r="X233" s="48"/>
      <c r="Y233" s="50"/>
      <c r="Z233" s="50"/>
      <c r="AA233" s="50"/>
      <c r="AB233" s="50"/>
      <c r="AC233" s="50"/>
      <c r="AD233" s="50"/>
      <c r="AE233" s="50"/>
      <c r="AF233" s="51"/>
      <c r="AG233" s="51"/>
      <c r="AH233" s="51"/>
      <c r="AI233" s="51"/>
    </row>
    <row r="234" spans="1:35" ht="40" customHeight="1" x14ac:dyDescent="0.35">
      <c r="A234" s="109"/>
      <c r="B234" s="112"/>
      <c r="C234" s="33">
        <v>231</v>
      </c>
      <c r="D234" s="115"/>
      <c r="E234" s="39" t="s">
        <v>30</v>
      </c>
      <c r="F234" s="40" t="s">
        <v>31</v>
      </c>
      <c r="G234" s="40" t="s">
        <v>137</v>
      </c>
      <c r="H234" s="40" t="s">
        <v>29</v>
      </c>
      <c r="I234" s="38">
        <v>20</v>
      </c>
      <c r="J234" s="17">
        <v>0</v>
      </c>
      <c r="K234" s="79">
        <f t="shared" si="14"/>
        <v>0</v>
      </c>
      <c r="L234" s="81">
        <f t="shared" si="17"/>
        <v>0</v>
      </c>
      <c r="M234" s="82"/>
      <c r="N234" s="83">
        <f t="shared" si="15"/>
        <v>0</v>
      </c>
      <c r="O234" s="80"/>
      <c r="P234" s="80"/>
      <c r="Q234" s="80"/>
      <c r="R234" s="84">
        <f t="shared" si="16"/>
        <v>0</v>
      </c>
      <c r="S234" s="19" t="str">
        <f t="shared" si="9"/>
        <v>OK</v>
      </c>
      <c r="T234" s="48"/>
      <c r="U234" s="68"/>
      <c r="V234" s="48"/>
      <c r="W234" s="48"/>
      <c r="X234" s="48"/>
      <c r="Y234" s="50"/>
      <c r="Z234" s="50"/>
      <c r="AA234" s="50"/>
      <c r="AB234" s="50"/>
      <c r="AC234" s="50"/>
      <c r="AD234" s="50"/>
      <c r="AE234" s="50"/>
      <c r="AF234" s="51"/>
      <c r="AG234" s="51"/>
      <c r="AH234" s="51"/>
      <c r="AI234" s="51"/>
    </row>
    <row r="235" spans="1:35" ht="40" customHeight="1" x14ac:dyDescent="0.35">
      <c r="A235" s="109"/>
      <c r="B235" s="112"/>
      <c r="C235" s="33">
        <v>232</v>
      </c>
      <c r="D235" s="115"/>
      <c r="E235" s="39" t="s">
        <v>32</v>
      </c>
      <c r="F235" s="40" t="s">
        <v>125</v>
      </c>
      <c r="G235" s="40" t="s">
        <v>137</v>
      </c>
      <c r="H235" s="40" t="s">
        <v>29</v>
      </c>
      <c r="I235" s="38">
        <v>32</v>
      </c>
      <c r="J235" s="17">
        <v>0</v>
      </c>
      <c r="K235" s="79">
        <f t="shared" si="14"/>
        <v>0</v>
      </c>
      <c r="L235" s="81">
        <f t="shared" si="17"/>
        <v>0</v>
      </c>
      <c r="M235" s="82"/>
      <c r="N235" s="83">
        <f t="shared" si="15"/>
        <v>0</v>
      </c>
      <c r="O235" s="80"/>
      <c r="P235" s="80"/>
      <c r="Q235" s="80"/>
      <c r="R235" s="84">
        <f t="shared" si="16"/>
        <v>0</v>
      </c>
      <c r="S235" s="19" t="str">
        <f t="shared" si="9"/>
        <v>OK</v>
      </c>
      <c r="T235" s="48"/>
      <c r="U235" s="68"/>
      <c r="V235" s="48"/>
      <c r="W235" s="48"/>
      <c r="X235" s="48"/>
      <c r="Y235" s="50"/>
      <c r="Z235" s="50"/>
      <c r="AA235" s="50"/>
      <c r="AB235" s="50"/>
      <c r="AC235" s="50"/>
      <c r="AD235" s="50"/>
      <c r="AE235" s="50"/>
      <c r="AF235" s="51"/>
      <c r="AG235" s="51"/>
      <c r="AH235" s="51"/>
      <c r="AI235" s="51"/>
    </row>
    <row r="236" spans="1:35" ht="40" customHeight="1" x14ac:dyDescent="0.35">
      <c r="A236" s="109"/>
      <c r="B236" s="112"/>
      <c r="C236" s="33">
        <v>233</v>
      </c>
      <c r="D236" s="115"/>
      <c r="E236" s="39" t="s">
        <v>33</v>
      </c>
      <c r="F236" s="40" t="s">
        <v>125</v>
      </c>
      <c r="G236" s="40" t="s">
        <v>101</v>
      </c>
      <c r="H236" s="40" t="s">
        <v>29</v>
      </c>
      <c r="I236" s="38">
        <v>52</v>
      </c>
      <c r="J236" s="17">
        <v>0</v>
      </c>
      <c r="K236" s="79">
        <f t="shared" si="14"/>
        <v>0</v>
      </c>
      <c r="L236" s="81">
        <f t="shared" si="17"/>
        <v>0</v>
      </c>
      <c r="M236" s="82"/>
      <c r="N236" s="83">
        <f t="shared" si="15"/>
        <v>0</v>
      </c>
      <c r="O236" s="80"/>
      <c r="P236" s="80"/>
      <c r="Q236" s="80"/>
      <c r="R236" s="84">
        <f t="shared" si="16"/>
        <v>0</v>
      </c>
      <c r="S236" s="19" t="str">
        <f t="shared" si="9"/>
        <v>OK</v>
      </c>
      <c r="T236" s="48"/>
      <c r="U236" s="68"/>
      <c r="V236" s="48"/>
      <c r="W236" s="48"/>
      <c r="X236" s="48"/>
      <c r="Y236" s="50"/>
      <c r="Z236" s="50"/>
      <c r="AA236" s="50"/>
      <c r="AB236" s="50"/>
      <c r="AC236" s="50"/>
      <c r="AD236" s="50"/>
      <c r="AE236" s="50"/>
      <c r="AF236" s="51"/>
      <c r="AG236" s="51"/>
      <c r="AH236" s="51"/>
      <c r="AI236" s="51"/>
    </row>
    <row r="237" spans="1:35" ht="40" customHeight="1" x14ac:dyDescent="0.35">
      <c r="A237" s="109"/>
      <c r="B237" s="112"/>
      <c r="C237" s="33">
        <v>234</v>
      </c>
      <c r="D237" s="115"/>
      <c r="E237" s="39" t="s">
        <v>35</v>
      </c>
      <c r="F237" s="40" t="s">
        <v>125</v>
      </c>
      <c r="G237" s="40" t="s">
        <v>102</v>
      </c>
      <c r="H237" s="40" t="s">
        <v>29</v>
      </c>
      <c r="I237" s="38">
        <v>75</v>
      </c>
      <c r="J237" s="17">
        <v>0</v>
      </c>
      <c r="K237" s="79">
        <f t="shared" si="14"/>
        <v>0</v>
      </c>
      <c r="L237" s="81">
        <f t="shared" si="17"/>
        <v>0</v>
      </c>
      <c r="M237" s="82"/>
      <c r="N237" s="83">
        <f t="shared" si="15"/>
        <v>0</v>
      </c>
      <c r="O237" s="80"/>
      <c r="P237" s="80"/>
      <c r="Q237" s="80"/>
      <c r="R237" s="84">
        <f t="shared" si="16"/>
        <v>0</v>
      </c>
      <c r="S237" s="19" t="str">
        <f t="shared" si="9"/>
        <v>OK</v>
      </c>
      <c r="T237" s="48"/>
      <c r="U237" s="68"/>
      <c r="V237" s="48"/>
      <c r="W237" s="48"/>
      <c r="X237" s="48"/>
      <c r="Y237" s="50"/>
      <c r="Z237" s="50"/>
      <c r="AA237" s="50"/>
      <c r="AB237" s="50"/>
      <c r="AC237" s="50"/>
      <c r="AD237" s="50"/>
      <c r="AE237" s="50"/>
      <c r="AF237" s="51"/>
      <c r="AG237" s="51"/>
      <c r="AH237" s="51"/>
      <c r="AI237" s="51"/>
    </row>
    <row r="238" spans="1:35" ht="40" customHeight="1" x14ac:dyDescent="0.35">
      <c r="A238" s="109"/>
      <c r="B238" s="112"/>
      <c r="C238" s="33">
        <v>235</v>
      </c>
      <c r="D238" s="115"/>
      <c r="E238" s="39" t="s">
        <v>127</v>
      </c>
      <c r="F238" s="40" t="s">
        <v>125</v>
      </c>
      <c r="G238" s="40" t="s">
        <v>137</v>
      </c>
      <c r="H238" s="40" t="s">
        <v>29</v>
      </c>
      <c r="I238" s="38">
        <v>6.59</v>
      </c>
      <c r="J238" s="17">
        <v>0</v>
      </c>
      <c r="K238" s="79">
        <f t="shared" si="14"/>
        <v>0</v>
      </c>
      <c r="L238" s="81">
        <f t="shared" si="17"/>
        <v>0</v>
      </c>
      <c r="M238" s="82"/>
      <c r="N238" s="83">
        <f t="shared" si="15"/>
        <v>0</v>
      </c>
      <c r="O238" s="80"/>
      <c r="P238" s="80"/>
      <c r="Q238" s="80"/>
      <c r="R238" s="84">
        <f t="shared" si="16"/>
        <v>0</v>
      </c>
      <c r="S238" s="19" t="str">
        <f t="shared" si="9"/>
        <v>OK</v>
      </c>
      <c r="T238" s="48"/>
      <c r="U238" s="68"/>
      <c r="V238" s="48"/>
      <c r="W238" s="48"/>
      <c r="X238" s="48"/>
      <c r="Y238" s="50"/>
      <c r="Z238" s="50"/>
      <c r="AA238" s="50"/>
      <c r="AB238" s="50"/>
      <c r="AC238" s="50"/>
      <c r="AD238" s="50"/>
      <c r="AE238" s="50"/>
      <c r="AF238" s="51"/>
      <c r="AG238" s="51"/>
      <c r="AH238" s="51"/>
      <c r="AI238" s="51"/>
    </row>
    <row r="239" spans="1:35" ht="40" customHeight="1" x14ac:dyDescent="0.35">
      <c r="A239" s="109"/>
      <c r="B239" s="112"/>
      <c r="C239" s="33">
        <v>236</v>
      </c>
      <c r="D239" s="115"/>
      <c r="E239" s="39" t="s">
        <v>128</v>
      </c>
      <c r="F239" s="40" t="s">
        <v>37</v>
      </c>
      <c r="G239" s="40" t="s">
        <v>103</v>
      </c>
      <c r="H239" s="40" t="s">
        <v>29</v>
      </c>
      <c r="I239" s="38">
        <v>13.33</v>
      </c>
      <c r="J239" s="17">
        <v>0</v>
      </c>
      <c r="K239" s="79">
        <f t="shared" si="14"/>
        <v>0</v>
      </c>
      <c r="L239" s="81">
        <f t="shared" si="17"/>
        <v>0</v>
      </c>
      <c r="M239" s="82"/>
      <c r="N239" s="83">
        <f t="shared" si="15"/>
        <v>0</v>
      </c>
      <c r="O239" s="80"/>
      <c r="P239" s="80"/>
      <c r="Q239" s="80"/>
      <c r="R239" s="84">
        <f t="shared" si="16"/>
        <v>0</v>
      </c>
      <c r="S239" s="19" t="str">
        <f t="shared" si="9"/>
        <v>OK</v>
      </c>
      <c r="T239" s="48"/>
      <c r="U239" s="68"/>
      <c r="V239" s="48"/>
      <c r="W239" s="48"/>
      <c r="X239" s="48"/>
      <c r="Y239" s="50"/>
      <c r="Z239" s="50"/>
      <c r="AA239" s="50"/>
      <c r="AB239" s="50"/>
      <c r="AC239" s="50"/>
      <c r="AD239" s="50"/>
      <c r="AE239" s="50"/>
      <c r="AF239" s="51"/>
      <c r="AG239" s="51"/>
      <c r="AH239" s="51"/>
      <c r="AI239" s="51"/>
    </row>
    <row r="240" spans="1:35" ht="40" customHeight="1" x14ac:dyDescent="0.35">
      <c r="A240" s="109"/>
      <c r="B240" s="112"/>
      <c r="C240" s="33">
        <v>237</v>
      </c>
      <c r="D240" s="115"/>
      <c r="E240" s="39" t="s">
        <v>129</v>
      </c>
      <c r="F240" s="40" t="s">
        <v>37</v>
      </c>
      <c r="G240" s="40" t="s">
        <v>104</v>
      </c>
      <c r="H240" s="40" t="s">
        <v>29</v>
      </c>
      <c r="I240" s="38">
        <v>19.63</v>
      </c>
      <c r="J240" s="17">
        <v>0</v>
      </c>
      <c r="K240" s="79">
        <f t="shared" si="14"/>
        <v>0</v>
      </c>
      <c r="L240" s="81">
        <f t="shared" si="17"/>
        <v>0</v>
      </c>
      <c r="M240" s="82"/>
      <c r="N240" s="83">
        <f t="shared" si="15"/>
        <v>0</v>
      </c>
      <c r="O240" s="80"/>
      <c r="P240" s="80"/>
      <c r="Q240" s="80"/>
      <c r="R240" s="84">
        <f t="shared" si="16"/>
        <v>0</v>
      </c>
      <c r="S240" s="19" t="str">
        <f t="shared" si="9"/>
        <v>OK</v>
      </c>
      <c r="T240" s="48"/>
      <c r="U240" s="68"/>
      <c r="V240" s="48"/>
      <c r="W240" s="48"/>
      <c r="X240" s="48"/>
      <c r="Y240" s="50"/>
      <c r="Z240" s="50"/>
      <c r="AA240" s="50"/>
      <c r="AB240" s="50"/>
      <c r="AC240" s="50"/>
      <c r="AD240" s="50"/>
      <c r="AE240" s="50"/>
      <c r="AF240" s="51"/>
      <c r="AG240" s="51"/>
      <c r="AH240" s="51"/>
      <c r="AI240" s="51"/>
    </row>
    <row r="241" spans="1:35" ht="40" customHeight="1" x14ac:dyDescent="0.35">
      <c r="A241" s="109"/>
      <c r="B241" s="112"/>
      <c r="C241" s="33">
        <v>238</v>
      </c>
      <c r="D241" s="115"/>
      <c r="E241" s="39" t="s">
        <v>130</v>
      </c>
      <c r="F241" s="40" t="s">
        <v>37</v>
      </c>
      <c r="G241" s="40" t="s">
        <v>105</v>
      </c>
      <c r="H241" s="40" t="s">
        <v>29</v>
      </c>
      <c r="I241" s="38">
        <v>13</v>
      </c>
      <c r="J241" s="17">
        <v>0</v>
      </c>
      <c r="K241" s="79">
        <f t="shared" si="14"/>
        <v>0</v>
      </c>
      <c r="L241" s="81">
        <f t="shared" si="17"/>
        <v>0</v>
      </c>
      <c r="M241" s="82"/>
      <c r="N241" s="83">
        <f t="shared" si="15"/>
        <v>0</v>
      </c>
      <c r="O241" s="80"/>
      <c r="P241" s="80"/>
      <c r="Q241" s="80"/>
      <c r="R241" s="84">
        <f t="shared" si="16"/>
        <v>0</v>
      </c>
      <c r="S241" s="19" t="str">
        <f t="shared" si="9"/>
        <v>OK</v>
      </c>
      <c r="T241" s="48"/>
      <c r="U241" s="68"/>
      <c r="V241" s="48"/>
      <c r="W241" s="48"/>
      <c r="X241" s="48"/>
      <c r="Y241" s="50"/>
      <c r="Z241" s="50"/>
      <c r="AA241" s="50"/>
      <c r="AB241" s="50"/>
      <c r="AC241" s="50"/>
      <c r="AD241" s="50"/>
      <c r="AE241" s="50"/>
      <c r="AF241" s="51"/>
      <c r="AG241" s="51"/>
      <c r="AH241" s="51"/>
      <c r="AI241" s="51"/>
    </row>
    <row r="242" spans="1:35" ht="40" customHeight="1" x14ac:dyDescent="0.35">
      <c r="A242" s="109"/>
      <c r="B242" s="112"/>
      <c r="C242" s="33">
        <v>239</v>
      </c>
      <c r="D242" s="115"/>
      <c r="E242" s="39" t="s">
        <v>41</v>
      </c>
      <c r="F242" s="40" t="s">
        <v>10</v>
      </c>
      <c r="G242" s="40" t="s">
        <v>137</v>
      </c>
      <c r="H242" s="40" t="s">
        <v>29</v>
      </c>
      <c r="I242" s="38">
        <v>50.51</v>
      </c>
      <c r="J242" s="17">
        <v>0</v>
      </c>
      <c r="K242" s="79">
        <f t="shared" si="14"/>
        <v>0</v>
      </c>
      <c r="L242" s="81">
        <f t="shared" si="17"/>
        <v>0</v>
      </c>
      <c r="M242" s="82"/>
      <c r="N242" s="83">
        <f t="shared" si="15"/>
        <v>0</v>
      </c>
      <c r="O242" s="80"/>
      <c r="P242" s="80"/>
      <c r="Q242" s="80"/>
      <c r="R242" s="84">
        <f t="shared" si="16"/>
        <v>0</v>
      </c>
      <c r="S242" s="19" t="str">
        <f t="shared" si="9"/>
        <v>OK</v>
      </c>
      <c r="T242" s="48"/>
      <c r="U242" s="68"/>
      <c r="V242" s="48"/>
      <c r="W242" s="48"/>
      <c r="X242" s="48"/>
      <c r="Y242" s="50"/>
      <c r="Z242" s="50"/>
      <c r="AA242" s="50"/>
      <c r="AB242" s="50"/>
      <c r="AC242" s="50"/>
      <c r="AD242" s="50"/>
      <c r="AE242" s="50"/>
      <c r="AF242" s="51"/>
      <c r="AG242" s="51"/>
      <c r="AH242" s="51"/>
      <c r="AI242" s="51"/>
    </row>
    <row r="243" spans="1:35" ht="40" customHeight="1" x14ac:dyDescent="0.35">
      <c r="A243" s="109"/>
      <c r="B243" s="112"/>
      <c r="C243" s="33">
        <v>240</v>
      </c>
      <c r="D243" s="115"/>
      <c r="E243" s="39" t="s">
        <v>42</v>
      </c>
      <c r="F243" s="40" t="s">
        <v>43</v>
      </c>
      <c r="G243" s="40" t="s">
        <v>137</v>
      </c>
      <c r="H243" s="40" t="s">
        <v>29</v>
      </c>
      <c r="I243" s="38">
        <v>25.04</v>
      </c>
      <c r="J243" s="17">
        <v>0</v>
      </c>
      <c r="K243" s="79">
        <f t="shared" si="14"/>
        <v>0</v>
      </c>
      <c r="L243" s="81">
        <f t="shared" si="17"/>
        <v>0</v>
      </c>
      <c r="M243" s="82"/>
      <c r="N243" s="83">
        <f t="shared" si="15"/>
        <v>0</v>
      </c>
      <c r="O243" s="80"/>
      <c r="P243" s="80"/>
      <c r="Q243" s="80"/>
      <c r="R243" s="84">
        <f t="shared" si="16"/>
        <v>0</v>
      </c>
      <c r="S243" s="19" t="str">
        <f t="shared" si="9"/>
        <v>OK</v>
      </c>
      <c r="T243" s="48"/>
      <c r="U243" s="68"/>
      <c r="V243" s="48"/>
      <c r="W243" s="48"/>
      <c r="X243" s="48"/>
      <c r="Y243" s="50"/>
      <c r="Z243" s="50"/>
      <c r="AA243" s="50"/>
      <c r="AB243" s="50"/>
      <c r="AC243" s="50"/>
      <c r="AD243" s="50"/>
      <c r="AE243" s="50"/>
      <c r="AF243" s="51"/>
      <c r="AG243" s="51"/>
      <c r="AH243" s="51"/>
      <c r="AI243" s="51"/>
    </row>
    <row r="244" spans="1:35" ht="40" customHeight="1" x14ac:dyDescent="0.35">
      <c r="A244" s="109"/>
      <c r="B244" s="112"/>
      <c r="C244" s="33">
        <v>241</v>
      </c>
      <c r="D244" s="115"/>
      <c r="E244" s="39" t="s">
        <v>44</v>
      </c>
      <c r="F244" s="40" t="s">
        <v>37</v>
      </c>
      <c r="G244" s="40" t="s">
        <v>106</v>
      </c>
      <c r="H244" s="40" t="s">
        <v>29</v>
      </c>
      <c r="I244" s="38">
        <v>34.21</v>
      </c>
      <c r="J244" s="17">
        <v>0</v>
      </c>
      <c r="K244" s="79">
        <f t="shared" si="14"/>
        <v>0</v>
      </c>
      <c r="L244" s="81">
        <f t="shared" si="17"/>
        <v>0</v>
      </c>
      <c r="M244" s="82"/>
      <c r="N244" s="83">
        <f t="shared" si="15"/>
        <v>0</v>
      </c>
      <c r="O244" s="80"/>
      <c r="P244" s="80"/>
      <c r="Q244" s="80"/>
      <c r="R244" s="84">
        <f t="shared" si="16"/>
        <v>0</v>
      </c>
      <c r="S244" s="19" t="str">
        <f t="shared" si="9"/>
        <v>OK</v>
      </c>
      <c r="T244" s="48"/>
      <c r="U244" s="68"/>
      <c r="V244" s="48"/>
      <c r="W244" s="48"/>
      <c r="X244" s="48"/>
      <c r="Y244" s="50"/>
      <c r="Z244" s="50"/>
      <c r="AA244" s="50"/>
      <c r="AB244" s="50"/>
      <c r="AC244" s="50"/>
      <c r="AD244" s="50"/>
      <c r="AE244" s="50"/>
      <c r="AF244" s="51"/>
      <c r="AG244" s="51"/>
      <c r="AH244" s="51"/>
      <c r="AI244" s="51"/>
    </row>
    <row r="245" spans="1:35" ht="40" customHeight="1" x14ac:dyDescent="0.35">
      <c r="A245" s="109"/>
      <c r="B245" s="112"/>
      <c r="C245" s="33">
        <v>242</v>
      </c>
      <c r="D245" s="115"/>
      <c r="E245" s="39" t="s">
        <v>46</v>
      </c>
      <c r="F245" s="40" t="s">
        <v>37</v>
      </c>
      <c r="G245" s="40" t="s">
        <v>107</v>
      </c>
      <c r="H245" s="40" t="s">
        <v>29</v>
      </c>
      <c r="I245" s="38">
        <v>27</v>
      </c>
      <c r="J245" s="17">
        <v>0</v>
      </c>
      <c r="K245" s="79">
        <f t="shared" si="14"/>
        <v>0</v>
      </c>
      <c r="L245" s="81">
        <f t="shared" si="17"/>
        <v>0</v>
      </c>
      <c r="M245" s="82"/>
      <c r="N245" s="83">
        <f t="shared" si="15"/>
        <v>0</v>
      </c>
      <c r="O245" s="80"/>
      <c r="P245" s="80"/>
      <c r="Q245" s="80"/>
      <c r="R245" s="84">
        <f t="shared" si="16"/>
        <v>0</v>
      </c>
      <c r="S245" s="19" t="str">
        <f t="shared" si="9"/>
        <v>OK</v>
      </c>
      <c r="T245" s="48"/>
      <c r="U245" s="68"/>
      <c r="V245" s="48"/>
      <c r="W245" s="48"/>
      <c r="X245" s="48"/>
      <c r="Y245" s="50"/>
      <c r="Z245" s="50"/>
      <c r="AA245" s="50"/>
      <c r="AB245" s="50"/>
      <c r="AC245" s="50"/>
      <c r="AD245" s="50"/>
      <c r="AE245" s="50"/>
      <c r="AF245" s="51"/>
      <c r="AG245" s="51"/>
      <c r="AH245" s="51"/>
      <c r="AI245" s="51"/>
    </row>
    <row r="246" spans="1:35" ht="40" customHeight="1" x14ac:dyDescent="0.35">
      <c r="A246" s="109"/>
      <c r="B246" s="112"/>
      <c r="C246" s="33">
        <v>243</v>
      </c>
      <c r="D246" s="115"/>
      <c r="E246" s="39" t="s">
        <v>48</v>
      </c>
      <c r="F246" s="40" t="s">
        <v>37</v>
      </c>
      <c r="G246" s="40" t="s">
        <v>108</v>
      </c>
      <c r="H246" s="40" t="s">
        <v>29</v>
      </c>
      <c r="I246" s="38">
        <v>18</v>
      </c>
      <c r="J246" s="17">
        <v>0</v>
      </c>
      <c r="K246" s="79">
        <f t="shared" si="14"/>
        <v>0</v>
      </c>
      <c r="L246" s="81">
        <f t="shared" si="17"/>
        <v>0</v>
      </c>
      <c r="M246" s="82"/>
      <c r="N246" s="83">
        <f t="shared" si="15"/>
        <v>0</v>
      </c>
      <c r="O246" s="80"/>
      <c r="P246" s="80"/>
      <c r="Q246" s="80"/>
      <c r="R246" s="84">
        <f t="shared" si="16"/>
        <v>0</v>
      </c>
      <c r="S246" s="19" t="str">
        <f t="shared" si="9"/>
        <v>OK</v>
      </c>
      <c r="T246" s="48"/>
      <c r="U246" s="68"/>
      <c r="V246" s="48"/>
      <c r="W246" s="48"/>
      <c r="X246" s="48"/>
      <c r="Y246" s="50"/>
      <c r="Z246" s="50"/>
      <c r="AA246" s="50"/>
      <c r="AB246" s="50"/>
      <c r="AC246" s="50"/>
      <c r="AD246" s="50"/>
      <c r="AE246" s="50"/>
      <c r="AF246" s="51"/>
      <c r="AG246" s="51"/>
      <c r="AH246" s="51"/>
      <c r="AI246" s="51"/>
    </row>
    <row r="247" spans="1:35" ht="40" customHeight="1" x14ac:dyDescent="0.35">
      <c r="A247" s="109"/>
      <c r="B247" s="112"/>
      <c r="C247" s="33">
        <v>244</v>
      </c>
      <c r="D247" s="115"/>
      <c r="E247" s="39" t="s">
        <v>50</v>
      </c>
      <c r="F247" s="40" t="s">
        <v>37</v>
      </c>
      <c r="G247" s="40" t="s">
        <v>109</v>
      </c>
      <c r="H247" s="40" t="s">
        <v>29</v>
      </c>
      <c r="I247" s="38">
        <v>240.3</v>
      </c>
      <c r="J247" s="17">
        <v>0</v>
      </c>
      <c r="K247" s="79">
        <f t="shared" si="14"/>
        <v>0</v>
      </c>
      <c r="L247" s="81">
        <f t="shared" si="17"/>
        <v>0</v>
      </c>
      <c r="M247" s="82"/>
      <c r="N247" s="83">
        <f t="shared" si="15"/>
        <v>0</v>
      </c>
      <c r="O247" s="80"/>
      <c r="P247" s="80"/>
      <c r="Q247" s="80"/>
      <c r="R247" s="84">
        <f t="shared" si="16"/>
        <v>0</v>
      </c>
      <c r="S247" s="19" t="str">
        <f t="shared" si="9"/>
        <v>OK</v>
      </c>
      <c r="T247" s="48"/>
      <c r="U247" s="68"/>
      <c r="V247" s="48"/>
      <c r="W247" s="48"/>
      <c r="X247" s="48"/>
      <c r="Y247" s="50"/>
      <c r="Z247" s="50"/>
      <c r="AA247" s="50"/>
      <c r="AB247" s="50"/>
      <c r="AC247" s="50"/>
      <c r="AD247" s="50"/>
      <c r="AE247" s="50"/>
      <c r="AF247" s="51"/>
      <c r="AG247" s="51"/>
      <c r="AH247" s="51"/>
      <c r="AI247" s="51"/>
    </row>
    <row r="248" spans="1:35" ht="40" customHeight="1" x14ac:dyDescent="0.35">
      <c r="A248" s="109"/>
      <c r="B248" s="112"/>
      <c r="C248" s="33">
        <v>245</v>
      </c>
      <c r="D248" s="115"/>
      <c r="E248" s="39" t="s">
        <v>52</v>
      </c>
      <c r="F248" s="40" t="s">
        <v>37</v>
      </c>
      <c r="G248" s="40" t="s">
        <v>110</v>
      </c>
      <c r="H248" s="40" t="s">
        <v>29</v>
      </c>
      <c r="I248" s="38">
        <v>262.35000000000002</v>
      </c>
      <c r="J248" s="17">
        <v>0</v>
      </c>
      <c r="K248" s="79">
        <f t="shared" si="14"/>
        <v>0</v>
      </c>
      <c r="L248" s="81">
        <f t="shared" si="17"/>
        <v>0</v>
      </c>
      <c r="M248" s="82"/>
      <c r="N248" s="83">
        <f t="shared" si="15"/>
        <v>0</v>
      </c>
      <c r="O248" s="80"/>
      <c r="P248" s="80"/>
      <c r="Q248" s="80"/>
      <c r="R248" s="84">
        <f t="shared" si="16"/>
        <v>0</v>
      </c>
      <c r="S248" s="19" t="str">
        <f t="shared" si="9"/>
        <v>OK</v>
      </c>
      <c r="T248" s="48"/>
      <c r="U248" s="68"/>
      <c r="V248" s="48"/>
      <c r="W248" s="48"/>
      <c r="X248" s="48"/>
      <c r="Y248" s="50"/>
      <c r="Z248" s="50"/>
      <c r="AA248" s="50"/>
      <c r="AB248" s="50"/>
      <c r="AC248" s="50"/>
      <c r="AD248" s="50"/>
      <c r="AE248" s="50"/>
      <c r="AF248" s="51"/>
      <c r="AG248" s="51"/>
      <c r="AH248" s="51"/>
      <c r="AI248" s="51"/>
    </row>
    <row r="249" spans="1:35" ht="40" customHeight="1" x14ac:dyDescent="0.35">
      <c r="A249" s="109"/>
      <c r="B249" s="112"/>
      <c r="C249" s="33">
        <v>246</v>
      </c>
      <c r="D249" s="115"/>
      <c r="E249" s="39" t="s">
        <v>54</v>
      </c>
      <c r="F249" s="40" t="s">
        <v>37</v>
      </c>
      <c r="G249" s="40" t="s">
        <v>121</v>
      </c>
      <c r="H249" s="40" t="s">
        <v>29</v>
      </c>
      <c r="I249" s="38">
        <v>78.8</v>
      </c>
      <c r="J249" s="17">
        <v>0</v>
      </c>
      <c r="K249" s="79">
        <f t="shared" si="14"/>
        <v>0</v>
      </c>
      <c r="L249" s="81">
        <f t="shared" si="17"/>
        <v>0</v>
      </c>
      <c r="M249" s="82"/>
      <c r="N249" s="83">
        <f t="shared" si="15"/>
        <v>0</v>
      </c>
      <c r="O249" s="80"/>
      <c r="P249" s="80"/>
      <c r="Q249" s="80"/>
      <c r="R249" s="84">
        <f t="shared" si="16"/>
        <v>0</v>
      </c>
      <c r="S249" s="19" t="str">
        <f t="shared" si="9"/>
        <v>OK</v>
      </c>
      <c r="T249" s="48"/>
      <c r="U249" s="68"/>
      <c r="V249" s="48"/>
      <c r="W249" s="48"/>
      <c r="X249" s="48"/>
      <c r="Y249" s="50"/>
      <c r="Z249" s="50"/>
      <c r="AA249" s="50"/>
      <c r="AB249" s="50"/>
      <c r="AC249" s="50"/>
      <c r="AD249" s="50"/>
      <c r="AE249" s="50"/>
      <c r="AF249" s="51"/>
      <c r="AG249" s="51"/>
      <c r="AH249" s="51"/>
      <c r="AI249" s="51"/>
    </row>
    <row r="250" spans="1:35" ht="40" customHeight="1" x14ac:dyDescent="0.35">
      <c r="A250" s="109"/>
      <c r="B250" s="112"/>
      <c r="C250" s="33">
        <v>247</v>
      </c>
      <c r="D250" s="115"/>
      <c r="E250" s="39" t="s">
        <v>56</v>
      </c>
      <c r="F250" s="40" t="s">
        <v>37</v>
      </c>
      <c r="G250" s="40" t="s">
        <v>122</v>
      </c>
      <c r="H250" s="40" t="s">
        <v>29</v>
      </c>
      <c r="I250" s="38">
        <v>33.17</v>
      </c>
      <c r="J250" s="17">
        <v>0</v>
      </c>
      <c r="K250" s="79">
        <f t="shared" si="14"/>
        <v>0</v>
      </c>
      <c r="L250" s="81">
        <f t="shared" si="17"/>
        <v>0</v>
      </c>
      <c r="M250" s="82"/>
      <c r="N250" s="83">
        <f t="shared" si="15"/>
        <v>0</v>
      </c>
      <c r="O250" s="80"/>
      <c r="P250" s="80"/>
      <c r="Q250" s="80"/>
      <c r="R250" s="84">
        <f t="shared" si="16"/>
        <v>0</v>
      </c>
      <c r="S250" s="19" t="str">
        <f t="shared" si="9"/>
        <v>OK</v>
      </c>
      <c r="T250" s="48"/>
      <c r="U250" s="68"/>
      <c r="V250" s="48"/>
      <c r="W250" s="48"/>
      <c r="X250" s="48"/>
      <c r="Y250" s="50"/>
      <c r="Z250" s="50"/>
      <c r="AA250" s="50"/>
      <c r="AB250" s="50"/>
      <c r="AC250" s="50"/>
      <c r="AD250" s="50"/>
      <c r="AE250" s="50"/>
      <c r="AF250" s="51"/>
      <c r="AG250" s="51"/>
      <c r="AH250" s="51"/>
      <c r="AI250" s="51"/>
    </row>
    <row r="251" spans="1:35" ht="40" customHeight="1" x14ac:dyDescent="0.35">
      <c r="A251" s="109"/>
      <c r="B251" s="112"/>
      <c r="C251" s="33">
        <v>248</v>
      </c>
      <c r="D251" s="115"/>
      <c r="E251" s="39" t="s">
        <v>58</v>
      </c>
      <c r="F251" s="40" t="s">
        <v>37</v>
      </c>
      <c r="G251" s="40" t="s">
        <v>113</v>
      </c>
      <c r="H251" s="40" t="s">
        <v>29</v>
      </c>
      <c r="I251" s="38">
        <v>74.31</v>
      </c>
      <c r="J251" s="17">
        <v>0</v>
      </c>
      <c r="K251" s="79">
        <f t="shared" si="14"/>
        <v>0</v>
      </c>
      <c r="L251" s="81">
        <f t="shared" si="17"/>
        <v>0</v>
      </c>
      <c r="M251" s="82"/>
      <c r="N251" s="83">
        <f t="shared" si="15"/>
        <v>0</v>
      </c>
      <c r="O251" s="80"/>
      <c r="P251" s="80"/>
      <c r="Q251" s="80"/>
      <c r="R251" s="84">
        <f t="shared" si="16"/>
        <v>0</v>
      </c>
      <c r="S251" s="19" t="str">
        <f t="shared" si="9"/>
        <v>OK</v>
      </c>
      <c r="T251" s="48"/>
      <c r="U251" s="68"/>
      <c r="V251" s="48"/>
      <c r="W251" s="48"/>
      <c r="X251" s="48"/>
      <c r="Y251" s="50"/>
      <c r="Z251" s="50"/>
      <c r="AA251" s="50"/>
      <c r="AB251" s="50"/>
      <c r="AC251" s="50"/>
      <c r="AD251" s="50"/>
      <c r="AE251" s="50"/>
      <c r="AF251" s="51"/>
      <c r="AG251" s="51"/>
      <c r="AH251" s="51"/>
      <c r="AI251" s="51"/>
    </row>
    <row r="252" spans="1:35" ht="40" customHeight="1" x14ac:dyDescent="0.35">
      <c r="A252" s="109"/>
      <c r="B252" s="112"/>
      <c r="C252" s="33">
        <v>249</v>
      </c>
      <c r="D252" s="115"/>
      <c r="E252" s="39" t="s">
        <v>60</v>
      </c>
      <c r="F252" s="40" t="s">
        <v>37</v>
      </c>
      <c r="G252" s="40" t="s">
        <v>114</v>
      </c>
      <c r="H252" s="40" t="s">
        <v>29</v>
      </c>
      <c r="I252" s="38">
        <v>124.47</v>
      </c>
      <c r="J252" s="17">
        <v>0</v>
      </c>
      <c r="K252" s="79">
        <f t="shared" si="14"/>
        <v>0</v>
      </c>
      <c r="L252" s="81">
        <f t="shared" si="17"/>
        <v>0</v>
      </c>
      <c r="M252" s="82"/>
      <c r="N252" s="83">
        <f t="shared" si="15"/>
        <v>0</v>
      </c>
      <c r="O252" s="80"/>
      <c r="P252" s="80"/>
      <c r="Q252" s="80"/>
      <c r="R252" s="84">
        <f t="shared" si="16"/>
        <v>0</v>
      </c>
      <c r="S252" s="19" t="str">
        <f t="shared" si="9"/>
        <v>OK</v>
      </c>
      <c r="T252" s="48"/>
      <c r="U252" s="68"/>
      <c r="V252" s="48"/>
      <c r="W252" s="48"/>
      <c r="X252" s="48"/>
      <c r="Y252" s="50"/>
      <c r="Z252" s="50"/>
      <c r="AA252" s="50"/>
      <c r="AB252" s="50"/>
      <c r="AC252" s="50"/>
      <c r="AD252" s="50"/>
      <c r="AE252" s="50"/>
      <c r="AF252" s="51"/>
      <c r="AG252" s="51"/>
      <c r="AH252" s="51"/>
      <c r="AI252" s="51"/>
    </row>
    <row r="253" spans="1:35" ht="40" customHeight="1" x14ac:dyDescent="0.35">
      <c r="A253" s="109"/>
      <c r="B253" s="112"/>
      <c r="C253" s="33">
        <v>250</v>
      </c>
      <c r="D253" s="115"/>
      <c r="E253" s="39" t="s">
        <v>62</v>
      </c>
      <c r="F253" s="40" t="s">
        <v>125</v>
      </c>
      <c r="G253" s="40" t="s">
        <v>115</v>
      </c>
      <c r="H253" s="40" t="s">
        <v>29</v>
      </c>
      <c r="I253" s="38">
        <v>1329.82</v>
      </c>
      <c r="J253" s="17">
        <v>0</v>
      </c>
      <c r="K253" s="79">
        <f t="shared" si="14"/>
        <v>0</v>
      </c>
      <c r="L253" s="81">
        <f t="shared" si="17"/>
        <v>0</v>
      </c>
      <c r="M253" s="82"/>
      <c r="N253" s="83">
        <f t="shared" si="15"/>
        <v>0</v>
      </c>
      <c r="O253" s="80"/>
      <c r="P253" s="80"/>
      <c r="Q253" s="80"/>
      <c r="R253" s="84">
        <f t="shared" si="16"/>
        <v>0</v>
      </c>
      <c r="S253" s="19" t="str">
        <f t="shared" si="9"/>
        <v>OK</v>
      </c>
      <c r="T253" s="48"/>
      <c r="U253" s="68"/>
      <c r="V253" s="48"/>
      <c r="W253" s="48"/>
      <c r="X253" s="48"/>
      <c r="Y253" s="50"/>
      <c r="Z253" s="50"/>
      <c r="AA253" s="50"/>
      <c r="AB253" s="50"/>
      <c r="AC253" s="50"/>
      <c r="AD253" s="50"/>
      <c r="AE253" s="50"/>
      <c r="AF253" s="51"/>
      <c r="AG253" s="51"/>
      <c r="AH253" s="51"/>
      <c r="AI253" s="51"/>
    </row>
    <row r="254" spans="1:35" ht="40" customHeight="1" x14ac:dyDescent="0.35">
      <c r="A254" s="109"/>
      <c r="B254" s="112"/>
      <c r="C254" s="33">
        <v>251</v>
      </c>
      <c r="D254" s="115"/>
      <c r="E254" s="39" t="s">
        <v>64</v>
      </c>
      <c r="F254" s="40" t="s">
        <v>125</v>
      </c>
      <c r="G254" s="40" t="s">
        <v>115</v>
      </c>
      <c r="H254" s="40" t="s">
        <v>29</v>
      </c>
      <c r="I254" s="38">
        <v>699.21</v>
      </c>
      <c r="J254" s="17">
        <v>0</v>
      </c>
      <c r="K254" s="79">
        <f t="shared" si="14"/>
        <v>0</v>
      </c>
      <c r="L254" s="81">
        <f t="shared" si="17"/>
        <v>0</v>
      </c>
      <c r="M254" s="82"/>
      <c r="N254" s="83">
        <f t="shared" si="15"/>
        <v>0</v>
      </c>
      <c r="O254" s="80"/>
      <c r="P254" s="80"/>
      <c r="Q254" s="80"/>
      <c r="R254" s="84">
        <f t="shared" si="16"/>
        <v>0</v>
      </c>
      <c r="S254" s="19" t="str">
        <f t="shared" si="9"/>
        <v>OK</v>
      </c>
      <c r="T254" s="48"/>
      <c r="U254" s="68"/>
      <c r="V254" s="48"/>
      <c r="W254" s="48"/>
      <c r="X254" s="48"/>
      <c r="Y254" s="50"/>
      <c r="Z254" s="50"/>
      <c r="AA254" s="50"/>
      <c r="AB254" s="50"/>
      <c r="AC254" s="50"/>
      <c r="AD254" s="50"/>
      <c r="AE254" s="50"/>
      <c r="AF254" s="51"/>
      <c r="AG254" s="51"/>
      <c r="AH254" s="51"/>
      <c r="AI254" s="51"/>
    </row>
    <row r="255" spans="1:35" ht="40" customHeight="1" x14ac:dyDescent="0.35">
      <c r="A255" s="109"/>
      <c r="B255" s="112"/>
      <c r="C255" s="33">
        <v>252</v>
      </c>
      <c r="D255" s="115"/>
      <c r="E255" s="39" t="s">
        <v>65</v>
      </c>
      <c r="F255" s="40" t="s">
        <v>125</v>
      </c>
      <c r="G255" s="40" t="s">
        <v>116</v>
      </c>
      <c r="H255" s="40" t="s">
        <v>29</v>
      </c>
      <c r="I255" s="38">
        <v>160</v>
      </c>
      <c r="J255" s="17">
        <v>0</v>
      </c>
      <c r="K255" s="79">
        <f t="shared" si="14"/>
        <v>0</v>
      </c>
      <c r="L255" s="81">
        <f t="shared" si="17"/>
        <v>0</v>
      </c>
      <c r="M255" s="82"/>
      <c r="N255" s="83">
        <f t="shared" si="15"/>
        <v>0</v>
      </c>
      <c r="O255" s="80"/>
      <c r="P255" s="80"/>
      <c r="Q255" s="80"/>
      <c r="R255" s="84">
        <f t="shared" si="16"/>
        <v>0</v>
      </c>
      <c r="S255" s="19" t="str">
        <f t="shared" si="9"/>
        <v>OK</v>
      </c>
      <c r="T255" s="48"/>
      <c r="U255" s="68"/>
      <c r="V255" s="48"/>
      <c r="W255" s="48"/>
      <c r="X255" s="48"/>
      <c r="Y255" s="50"/>
      <c r="Z255" s="50"/>
      <c r="AA255" s="50"/>
      <c r="AB255" s="50"/>
      <c r="AC255" s="50"/>
      <c r="AD255" s="50"/>
      <c r="AE255" s="50"/>
      <c r="AF255" s="51"/>
      <c r="AG255" s="51"/>
      <c r="AH255" s="51"/>
      <c r="AI255" s="51"/>
    </row>
    <row r="256" spans="1:35" ht="40" customHeight="1" x14ac:dyDescent="0.35">
      <c r="A256" s="109"/>
      <c r="B256" s="112"/>
      <c r="C256" s="33">
        <v>253</v>
      </c>
      <c r="D256" s="115"/>
      <c r="E256" s="39" t="s">
        <v>69</v>
      </c>
      <c r="F256" s="40" t="s">
        <v>125</v>
      </c>
      <c r="G256" s="40" t="s">
        <v>137</v>
      </c>
      <c r="H256" s="40" t="s">
        <v>29</v>
      </c>
      <c r="I256" s="38">
        <v>433.26</v>
      </c>
      <c r="J256" s="17">
        <v>0</v>
      </c>
      <c r="K256" s="79">
        <f t="shared" si="14"/>
        <v>0</v>
      </c>
      <c r="L256" s="81">
        <f t="shared" si="17"/>
        <v>0</v>
      </c>
      <c r="M256" s="82"/>
      <c r="N256" s="83">
        <f t="shared" si="15"/>
        <v>0</v>
      </c>
      <c r="O256" s="80"/>
      <c r="P256" s="80"/>
      <c r="Q256" s="80"/>
      <c r="R256" s="84">
        <f t="shared" si="16"/>
        <v>0</v>
      </c>
      <c r="S256" s="19" t="str">
        <f t="shared" si="9"/>
        <v>OK</v>
      </c>
      <c r="T256" s="48"/>
      <c r="U256" s="68"/>
      <c r="V256" s="48"/>
      <c r="W256" s="48"/>
      <c r="X256" s="48"/>
      <c r="Y256" s="50"/>
      <c r="Z256" s="50"/>
      <c r="AA256" s="50"/>
      <c r="AB256" s="50"/>
      <c r="AC256" s="50"/>
      <c r="AD256" s="50"/>
      <c r="AE256" s="50"/>
      <c r="AF256" s="51"/>
      <c r="AG256" s="51"/>
      <c r="AH256" s="51"/>
      <c r="AI256" s="51"/>
    </row>
    <row r="257" spans="1:35" ht="40" customHeight="1" x14ac:dyDescent="0.35">
      <c r="A257" s="109"/>
      <c r="B257" s="112"/>
      <c r="C257" s="33">
        <v>254</v>
      </c>
      <c r="D257" s="115"/>
      <c r="E257" s="39" t="s">
        <v>70</v>
      </c>
      <c r="F257" s="40" t="s">
        <v>125</v>
      </c>
      <c r="G257" s="40" t="s">
        <v>71</v>
      </c>
      <c r="H257" s="40" t="s">
        <v>29</v>
      </c>
      <c r="I257" s="38">
        <v>164.74</v>
      </c>
      <c r="J257" s="17">
        <v>0</v>
      </c>
      <c r="K257" s="79">
        <f t="shared" si="14"/>
        <v>0</v>
      </c>
      <c r="L257" s="81">
        <f t="shared" si="17"/>
        <v>0</v>
      </c>
      <c r="M257" s="82"/>
      <c r="N257" s="83">
        <f t="shared" si="15"/>
        <v>0</v>
      </c>
      <c r="O257" s="80"/>
      <c r="P257" s="80"/>
      <c r="Q257" s="80"/>
      <c r="R257" s="84">
        <f t="shared" si="16"/>
        <v>0</v>
      </c>
      <c r="S257" s="19" t="str">
        <f t="shared" si="9"/>
        <v>OK</v>
      </c>
      <c r="T257" s="48"/>
      <c r="U257" s="68"/>
      <c r="V257" s="48"/>
      <c r="W257" s="48"/>
      <c r="X257" s="48"/>
      <c r="Y257" s="50"/>
      <c r="Z257" s="50"/>
      <c r="AA257" s="50"/>
      <c r="AB257" s="50"/>
      <c r="AC257" s="50"/>
      <c r="AD257" s="50"/>
      <c r="AE257" s="50"/>
      <c r="AF257" s="51"/>
      <c r="AG257" s="51"/>
      <c r="AH257" s="51"/>
      <c r="AI257" s="51"/>
    </row>
    <row r="258" spans="1:35" ht="40" customHeight="1" x14ac:dyDescent="0.35">
      <c r="A258" s="109"/>
      <c r="B258" s="112"/>
      <c r="C258" s="33">
        <v>255</v>
      </c>
      <c r="D258" s="115"/>
      <c r="E258" s="39" t="s">
        <v>72</v>
      </c>
      <c r="F258" s="40" t="s">
        <v>125</v>
      </c>
      <c r="G258" s="40" t="s">
        <v>101</v>
      </c>
      <c r="H258" s="40" t="s">
        <v>29</v>
      </c>
      <c r="I258" s="38">
        <v>960</v>
      </c>
      <c r="J258" s="17">
        <v>0</v>
      </c>
      <c r="K258" s="79">
        <f t="shared" si="14"/>
        <v>0</v>
      </c>
      <c r="L258" s="81">
        <f t="shared" si="17"/>
        <v>0</v>
      </c>
      <c r="M258" s="82"/>
      <c r="N258" s="83">
        <f t="shared" si="15"/>
        <v>0</v>
      </c>
      <c r="O258" s="80"/>
      <c r="P258" s="80"/>
      <c r="Q258" s="80"/>
      <c r="R258" s="84">
        <f t="shared" si="16"/>
        <v>0</v>
      </c>
      <c r="S258" s="19" t="str">
        <f t="shared" si="9"/>
        <v>OK</v>
      </c>
      <c r="T258" s="48"/>
      <c r="U258" s="68"/>
      <c r="V258" s="48"/>
      <c r="W258" s="48"/>
      <c r="X258" s="48"/>
      <c r="Y258" s="50"/>
      <c r="Z258" s="50"/>
      <c r="AA258" s="50"/>
      <c r="AB258" s="50"/>
      <c r="AC258" s="50"/>
      <c r="AD258" s="50"/>
      <c r="AE258" s="50"/>
      <c r="AF258" s="51"/>
      <c r="AG258" s="51"/>
      <c r="AH258" s="51"/>
      <c r="AI258" s="51"/>
    </row>
    <row r="259" spans="1:35" ht="40" customHeight="1" x14ac:dyDescent="0.35">
      <c r="A259" s="109"/>
      <c r="B259" s="112"/>
      <c r="C259" s="33">
        <v>256</v>
      </c>
      <c r="D259" s="115"/>
      <c r="E259" s="39" t="s">
        <v>74</v>
      </c>
      <c r="F259" s="40" t="s">
        <v>125</v>
      </c>
      <c r="G259" s="40" t="s">
        <v>102</v>
      </c>
      <c r="H259" s="40" t="s">
        <v>29</v>
      </c>
      <c r="I259" s="38">
        <v>1340</v>
      </c>
      <c r="J259" s="17">
        <v>0</v>
      </c>
      <c r="K259" s="79">
        <f t="shared" si="14"/>
        <v>0</v>
      </c>
      <c r="L259" s="81">
        <f t="shared" si="17"/>
        <v>0</v>
      </c>
      <c r="M259" s="82"/>
      <c r="N259" s="83">
        <f t="shared" si="15"/>
        <v>0</v>
      </c>
      <c r="O259" s="80"/>
      <c r="P259" s="80"/>
      <c r="Q259" s="80"/>
      <c r="R259" s="84">
        <f t="shared" si="16"/>
        <v>0</v>
      </c>
      <c r="S259" s="19" t="str">
        <f t="shared" si="9"/>
        <v>OK</v>
      </c>
      <c r="T259" s="48"/>
      <c r="U259" s="68"/>
      <c r="V259" s="48"/>
      <c r="W259" s="48"/>
      <c r="X259" s="48"/>
      <c r="Y259" s="50"/>
      <c r="Z259" s="50"/>
      <c r="AA259" s="50"/>
      <c r="AB259" s="50"/>
      <c r="AC259" s="50"/>
      <c r="AD259" s="50"/>
      <c r="AE259" s="50"/>
      <c r="AF259" s="51"/>
      <c r="AG259" s="51"/>
      <c r="AH259" s="51"/>
      <c r="AI259" s="51"/>
    </row>
    <row r="260" spans="1:35" ht="40" customHeight="1" x14ac:dyDescent="0.35">
      <c r="A260" s="109"/>
      <c r="B260" s="112"/>
      <c r="C260" s="33">
        <v>257</v>
      </c>
      <c r="D260" s="115"/>
      <c r="E260" s="39" t="s">
        <v>76</v>
      </c>
      <c r="F260" s="40" t="s">
        <v>125</v>
      </c>
      <c r="G260" s="40" t="s">
        <v>137</v>
      </c>
      <c r="H260" s="40" t="s">
        <v>29</v>
      </c>
      <c r="I260" s="38">
        <v>610.15</v>
      </c>
      <c r="J260" s="17">
        <v>0</v>
      </c>
      <c r="K260" s="79">
        <f t="shared" ref="K260:K323" si="18">IF(SUM(T260:AK260)&gt;J260,J260,SUM(T260:AK260))</f>
        <v>0</v>
      </c>
      <c r="L260" s="81">
        <f t="shared" si="17"/>
        <v>0</v>
      </c>
      <c r="M260" s="82"/>
      <c r="N260" s="83">
        <f t="shared" ref="N260:N323" si="19">ROUND(IF(J260*0.25-0.5&lt;0,0,J260*0.25-0.5),0)-Q260-O260</f>
        <v>0</v>
      </c>
      <c r="O260" s="80"/>
      <c r="P260" s="80"/>
      <c r="Q260" s="80"/>
      <c r="R260" s="84">
        <f t="shared" ref="R260:R323" si="20">J260-(SUM(T260:AC260))+M260</f>
        <v>0</v>
      </c>
      <c r="S260" s="19" t="str">
        <f t="shared" si="9"/>
        <v>OK</v>
      </c>
      <c r="T260" s="48"/>
      <c r="U260" s="68"/>
      <c r="V260" s="48"/>
      <c r="W260" s="48"/>
      <c r="X260" s="48"/>
      <c r="Y260" s="50"/>
      <c r="Z260" s="50"/>
      <c r="AA260" s="50"/>
      <c r="AB260" s="50"/>
      <c r="AC260" s="50"/>
      <c r="AD260" s="50"/>
      <c r="AE260" s="50"/>
      <c r="AF260" s="51"/>
      <c r="AG260" s="51"/>
      <c r="AH260" s="51"/>
      <c r="AI260" s="51"/>
    </row>
    <row r="261" spans="1:35" ht="40" customHeight="1" x14ac:dyDescent="0.35">
      <c r="A261" s="109"/>
      <c r="B261" s="112"/>
      <c r="C261" s="33">
        <v>258</v>
      </c>
      <c r="D261" s="115"/>
      <c r="E261" s="39" t="s">
        <v>77</v>
      </c>
      <c r="F261" s="40" t="s">
        <v>125</v>
      </c>
      <c r="G261" s="40" t="s">
        <v>137</v>
      </c>
      <c r="H261" s="40" t="s">
        <v>29</v>
      </c>
      <c r="I261" s="38">
        <v>1150.1199999999999</v>
      </c>
      <c r="J261" s="17">
        <v>0</v>
      </c>
      <c r="K261" s="79">
        <f t="shared" si="18"/>
        <v>0</v>
      </c>
      <c r="L261" s="81">
        <f t="shared" ref="L261:L324" si="21">(SUM(T261:AK261))</f>
        <v>0</v>
      </c>
      <c r="M261" s="82"/>
      <c r="N261" s="83">
        <f t="shared" si="19"/>
        <v>0</v>
      </c>
      <c r="O261" s="80"/>
      <c r="P261" s="80"/>
      <c r="Q261" s="80"/>
      <c r="R261" s="84">
        <f t="shared" si="20"/>
        <v>0</v>
      </c>
      <c r="S261" s="19" t="str">
        <f t="shared" si="9"/>
        <v>OK</v>
      </c>
      <c r="T261" s="48"/>
      <c r="U261" s="68"/>
      <c r="V261" s="48"/>
      <c r="W261" s="48"/>
      <c r="X261" s="48"/>
      <c r="Y261" s="50"/>
      <c r="Z261" s="50"/>
      <c r="AA261" s="50"/>
      <c r="AB261" s="50"/>
      <c r="AC261" s="50"/>
      <c r="AD261" s="50"/>
      <c r="AE261" s="50"/>
      <c r="AF261" s="51"/>
      <c r="AG261" s="51"/>
      <c r="AH261" s="51"/>
      <c r="AI261" s="51"/>
    </row>
    <row r="262" spans="1:35" ht="40" customHeight="1" x14ac:dyDescent="0.35">
      <c r="A262" s="109"/>
      <c r="B262" s="112"/>
      <c r="C262" s="33">
        <v>259</v>
      </c>
      <c r="D262" s="115"/>
      <c r="E262" s="39" t="s">
        <v>78</v>
      </c>
      <c r="F262" s="40" t="s">
        <v>125</v>
      </c>
      <c r="G262" s="40" t="s">
        <v>137</v>
      </c>
      <c r="H262" s="40" t="s">
        <v>29</v>
      </c>
      <c r="I262" s="38">
        <v>90</v>
      </c>
      <c r="J262" s="17">
        <v>0</v>
      </c>
      <c r="K262" s="79">
        <f t="shared" si="18"/>
        <v>0</v>
      </c>
      <c r="L262" s="81">
        <f t="shared" si="21"/>
        <v>0</v>
      </c>
      <c r="M262" s="82"/>
      <c r="N262" s="83">
        <f t="shared" si="19"/>
        <v>0</v>
      </c>
      <c r="O262" s="80"/>
      <c r="P262" s="80"/>
      <c r="Q262" s="80"/>
      <c r="R262" s="84">
        <f t="shared" si="20"/>
        <v>0</v>
      </c>
      <c r="S262" s="19" t="str">
        <f t="shared" si="9"/>
        <v>OK</v>
      </c>
      <c r="T262" s="48"/>
      <c r="U262" s="68"/>
      <c r="V262" s="48"/>
      <c r="W262" s="48"/>
      <c r="X262" s="48"/>
      <c r="Y262" s="50"/>
      <c r="Z262" s="50"/>
      <c r="AA262" s="50"/>
      <c r="AB262" s="50"/>
      <c r="AC262" s="50"/>
      <c r="AD262" s="50"/>
      <c r="AE262" s="50"/>
      <c r="AF262" s="51"/>
      <c r="AG262" s="51"/>
      <c r="AH262" s="51"/>
      <c r="AI262" s="51"/>
    </row>
    <row r="263" spans="1:35" ht="40" customHeight="1" x14ac:dyDescent="0.35">
      <c r="A263" s="109"/>
      <c r="B263" s="112"/>
      <c r="C263" s="33">
        <v>260</v>
      </c>
      <c r="D263" s="115"/>
      <c r="E263" s="39" t="s">
        <v>131</v>
      </c>
      <c r="F263" s="40" t="s">
        <v>125</v>
      </c>
      <c r="G263" s="40" t="s">
        <v>137</v>
      </c>
      <c r="H263" s="40" t="s">
        <v>29</v>
      </c>
      <c r="I263" s="38">
        <v>85.21</v>
      </c>
      <c r="J263" s="17">
        <v>0</v>
      </c>
      <c r="K263" s="79">
        <f t="shared" si="18"/>
        <v>0</v>
      </c>
      <c r="L263" s="81">
        <f t="shared" si="21"/>
        <v>0</v>
      </c>
      <c r="M263" s="82"/>
      <c r="N263" s="83">
        <f t="shared" si="19"/>
        <v>0</v>
      </c>
      <c r="O263" s="80"/>
      <c r="P263" s="80"/>
      <c r="Q263" s="80"/>
      <c r="R263" s="84">
        <f t="shared" si="20"/>
        <v>0</v>
      </c>
      <c r="S263" s="19" t="str">
        <f t="shared" si="9"/>
        <v>OK</v>
      </c>
      <c r="T263" s="48"/>
      <c r="U263" s="68"/>
      <c r="V263" s="48"/>
      <c r="W263" s="48"/>
      <c r="X263" s="48"/>
      <c r="Y263" s="50"/>
      <c r="Z263" s="50"/>
      <c r="AA263" s="50"/>
      <c r="AB263" s="50"/>
      <c r="AC263" s="50"/>
      <c r="AD263" s="50"/>
      <c r="AE263" s="50"/>
      <c r="AF263" s="51"/>
      <c r="AG263" s="51"/>
      <c r="AH263" s="51"/>
      <c r="AI263" s="51"/>
    </row>
    <row r="264" spans="1:35" ht="40" customHeight="1" x14ac:dyDescent="0.35">
      <c r="A264" s="109"/>
      <c r="B264" s="112"/>
      <c r="C264" s="33">
        <v>261</v>
      </c>
      <c r="D264" s="115"/>
      <c r="E264" s="39" t="s">
        <v>132</v>
      </c>
      <c r="F264" s="40" t="s">
        <v>37</v>
      </c>
      <c r="G264" s="40" t="s">
        <v>117</v>
      </c>
      <c r="H264" s="40" t="s">
        <v>29</v>
      </c>
      <c r="I264" s="38">
        <v>16.18</v>
      </c>
      <c r="J264" s="17">
        <v>0</v>
      </c>
      <c r="K264" s="79">
        <f t="shared" si="18"/>
        <v>0</v>
      </c>
      <c r="L264" s="81">
        <f t="shared" si="21"/>
        <v>0</v>
      </c>
      <c r="M264" s="82"/>
      <c r="N264" s="83">
        <f t="shared" si="19"/>
        <v>0</v>
      </c>
      <c r="O264" s="80"/>
      <c r="P264" s="80"/>
      <c r="Q264" s="80"/>
      <c r="R264" s="84">
        <f t="shared" si="20"/>
        <v>0</v>
      </c>
      <c r="S264" s="19" t="str">
        <f t="shared" si="9"/>
        <v>OK</v>
      </c>
      <c r="T264" s="48"/>
      <c r="U264" s="68"/>
      <c r="V264" s="48"/>
      <c r="W264" s="48"/>
      <c r="X264" s="48"/>
      <c r="Y264" s="50"/>
      <c r="Z264" s="50"/>
      <c r="AA264" s="50"/>
      <c r="AB264" s="50"/>
      <c r="AC264" s="50"/>
      <c r="AD264" s="50"/>
      <c r="AE264" s="50"/>
      <c r="AF264" s="51"/>
      <c r="AG264" s="51"/>
      <c r="AH264" s="51"/>
      <c r="AI264" s="51"/>
    </row>
    <row r="265" spans="1:35" ht="40" customHeight="1" x14ac:dyDescent="0.35">
      <c r="A265" s="109"/>
      <c r="B265" s="112"/>
      <c r="C265" s="33">
        <v>262</v>
      </c>
      <c r="D265" s="115"/>
      <c r="E265" s="39" t="s">
        <v>135</v>
      </c>
      <c r="F265" s="40" t="s">
        <v>37</v>
      </c>
      <c r="G265" s="40" t="s">
        <v>118</v>
      </c>
      <c r="H265" s="40" t="s">
        <v>29</v>
      </c>
      <c r="I265" s="38">
        <v>65.41</v>
      </c>
      <c r="J265" s="17">
        <v>0</v>
      </c>
      <c r="K265" s="79">
        <f t="shared" si="18"/>
        <v>0</v>
      </c>
      <c r="L265" s="81">
        <f t="shared" si="21"/>
        <v>0</v>
      </c>
      <c r="M265" s="82"/>
      <c r="N265" s="83">
        <f t="shared" si="19"/>
        <v>0</v>
      </c>
      <c r="O265" s="80"/>
      <c r="P265" s="80"/>
      <c r="Q265" s="80"/>
      <c r="R265" s="84">
        <f t="shared" si="20"/>
        <v>0</v>
      </c>
      <c r="S265" s="19" t="str">
        <f t="shared" si="9"/>
        <v>OK</v>
      </c>
      <c r="T265" s="48"/>
      <c r="U265" s="68"/>
      <c r="V265" s="48"/>
      <c r="W265" s="48"/>
      <c r="X265" s="48"/>
      <c r="Y265" s="50"/>
      <c r="Z265" s="50"/>
      <c r="AA265" s="50"/>
      <c r="AB265" s="50"/>
      <c r="AC265" s="50"/>
      <c r="AD265" s="50"/>
      <c r="AE265" s="50"/>
      <c r="AF265" s="51"/>
      <c r="AG265" s="51"/>
      <c r="AH265" s="51"/>
      <c r="AI265" s="51"/>
    </row>
    <row r="266" spans="1:35" ht="40" customHeight="1" x14ac:dyDescent="0.35">
      <c r="A266" s="109"/>
      <c r="B266" s="112"/>
      <c r="C266" s="33">
        <v>263</v>
      </c>
      <c r="D266" s="115"/>
      <c r="E266" s="39" t="s">
        <v>136</v>
      </c>
      <c r="F266" s="40" t="s">
        <v>37</v>
      </c>
      <c r="G266" s="40" t="s">
        <v>119</v>
      </c>
      <c r="H266" s="40" t="s">
        <v>29</v>
      </c>
      <c r="I266" s="38">
        <v>34.229999999999997</v>
      </c>
      <c r="J266" s="17">
        <v>0</v>
      </c>
      <c r="K266" s="79">
        <f t="shared" si="18"/>
        <v>0</v>
      </c>
      <c r="L266" s="81">
        <f t="shared" si="21"/>
        <v>0</v>
      </c>
      <c r="M266" s="82"/>
      <c r="N266" s="83">
        <f t="shared" si="19"/>
        <v>0</v>
      </c>
      <c r="O266" s="80"/>
      <c r="P266" s="80"/>
      <c r="Q266" s="80"/>
      <c r="R266" s="84">
        <f t="shared" si="20"/>
        <v>0</v>
      </c>
      <c r="S266" s="19" t="str">
        <f t="shared" si="9"/>
        <v>OK</v>
      </c>
      <c r="T266" s="48"/>
      <c r="U266" s="68"/>
      <c r="V266" s="48"/>
      <c r="W266" s="48"/>
      <c r="X266" s="48"/>
      <c r="Y266" s="50"/>
      <c r="Z266" s="50"/>
      <c r="AA266" s="50"/>
      <c r="AB266" s="50"/>
      <c r="AC266" s="50"/>
      <c r="AD266" s="50"/>
      <c r="AE266" s="50"/>
      <c r="AF266" s="51"/>
      <c r="AG266" s="51"/>
      <c r="AH266" s="51"/>
      <c r="AI266" s="51"/>
    </row>
    <row r="267" spans="1:35" ht="40" customHeight="1" x14ac:dyDescent="0.35">
      <c r="A267" s="109"/>
      <c r="B267" s="112"/>
      <c r="C267" s="33">
        <v>264</v>
      </c>
      <c r="D267" s="115"/>
      <c r="E267" s="39" t="s">
        <v>86</v>
      </c>
      <c r="F267" s="40" t="s">
        <v>125</v>
      </c>
      <c r="G267" s="40" t="s">
        <v>137</v>
      </c>
      <c r="H267" s="40" t="s">
        <v>29</v>
      </c>
      <c r="I267" s="38">
        <v>578.94000000000005</v>
      </c>
      <c r="J267" s="17">
        <v>0</v>
      </c>
      <c r="K267" s="79">
        <f t="shared" si="18"/>
        <v>0</v>
      </c>
      <c r="L267" s="81">
        <f t="shared" si="21"/>
        <v>0</v>
      </c>
      <c r="M267" s="82"/>
      <c r="N267" s="83">
        <f t="shared" si="19"/>
        <v>0</v>
      </c>
      <c r="O267" s="80"/>
      <c r="P267" s="80"/>
      <c r="Q267" s="80"/>
      <c r="R267" s="84">
        <f t="shared" si="20"/>
        <v>0</v>
      </c>
      <c r="S267" s="19" t="str">
        <f t="shared" si="9"/>
        <v>OK</v>
      </c>
      <c r="T267" s="48"/>
      <c r="U267" s="68"/>
      <c r="V267" s="48"/>
      <c r="W267" s="48"/>
      <c r="X267" s="48"/>
      <c r="Y267" s="50"/>
      <c r="Z267" s="50"/>
      <c r="AA267" s="50"/>
      <c r="AB267" s="50"/>
      <c r="AC267" s="50"/>
      <c r="AD267" s="50"/>
      <c r="AE267" s="50"/>
      <c r="AF267" s="51"/>
      <c r="AG267" s="51"/>
      <c r="AH267" s="51"/>
      <c r="AI267" s="51"/>
    </row>
    <row r="268" spans="1:35" ht="40" customHeight="1" x14ac:dyDescent="0.35">
      <c r="A268" s="109"/>
      <c r="B268" s="112"/>
      <c r="C268" s="33">
        <v>265</v>
      </c>
      <c r="D268" s="115"/>
      <c r="E268" s="39" t="s">
        <v>89</v>
      </c>
      <c r="F268" s="40" t="s">
        <v>37</v>
      </c>
      <c r="G268" s="40" t="s">
        <v>137</v>
      </c>
      <c r="H268" s="40" t="s">
        <v>29</v>
      </c>
      <c r="I268" s="38">
        <v>225.31</v>
      </c>
      <c r="J268" s="17">
        <v>0</v>
      </c>
      <c r="K268" s="79">
        <f t="shared" si="18"/>
        <v>0</v>
      </c>
      <c r="L268" s="81">
        <f t="shared" si="21"/>
        <v>0</v>
      </c>
      <c r="M268" s="82"/>
      <c r="N268" s="83">
        <f t="shared" si="19"/>
        <v>0</v>
      </c>
      <c r="O268" s="80"/>
      <c r="P268" s="80"/>
      <c r="Q268" s="80"/>
      <c r="R268" s="84">
        <f t="shared" si="20"/>
        <v>0</v>
      </c>
      <c r="S268" s="19" t="str">
        <f t="shared" si="9"/>
        <v>OK</v>
      </c>
      <c r="T268" s="48"/>
      <c r="U268" s="68"/>
      <c r="V268" s="48"/>
      <c r="W268" s="48"/>
      <c r="X268" s="48"/>
      <c r="Y268" s="50"/>
      <c r="Z268" s="50"/>
      <c r="AA268" s="50"/>
      <c r="AB268" s="50"/>
      <c r="AC268" s="50"/>
      <c r="AD268" s="50"/>
      <c r="AE268" s="50"/>
      <c r="AF268" s="51"/>
      <c r="AG268" s="51"/>
      <c r="AH268" s="51"/>
      <c r="AI268" s="51"/>
    </row>
    <row r="269" spans="1:35" ht="40" customHeight="1" x14ac:dyDescent="0.35">
      <c r="A269" s="109"/>
      <c r="B269" s="112"/>
      <c r="C269" s="33">
        <v>266</v>
      </c>
      <c r="D269" s="115"/>
      <c r="E269" s="39" t="s">
        <v>90</v>
      </c>
      <c r="F269" s="40" t="s">
        <v>37</v>
      </c>
      <c r="G269" s="40" t="s">
        <v>137</v>
      </c>
      <c r="H269" s="40" t="s">
        <v>29</v>
      </c>
      <c r="I269" s="38">
        <v>135</v>
      </c>
      <c r="J269" s="17">
        <v>0</v>
      </c>
      <c r="K269" s="79">
        <f t="shared" si="18"/>
        <v>0</v>
      </c>
      <c r="L269" s="81">
        <f t="shared" si="21"/>
        <v>0</v>
      </c>
      <c r="M269" s="82"/>
      <c r="N269" s="83">
        <f t="shared" si="19"/>
        <v>0</v>
      </c>
      <c r="O269" s="80"/>
      <c r="P269" s="80"/>
      <c r="Q269" s="80"/>
      <c r="R269" s="84">
        <f t="shared" si="20"/>
        <v>0</v>
      </c>
      <c r="S269" s="19" t="str">
        <f t="shared" si="9"/>
        <v>OK</v>
      </c>
      <c r="T269" s="48"/>
      <c r="U269" s="68"/>
      <c r="V269" s="48"/>
      <c r="W269" s="48"/>
      <c r="X269" s="48"/>
      <c r="Y269" s="50"/>
      <c r="Z269" s="50"/>
      <c r="AA269" s="50"/>
      <c r="AB269" s="50"/>
      <c r="AC269" s="50"/>
      <c r="AD269" s="50"/>
      <c r="AE269" s="50"/>
      <c r="AF269" s="51"/>
      <c r="AG269" s="51"/>
      <c r="AH269" s="51"/>
      <c r="AI269" s="51"/>
    </row>
    <row r="270" spans="1:35" ht="40" customHeight="1" x14ac:dyDescent="0.35">
      <c r="A270" s="110"/>
      <c r="B270" s="113"/>
      <c r="C270" s="33">
        <v>267</v>
      </c>
      <c r="D270" s="116"/>
      <c r="E270" s="39" t="s">
        <v>91</v>
      </c>
      <c r="F270" s="40" t="s">
        <v>37</v>
      </c>
      <c r="G270" s="40" t="s">
        <v>120</v>
      </c>
      <c r="H270" s="40" t="s">
        <v>29</v>
      </c>
      <c r="I270" s="38">
        <v>24.21</v>
      </c>
      <c r="J270" s="17">
        <v>0</v>
      </c>
      <c r="K270" s="79">
        <f t="shared" si="18"/>
        <v>0</v>
      </c>
      <c r="L270" s="81">
        <f t="shared" si="21"/>
        <v>0</v>
      </c>
      <c r="M270" s="82"/>
      <c r="N270" s="83">
        <f t="shared" si="19"/>
        <v>0</v>
      </c>
      <c r="O270" s="80"/>
      <c r="P270" s="80"/>
      <c r="Q270" s="80"/>
      <c r="R270" s="84">
        <f t="shared" si="20"/>
        <v>0</v>
      </c>
      <c r="S270" s="19" t="str">
        <f t="shared" si="9"/>
        <v>OK</v>
      </c>
      <c r="T270" s="48"/>
      <c r="U270" s="68"/>
      <c r="V270" s="48"/>
      <c r="W270" s="48"/>
      <c r="X270" s="48"/>
      <c r="Y270" s="50"/>
      <c r="Z270" s="50"/>
      <c r="AA270" s="50"/>
      <c r="AB270" s="50"/>
      <c r="AC270" s="50"/>
      <c r="AD270" s="50"/>
      <c r="AE270" s="50"/>
      <c r="AF270" s="51"/>
      <c r="AG270" s="51"/>
      <c r="AH270" s="51"/>
      <c r="AI270" s="51"/>
    </row>
    <row r="271" spans="1:35" ht="40" customHeight="1" x14ac:dyDescent="0.35">
      <c r="A271" s="108" t="s">
        <v>146</v>
      </c>
      <c r="B271" s="111">
        <v>8</v>
      </c>
      <c r="C271" s="33">
        <v>268</v>
      </c>
      <c r="D271" s="114" t="s">
        <v>123</v>
      </c>
      <c r="E271" s="39" t="s">
        <v>27</v>
      </c>
      <c r="F271" s="40" t="s">
        <v>125</v>
      </c>
      <c r="G271" s="40" t="s">
        <v>28</v>
      </c>
      <c r="H271" s="40" t="s">
        <v>29</v>
      </c>
      <c r="I271" s="38">
        <v>242.52</v>
      </c>
      <c r="J271" s="17">
        <v>0</v>
      </c>
      <c r="K271" s="79">
        <f t="shared" si="18"/>
        <v>0</v>
      </c>
      <c r="L271" s="81">
        <f t="shared" si="21"/>
        <v>0</v>
      </c>
      <c r="M271" s="82"/>
      <c r="N271" s="83">
        <f t="shared" si="19"/>
        <v>0</v>
      </c>
      <c r="O271" s="80"/>
      <c r="P271" s="80"/>
      <c r="Q271" s="80"/>
      <c r="R271" s="84">
        <f t="shared" si="20"/>
        <v>0</v>
      </c>
      <c r="S271" s="19" t="str">
        <f t="shared" si="9"/>
        <v>OK</v>
      </c>
      <c r="T271" s="48"/>
      <c r="U271" s="68"/>
      <c r="V271" s="48"/>
      <c r="W271" s="48"/>
      <c r="X271" s="48"/>
      <c r="Y271" s="50"/>
      <c r="Z271" s="50"/>
      <c r="AA271" s="50"/>
      <c r="AB271" s="50"/>
      <c r="AC271" s="50"/>
      <c r="AD271" s="50"/>
      <c r="AE271" s="50"/>
      <c r="AF271" s="51"/>
      <c r="AG271" s="51"/>
      <c r="AH271" s="51"/>
      <c r="AI271" s="51"/>
    </row>
    <row r="272" spans="1:35" ht="40" customHeight="1" x14ac:dyDescent="0.35">
      <c r="A272" s="109"/>
      <c r="B272" s="112"/>
      <c r="C272" s="33">
        <v>269</v>
      </c>
      <c r="D272" s="115"/>
      <c r="E272" s="39" t="s">
        <v>30</v>
      </c>
      <c r="F272" s="40" t="s">
        <v>31</v>
      </c>
      <c r="G272" s="40" t="s">
        <v>28</v>
      </c>
      <c r="H272" s="40" t="s">
        <v>29</v>
      </c>
      <c r="I272" s="38">
        <v>19.399999999999999</v>
      </c>
      <c r="J272" s="17">
        <v>0</v>
      </c>
      <c r="K272" s="79">
        <f t="shared" si="18"/>
        <v>0</v>
      </c>
      <c r="L272" s="81">
        <f t="shared" si="21"/>
        <v>0</v>
      </c>
      <c r="M272" s="82"/>
      <c r="N272" s="83">
        <f t="shared" si="19"/>
        <v>0</v>
      </c>
      <c r="O272" s="80"/>
      <c r="P272" s="80"/>
      <c r="Q272" s="80"/>
      <c r="R272" s="84">
        <f t="shared" si="20"/>
        <v>0</v>
      </c>
      <c r="S272" s="19" t="str">
        <f t="shared" si="9"/>
        <v>OK</v>
      </c>
      <c r="T272" s="48"/>
      <c r="U272" s="68"/>
      <c r="V272" s="48"/>
      <c r="W272" s="48"/>
      <c r="X272" s="48"/>
      <c r="Y272" s="50"/>
      <c r="Z272" s="50"/>
      <c r="AA272" s="50"/>
      <c r="AB272" s="50"/>
      <c r="AC272" s="50"/>
      <c r="AD272" s="50"/>
      <c r="AE272" s="50"/>
      <c r="AF272" s="51"/>
      <c r="AG272" s="51"/>
      <c r="AH272" s="51"/>
      <c r="AI272" s="51"/>
    </row>
    <row r="273" spans="1:35" ht="40" customHeight="1" x14ac:dyDescent="0.35">
      <c r="A273" s="109"/>
      <c r="B273" s="112"/>
      <c r="C273" s="33">
        <v>270</v>
      </c>
      <c r="D273" s="115"/>
      <c r="E273" s="39" t="s">
        <v>32</v>
      </c>
      <c r="F273" s="40" t="s">
        <v>125</v>
      </c>
      <c r="G273" s="40" t="s">
        <v>28</v>
      </c>
      <c r="H273" s="40" t="s">
        <v>29</v>
      </c>
      <c r="I273" s="38">
        <v>31.04</v>
      </c>
      <c r="J273" s="17">
        <v>0</v>
      </c>
      <c r="K273" s="79">
        <f t="shared" si="18"/>
        <v>0</v>
      </c>
      <c r="L273" s="81">
        <f t="shared" si="21"/>
        <v>0</v>
      </c>
      <c r="M273" s="82"/>
      <c r="N273" s="83">
        <f t="shared" si="19"/>
        <v>0</v>
      </c>
      <c r="O273" s="80"/>
      <c r="P273" s="80"/>
      <c r="Q273" s="80"/>
      <c r="R273" s="84">
        <f t="shared" si="20"/>
        <v>0</v>
      </c>
      <c r="S273" s="19" t="str">
        <f t="shared" si="9"/>
        <v>OK</v>
      </c>
      <c r="T273" s="48"/>
      <c r="U273" s="68"/>
      <c r="V273" s="48"/>
      <c r="W273" s="48"/>
      <c r="X273" s="48"/>
      <c r="Y273" s="50"/>
      <c r="Z273" s="50"/>
      <c r="AA273" s="50"/>
      <c r="AB273" s="50"/>
      <c r="AC273" s="50"/>
      <c r="AD273" s="50"/>
      <c r="AE273" s="50"/>
      <c r="AF273" s="51"/>
      <c r="AG273" s="51"/>
      <c r="AH273" s="51"/>
      <c r="AI273" s="51"/>
    </row>
    <row r="274" spans="1:35" ht="40" customHeight="1" x14ac:dyDescent="0.35">
      <c r="A274" s="109"/>
      <c r="B274" s="112"/>
      <c r="C274" s="33">
        <v>271</v>
      </c>
      <c r="D274" s="115"/>
      <c r="E274" s="39" t="s">
        <v>33</v>
      </c>
      <c r="F274" s="40" t="s">
        <v>125</v>
      </c>
      <c r="G274" s="40" t="s">
        <v>34</v>
      </c>
      <c r="H274" s="40" t="s">
        <v>29</v>
      </c>
      <c r="I274" s="38">
        <v>50.44</v>
      </c>
      <c r="J274" s="17">
        <v>0</v>
      </c>
      <c r="K274" s="79">
        <f t="shared" si="18"/>
        <v>0</v>
      </c>
      <c r="L274" s="81">
        <f t="shared" si="21"/>
        <v>0</v>
      </c>
      <c r="M274" s="82"/>
      <c r="N274" s="83">
        <f t="shared" si="19"/>
        <v>0</v>
      </c>
      <c r="O274" s="80"/>
      <c r="P274" s="80"/>
      <c r="Q274" s="80"/>
      <c r="R274" s="84">
        <f t="shared" si="20"/>
        <v>0</v>
      </c>
      <c r="S274" s="19" t="str">
        <f t="shared" si="9"/>
        <v>OK</v>
      </c>
      <c r="T274" s="48"/>
      <c r="U274" s="68"/>
      <c r="V274" s="48"/>
      <c r="W274" s="48"/>
      <c r="X274" s="48"/>
      <c r="Y274" s="50"/>
      <c r="Z274" s="50"/>
      <c r="AA274" s="50"/>
      <c r="AB274" s="50"/>
      <c r="AC274" s="50"/>
      <c r="AD274" s="50"/>
      <c r="AE274" s="50"/>
      <c r="AF274" s="51"/>
      <c r="AG274" s="51"/>
      <c r="AH274" s="51"/>
      <c r="AI274" s="51"/>
    </row>
    <row r="275" spans="1:35" ht="40" customHeight="1" x14ac:dyDescent="0.35">
      <c r="A275" s="109"/>
      <c r="B275" s="112"/>
      <c r="C275" s="33">
        <v>272</v>
      </c>
      <c r="D275" s="115"/>
      <c r="E275" s="39" t="s">
        <v>35</v>
      </c>
      <c r="F275" s="40" t="s">
        <v>125</v>
      </c>
      <c r="G275" s="40" t="s">
        <v>36</v>
      </c>
      <c r="H275" s="40" t="s">
        <v>29</v>
      </c>
      <c r="I275" s="38">
        <v>72.75</v>
      </c>
      <c r="J275" s="17">
        <v>0</v>
      </c>
      <c r="K275" s="79">
        <f t="shared" si="18"/>
        <v>0</v>
      </c>
      <c r="L275" s="81">
        <f t="shared" si="21"/>
        <v>0</v>
      </c>
      <c r="M275" s="82"/>
      <c r="N275" s="83">
        <f t="shared" si="19"/>
        <v>0</v>
      </c>
      <c r="O275" s="80"/>
      <c r="P275" s="80"/>
      <c r="Q275" s="80"/>
      <c r="R275" s="84">
        <f t="shared" si="20"/>
        <v>0</v>
      </c>
      <c r="S275" s="19" t="str">
        <f t="shared" si="9"/>
        <v>OK</v>
      </c>
      <c r="T275" s="48"/>
      <c r="U275" s="68"/>
      <c r="V275" s="48"/>
      <c r="W275" s="48"/>
      <c r="X275" s="48"/>
      <c r="Y275" s="50"/>
      <c r="Z275" s="50"/>
      <c r="AA275" s="50"/>
      <c r="AB275" s="50"/>
      <c r="AC275" s="50"/>
      <c r="AD275" s="50"/>
      <c r="AE275" s="50"/>
      <c r="AF275" s="51"/>
      <c r="AG275" s="51"/>
      <c r="AH275" s="51"/>
      <c r="AI275" s="51"/>
    </row>
    <row r="276" spans="1:35" ht="40" customHeight="1" x14ac:dyDescent="0.35">
      <c r="A276" s="109"/>
      <c r="B276" s="112"/>
      <c r="C276" s="33">
        <v>273</v>
      </c>
      <c r="D276" s="115"/>
      <c r="E276" s="39" t="s">
        <v>127</v>
      </c>
      <c r="F276" s="40" t="s">
        <v>125</v>
      </c>
      <c r="G276" s="40" t="s">
        <v>28</v>
      </c>
      <c r="H276" s="40" t="s">
        <v>29</v>
      </c>
      <c r="I276" s="38">
        <v>6.39</v>
      </c>
      <c r="J276" s="17">
        <v>0</v>
      </c>
      <c r="K276" s="79">
        <f t="shared" si="18"/>
        <v>0</v>
      </c>
      <c r="L276" s="81">
        <f t="shared" si="21"/>
        <v>0</v>
      </c>
      <c r="M276" s="82"/>
      <c r="N276" s="83">
        <f t="shared" si="19"/>
        <v>0</v>
      </c>
      <c r="O276" s="80"/>
      <c r="P276" s="80"/>
      <c r="Q276" s="80"/>
      <c r="R276" s="84">
        <f t="shared" si="20"/>
        <v>0</v>
      </c>
      <c r="S276" s="19" t="str">
        <f t="shared" si="9"/>
        <v>OK</v>
      </c>
      <c r="T276" s="48"/>
      <c r="U276" s="68"/>
      <c r="V276" s="48"/>
      <c r="W276" s="48"/>
      <c r="X276" s="48"/>
      <c r="Y276" s="50"/>
      <c r="Z276" s="50"/>
      <c r="AA276" s="50"/>
      <c r="AB276" s="50"/>
      <c r="AC276" s="50"/>
      <c r="AD276" s="50"/>
      <c r="AE276" s="50"/>
      <c r="AF276" s="51"/>
      <c r="AG276" s="51"/>
      <c r="AH276" s="51"/>
      <c r="AI276" s="51"/>
    </row>
    <row r="277" spans="1:35" ht="40" customHeight="1" x14ac:dyDescent="0.35">
      <c r="A277" s="109"/>
      <c r="B277" s="112"/>
      <c r="C277" s="33">
        <v>274</v>
      </c>
      <c r="D277" s="115"/>
      <c r="E277" s="39" t="s">
        <v>128</v>
      </c>
      <c r="F277" s="40" t="s">
        <v>37</v>
      </c>
      <c r="G277" s="40" t="s">
        <v>38</v>
      </c>
      <c r="H277" s="40" t="s">
        <v>29</v>
      </c>
      <c r="I277" s="38">
        <v>12.93</v>
      </c>
      <c r="J277" s="17">
        <v>0</v>
      </c>
      <c r="K277" s="79">
        <f t="shared" si="18"/>
        <v>0</v>
      </c>
      <c r="L277" s="81">
        <f t="shared" si="21"/>
        <v>0</v>
      </c>
      <c r="M277" s="82"/>
      <c r="N277" s="83">
        <f t="shared" si="19"/>
        <v>0</v>
      </c>
      <c r="O277" s="80"/>
      <c r="P277" s="80"/>
      <c r="Q277" s="80"/>
      <c r="R277" s="84">
        <f t="shared" si="20"/>
        <v>0</v>
      </c>
      <c r="S277" s="19" t="str">
        <f t="shared" si="9"/>
        <v>OK</v>
      </c>
      <c r="T277" s="48"/>
      <c r="U277" s="68"/>
      <c r="V277" s="48"/>
      <c r="W277" s="48"/>
      <c r="X277" s="48"/>
      <c r="Y277" s="50"/>
      <c r="Z277" s="50"/>
      <c r="AA277" s="50"/>
      <c r="AB277" s="50"/>
      <c r="AC277" s="50"/>
      <c r="AD277" s="50"/>
      <c r="AE277" s="50"/>
      <c r="AF277" s="51"/>
      <c r="AG277" s="51"/>
      <c r="AH277" s="51"/>
      <c r="AI277" s="51"/>
    </row>
    <row r="278" spans="1:35" ht="40" customHeight="1" x14ac:dyDescent="0.35">
      <c r="A278" s="109"/>
      <c r="B278" s="112"/>
      <c r="C278" s="33">
        <v>275</v>
      </c>
      <c r="D278" s="115"/>
      <c r="E278" s="39" t="s">
        <v>129</v>
      </c>
      <c r="F278" s="40" t="s">
        <v>37</v>
      </c>
      <c r="G278" s="40" t="s">
        <v>39</v>
      </c>
      <c r="H278" s="40" t="s">
        <v>29</v>
      </c>
      <c r="I278" s="38">
        <v>19.04</v>
      </c>
      <c r="J278" s="17">
        <v>0</v>
      </c>
      <c r="K278" s="79">
        <f t="shared" si="18"/>
        <v>0</v>
      </c>
      <c r="L278" s="81">
        <f t="shared" si="21"/>
        <v>0</v>
      </c>
      <c r="M278" s="82"/>
      <c r="N278" s="83">
        <f t="shared" si="19"/>
        <v>0</v>
      </c>
      <c r="O278" s="80"/>
      <c r="P278" s="80"/>
      <c r="Q278" s="80"/>
      <c r="R278" s="84">
        <f t="shared" si="20"/>
        <v>0</v>
      </c>
      <c r="S278" s="19" t="str">
        <f t="shared" si="9"/>
        <v>OK</v>
      </c>
      <c r="T278" s="48"/>
      <c r="U278" s="68"/>
      <c r="V278" s="48"/>
      <c r="W278" s="48"/>
      <c r="X278" s="48"/>
      <c r="Y278" s="50"/>
      <c r="Z278" s="50"/>
      <c r="AA278" s="50"/>
      <c r="AB278" s="50"/>
      <c r="AC278" s="50"/>
      <c r="AD278" s="50"/>
      <c r="AE278" s="50"/>
      <c r="AF278" s="51"/>
      <c r="AG278" s="51"/>
      <c r="AH278" s="51"/>
      <c r="AI278" s="51"/>
    </row>
    <row r="279" spans="1:35" ht="40" customHeight="1" x14ac:dyDescent="0.35">
      <c r="A279" s="109"/>
      <c r="B279" s="112"/>
      <c r="C279" s="33">
        <v>276</v>
      </c>
      <c r="D279" s="115"/>
      <c r="E279" s="39" t="s">
        <v>130</v>
      </c>
      <c r="F279" s="40" t="s">
        <v>37</v>
      </c>
      <c r="G279" s="40" t="s">
        <v>40</v>
      </c>
      <c r="H279" s="40" t="s">
        <v>29</v>
      </c>
      <c r="I279" s="38">
        <v>20.69</v>
      </c>
      <c r="J279" s="17">
        <v>0</v>
      </c>
      <c r="K279" s="79">
        <f t="shared" si="18"/>
        <v>0</v>
      </c>
      <c r="L279" s="81">
        <f t="shared" si="21"/>
        <v>0</v>
      </c>
      <c r="M279" s="82"/>
      <c r="N279" s="83">
        <f t="shared" si="19"/>
        <v>0</v>
      </c>
      <c r="O279" s="80"/>
      <c r="P279" s="80"/>
      <c r="Q279" s="80"/>
      <c r="R279" s="84">
        <f t="shared" si="20"/>
        <v>0</v>
      </c>
      <c r="S279" s="19" t="str">
        <f t="shared" si="9"/>
        <v>OK</v>
      </c>
      <c r="T279" s="48"/>
      <c r="U279" s="68"/>
      <c r="V279" s="48"/>
      <c r="W279" s="48"/>
      <c r="X279" s="48"/>
      <c r="Y279" s="50"/>
      <c r="Z279" s="50"/>
      <c r="AA279" s="50"/>
      <c r="AB279" s="50"/>
      <c r="AC279" s="50"/>
      <c r="AD279" s="50"/>
      <c r="AE279" s="50"/>
      <c r="AF279" s="51"/>
      <c r="AG279" s="51"/>
      <c r="AH279" s="51"/>
      <c r="AI279" s="51"/>
    </row>
    <row r="280" spans="1:35" ht="40" customHeight="1" x14ac:dyDescent="0.35">
      <c r="A280" s="109"/>
      <c r="B280" s="112"/>
      <c r="C280" s="33">
        <v>277</v>
      </c>
      <c r="D280" s="115"/>
      <c r="E280" s="39" t="s">
        <v>41</v>
      </c>
      <c r="F280" s="40" t="s">
        <v>10</v>
      </c>
      <c r="G280" s="40" t="s">
        <v>28</v>
      </c>
      <c r="H280" s="40" t="s">
        <v>29</v>
      </c>
      <c r="I280" s="38">
        <v>72.05</v>
      </c>
      <c r="J280" s="17">
        <v>0</v>
      </c>
      <c r="K280" s="79">
        <f t="shared" si="18"/>
        <v>0</v>
      </c>
      <c r="L280" s="81">
        <f t="shared" si="21"/>
        <v>0</v>
      </c>
      <c r="M280" s="82"/>
      <c r="N280" s="83">
        <f t="shared" si="19"/>
        <v>0</v>
      </c>
      <c r="O280" s="80"/>
      <c r="P280" s="80"/>
      <c r="Q280" s="80"/>
      <c r="R280" s="84">
        <f t="shared" si="20"/>
        <v>0</v>
      </c>
      <c r="S280" s="19" t="str">
        <f t="shared" si="9"/>
        <v>OK</v>
      </c>
      <c r="T280" s="48"/>
      <c r="U280" s="68"/>
      <c r="V280" s="48"/>
      <c r="W280" s="48"/>
      <c r="X280" s="48"/>
      <c r="Y280" s="50"/>
      <c r="Z280" s="50"/>
      <c r="AA280" s="50"/>
      <c r="AB280" s="50"/>
      <c r="AC280" s="50"/>
      <c r="AD280" s="50"/>
      <c r="AE280" s="50"/>
      <c r="AF280" s="51"/>
      <c r="AG280" s="51"/>
      <c r="AH280" s="51"/>
      <c r="AI280" s="51"/>
    </row>
    <row r="281" spans="1:35" ht="40" customHeight="1" x14ac:dyDescent="0.35">
      <c r="A281" s="109"/>
      <c r="B281" s="112"/>
      <c r="C281" s="33">
        <v>278</v>
      </c>
      <c r="D281" s="115"/>
      <c r="E281" s="39" t="s">
        <v>42</v>
      </c>
      <c r="F281" s="40" t="s">
        <v>43</v>
      </c>
      <c r="G281" s="40" t="s">
        <v>28</v>
      </c>
      <c r="H281" s="40" t="s">
        <v>29</v>
      </c>
      <c r="I281" s="38">
        <v>25.77</v>
      </c>
      <c r="J281" s="17">
        <v>0</v>
      </c>
      <c r="K281" s="79">
        <f t="shared" si="18"/>
        <v>0</v>
      </c>
      <c r="L281" s="81">
        <f t="shared" si="21"/>
        <v>0</v>
      </c>
      <c r="M281" s="82"/>
      <c r="N281" s="83">
        <f t="shared" si="19"/>
        <v>0</v>
      </c>
      <c r="O281" s="80"/>
      <c r="P281" s="80"/>
      <c r="Q281" s="80"/>
      <c r="R281" s="84">
        <f t="shared" si="20"/>
        <v>0</v>
      </c>
      <c r="S281" s="19" t="str">
        <f t="shared" si="9"/>
        <v>OK</v>
      </c>
      <c r="T281" s="48"/>
      <c r="U281" s="68"/>
      <c r="V281" s="48"/>
      <c r="W281" s="48"/>
      <c r="X281" s="48"/>
      <c r="Y281" s="50"/>
      <c r="Z281" s="50"/>
      <c r="AA281" s="50"/>
      <c r="AB281" s="50"/>
      <c r="AC281" s="50"/>
      <c r="AD281" s="50"/>
      <c r="AE281" s="50"/>
      <c r="AF281" s="51"/>
      <c r="AG281" s="51"/>
      <c r="AH281" s="51"/>
      <c r="AI281" s="51"/>
    </row>
    <row r="282" spans="1:35" ht="40" customHeight="1" x14ac:dyDescent="0.35">
      <c r="A282" s="109"/>
      <c r="B282" s="112"/>
      <c r="C282" s="33">
        <v>279</v>
      </c>
      <c r="D282" s="115"/>
      <c r="E282" s="39" t="s">
        <v>44</v>
      </c>
      <c r="F282" s="40" t="s">
        <v>37</v>
      </c>
      <c r="G282" s="40" t="s">
        <v>45</v>
      </c>
      <c r="H282" s="40" t="s">
        <v>29</v>
      </c>
      <c r="I282" s="38">
        <v>33.18</v>
      </c>
      <c r="J282" s="17">
        <v>0</v>
      </c>
      <c r="K282" s="79">
        <f t="shared" si="18"/>
        <v>0</v>
      </c>
      <c r="L282" s="81">
        <f t="shared" si="21"/>
        <v>0</v>
      </c>
      <c r="M282" s="82"/>
      <c r="N282" s="83">
        <f t="shared" si="19"/>
        <v>0</v>
      </c>
      <c r="O282" s="80"/>
      <c r="P282" s="80"/>
      <c r="Q282" s="80"/>
      <c r="R282" s="84">
        <f t="shared" si="20"/>
        <v>0</v>
      </c>
      <c r="S282" s="19" t="str">
        <f t="shared" si="9"/>
        <v>OK</v>
      </c>
      <c r="T282" s="48"/>
      <c r="U282" s="68"/>
      <c r="V282" s="48"/>
      <c r="W282" s="48"/>
      <c r="X282" s="48"/>
      <c r="Y282" s="50"/>
      <c r="Z282" s="50"/>
      <c r="AA282" s="50"/>
      <c r="AB282" s="50"/>
      <c r="AC282" s="50"/>
      <c r="AD282" s="50"/>
      <c r="AE282" s="50"/>
      <c r="AF282" s="51"/>
      <c r="AG282" s="51"/>
      <c r="AH282" s="51"/>
      <c r="AI282" s="51"/>
    </row>
    <row r="283" spans="1:35" ht="40" customHeight="1" x14ac:dyDescent="0.35">
      <c r="A283" s="109"/>
      <c r="B283" s="112"/>
      <c r="C283" s="33">
        <v>280</v>
      </c>
      <c r="D283" s="115"/>
      <c r="E283" s="39" t="s">
        <v>46</v>
      </c>
      <c r="F283" s="40" t="s">
        <v>37</v>
      </c>
      <c r="G283" s="40" t="s">
        <v>47</v>
      </c>
      <c r="H283" s="40" t="s">
        <v>29</v>
      </c>
      <c r="I283" s="38">
        <v>26.19</v>
      </c>
      <c r="J283" s="17">
        <v>0</v>
      </c>
      <c r="K283" s="79">
        <f t="shared" si="18"/>
        <v>0</v>
      </c>
      <c r="L283" s="81">
        <f t="shared" si="21"/>
        <v>0</v>
      </c>
      <c r="M283" s="82"/>
      <c r="N283" s="83">
        <f t="shared" si="19"/>
        <v>0</v>
      </c>
      <c r="O283" s="80"/>
      <c r="P283" s="80"/>
      <c r="Q283" s="80"/>
      <c r="R283" s="84">
        <f t="shared" si="20"/>
        <v>0</v>
      </c>
      <c r="S283" s="19" t="str">
        <f t="shared" si="9"/>
        <v>OK</v>
      </c>
      <c r="T283" s="48"/>
      <c r="U283" s="68"/>
      <c r="V283" s="48"/>
      <c r="W283" s="48"/>
      <c r="X283" s="48"/>
      <c r="Y283" s="50"/>
      <c r="Z283" s="50"/>
      <c r="AA283" s="50"/>
      <c r="AB283" s="50"/>
      <c r="AC283" s="50"/>
      <c r="AD283" s="50"/>
      <c r="AE283" s="50"/>
      <c r="AF283" s="51"/>
      <c r="AG283" s="51"/>
      <c r="AH283" s="51"/>
      <c r="AI283" s="51"/>
    </row>
    <row r="284" spans="1:35" ht="40" customHeight="1" x14ac:dyDescent="0.35">
      <c r="A284" s="109"/>
      <c r="B284" s="112"/>
      <c r="C284" s="33">
        <v>281</v>
      </c>
      <c r="D284" s="115"/>
      <c r="E284" s="39" t="s">
        <v>48</v>
      </c>
      <c r="F284" s="40" t="s">
        <v>37</v>
      </c>
      <c r="G284" s="40" t="s">
        <v>49</v>
      </c>
      <c r="H284" s="40" t="s">
        <v>29</v>
      </c>
      <c r="I284" s="38">
        <v>18.63</v>
      </c>
      <c r="J284" s="17">
        <v>0</v>
      </c>
      <c r="K284" s="79">
        <f t="shared" si="18"/>
        <v>0</v>
      </c>
      <c r="L284" s="81">
        <f t="shared" si="21"/>
        <v>0</v>
      </c>
      <c r="M284" s="82"/>
      <c r="N284" s="83">
        <f t="shared" si="19"/>
        <v>0</v>
      </c>
      <c r="O284" s="80"/>
      <c r="P284" s="80"/>
      <c r="Q284" s="80"/>
      <c r="R284" s="84">
        <f t="shared" si="20"/>
        <v>0</v>
      </c>
      <c r="S284" s="19" t="str">
        <f t="shared" si="9"/>
        <v>OK</v>
      </c>
      <c r="T284" s="48"/>
      <c r="U284" s="68"/>
      <c r="V284" s="48"/>
      <c r="W284" s="48"/>
      <c r="X284" s="48"/>
      <c r="Y284" s="50"/>
      <c r="Z284" s="50"/>
      <c r="AA284" s="50"/>
      <c r="AB284" s="50"/>
      <c r="AC284" s="50"/>
      <c r="AD284" s="50"/>
      <c r="AE284" s="50"/>
      <c r="AF284" s="51"/>
      <c r="AG284" s="51"/>
      <c r="AH284" s="51"/>
      <c r="AI284" s="51"/>
    </row>
    <row r="285" spans="1:35" ht="40" customHeight="1" x14ac:dyDescent="0.35">
      <c r="A285" s="109"/>
      <c r="B285" s="112"/>
      <c r="C285" s="33">
        <v>282</v>
      </c>
      <c r="D285" s="115"/>
      <c r="E285" s="39" t="s">
        <v>50</v>
      </c>
      <c r="F285" s="40" t="s">
        <v>37</v>
      </c>
      <c r="G285" s="40" t="s">
        <v>51</v>
      </c>
      <c r="H285" s="40" t="s">
        <v>29</v>
      </c>
      <c r="I285" s="38">
        <v>233.11</v>
      </c>
      <c r="J285" s="17">
        <v>0</v>
      </c>
      <c r="K285" s="79">
        <f t="shared" si="18"/>
        <v>0</v>
      </c>
      <c r="L285" s="81">
        <f t="shared" si="21"/>
        <v>0</v>
      </c>
      <c r="M285" s="82"/>
      <c r="N285" s="83">
        <f t="shared" si="19"/>
        <v>0</v>
      </c>
      <c r="O285" s="80"/>
      <c r="P285" s="80"/>
      <c r="Q285" s="80"/>
      <c r="R285" s="84">
        <f t="shared" si="20"/>
        <v>0</v>
      </c>
      <c r="S285" s="19" t="str">
        <f t="shared" si="9"/>
        <v>OK</v>
      </c>
      <c r="T285" s="48"/>
      <c r="U285" s="68"/>
      <c r="V285" s="48"/>
      <c r="W285" s="48"/>
      <c r="X285" s="48"/>
      <c r="Y285" s="50"/>
      <c r="Z285" s="50"/>
      <c r="AA285" s="50"/>
      <c r="AB285" s="50"/>
      <c r="AC285" s="50"/>
      <c r="AD285" s="50"/>
      <c r="AE285" s="50"/>
      <c r="AF285" s="51"/>
      <c r="AG285" s="51"/>
      <c r="AH285" s="51"/>
      <c r="AI285" s="51"/>
    </row>
    <row r="286" spans="1:35" ht="40" customHeight="1" x14ac:dyDescent="0.35">
      <c r="A286" s="109"/>
      <c r="B286" s="112"/>
      <c r="C286" s="33">
        <v>283</v>
      </c>
      <c r="D286" s="115"/>
      <c r="E286" s="39" t="s">
        <v>52</v>
      </c>
      <c r="F286" s="40" t="s">
        <v>37</v>
      </c>
      <c r="G286" s="40" t="s">
        <v>53</v>
      </c>
      <c r="H286" s="40" t="s">
        <v>29</v>
      </c>
      <c r="I286" s="38">
        <v>254.5</v>
      </c>
      <c r="J286" s="17">
        <v>0</v>
      </c>
      <c r="K286" s="79">
        <f t="shared" si="18"/>
        <v>0</v>
      </c>
      <c r="L286" s="81">
        <f t="shared" si="21"/>
        <v>0</v>
      </c>
      <c r="M286" s="82"/>
      <c r="N286" s="83">
        <f t="shared" si="19"/>
        <v>0</v>
      </c>
      <c r="O286" s="80"/>
      <c r="P286" s="80"/>
      <c r="Q286" s="80"/>
      <c r="R286" s="84">
        <f t="shared" si="20"/>
        <v>0</v>
      </c>
      <c r="S286" s="19" t="str">
        <f t="shared" si="9"/>
        <v>OK</v>
      </c>
      <c r="T286" s="48"/>
      <c r="U286" s="68"/>
      <c r="V286" s="48"/>
      <c r="W286" s="48"/>
      <c r="X286" s="48"/>
      <c r="Y286" s="50"/>
      <c r="Z286" s="50"/>
      <c r="AA286" s="50"/>
      <c r="AB286" s="50"/>
      <c r="AC286" s="50"/>
      <c r="AD286" s="50"/>
      <c r="AE286" s="50"/>
      <c r="AF286" s="51"/>
      <c r="AG286" s="51"/>
      <c r="AH286" s="51"/>
      <c r="AI286" s="51"/>
    </row>
    <row r="287" spans="1:35" ht="40" customHeight="1" x14ac:dyDescent="0.35">
      <c r="A287" s="109"/>
      <c r="B287" s="112"/>
      <c r="C287" s="33">
        <v>284</v>
      </c>
      <c r="D287" s="115"/>
      <c r="E287" s="39" t="s">
        <v>54</v>
      </c>
      <c r="F287" s="40" t="s">
        <v>37</v>
      </c>
      <c r="G287" s="40" t="s">
        <v>95</v>
      </c>
      <c r="H287" s="40" t="s">
        <v>29</v>
      </c>
      <c r="I287" s="38">
        <v>83.89</v>
      </c>
      <c r="J287" s="17">
        <v>0</v>
      </c>
      <c r="K287" s="79">
        <f t="shared" si="18"/>
        <v>0</v>
      </c>
      <c r="L287" s="81">
        <f t="shared" si="21"/>
        <v>0</v>
      </c>
      <c r="M287" s="82"/>
      <c r="N287" s="83">
        <f t="shared" si="19"/>
        <v>0</v>
      </c>
      <c r="O287" s="80"/>
      <c r="P287" s="80"/>
      <c r="Q287" s="80"/>
      <c r="R287" s="84">
        <f t="shared" si="20"/>
        <v>0</v>
      </c>
      <c r="S287" s="19" t="str">
        <f t="shared" si="9"/>
        <v>OK</v>
      </c>
      <c r="T287" s="48"/>
      <c r="U287" s="68"/>
      <c r="V287" s="48"/>
      <c r="W287" s="48"/>
      <c r="X287" s="48"/>
      <c r="Y287" s="50"/>
      <c r="Z287" s="50"/>
      <c r="AA287" s="50"/>
      <c r="AB287" s="50"/>
      <c r="AC287" s="50"/>
      <c r="AD287" s="50"/>
      <c r="AE287" s="50"/>
      <c r="AF287" s="51"/>
      <c r="AG287" s="51"/>
      <c r="AH287" s="51"/>
      <c r="AI287" s="51"/>
    </row>
    <row r="288" spans="1:35" ht="40" customHeight="1" x14ac:dyDescent="0.35">
      <c r="A288" s="109"/>
      <c r="B288" s="112"/>
      <c r="C288" s="33">
        <v>285</v>
      </c>
      <c r="D288" s="115"/>
      <c r="E288" s="39" t="s">
        <v>56</v>
      </c>
      <c r="F288" s="40" t="s">
        <v>37</v>
      </c>
      <c r="G288" s="40" t="s">
        <v>96</v>
      </c>
      <c r="H288" s="40" t="s">
        <v>29</v>
      </c>
      <c r="I288" s="38">
        <v>32.17</v>
      </c>
      <c r="J288" s="17">
        <v>0</v>
      </c>
      <c r="K288" s="79">
        <f t="shared" si="18"/>
        <v>0</v>
      </c>
      <c r="L288" s="81">
        <f t="shared" si="21"/>
        <v>0</v>
      </c>
      <c r="M288" s="82"/>
      <c r="N288" s="83">
        <f t="shared" si="19"/>
        <v>0</v>
      </c>
      <c r="O288" s="80"/>
      <c r="P288" s="80"/>
      <c r="Q288" s="80"/>
      <c r="R288" s="84">
        <f t="shared" si="20"/>
        <v>0</v>
      </c>
      <c r="S288" s="19" t="str">
        <f t="shared" si="9"/>
        <v>OK</v>
      </c>
      <c r="T288" s="48"/>
      <c r="U288" s="68"/>
      <c r="V288" s="48"/>
      <c r="W288" s="48"/>
      <c r="X288" s="48"/>
      <c r="Y288" s="50"/>
      <c r="Z288" s="50"/>
      <c r="AA288" s="50"/>
      <c r="AB288" s="50"/>
      <c r="AC288" s="50"/>
      <c r="AD288" s="50"/>
      <c r="AE288" s="50"/>
      <c r="AF288" s="51"/>
      <c r="AG288" s="51"/>
      <c r="AH288" s="51"/>
      <c r="AI288" s="51"/>
    </row>
    <row r="289" spans="1:35" ht="40" customHeight="1" x14ac:dyDescent="0.35">
      <c r="A289" s="109"/>
      <c r="B289" s="112"/>
      <c r="C289" s="33">
        <v>286</v>
      </c>
      <c r="D289" s="115"/>
      <c r="E289" s="39" t="s">
        <v>58</v>
      </c>
      <c r="F289" s="40" t="s">
        <v>37</v>
      </c>
      <c r="G289" s="40" t="s">
        <v>59</v>
      </c>
      <c r="H289" s="40" t="s">
        <v>29</v>
      </c>
      <c r="I289" s="38">
        <v>72.08</v>
      </c>
      <c r="J289" s="17">
        <v>0</v>
      </c>
      <c r="K289" s="79">
        <f t="shared" si="18"/>
        <v>0</v>
      </c>
      <c r="L289" s="81">
        <f t="shared" si="21"/>
        <v>0</v>
      </c>
      <c r="M289" s="82"/>
      <c r="N289" s="83">
        <f t="shared" si="19"/>
        <v>0</v>
      </c>
      <c r="O289" s="80"/>
      <c r="P289" s="80"/>
      <c r="Q289" s="80"/>
      <c r="R289" s="84">
        <f t="shared" si="20"/>
        <v>0</v>
      </c>
      <c r="S289" s="19" t="str">
        <f t="shared" si="9"/>
        <v>OK</v>
      </c>
      <c r="T289" s="48"/>
      <c r="U289" s="68"/>
      <c r="V289" s="48"/>
      <c r="W289" s="48"/>
      <c r="X289" s="48"/>
      <c r="Y289" s="50"/>
      <c r="Z289" s="50"/>
      <c r="AA289" s="50"/>
      <c r="AB289" s="50"/>
      <c r="AC289" s="50"/>
      <c r="AD289" s="50"/>
      <c r="AE289" s="50"/>
      <c r="AF289" s="51"/>
      <c r="AG289" s="51"/>
      <c r="AH289" s="51"/>
      <c r="AI289" s="51"/>
    </row>
    <row r="290" spans="1:35" ht="40" customHeight="1" x14ac:dyDescent="0.35">
      <c r="A290" s="109"/>
      <c r="B290" s="112"/>
      <c r="C290" s="33">
        <v>287</v>
      </c>
      <c r="D290" s="115"/>
      <c r="E290" s="39" t="s">
        <v>60</v>
      </c>
      <c r="F290" s="40" t="s">
        <v>37</v>
      </c>
      <c r="G290" s="40" t="s">
        <v>61</v>
      </c>
      <c r="H290" s="40" t="s">
        <v>29</v>
      </c>
      <c r="I290" s="38">
        <v>120.74</v>
      </c>
      <c r="J290" s="17">
        <v>0</v>
      </c>
      <c r="K290" s="79">
        <f t="shared" si="18"/>
        <v>0</v>
      </c>
      <c r="L290" s="81">
        <f t="shared" si="21"/>
        <v>0</v>
      </c>
      <c r="M290" s="82"/>
      <c r="N290" s="83">
        <f t="shared" si="19"/>
        <v>0</v>
      </c>
      <c r="O290" s="80"/>
      <c r="P290" s="80"/>
      <c r="Q290" s="80"/>
      <c r="R290" s="84">
        <f t="shared" si="20"/>
        <v>0</v>
      </c>
      <c r="S290" s="19" t="str">
        <f t="shared" si="9"/>
        <v>OK</v>
      </c>
      <c r="T290" s="48"/>
      <c r="U290" s="68"/>
      <c r="V290" s="48"/>
      <c r="W290" s="48"/>
      <c r="X290" s="48"/>
      <c r="Y290" s="50"/>
      <c r="Z290" s="50"/>
      <c r="AA290" s="50"/>
      <c r="AB290" s="50"/>
      <c r="AC290" s="50"/>
      <c r="AD290" s="50"/>
      <c r="AE290" s="50"/>
      <c r="AF290" s="51"/>
      <c r="AG290" s="51"/>
      <c r="AH290" s="51"/>
      <c r="AI290" s="51"/>
    </row>
    <row r="291" spans="1:35" ht="40" customHeight="1" x14ac:dyDescent="0.35">
      <c r="A291" s="109"/>
      <c r="B291" s="112"/>
      <c r="C291" s="33">
        <v>288</v>
      </c>
      <c r="D291" s="115"/>
      <c r="E291" s="39" t="s">
        <v>62</v>
      </c>
      <c r="F291" s="40" t="s">
        <v>125</v>
      </c>
      <c r="G291" s="40" t="s">
        <v>63</v>
      </c>
      <c r="H291" s="40" t="s">
        <v>29</v>
      </c>
      <c r="I291" s="38">
        <v>1290.07</v>
      </c>
      <c r="J291" s="17">
        <v>0</v>
      </c>
      <c r="K291" s="79">
        <f t="shared" si="18"/>
        <v>0</v>
      </c>
      <c r="L291" s="81">
        <f t="shared" si="21"/>
        <v>0</v>
      </c>
      <c r="M291" s="82"/>
      <c r="N291" s="83">
        <f t="shared" si="19"/>
        <v>0</v>
      </c>
      <c r="O291" s="80"/>
      <c r="P291" s="80"/>
      <c r="Q291" s="80"/>
      <c r="R291" s="84">
        <f t="shared" si="20"/>
        <v>0</v>
      </c>
      <c r="S291" s="19" t="str">
        <f t="shared" si="9"/>
        <v>OK</v>
      </c>
      <c r="T291" s="48"/>
      <c r="U291" s="68"/>
      <c r="V291" s="48"/>
      <c r="W291" s="48"/>
      <c r="X291" s="48"/>
      <c r="Y291" s="50"/>
      <c r="Z291" s="50"/>
      <c r="AA291" s="50"/>
      <c r="AB291" s="50"/>
      <c r="AC291" s="50"/>
      <c r="AD291" s="50"/>
      <c r="AE291" s="50"/>
      <c r="AF291" s="51"/>
      <c r="AG291" s="51"/>
      <c r="AH291" s="51"/>
      <c r="AI291" s="51"/>
    </row>
    <row r="292" spans="1:35" ht="40" customHeight="1" x14ac:dyDescent="0.35">
      <c r="A292" s="109"/>
      <c r="B292" s="112"/>
      <c r="C292" s="33">
        <v>289</v>
      </c>
      <c r="D292" s="115"/>
      <c r="E292" s="39" t="s">
        <v>64</v>
      </c>
      <c r="F292" s="40" t="s">
        <v>125</v>
      </c>
      <c r="G292" s="40" t="s">
        <v>63</v>
      </c>
      <c r="H292" s="40" t="s">
        <v>29</v>
      </c>
      <c r="I292" s="38">
        <v>678.33</v>
      </c>
      <c r="J292" s="17">
        <v>0</v>
      </c>
      <c r="K292" s="79">
        <f t="shared" si="18"/>
        <v>0</v>
      </c>
      <c r="L292" s="81">
        <f t="shared" si="21"/>
        <v>0</v>
      </c>
      <c r="M292" s="82"/>
      <c r="N292" s="83">
        <f t="shared" si="19"/>
        <v>0</v>
      </c>
      <c r="O292" s="80"/>
      <c r="P292" s="80"/>
      <c r="Q292" s="80"/>
      <c r="R292" s="84">
        <f t="shared" si="20"/>
        <v>0</v>
      </c>
      <c r="S292" s="19" t="str">
        <f t="shared" si="9"/>
        <v>OK</v>
      </c>
      <c r="T292" s="48"/>
      <c r="U292" s="68"/>
      <c r="V292" s="48"/>
      <c r="W292" s="48"/>
      <c r="X292" s="48"/>
      <c r="Y292" s="50"/>
      <c r="Z292" s="50"/>
      <c r="AA292" s="50"/>
      <c r="AB292" s="50"/>
      <c r="AC292" s="50"/>
      <c r="AD292" s="50"/>
      <c r="AE292" s="50"/>
      <c r="AF292" s="51"/>
      <c r="AG292" s="51"/>
      <c r="AH292" s="51"/>
      <c r="AI292" s="51"/>
    </row>
    <row r="293" spans="1:35" ht="40" customHeight="1" x14ac:dyDescent="0.35">
      <c r="A293" s="109"/>
      <c r="B293" s="112"/>
      <c r="C293" s="33">
        <v>290</v>
      </c>
      <c r="D293" s="115"/>
      <c r="E293" s="39" t="s">
        <v>65</v>
      </c>
      <c r="F293" s="40" t="s">
        <v>125</v>
      </c>
      <c r="G293" s="40" t="s">
        <v>66</v>
      </c>
      <c r="H293" s="40" t="s">
        <v>29</v>
      </c>
      <c r="I293" s="38">
        <v>183.14</v>
      </c>
      <c r="J293" s="17">
        <v>0</v>
      </c>
      <c r="K293" s="79">
        <f t="shared" si="18"/>
        <v>0</v>
      </c>
      <c r="L293" s="81">
        <f t="shared" si="21"/>
        <v>0</v>
      </c>
      <c r="M293" s="82"/>
      <c r="N293" s="83">
        <f t="shared" si="19"/>
        <v>0</v>
      </c>
      <c r="O293" s="80"/>
      <c r="P293" s="80"/>
      <c r="Q293" s="80"/>
      <c r="R293" s="84">
        <f t="shared" si="20"/>
        <v>0</v>
      </c>
      <c r="S293" s="19" t="str">
        <f t="shared" si="9"/>
        <v>OK</v>
      </c>
      <c r="T293" s="48"/>
      <c r="U293" s="68"/>
      <c r="V293" s="48"/>
      <c r="W293" s="48"/>
      <c r="X293" s="48"/>
      <c r="Y293" s="50"/>
      <c r="Z293" s="50"/>
      <c r="AA293" s="50"/>
      <c r="AB293" s="50"/>
      <c r="AC293" s="50"/>
      <c r="AD293" s="50"/>
      <c r="AE293" s="50"/>
      <c r="AF293" s="51"/>
      <c r="AG293" s="51"/>
      <c r="AH293" s="51"/>
      <c r="AI293" s="51"/>
    </row>
    <row r="294" spans="1:35" ht="40" customHeight="1" x14ac:dyDescent="0.35">
      <c r="A294" s="109"/>
      <c r="B294" s="112"/>
      <c r="C294" s="33">
        <v>291</v>
      </c>
      <c r="D294" s="115"/>
      <c r="E294" s="39" t="s">
        <v>67</v>
      </c>
      <c r="F294" s="40" t="s">
        <v>125</v>
      </c>
      <c r="G294" s="40" t="s">
        <v>68</v>
      </c>
      <c r="H294" s="40" t="s">
        <v>29</v>
      </c>
      <c r="I294" s="38">
        <v>841.19</v>
      </c>
      <c r="J294" s="17">
        <v>0</v>
      </c>
      <c r="K294" s="79">
        <f t="shared" si="18"/>
        <v>0</v>
      </c>
      <c r="L294" s="81">
        <f t="shared" si="21"/>
        <v>0</v>
      </c>
      <c r="M294" s="82"/>
      <c r="N294" s="83">
        <f t="shared" si="19"/>
        <v>0</v>
      </c>
      <c r="O294" s="80"/>
      <c r="P294" s="80"/>
      <c r="Q294" s="80"/>
      <c r="R294" s="84">
        <f t="shared" si="20"/>
        <v>0</v>
      </c>
      <c r="S294" s="19" t="str">
        <f t="shared" si="9"/>
        <v>OK</v>
      </c>
      <c r="T294" s="48"/>
      <c r="U294" s="68"/>
      <c r="V294" s="48"/>
      <c r="W294" s="48"/>
      <c r="X294" s="48"/>
      <c r="Y294" s="50"/>
      <c r="Z294" s="50"/>
      <c r="AA294" s="50"/>
      <c r="AB294" s="50"/>
      <c r="AC294" s="50"/>
      <c r="AD294" s="50"/>
      <c r="AE294" s="50"/>
      <c r="AF294" s="51"/>
      <c r="AG294" s="51"/>
      <c r="AH294" s="51"/>
      <c r="AI294" s="51"/>
    </row>
    <row r="295" spans="1:35" ht="40" customHeight="1" x14ac:dyDescent="0.35">
      <c r="A295" s="109"/>
      <c r="B295" s="112"/>
      <c r="C295" s="33">
        <v>292</v>
      </c>
      <c r="D295" s="115"/>
      <c r="E295" s="39" t="s">
        <v>69</v>
      </c>
      <c r="F295" s="40" t="s">
        <v>125</v>
      </c>
      <c r="G295" s="40" t="s">
        <v>28</v>
      </c>
      <c r="H295" s="40" t="s">
        <v>29</v>
      </c>
      <c r="I295" s="38">
        <v>420.31</v>
      </c>
      <c r="J295" s="17">
        <v>0</v>
      </c>
      <c r="K295" s="79">
        <f t="shared" si="18"/>
        <v>0</v>
      </c>
      <c r="L295" s="81">
        <f t="shared" si="21"/>
        <v>0</v>
      </c>
      <c r="M295" s="82"/>
      <c r="N295" s="83">
        <f t="shared" si="19"/>
        <v>0</v>
      </c>
      <c r="O295" s="80"/>
      <c r="P295" s="80"/>
      <c r="Q295" s="80"/>
      <c r="R295" s="84">
        <f t="shared" si="20"/>
        <v>0</v>
      </c>
      <c r="S295" s="19" t="str">
        <f t="shared" ref="S295:S354" si="22">IF(R295&lt;0,"ATENÇÃO","OK")</f>
        <v>OK</v>
      </c>
      <c r="T295" s="48"/>
      <c r="U295" s="68"/>
      <c r="V295" s="48"/>
      <c r="W295" s="48"/>
      <c r="X295" s="48"/>
      <c r="Y295" s="50"/>
      <c r="Z295" s="50"/>
      <c r="AA295" s="50"/>
      <c r="AB295" s="50"/>
      <c r="AC295" s="50"/>
      <c r="AD295" s="50"/>
      <c r="AE295" s="50"/>
      <c r="AF295" s="51"/>
      <c r="AG295" s="51"/>
      <c r="AH295" s="51"/>
      <c r="AI295" s="51"/>
    </row>
    <row r="296" spans="1:35" ht="40" customHeight="1" x14ac:dyDescent="0.35">
      <c r="A296" s="109"/>
      <c r="B296" s="112"/>
      <c r="C296" s="33">
        <v>293</v>
      </c>
      <c r="D296" s="115"/>
      <c r="E296" s="39" t="s">
        <v>70</v>
      </c>
      <c r="F296" s="40" t="s">
        <v>125</v>
      </c>
      <c r="G296" s="40" t="s">
        <v>71</v>
      </c>
      <c r="H296" s="40" t="s">
        <v>29</v>
      </c>
      <c r="I296" s="38">
        <v>159.81</v>
      </c>
      <c r="J296" s="17">
        <v>0</v>
      </c>
      <c r="K296" s="79">
        <f t="shared" si="18"/>
        <v>0</v>
      </c>
      <c r="L296" s="81">
        <f t="shared" si="21"/>
        <v>0</v>
      </c>
      <c r="M296" s="82"/>
      <c r="N296" s="83">
        <f t="shared" si="19"/>
        <v>0</v>
      </c>
      <c r="O296" s="80"/>
      <c r="P296" s="80"/>
      <c r="Q296" s="80"/>
      <c r="R296" s="84">
        <f t="shared" si="20"/>
        <v>0</v>
      </c>
      <c r="S296" s="19" t="str">
        <f t="shared" si="22"/>
        <v>OK</v>
      </c>
      <c r="T296" s="48"/>
      <c r="U296" s="68"/>
      <c r="V296" s="48"/>
      <c r="W296" s="48"/>
      <c r="X296" s="48"/>
      <c r="Y296" s="50"/>
      <c r="Z296" s="50"/>
      <c r="AA296" s="50"/>
      <c r="AB296" s="50"/>
      <c r="AC296" s="50"/>
      <c r="AD296" s="50"/>
      <c r="AE296" s="50"/>
      <c r="AF296" s="51"/>
      <c r="AG296" s="51"/>
      <c r="AH296" s="51"/>
      <c r="AI296" s="51"/>
    </row>
    <row r="297" spans="1:35" ht="40" customHeight="1" x14ac:dyDescent="0.35">
      <c r="A297" s="109"/>
      <c r="B297" s="112"/>
      <c r="C297" s="33">
        <v>294</v>
      </c>
      <c r="D297" s="115"/>
      <c r="E297" s="39" t="s">
        <v>72</v>
      </c>
      <c r="F297" s="40" t="s">
        <v>125</v>
      </c>
      <c r="G297" s="40" t="s">
        <v>73</v>
      </c>
      <c r="H297" s="40" t="s">
        <v>29</v>
      </c>
      <c r="I297" s="38">
        <v>931.3</v>
      </c>
      <c r="J297" s="17">
        <v>0</v>
      </c>
      <c r="K297" s="79">
        <f t="shared" si="18"/>
        <v>0</v>
      </c>
      <c r="L297" s="81">
        <f t="shared" si="21"/>
        <v>0</v>
      </c>
      <c r="M297" s="82"/>
      <c r="N297" s="83">
        <f t="shared" si="19"/>
        <v>0</v>
      </c>
      <c r="O297" s="80"/>
      <c r="P297" s="80"/>
      <c r="Q297" s="80"/>
      <c r="R297" s="84">
        <f t="shared" si="20"/>
        <v>0</v>
      </c>
      <c r="S297" s="19" t="str">
        <f t="shared" si="22"/>
        <v>OK</v>
      </c>
      <c r="T297" s="48"/>
      <c r="U297" s="68"/>
      <c r="V297" s="48"/>
      <c r="W297" s="48"/>
      <c r="X297" s="48"/>
      <c r="Y297" s="50"/>
      <c r="Z297" s="50"/>
      <c r="AA297" s="50"/>
      <c r="AB297" s="50"/>
      <c r="AC297" s="50"/>
      <c r="AD297" s="50"/>
      <c r="AE297" s="50"/>
      <c r="AF297" s="51"/>
      <c r="AG297" s="51"/>
      <c r="AH297" s="51"/>
      <c r="AI297" s="51"/>
    </row>
    <row r="298" spans="1:35" ht="40" customHeight="1" x14ac:dyDescent="0.35">
      <c r="A298" s="109"/>
      <c r="B298" s="112"/>
      <c r="C298" s="33">
        <v>295</v>
      </c>
      <c r="D298" s="115"/>
      <c r="E298" s="39" t="s">
        <v>74</v>
      </c>
      <c r="F298" s="40" t="s">
        <v>125</v>
      </c>
      <c r="G298" s="40" t="s">
        <v>75</v>
      </c>
      <c r="H298" s="40" t="s">
        <v>29</v>
      </c>
      <c r="I298" s="38">
        <v>1299.95</v>
      </c>
      <c r="J298" s="17">
        <v>0</v>
      </c>
      <c r="K298" s="79">
        <f t="shared" si="18"/>
        <v>0</v>
      </c>
      <c r="L298" s="81">
        <f t="shared" si="21"/>
        <v>0</v>
      </c>
      <c r="M298" s="82"/>
      <c r="N298" s="83">
        <f t="shared" si="19"/>
        <v>0</v>
      </c>
      <c r="O298" s="80"/>
      <c r="P298" s="80"/>
      <c r="Q298" s="80"/>
      <c r="R298" s="84">
        <f t="shared" si="20"/>
        <v>0</v>
      </c>
      <c r="S298" s="19" t="str">
        <f t="shared" si="22"/>
        <v>OK</v>
      </c>
      <c r="T298" s="48"/>
      <c r="U298" s="68"/>
      <c r="V298" s="48"/>
      <c r="W298" s="48"/>
      <c r="X298" s="48"/>
      <c r="Y298" s="50"/>
      <c r="Z298" s="50"/>
      <c r="AA298" s="50"/>
      <c r="AB298" s="50"/>
      <c r="AC298" s="50"/>
      <c r="AD298" s="50"/>
      <c r="AE298" s="50"/>
      <c r="AF298" s="51"/>
      <c r="AG298" s="51"/>
      <c r="AH298" s="51"/>
      <c r="AI298" s="51"/>
    </row>
    <row r="299" spans="1:35" ht="40" customHeight="1" x14ac:dyDescent="0.35">
      <c r="A299" s="109"/>
      <c r="B299" s="112"/>
      <c r="C299" s="33">
        <v>296</v>
      </c>
      <c r="D299" s="115"/>
      <c r="E299" s="39" t="s">
        <v>78</v>
      </c>
      <c r="F299" s="40" t="s">
        <v>125</v>
      </c>
      <c r="G299" s="40" t="s">
        <v>28</v>
      </c>
      <c r="H299" s="40" t="s">
        <v>29</v>
      </c>
      <c r="I299" s="38">
        <v>87.31</v>
      </c>
      <c r="J299" s="17">
        <v>0</v>
      </c>
      <c r="K299" s="79">
        <f t="shared" si="18"/>
        <v>0</v>
      </c>
      <c r="L299" s="81">
        <f t="shared" si="21"/>
        <v>0</v>
      </c>
      <c r="M299" s="82"/>
      <c r="N299" s="83">
        <f t="shared" si="19"/>
        <v>0</v>
      </c>
      <c r="O299" s="80"/>
      <c r="P299" s="80"/>
      <c r="Q299" s="80"/>
      <c r="R299" s="84">
        <f t="shared" si="20"/>
        <v>0</v>
      </c>
      <c r="S299" s="19" t="str">
        <f t="shared" si="22"/>
        <v>OK</v>
      </c>
      <c r="T299" s="48"/>
      <c r="U299" s="68"/>
      <c r="V299" s="48"/>
      <c r="W299" s="48"/>
      <c r="X299" s="48"/>
      <c r="Y299" s="50"/>
      <c r="Z299" s="50"/>
      <c r="AA299" s="50"/>
      <c r="AB299" s="50"/>
      <c r="AC299" s="50"/>
      <c r="AD299" s="50"/>
      <c r="AE299" s="50"/>
      <c r="AF299" s="51"/>
      <c r="AG299" s="51"/>
      <c r="AH299" s="51"/>
      <c r="AI299" s="51"/>
    </row>
    <row r="300" spans="1:35" ht="40" customHeight="1" x14ac:dyDescent="0.35">
      <c r="A300" s="109"/>
      <c r="B300" s="112"/>
      <c r="C300" s="33">
        <v>297</v>
      </c>
      <c r="D300" s="115"/>
      <c r="E300" s="39" t="s">
        <v>131</v>
      </c>
      <c r="F300" s="40" t="s">
        <v>125</v>
      </c>
      <c r="G300" s="40" t="s">
        <v>28</v>
      </c>
      <c r="H300" s="40" t="s">
        <v>29</v>
      </c>
      <c r="I300" s="38">
        <v>82.66</v>
      </c>
      <c r="J300" s="17">
        <v>0</v>
      </c>
      <c r="K300" s="79">
        <f t="shared" si="18"/>
        <v>0</v>
      </c>
      <c r="L300" s="81">
        <f t="shared" si="21"/>
        <v>0</v>
      </c>
      <c r="M300" s="82"/>
      <c r="N300" s="83">
        <f t="shared" si="19"/>
        <v>0</v>
      </c>
      <c r="O300" s="80"/>
      <c r="P300" s="80"/>
      <c r="Q300" s="80"/>
      <c r="R300" s="84">
        <f t="shared" si="20"/>
        <v>0</v>
      </c>
      <c r="S300" s="19" t="str">
        <f t="shared" si="22"/>
        <v>OK</v>
      </c>
      <c r="T300" s="48"/>
      <c r="U300" s="68"/>
      <c r="V300" s="48"/>
      <c r="W300" s="48"/>
      <c r="X300" s="48"/>
      <c r="Y300" s="50"/>
      <c r="Z300" s="50"/>
      <c r="AA300" s="50"/>
      <c r="AB300" s="50"/>
      <c r="AC300" s="50"/>
      <c r="AD300" s="50"/>
      <c r="AE300" s="50"/>
      <c r="AF300" s="51"/>
      <c r="AG300" s="51"/>
      <c r="AH300" s="51"/>
      <c r="AI300" s="51"/>
    </row>
    <row r="301" spans="1:35" ht="40" customHeight="1" x14ac:dyDescent="0.35">
      <c r="A301" s="109"/>
      <c r="B301" s="112"/>
      <c r="C301" s="33">
        <v>298</v>
      </c>
      <c r="D301" s="115"/>
      <c r="E301" s="39" t="s">
        <v>132</v>
      </c>
      <c r="F301" s="40" t="s">
        <v>37</v>
      </c>
      <c r="G301" s="40" t="s">
        <v>79</v>
      </c>
      <c r="H301" s="40" t="s">
        <v>29</v>
      </c>
      <c r="I301" s="38">
        <v>15.69</v>
      </c>
      <c r="J301" s="17">
        <v>0</v>
      </c>
      <c r="K301" s="79">
        <f t="shared" si="18"/>
        <v>0</v>
      </c>
      <c r="L301" s="81">
        <f t="shared" si="21"/>
        <v>0</v>
      </c>
      <c r="M301" s="82"/>
      <c r="N301" s="83">
        <f t="shared" si="19"/>
        <v>0</v>
      </c>
      <c r="O301" s="80"/>
      <c r="P301" s="80"/>
      <c r="Q301" s="80"/>
      <c r="R301" s="84">
        <f t="shared" si="20"/>
        <v>0</v>
      </c>
      <c r="S301" s="19" t="str">
        <f t="shared" si="22"/>
        <v>OK</v>
      </c>
      <c r="T301" s="48"/>
      <c r="U301" s="68"/>
      <c r="V301" s="48"/>
      <c r="W301" s="48"/>
      <c r="X301" s="48"/>
      <c r="Y301" s="50"/>
      <c r="Z301" s="50"/>
      <c r="AA301" s="50"/>
      <c r="AB301" s="50"/>
      <c r="AC301" s="50"/>
      <c r="AD301" s="50"/>
      <c r="AE301" s="50"/>
      <c r="AF301" s="51"/>
      <c r="AG301" s="51"/>
      <c r="AH301" s="51"/>
      <c r="AI301" s="51"/>
    </row>
    <row r="302" spans="1:35" ht="40" customHeight="1" x14ac:dyDescent="0.35">
      <c r="A302" s="109"/>
      <c r="B302" s="112"/>
      <c r="C302" s="33">
        <v>299</v>
      </c>
      <c r="D302" s="115"/>
      <c r="E302" s="39" t="s">
        <v>133</v>
      </c>
      <c r="F302" s="40" t="s">
        <v>37</v>
      </c>
      <c r="G302" s="40" t="s">
        <v>80</v>
      </c>
      <c r="H302" s="40" t="s">
        <v>29</v>
      </c>
      <c r="I302" s="38">
        <v>24.05</v>
      </c>
      <c r="J302" s="17">
        <v>0</v>
      </c>
      <c r="K302" s="79">
        <f t="shared" si="18"/>
        <v>0</v>
      </c>
      <c r="L302" s="81">
        <f t="shared" si="21"/>
        <v>0</v>
      </c>
      <c r="M302" s="82"/>
      <c r="N302" s="83">
        <f t="shared" si="19"/>
        <v>0</v>
      </c>
      <c r="O302" s="80"/>
      <c r="P302" s="80"/>
      <c r="Q302" s="80"/>
      <c r="R302" s="84">
        <f t="shared" si="20"/>
        <v>0</v>
      </c>
      <c r="S302" s="19" t="str">
        <f t="shared" si="22"/>
        <v>OK</v>
      </c>
      <c r="T302" s="48"/>
      <c r="U302" s="68"/>
      <c r="V302" s="48"/>
      <c r="W302" s="48"/>
      <c r="X302" s="48"/>
      <c r="Y302" s="50"/>
      <c r="Z302" s="50"/>
      <c r="AA302" s="50"/>
      <c r="AB302" s="50"/>
      <c r="AC302" s="50"/>
      <c r="AD302" s="50"/>
      <c r="AE302" s="50"/>
      <c r="AF302" s="51"/>
      <c r="AG302" s="51"/>
      <c r="AH302" s="51"/>
      <c r="AI302" s="51"/>
    </row>
    <row r="303" spans="1:35" ht="40" customHeight="1" x14ac:dyDescent="0.35">
      <c r="A303" s="109"/>
      <c r="B303" s="112"/>
      <c r="C303" s="33">
        <v>300</v>
      </c>
      <c r="D303" s="115"/>
      <c r="E303" s="39" t="s">
        <v>134</v>
      </c>
      <c r="F303" s="40" t="s">
        <v>37</v>
      </c>
      <c r="G303" s="40" t="s">
        <v>81</v>
      </c>
      <c r="H303" s="40" t="s">
        <v>29</v>
      </c>
      <c r="I303" s="38">
        <v>25.2</v>
      </c>
      <c r="J303" s="17">
        <v>0</v>
      </c>
      <c r="K303" s="79">
        <f t="shared" si="18"/>
        <v>0</v>
      </c>
      <c r="L303" s="81">
        <f t="shared" si="21"/>
        <v>0</v>
      </c>
      <c r="M303" s="82"/>
      <c r="N303" s="83">
        <f t="shared" si="19"/>
        <v>0</v>
      </c>
      <c r="O303" s="80"/>
      <c r="P303" s="80"/>
      <c r="Q303" s="80"/>
      <c r="R303" s="84">
        <f t="shared" si="20"/>
        <v>0</v>
      </c>
      <c r="S303" s="19" t="str">
        <f t="shared" si="22"/>
        <v>OK</v>
      </c>
      <c r="T303" s="48"/>
      <c r="U303" s="68"/>
      <c r="V303" s="48"/>
      <c r="W303" s="48"/>
      <c r="X303" s="48"/>
      <c r="Y303" s="50"/>
      <c r="Z303" s="50"/>
      <c r="AA303" s="50"/>
      <c r="AB303" s="50"/>
      <c r="AC303" s="50"/>
      <c r="AD303" s="50"/>
      <c r="AE303" s="50"/>
      <c r="AF303" s="51"/>
      <c r="AG303" s="51"/>
      <c r="AH303" s="51"/>
      <c r="AI303" s="51"/>
    </row>
    <row r="304" spans="1:35" ht="40" customHeight="1" x14ac:dyDescent="0.35">
      <c r="A304" s="109"/>
      <c r="B304" s="112"/>
      <c r="C304" s="33">
        <v>301</v>
      </c>
      <c r="D304" s="115"/>
      <c r="E304" s="39" t="s">
        <v>135</v>
      </c>
      <c r="F304" s="40" t="s">
        <v>37</v>
      </c>
      <c r="G304" s="40" t="s">
        <v>82</v>
      </c>
      <c r="H304" s="40" t="s">
        <v>29</v>
      </c>
      <c r="I304" s="38">
        <v>63.45</v>
      </c>
      <c r="J304" s="17">
        <v>0</v>
      </c>
      <c r="K304" s="79">
        <f t="shared" si="18"/>
        <v>0</v>
      </c>
      <c r="L304" s="81">
        <f t="shared" si="21"/>
        <v>0</v>
      </c>
      <c r="M304" s="82"/>
      <c r="N304" s="83">
        <f t="shared" si="19"/>
        <v>0</v>
      </c>
      <c r="O304" s="80"/>
      <c r="P304" s="80"/>
      <c r="Q304" s="80"/>
      <c r="R304" s="84">
        <f t="shared" si="20"/>
        <v>0</v>
      </c>
      <c r="S304" s="19" t="str">
        <f t="shared" si="22"/>
        <v>OK</v>
      </c>
      <c r="T304" s="48"/>
      <c r="U304" s="68"/>
      <c r="V304" s="48"/>
      <c r="W304" s="48"/>
      <c r="X304" s="48"/>
      <c r="Y304" s="50"/>
      <c r="Z304" s="50"/>
      <c r="AA304" s="50"/>
      <c r="AB304" s="50"/>
      <c r="AC304" s="50"/>
      <c r="AD304" s="50"/>
      <c r="AE304" s="50"/>
      <c r="AF304" s="51"/>
      <c r="AG304" s="51"/>
      <c r="AH304" s="51"/>
      <c r="AI304" s="51"/>
    </row>
    <row r="305" spans="1:35" ht="40" customHeight="1" x14ac:dyDescent="0.35">
      <c r="A305" s="109"/>
      <c r="B305" s="112"/>
      <c r="C305" s="33">
        <v>302</v>
      </c>
      <c r="D305" s="115"/>
      <c r="E305" s="39" t="s">
        <v>136</v>
      </c>
      <c r="F305" s="40" t="s">
        <v>37</v>
      </c>
      <c r="G305" s="40" t="s">
        <v>83</v>
      </c>
      <c r="H305" s="40" t="s">
        <v>29</v>
      </c>
      <c r="I305" s="38">
        <v>33.200000000000003</v>
      </c>
      <c r="J305" s="17">
        <v>0</v>
      </c>
      <c r="K305" s="79">
        <f t="shared" si="18"/>
        <v>0</v>
      </c>
      <c r="L305" s="81">
        <f t="shared" si="21"/>
        <v>0</v>
      </c>
      <c r="M305" s="82"/>
      <c r="N305" s="83">
        <f t="shared" si="19"/>
        <v>0</v>
      </c>
      <c r="O305" s="80"/>
      <c r="P305" s="80"/>
      <c r="Q305" s="80"/>
      <c r="R305" s="84">
        <f t="shared" si="20"/>
        <v>0</v>
      </c>
      <c r="S305" s="19" t="str">
        <f t="shared" si="22"/>
        <v>OK</v>
      </c>
      <c r="T305" s="48"/>
      <c r="U305" s="68"/>
      <c r="V305" s="48"/>
      <c r="W305" s="48"/>
      <c r="X305" s="48"/>
      <c r="Y305" s="50"/>
      <c r="Z305" s="50"/>
      <c r="AA305" s="50"/>
      <c r="AB305" s="50"/>
      <c r="AC305" s="50"/>
      <c r="AD305" s="50"/>
      <c r="AE305" s="50"/>
      <c r="AF305" s="51"/>
      <c r="AG305" s="51"/>
      <c r="AH305" s="51"/>
      <c r="AI305" s="51"/>
    </row>
    <row r="306" spans="1:35" ht="40" customHeight="1" x14ac:dyDescent="0.35">
      <c r="A306" s="109"/>
      <c r="B306" s="112"/>
      <c r="C306" s="33">
        <v>303</v>
      </c>
      <c r="D306" s="115"/>
      <c r="E306" s="39" t="s">
        <v>84</v>
      </c>
      <c r="F306" s="40" t="s">
        <v>125</v>
      </c>
      <c r="G306" s="40" t="s">
        <v>85</v>
      </c>
      <c r="H306" s="40" t="s">
        <v>29</v>
      </c>
      <c r="I306" s="38">
        <v>1374.33</v>
      </c>
      <c r="J306" s="17">
        <v>0</v>
      </c>
      <c r="K306" s="79">
        <f t="shared" si="18"/>
        <v>0</v>
      </c>
      <c r="L306" s="81">
        <f t="shared" si="21"/>
        <v>0</v>
      </c>
      <c r="M306" s="82"/>
      <c r="N306" s="83">
        <f t="shared" si="19"/>
        <v>0</v>
      </c>
      <c r="O306" s="80"/>
      <c r="P306" s="80"/>
      <c r="Q306" s="80"/>
      <c r="R306" s="84">
        <f t="shared" si="20"/>
        <v>0</v>
      </c>
      <c r="S306" s="19" t="str">
        <f t="shared" si="22"/>
        <v>OK</v>
      </c>
      <c r="T306" s="48"/>
      <c r="U306" s="68"/>
      <c r="V306" s="48"/>
      <c r="W306" s="48"/>
      <c r="X306" s="48"/>
      <c r="Y306" s="50"/>
      <c r="Z306" s="50"/>
      <c r="AA306" s="50"/>
      <c r="AB306" s="50"/>
      <c r="AC306" s="50"/>
      <c r="AD306" s="50"/>
      <c r="AE306" s="50"/>
      <c r="AF306" s="51"/>
      <c r="AG306" s="51"/>
      <c r="AH306" s="51"/>
      <c r="AI306" s="51"/>
    </row>
    <row r="307" spans="1:35" ht="40" customHeight="1" x14ac:dyDescent="0.35">
      <c r="A307" s="109"/>
      <c r="B307" s="112"/>
      <c r="C307" s="33">
        <v>304</v>
      </c>
      <c r="D307" s="115"/>
      <c r="E307" s="39" t="s">
        <v>86</v>
      </c>
      <c r="F307" s="40" t="s">
        <v>125</v>
      </c>
      <c r="G307" s="40" t="s">
        <v>87</v>
      </c>
      <c r="H307" s="40" t="s">
        <v>29</v>
      </c>
      <c r="I307" s="38">
        <v>561.63</v>
      </c>
      <c r="J307" s="17">
        <v>0</v>
      </c>
      <c r="K307" s="79">
        <f t="shared" si="18"/>
        <v>0</v>
      </c>
      <c r="L307" s="81">
        <f t="shared" si="21"/>
        <v>0</v>
      </c>
      <c r="M307" s="82"/>
      <c r="N307" s="83">
        <f t="shared" si="19"/>
        <v>0</v>
      </c>
      <c r="O307" s="80"/>
      <c r="P307" s="80"/>
      <c r="Q307" s="80"/>
      <c r="R307" s="84">
        <f t="shared" si="20"/>
        <v>0</v>
      </c>
      <c r="S307" s="19" t="str">
        <f t="shared" si="22"/>
        <v>OK</v>
      </c>
      <c r="T307" s="48"/>
      <c r="U307" s="68"/>
      <c r="V307" s="48"/>
      <c r="W307" s="48"/>
      <c r="X307" s="48"/>
      <c r="Y307" s="50"/>
      <c r="Z307" s="50"/>
      <c r="AA307" s="50"/>
      <c r="AB307" s="50"/>
      <c r="AC307" s="50"/>
      <c r="AD307" s="50"/>
      <c r="AE307" s="50"/>
      <c r="AF307" s="51"/>
      <c r="AG307" s="51"/>
      <c r="AH307" s="51"/>
      <c r="AI307" s="51"/>
    </row>
    <row r="308" spans="1:35" ht="40" customHeight="1" x14ac:dyDescent="0.35">
      <c r="A308" s="109"/>
      <c r="B308" s="112"/>
      <c r="C308" s="33">
        <v>305</v>
      </c>
      <c r="D308" s="115"/>
      <c r="E308" s="39" t="s">
        <v>88</v>
      </c>
      <c r="F308" s="40" t="s">
        <v>125</v>
      </c>
      <c r="G308" s="40" t="s">
        <v>28</v>
      </c>
      <c r="H308" s="40" t="s">
        <v>29</v>
      </c>
      <c r="I308" s="38">
        <v>1115.6199999999999</v>
      </c>
      <c r="J308" s="17">
        <v>0</v>
      </c>
      <c r="K308" s="79">
        <f t="shared" si="18"/>
        <v>0</v>
      </c>
      <c r="L308" s="81">
        <f t="shared" si="21"/>
        <v>0</v>
      </c>
      <c r="M308" s="82"/>
      <c r="N308" s="83">
        <f t="shared" si="19"/>
        <v>0</v>
      </c>
      <c r="O308" s="80"/>
      <c r="P308" s="80"/>
      <c r="Q308" s="80"/>
      <c r="R308" s="84">
        <f t="shared" si="20"/>
        <v>0</v>
      </c>
      <c r="S308" s="19" t="str">
        <f t="shared" si="22"/>
        <v>OK</v>
      </c>
      <c r="T308" s="48"/>
      <c r="U308" s="68"/>
      <c r="V308" s="48"/>
      <c r="W308" s="48"/>
      <c r="X308" s="48"/>
      <c r="Y308" s="50"/>
      <c r="Z308" s="50"/>
      <c r="AA308" s="50"/>
      <c r="AB308" s="50"/>
      <c r="AC308" s="50"/>
      <c r="AD308" s="50"/>
      <c r="AE308" s="50"/>
      <c r="AF308" s="51"/>
      <c r="AG308" s="51"/>
      <c r="AH308" s="51"/>
      <c r="AI308" s="51"/>
    </row>
    <row r="309" spans="1:35" ht="40" customHeight="1" x14ac:dyDescent="0.35">
      <c r="A309" s="109"/>
      <c r="B309" s="112"/>
      <c r="C309" s="33">
        <v>306</v>
      </c>
      <c r="D309" s="115"/>
      <c r="E309" s="39" t="s">
        <v>89</v>
      </c>
      <c r="F309" s="40" t="s">
        <v>37</v>
      </c>
      <c r="G309" s="40" t="s">
        <v>28</v>
      </c>
      <c r="H309" s="40" t="s">
        <v>29</v>
      </c>
      <c r="I309" s="38">
        <v>232.82</v>
      </c>
      <c r="J309" s="17">
        <v>0</v>
      </c>
      <c r="K309" s="79">
        <f t="shared" si="18"/>
        <v>0</v>
      </c>
      <c r="L309" s="81">
        <f t="shared" si="21"/>
        <v>0</v>
      </c>
      <c r="M309" s="82"/>
      <c r="N309" s="83">
        <f t="shared" si="19"/>
        <v>0</v>
      </c>
      <c r="O309" s="80"/>
      <c r="P309" s="80"/>
      <c r="Q309" s="80"/>
      <c r="R309" s="84">
        <f t="shared" si="20"/>
        <v>0</v>
      </c>
      <c r="S309" s="19" t="str">
        <f t="shared" si="22"/>
        <v>OK</v>
      </c>
      <c r="T309" s="48"/>
      <c r="U309" s="68"/>
      <c r="V309" s="48"/>
      <c r="W309" s="48"/>
      <c r="X309" s="48"/>
      <c r="Y309" s="50"/>
      <c r="Z309" s="50"/>
      <c r="AA309" s="50"/>
      <c r="AB309" s="50"/>
      <c r="AC309" s="50"/>
      <c r="AD309" s="50"/>
      <c r="AE309" s="50"/>
      <c r="AF309" s="51"/>
      <c r="AG309" s="51"/>
      <c r="AH309" s="51"/>
      <c r="AI309" s="51"/>
    </row>
    <row r="310" spans="1:35" ht="40" customHeight="1" x14ac:dyDescent="0.35">
      <c r="A310" s="109"/>
      <c r="B310" s="112"/>
      <c r="C310" s="33">
        <v>307</v>
      </c>
      <c r="D310" s="115"/>
      <c r="E310" s="39" t="s">
        <v>90</v>
      </c>
      <c r="F310" s="40" t="s">
        <v>37</v>
      </c>
      <c r="G310" s="40" t="s">
        <v>28</v>
      </c>
      <c r="H310" s="40" t="s">
        <v>29</v>
      </c>
      <c r="I310" s="38">
        <v>130.96</v>
      </c>
      <c r="J310" s="17">
        <v>0</v>
      </c>
      <c r="K310" s="79">
        <f t="shared" si="18"/>
        <v>0</v>
      </c>
      <c r="L310" s="81">
        <f t="shared" si="21"/>
        <v>0</v>
      </c>
      <c r="M310" s="82"/>
      <c r="N310" s="83">
        <f t="shared" si="19"/>
        <v>0</v>
      </c>
      <c r="O310" s="80"/>
      <c r="P310" s="80"/>
      <c r="Q310" s="80"/>
      <c r="R310" s="84">
        <f t="shared" si="20"/>
        <v>0</v>
      </c>
      <c r="S310" s="19" t="str">
        <f t="shared" si="22"/>
        <v>OK</v>
      </c>
      <c r="T310" s="48"/>
      <c r="U310" s="68"/>
      <c r="V310" s="48"/>
      <c r="W310" s="48"/>
      <c r="X310" s="48"/>
      <c r="Y310" s="50"/>
      <c r="Z310" s="50"/>
      <c r="AA310" s="50"/>
      <c r="AB310" s="50"/>
      <c r="AC310" s="50"/>
      <c r="AD310" s="50"/>
      <c r="AE310" s="50"/>
      <c r="AF310" s="51"/>
      <c r="AG310" s="51"/>
      <c r="AH310" s="51"/>
      <c r="AI310" s="51"/>
    </row>
    <row r="311" spans="1:35" ht="40" customHeight="1" x14ac:dyDescent="0.35">
      <c r="A311" s="109"/>
      <c r="B311" s="112"/>
      <c r="C311" s="33">
        <v>308</v>
      </c>
      <c r="D311" s="115"/>
      <c r="E311" s="39" t="s">
        <v>91</v>
      </c>
      <c r="F311" s="40" t="s">
        <v>37</v>
      </c>
      <c r="G311" s="40" t="s">
        <v>28</v>
      </c>
      <c r="H311" s="40" t="s">
        <v>29</v>
      </c>
      <c r="I311" s="38">
        <v>23.48</v>
      </c>
      <c r="J311" s="17">
        <v>0</v>
      </c>
      <c r="K311" s="79">
        <f t="shared" si="18"/>
        <v>0</v>
      </c>
      <c r="L311" s="81">
        <f t="shared" si="21"/>
        <v>0</v>
      </c>
      <c r="M311" s="82"/>
      <c r="N311" s="83">
        <f t="shared" si="19"/>
        <v>0</v>
      </c>
      <c r="O311" s="80"/>
      <c r="P311" s="80"/>
      <c r="Q311" s="80"/>
      <c r="R311" s="84">
        <f t="shared" si="20"/>
        <v>0</v>
      </c>
      <c r="S311" s="19" t="str">
        <f t="shared" si="22"/>
        <v>OK</v>
      </c>
      <c r="T311" s="48"/>
      <c r="U311" s="68"/>
      <c r="V311" s="48"/>
      <c r="W311" s="48"/>
      <c r="X311" s="48"/>
      <c r="Y311" s="50"/>
      <c r="Z311" s="50"/>
      <c r="AA311" s="50"/>
      <c r="AB311" s="50"/>
      <c r="AC311" s="50"/>
      <c r="AD311" s="50"/>
      <c r="AE311" s="50"/>
      <c r="AF311" s="51"/>
      <c r="AG311" s="51"/>
      <c r="AH311" s="51"/>
      <c r="AI311" s="51"/>
    </row>
    <row r="312" spans="1:35" ht="40" customHeight="1" x14ac:dyDescent="0.35">
      <c r="A312" s="110"/>
      <c r="B312" s="113"/>
      <c r="C312" s="33">
        <v>309</v>
      </c>
      <c r="D312" s="116"/>
      <c r="E312" s="39" t="s">
        <v>94</v>
      </c>
      <c r="F312" s="40" t="s">
        <v>125</v>
      </c>
      <c r="G312" s="40" t="s">
        <v>28</v>
      </c>
      <c r="H312" s="40" t="s">
        <v>29</v>
      </c>
      <c r="I312" s="38">
        <v>237.67</v>
      </c>
      <c r="J312" s="17">
        <v>0</v>
      </c>
      <c r="K312" s="79">
        <f t="shared" si="18"/>
        <v>0</v>
      </c>
      <c r="L312" s="81">
        <f t="shared" si="21"/>
        <v>0</v>
      </c>
      <c r="M312" s="82"/>
      <c r="N312" s="83">
        <f t="shared" si="19"/>
        <v>0</v>
      </c>
      <c r="O312" s="80"/>
      <c r="P312" s="80"/>
      <c r="Q312" s="80"/>
      <c r="R312" s="84">
        <f t="shared" si="20"/>
        <v>0</v>
      </c>
      <c r="S312" s="19" t="str">
        <f t="shared" si="22"/>
        <v>OK</v>
      </c>
      <c r="T312" s="48"/>
      <c r="U312" s="68"/>
      <c r="V312" s="48"/>
      <c r="W312" s="48"/>
      <c r="X312" s="48"/>
      <c r="Y312" s="50"/>
      <c r="Z312" s="50"/>
      <c r="AA312" s="50"/>
      <c r="AB312" s="50"/>
      <c r="AC312" s="50"/>
      <c r="AD312" s="50"/>
      <c r="AE312" s="50"/>
      <c r="AF312" s="51"/>
      <c r="AG312" s="51"/>
      <c r="AH312" s="51"/>
      <c r="AI312" s="51"/>
    </row>
    <row r="313" spans="1:35" ht="40" customHeight="1" x14ac:dyDescent="0.35">
      <c r="A313" s="108" t="s">
        <v>147</v>
      </c>
      <c r="B313" s="111">
        <v>9</v>
      </c>
      <c r="C313" s="33">
        <v>310</v>
      </c>
      <c r="D313" s="114" t="s">
        <v>123</v>
      </c>
      <c r="E313" s="39" t="s">
        <v>27</v>
      </c>
      <c r="F313" s="40" t="s">
        <v>125</v>
      </c>
      <c r="G313" s="40" t="s">
        <v>28</v>
      </c>
      <c r="H313" s="40" t="s">
        <v>29</v>
      </c>
      <c r="I313" s="38">
        <v>238.58</v>
      </c>
      <c r="J313" s="17">
        <v>0</v>
      </c>
      <c r="K313" s="79">
        <f t="shared" si="18"/>
        <v>0</v>
      </c>
      <c r="L313" s="81">
        <f t="shared" si="21"/>
        <v>0</v>
      </c>
      <c r="M313" s="82"/>
      <c r="N313" s="83">
        <f t="shared" si="19"/>
        <v>0</v>
      </c>
      <c r="O313" s="80"/>
      <c r="P313" s="80"/>
      <c r="Q313" s="80"/>
      <c r="R313" s="84">
        <f t="shared" si="20"/>
        <v>0</v>
      </c>
      <c r="S313" s="19" t="str">
        <f t="shared" si="22"/>
        <v>OK</v>
      </c>
      <c r="T313" s="48"/>
      <c r="U313" s="68"/>
      <c r="V313" s="48"/>
      <c r="W313" s="48"/>
      <c r="X313" s="48"/>
      <c r="Y313" s="50"/>
      <c r="Z313" s="50"/>
      <c r="AA313" s="50"/>
      <c r="AB313" s="50"/>
      <c r="AC313" s="50"/>
      <c r="AD313" s="50"/>
      <c r="AE313" s="50"/>
      <c r="AF313" s="51"/>
      <c r="AG313" s="51"/>
      <c r="AH313" s="51"/>
      <c r="AI313" s="51"/>
    </row>
    <row r="314" spans="1:35" ht="40" customHeight="1" x14ac:dyDescent="0.35">
      <c r="A314" s="109"/>
      <c r="B314" s="112"/>
      <c r="C314" s="33">
        <v>311</v>
      </c>
      <c r="D314" s="115"/>
      <c r="E314" s="39" t="s">
        <v>30</v>
      </c>
      <c r="F314" s="40" t="s">
        <v>31</v>
      </c>
      <c r="G314" s="40" t="s">
        <v>28</v>
      </c>
      <c r="H314" s="40" t="s">
        <v>29</v>
      </c>
      <c r="I314" s="38">
        <v>19.079999999999998</v>
      </c>
      <c r="J314" s="17">
        <v>0</v>
      </c>
      <c r="K314" s="79">
        <f t="shared" si="18"/>
        <v>0</v>
      </c>
      <c r="L314" s="81">
        <f t="shared" si="21"/>
        <v>0</v>
      </c>
      <c r="M314" s="82"/>
      <c r="N314" s="83">
        <f t="shared" si="19"/>
        <v>0</v>
      </c>
      <c r="O314" s="80"/>
      <c r="P314" s="80"/>
      <c r="Q314" s="80"/>
      <c r="R314" s="84">
        <f t="shared" si="20"/>
        <v>0</v>
      </c>
      <c r="S314" s="19" t="str">
        <f t="shared" si="22"/>
        <v>OK</v>
      </c>
      <c r="T314" s="48"/>
      <c r="U314" s="68"/>
      <c r="V314" s="48"/>
      <c r="W314" s="48"/>
      <c r="X314" s="48"/>
      <c r="Y314" s="50"/>
      <c r="Z314" s="50"/>
      <c r="AA314" s="50"/>
      <c r="AB314" s="50"/>
      <c r="AC314" s="50"/>
      <c r="AD314" s="50"/>
      <c r="AE314" s="50"/>
      <c r="AF314" s="51"/>
      <c r="AG314" s="51"/>
      <c r="AH314" s="51"/>
      <c r="AI314" s="51"/>
    </row>
    <row r="315" spans="1:35" ht="40" customHeight="1" x14ac:dyDescent="0.35">
      <c r="A315" s="109"/>
      <c r="B315" s="112"/>
      <c r="C315" s="33">
        <v>312</v>
      </c>
      <c r="D315" s="115"/>
      <c r="E315" s="39" t="s">
        <v>32</v>
      </c>
      <c r="F315" s="40" t="s">
        <v>125</v>
      </c>
      <c r="G315" s="40" t="s">
        <v>28</v>
      </c>
      <c r="H315" s="40" t="s">
        <v>29</v>
      </c>
      <c r="I315" s="38">
        <v>30.53</v>
      </c>
      <c r="J315" s="17">
        <v>0</v>
      </c>
      <c r="K315" s="79">
        <f t="shared" si="18"/>
        <v>0</v>
      </c>
      <c r="L315" s="81">
        <f t="shared" si="21"/>
        <v>0</v>
      </c>
      <c r="M315" s="82"/>
      <c r="N315" s="83">
        <f t="shared" si="19"/>
        <v>0</v>
      </c>
      <c r="O315" s="80"/>
      <c r="P315" s="80"/>
      <c r="Q315" s="80"/>
      <c r="R315" s="84">
        <f t="shared" si="20"/>
        <v>0</v>
      </c>
      <c r="S315" s="19" t="str">
        <f t="shared" si="22"/>
        <v>OK</v>
      </c>
      <c r="T315" s="48"/>
      <c r="U315" s="68"/>
      <c r="V315" s="48"/>
      <c r="W315" s="48"/>
      <c r="X315" s="48"/>
      <c r="Y315" s="50"/>
      <c r="Z315" s="50"/>
      <c r="AA315" s="50"/>
      <c r="AB315" s="50"/>
      <c r="AC315" s="50"/>
      <c r="AD315" s="50"/>
      <c r="AE315" s="50"/>
      <c r="AF315" s="51"/>
      <c r="AG315" s="51"/>
      <c r="AH315" s="51"/>
      <c r="AI315" s="51"/>
    </row>
    <row r="316" spans="1:35" ht="40" customHeight="1" x14ac:dyDescent="0.35">
      <c r="A316" s="109"/>
      <c r="B316" s="112"/>
      <c r="C316" s="33">
        <v>313</v>
      </c>
      <c r="D316" s="115"/>
      <c r="E316" s="39" t="s">
        <v>33</v>
      </c>
      <c r="F316" s="40" t="s">
        <v>125</v>
      </c>
      <c r="G316" s="40" t="s">
        <v>34</v>
      </c>
      <c r="H316" s="40" t="s">
        <v>29</v>
      </c>
      <c r="I316" s="38">
        <v>49.62</v>
      </c>
      <c r="J316" s="17">
        <v>0</v>
      </c>
      <c r="K316" s="79">
        <f t="shared" si="18"/>
        <v>0</v>
      </c>
      <c r="L316" s="81">
        <f t="shared" si="21"/>
        <v>0</v>
      </c>
      <c r="M316" s="82"/>
      <c r="N316" s="83">
        <f t="shared" si="19"/>
        <v>0</v>
      </c>
      <c r="O316" s="80"/>
      <c r="P316" s="80"/>
      <c r="Q316" s="80"/>
      <c r="R316" s="84">
        <f t="shared" si="20"/>
        <v>0</v>
      </c>
      <c r="S316" s="19" t="str">
        <f t="shared" si="22"/>
        <v>OK</v>
      </c>
      <c r="T316" s="48"/>
      <c r="U316" s="68"/>
      <c r="V316" s="48"/>
      <c r="W316" s="48"/>
      <c r="X316" s="48"/>
      <c r="Y316" s="50"/>
      <c r="Z316" s="50"/>
      <c r="AA316" s="50"/>
      <c r="AB316" s="50"/>
      <c r="AC316" s="50"/>
      <c r="AD316" s="50"/>
      <c r="AE316" s="50"/>
      <c r="AF316" s="51"/>
      <c r="AG316" s="51"/>
      <c r="AH316" s="51"/>
      <c r="AI316" s="51"/>
    </row>
    <row r="317" spans="1:35" ht="40" customHeight="1" x14ac:dyDescent="0.35">
      <c r="A317" s="109"/>
      <c r="B317" s="112"/>
      <c r="C317" s="33">
        <v>314</v>
      </c>
      <c r="D317" s="115"/>
      <c r="E317" s="39" t="s">
        <v>35</v>
      </c>
      <c r="F317" s="40" t="s">
        <v>125</v>
      </c>
      <c r="G317" s="40" t="s">
        <v>36</v>
      </c>
      <c r="H317" s="40" t="s">
        <v>29</v>
      </c>
      <c r="I317" s="38">
        <v>71.569999999999993</v>
      </c>
      <c r="J317" s="17">
        <v>0</v>
      </c>
      <c r="K317" s="79">
        <f t="shared" si="18"/>
        <v>0</v>
      </c>
      <c r="L317" s="81">
        <f t="shared" si="21"/>
        <v>0</v>
      </c>
      <c r="M317" s="82"/>
      <c r="N317" s="83">
        <f t="shared" si="19"/>
        <v>0</v>
      </c>
      <c r="O317" s="80"/>
      <c r="P317" s="80"/>
      <c r="Q317" s="80"/>
      <c r="R317" s="84">
        <f t="shared" si="20"/>
        <v>0</v>
      </c>
      <c r="S317" s="19" t="str">
        <f t="shared" si="22"/>
        <v>OK</v>
      </c>
      <c r="T317" s="48"/>
      <c r="U317" s="68"/>
      <c r="V317" s="48"/>
      <c r="W317" s="48"/>
      <c r="X317" s="48"/>
      <c r="Y317" s="50"/>
      <c r="Z317" s="50"/>
      <c r="AA317" s="50"/>
      <c r="AB317" s="50"/>
      <c r="AC317" s="50"/>
      <c r="AD317" s="50"/>
      <c r="AE317" s="50"/>
      <c r="AF317" s="51"/>
      <c r="AG317" s="51"/>
      <c r="AH317" s="51"/>
      <c r="AI317" s="51"/>
    </row>
    <row r="318" spans="1:35" ht="40" customHeight="1" x14ac:dyDescent="0.35">
      <c r="A318" s="109"/>
      <c r="B318" s="112"/>
      <c r="C318" s="33">
        <v>315</v>
      </c>
      <c r="D318" s="115"/>
      <c r="E318" s="39" t="s">
        <v>127</v>
      </c>
      <c r="F318" s="40" t="s">
        <v>125</v>
      </c>
      <c r="G318" s="40" t="s">
        <v>28</v>
      </c>
      <c r="H318" s="40" t="s">
        <v>29</v>
      </c>
      <c r="I318" s="38">
        <v>6.28</v>
      </c>
      <c r="J318" s="17">
        <v>0</v>
      </c>
      <c r="K318" s="79">
        <f t="shared" si="18"/>
        <v>0</v>
      </c>
      <c r="L318" s="81">
        <f t="shared" si="21"/>
        <v>0</v>
      </c>
      <c r="M318" s="82"/>
      <c r="N318" s="83">
        <f t="shared" si="19"/>
        <v>0</v>
      </c>
      <c r="O318" s="80"/>
      <c r="P318" s="80"/>
      <c r="Q318" s="80"/>
      <c r="R318" s="84">
        <f t="shared" si="20"/>
        <v>0</v>
      </c>
      <c r="S318" s="19" t="str">
        <f t="shared" si="22"/>
        <v>OK</v>
      </c>
      <c r="T318" s="48"/>
      <c r="U318" s="68"/>
      <c r="V318" s="48"/>
      <c r="W318" s="48"/>
      <c r="X318" s="48"/>
      <c r="Y318" s="50"/>
      <c r="Z318" s="50"/>
      <c r="AA318" s="50"/>
      <c r="AB318" s="50"/>
      <c r="AC318" s="50"/>
      <c r="AD318" s="50"/>
      <c r="AE318" s="50"/>
      <c r="AF318" s="51"/>
      <c r="AG318" s="51"/>
      <c r="AH318" s="51"/>
      <c r="AI318" s="51"/>
    </row>
    <row r="319" spans="1:35" ht="40" customHeight="1" x14ac:dyDescent="0.35">
      <c r="A319" s="109"/>
      <c r="B319" s="112"/>
      <c r="C319" s="33">
        <v>316</v>
      </c>
      <c r="D319" s="115"/>
      <c r="E319" s="39" t="s">
        <v>128</v>
      </c>
      <c r="F319" s="40" t="s">
        <v>37</v>
      </c>
      <c r="G319" s="40" t="s">
        <v>38</v>
      </c>
      <c r="H319" s="40" t="s">
        <v>29</v>
      </c>
      <c r="I319" s="38">
        <v>12.72</v>
      </c>
      <c r="J319" s="17">
        <v>0</v>
      </c>
      <c r="K319" s="79">
        <f t="shared" si="18"/>
        <v>0</v>
      </c>
      <c r="L319" s="81">
        <f t="shared" si="21"/>
        <v>0</v>
      </c>
      <c r="M319" s="82"/>
      <c r="N319" s="83">
        <f t="shared" si="19"/>
        <v>0</v>
      </c>
      <c r="O319" s="80"/>
      <c r="P319" s="80"/>
      <c r="Q319" s="80"/>
      <c r="R319" s="84">
        <f t="shared" si="20"/>
        <v>0</v>
      </c>
      <c r="S319" s="19" t="str">
        <f t="shared" si="22"/>
        <v>OK</v>
      </c>
      <c r="T319" s="48"/>
      <c r="U319" s="68"/>
      <c r="V319" s="48"/>
      <c r="W319" s="48"/>
      <c r="X319" s="48"/>
      <c r="Y319" s="50"/>
      <c r="Z319" s="50"/>
      <c r="AA319" s="50"/>
      <c r="AB319" s="50"/>
      <c r="AC319" s="50"/>
      <c r="AD319" s="50"/>
      <c r="AE319" s="50"/>
      <c r="AF319" s="51"/>
      <c r="AG319" s="51"/>
      <c r="AH319" s="51"/>
      <c r="AI319" s="51"/>
    </row>
    <row r="320" spans="1:35" ht="40" customHeight="1" x14ac:dyDescent="0.35">
      <c r="A320" s="109"/>
      <c r="B320" s="112"/>
      <c r="C320" s="33">
        <v>317</v>
      </c>
      <c r="D320" s="115"/>
      <c r="E320" s="39" t="s">
        <v>129</v>
      </c>
      <c r="F320" s="40" t="s">
        <v>37</v>
      </c>
      <c r="G320" s="40" t="s">
        <v>39</v>
      </c>
      <c r="H320" s="40" t="s">
        <v>29</v>
      </c>
      <c r="I320" s="38">
        <v>18.73</v>
      </c>
      <c r="J320" s="17">
        <v>0</v>
      </c>
      <c r="K320" s="79">
        <f t="shared" si="18"/>
        <v>0</v>
      </c>
      <c r="L320" s="81">
        <f t="shared" si="21"/>
        <v>0</v>
      </c>
      <c r="M320" s="82"/>
      <c r="N320" s="83">
        <f t="shared" si="19"/>
        <v>0</v>
      </c>
      <c r="O320" s="80"/>
      <c r="P320" s="80"/>
      <c r="Q320" s="80"/>
      <c r="R320" s="84">
        <f t="shared" si="20"/>
        <v>0</v>
      </c>
      <c r="S320" s="19" t="str">
        <f t="shared" si="22"/>
        <v>OK</v>
      </c>
      <c r="T320" s="48"/>
      <c r="U320" s="68"/>
      <c r="V320" s="48"/>
      <c r="W320" s="48"/>
      <c r="X320" s="48"/>
      <c r="Y320" s="50"/>
      <c r="Z320" s="50"/>
      <c r="AA320" s="50"/>
      <c r="AB320" s="50"/>
      <c r="AC320" s="50"/>
      <c r="AD320" s="50"/>
      <c r="AE320" s="50"/>
      <c r="AF320" s="51"/>
      <c r="AG320" s="51"/>
      <c r="AH320" s="51"/>
      <c r="AI320" s="51"/>
    </row>
    <row r="321" spans="1:35" ht="40" customHeight="1" x14ac:dyDescent="0.35">
      <c r="A321" s="109"/>
      <c r="B321" s="112"/>
      <c r="C321" s="33">
        <v>318</v>
      </c>
      <c r="D321" s="115"/>
      <c r="E321" s="39" t="s">
        <v>130</v>
      </c>
      <c r="F321" s="40" t="s">
        <v>37</v>
      </c>
      <c r="G321" s="40" t="s">
        <v>40</v>
      </c>
      <c r="H321" s="40" t="s">
        <v>29</v>
      </c>
      <c r="I321" s="38">
        <v>20.350000000000001</v>
      </c>
      <c r="J321" s="17">
        <v>0</v>
      </c>
      <c r="K321" s="79">
        <f t="shared" si="18"/>
        <v>0</v>
      </c>
      <c r="L321" s="81">
        <f t="shared" si="21"/>
        <v>0</v>
      </c>
      <c r="M321" s="82"/>
      <c r="N321" s="83">
        <f t="shared" si="19"/>
        <v>0</v>
      </c>
      <c r="O321" s="80"/>
      <c r="P321" s="80"/>
      <c r="Q321" s="80"/>
      <c r="R321" s="84">
        <f t="shared" si="20"/>
        <v>0</v>
      </c>
      <c r="S321" s="19" t="str">
        <f t="shared" si="22"/>
        <v>OK</v>
      </c>
      <c r="T321" s="48"/>
      <c r="U321" s="68"/>
      <c r="V321" s="48"/>
      <c r="W321" s="48"/>
      <c r="X321" s="48"/>
      <c r="Y321" s="50"/>
      <c r="Z321" s="50"/>
      <c r="AA321" s="50"/>
      <c r="AB321" s="50"/>
      <c r="AC321" s="50"/>
      <c r="AD321" s="50"/>
      <c r="AE321" s="50"/>
      <c r="AF321" s="51"/>
      <c r="AG321" s="51"/>
      <c r="AH321" s="51"/>
      <c r="AI321" s="51"/>
    </row>
    <row r="322" spans="1:35" ht="40" customHeight="1" x14ac:dyDescent="0.35">
      <c r="A322" s="109"/>
      <c r="B322" s="112"/>
      <c r="C322" s="33">
        <v>319</v>
      </c>
      <c r="D322" s="115"/>
      <c r="E322" s="39" t="s">
        <v>41</v>
      </c>
      <c r="F322" s="40" t="s">
        <v>10</v>
      </c>
      <c r="G322" s="40" t="s">
        <v>28</v>
      </c>
      <c r="H322" s="40" t="s">
        <v>29</v>
      </c>
      <c r="I322" s="38">
        <v>70.88</v>
      </c>
      <c r="J322" s="17">
        <v>0</v>
      </c>
      <c r="K322" s="79">
        <f t="shared" si="18"/>
        <v>0</v>
      </c>
      <c r="L322" s="81">
        <f t="shared" si="21"/>
        <v>0</v>
      </c>
      <c r="M322" s="82"/>
      <c r="N322" s="83">
        <f t="shared" si="19"/>
        <v>0</v>
      </c>
      <c r="O322" s="80"/>
      <c r="P322" s="80"/>
      <c r="Q322" s="80"/>
      <c r="R322" s="84">
        <f t="shared" si="20"/>
        <v>0</v>
      </c>
      <c r="S322" s="19" t="str">
        <f t="shared" si="22"/>
        <v>OK</v>
      </c>
      <c r="T322" s="48"/>
      <c r="U322" s="68"/>
      <c r="V322" s="48"/>
      <c r="W322" s="48"/>
      <c r="X322" s="48"/>
      <c r="Y322" s="50"/>
      <c r="Z322" s="50"/>
      <c r="AA322" s="50"/>
      <c r="AB322" s="50"/>
      <c r="AC322" s="50"/>
      <c r="AD322" s="50"/>
      <c r="AE322" s="50"/>
      <c r="AF322" s="51"/>
      <c r="AG322" s="51"/>
      <c r="AH322" s="51"/>
      <c r="AI322" s="51"/>
    </row>
    <row r="323" spans="1:35" ht="40" customHeight="1" x14ac:dyDescent="0.35">
      <c r="A323" s="109"/>
      <c r="B323" s="112"/>
      <c r="C323" s="33">
        <v>320</v>
      </c>
      <c r="D323" s="115"/>
      <c r="E323" s="39" t="s">
        <v>42</v>
      </c>
      <c r="F323" s="40" t="s">
        <v>43</v>
      </c>
      <c r="G323" s="40" t="s">
        <v>28</v>
      </c>
      <c r="H323" s="40" t="s">
        <v>29</v>
      </c>
      <c r="I323" s="38">
        <v>25.35</v>
      </c>
      <c r="J323" s="17">
        <v>0</v>
      </c>
      <c r="K323" s="79">
        <f t="shared" si="18"/>
        <v>0</v>
      </c>
      <c r="L323" s="81">
        <f t="shared" si="21"/>
        <v>0</v>
      </c>
      <c r="M323" s="82"/>
      <c r="N323" s="83">
        <f t="shared" si="19"/>
        <v>0</v>
      </c>
      <c r="O323" s="80"/>
      <c r="P323" s="80"/>
      <c r="Q323" s="80"/>
      <c r="R323" s="84">
        <f t="shared" si="20"/>
        <v>0</v>
      </c>
      <c r="S323" s="19" t="str">
        <f t="shared" si="22"/>
        <v>OK</v>
      </c>
      <c r="T323" s="48"/>
      <c r="U323" s="68"/>
      <c r="V323" s="48"/>
      <c r="W323" s="48"/>
      <c r="X323" s="48"/>
      <c r="Y323" s="50"/>
      <c r="Z323" s="50"/>
      <c r="AA323" s="50"/>
      <c r="AB323" s="50"/>
      <c r="AC323" s="50"/>
      <c r="AD323" s="50"/>
      <c r="AE323" s="50"/>
      <c r="AF323" s="51"/>
      <c r="AG323" s="51"/>
      <c r="AH323" s="51"/>
      <c r="AI323" s="51"/>
    </row>
    <row r="324" spans="1:35" ht="40" customHeight="1" x14ac:dyDescent="0.35">
      <c r="A324" s="109"/>
      <c r="B324" s="112"/>
      <c r="C324" s="33">
        <v>321</v>
      </c>
      <c r="D324" s="115"/>
      <c r="E324" s="39" t="s">
        <v>44</v>
      </c>
      <c r="F324" s="40" t="s">
        <v>37</v>
      </c>
      <c r="G324" s="40" t="s">
        <v>45</v>
      </c>
      <c r="H324" s="40" t="s">
        <v>29</v>
      </c>
      <c r="I324" s="38">
        <v>32.64</v>
      </c>
      <c r="J324" s="17">
        <v>0</v>
      </c>
      <c r="K324" s="79">
        <f t="shared" ref="K324:K354" si="23">IF(SUM(T324:AK324)&gt;J324,J324,SUM(T324:AK324))</f>
        <v>0</v>
      </c>
      <c r="L324" s="81">
        <f t="shared" si="21"/>
        <v>0</v>
      </c>
      <c r="M324" s="82"/>
      <c r="N324" s="83">
        <f t="shared" ref="N324:N354" si="24">ROUND(IF(J324*0.25-0.5&lt;0,0,J324*0.25-0.5),0)-Q324-O324</f>
        <v>0</v>
      </c>
      <c r="O324" s="80"/>
      <c r="P324" s="80"/>
      <c r="Q324" s="80"/>
      <c r="R324" s="84">
        <f t="shared" ref="R324:R354" si="25">J324-(SUM(T324:AC324))+M324</f>
        <v>0</v>
      </c>
      <c r="S324" s="19" t="str">
        <f t="shared" si="22"/>
        <v>OK</v>
      </c>
      <c r="T324" s="48"/>
      <c r="U324" s="68"/>
      <c r="V324" s="48"/>
      <c r="W324" s="48"/>
      <c r="X324" s="48"/>
      <c r="Y324" s="50"/>
      <c r="Z324" s="50"/>
      <c r="AA324" s="50"/>
      <c r="AB324" s="50"/>
      <c r="AC324" s="50"/>
      <c r="AD324" s="50"/>
      <c r="AE324" s="50"/>
      <c r="AF324" s="51"/>
      <c r="AG324" s="51"/>
      <c r="AH324" s="51"/>
      <c r="AI324" s="51"/>
    </row>
    <row r="325" spans="1:35" ht="40" customHeight="1" x14ac:dyDescent="0.35">
      <c r="A325" s="109"/>
      <c r="B325" s="112"/>
      <c r="C325" s="33">
        <v>322</v>
      </c>
      <c r="D325" s="115"/>
      <c r="E325" s="39" t="s">
        <v>46</v>
      </c>
      <c r="F325" s="40" t="s">
        <v>37</v>
      </c>
      <c r="G325" s="40" t="s">
        <v>47</v>
      </c>
      <c r="H325" s="40" t="s">
        <v>29</v>
      </c>
      <c r="I325" s="38">
        <v>25.76</v>
      </c>
      <c r="J325" s="17">
        <v>0</v>
      </c>
      <c r="K325" s="79">
        <f t="shared" si="23"/>
        <v>0</v>
      </c>
      <c r="L325" s="81">
        <f t="shared" ref="L325:L354" si="26">(SUM(T325:AK325))</f>
        <v>0</v>
      </c>
      <c r="M325" s="82"/>
      <c r="N325" s="83">
        <f t="shared" si="24"/>
        <v>0</v>
      </c>
      <c r="O325" s="80"/>
      <c r="P325" s="80"/>
      <c r="Q325" s="80"/>
      <c r="R325" s="84">
        <f t="shared" si="25"/>
        <v>0</v>
      </c>
      <c r="S325" s="19" t="str">
        <f t="shared" si="22"/>
        <v>OK</v>
      </c>
      <c r="T325" s="48"/>
      <c r="U325" s="68"/>
      <c r="V325" s="48"/>
      <c r="W325" s="48"/>
      <c r="X325" s="48"/>
      <c r="Y325" s="50"/>
      <c r="Z325" s="50"/>
      <c r="AA325" s="50"/>
      <c r="AB325" s="50"/>
      <c r="AC325" s="50"/>
      <c r="AD325" s="50"/>
      <c r="AE325" s="50"/>
      <c r="AF325" s="51"/>
      <c r="AG325" s="51"/>
      <c r="AH325" s="51"/>
      <c r="AI325" s="51"/>
    </row>
    <row r="326" spans="1:35" ht="40" customHeight="1" x14ac:dyDescent="0.35">
      <c r="A326" s="109"/>
      <c r="B326" s="112"/>
      <c r="C326" s="33">
        <v>323</v>
      </c>
      <c r="D326" s="115"/>
      <c r="E326" s="39" t="s">
        <v>48</v>
      </c>
      <c r="F326" s="40" t="s">
        <v>37</v>
      </c>
      <c r="G326" s="40" t="s">
        <v>49</v>
      </c>
      <c r="H326" s="40" t="s">
        <v>29</v>
      </c>
      <c r="I326" s="38">
        <v>18.329999999999998</v>
      </c>
      <c r="J326" s="17">
        <v>0</v>
      </c>
      <c r="K326" s="79">
        <f t="shared" si="23"/>
        <v>0</v>
      </c>
      <c r="L326" s="81">
        <f t="shared" si="26"/>
        <v>0</v>
      </c>
      <c r="M326" s="82"/>
      <c r="N326" s="83">
        <f t="shared" si="24"/>
        <v>0</v>
      </c>
      <c r="O326" s="80"/>
      <c r="P326" s="80"/>
      <c r="Q326" s="80"/>
      <c r="R326" s="84">
        <f t="shared" si="25"/>
        <v>0</v>
      </c>
      <c r="S326" s="19" t="str">
        <f t="shared" si="22"/>
        <v>OK</v>
      </c>
      <c r="T326" s="48"/>
      <c r="U326" s="68"/>
      <c r="V326" s="48"/>
      <c r="W326" s="48"/>
      <c r="X326" s="48"/>
      <c r="Y326" s="50"/>
      <c r="Z326" s="50"/>
      <c r="AA326" s="50"/>
      <c r="AB326" s="50"/>
      <c r="AC326" s="50"/>
      <c r="AD326" s="50"/>
      <c r="AE326" s="50"/>
      <c r="AF326" s="51"/>
      <c r="AG326" s="51"/>
      <c r="AH326" s="51"/>
      <c r="AI326" s="51"/>
    </row>
    <row r="327" spans="1:35" ht="40" customHeight="1" x14ac:dyDescent="0.35">
      <c r="A327" s="109"/>
      <c r="B327" s="112"/>
      <c r="C327" s="33">
        <v>324</v>
      </c>
      <c r="D327" s="115"/>
      <c r="E327" s="39" t="s">
        <v>50</v>
      </c>
      <c r="F327" s="40" t="s">
        <v>37</v>
      </c>
      <c r="G327" s="40" t="s">
        <v>51</v>
      </c>
      <c r="H327" s="40" t="s">
        <v>29</v>
      </c>
      <c r="I327" s="38">
        <v>229.33</v>
      </c>
      <c r="J327" s="17">
        <v>0</v>
      </c>
      <c r="K327" s="79">
        <f t="shared" si="23"/>
        <v>0</v>
      </c>
      <c r="L327" s="81">
        <f t="shared" si="26"/>
        <v>0</v>
      </c>
      <c r="M327" s="82"/>
      <c r="N327" s="83">
        <f t="shared" si="24"/>
        <v>0</v>
      </c>
      <c r="O327" s="80"/>
      <c r="P327" s="80"/>
      <c r="Q327" s="80"/>
      <c r="R327" s="84">
        <f t="shared" si="25"/>
        <v>0</v>
      </c>
      <c r="S327" s="19" t="str">
        <f t="shared" si="22"/>
        <v>OK</v>
      </c>
      <c r="T327" s="48"/>
      <c r="U327" s="68"/>
      <c r="V327" s="48"/>
      <c r="W327" s="48"/>
      <c r="X327" s="48"/>
      <c r="Y327" s="50"/>
      <c r="Z327" s="50"/>
      <c r="AA327" s="50"/>
      <c r="AB327" s="50"/>
      <c r="AC327" s="50"/>
      <c r="AD327" s="50"/>
      <c r="AE327" s="50"/>
      <c r="AF327" s="51"/>
      <c r="AG327" s="51"/>
      <c r="AH327" s="51"/>
      <c r="AI327" s="51"/>
    </row>
    <row r="328" spans="1:35" ht="40" customHeight="1" x14ac:dyDescent="0.35">
      <c r="A328" s="109"/>
      <c r="B328" s="112"/>
      <c r="C328" s="33">
        <v>325</v>
      </c>
      <c r="D328" s="115"/>
      <c r="E328" s="39" t="s">
        <v>52</v>
      </c>
      <c r="F328" s="40" t="s">
        <v>37</v>
      </c>
      <c r="G328" s="40" t="s">
        <v>53</v>
      </c>
      <c r="H328" s="40" t="s">
        <v>29</v>
      </c>
      <c r="I328" s="38">
        <v>250.37</v>
      </c>
      <c r="J328" s="17">
        <v>0</v>
      </c>
      <c r="K328" s="79">
        <f t="shared" si="23"/>
        <v>0</v>
      </c>
      <c r="L328" s="81">
        <f t="shared" si="26"/>
        <v>0</v>
      </c>
      <c r="M328" s="82"/>
      <c r="N328" s="83">
        <f t="shared" si="24"/>
        <v>0</v>
      </c>
      <c r="O328" s="80"/>
      <c r="P328" s="80"/>
      <c r="Q328" s="80"/>
      <c r="R328" s="84">
        <f t="shared" si="25"/>
        <v>0</v>
      </c>
      <c r="S328" s="19" t="str">
        <f t="shared" si="22"/>
        <v>OK</v>
      </c>
      <c r="T328" s="48"/>
      <c r="U328" s="68"/>
      <c r="V328" s="48"/>
      <c r="W328" s="48"/>
      <c r="X328" s="48"/>
      <c r="Y328" s="50"/>
      <c r="Z328" s="50"/>
      <c r="AA328" s="50"/>
      <c r="AB328" s="50"/>
      <c r="AC328" s="50"/>
      <c r="AD328" s="50"/>
      <c r="AE328" s="50"/>
      <c r="AF328" s="51"/>
      <c r="AG328" s="51"/>
      <c r="AH328" s="51"/>
      <c r="AI328" s="51"/>
    </row>
    <row r="329" spans="1:35" ht="40" customHeight="1" x14ac:dyDescent="0.35">
      <c r="A329" s="109"/>
      <c r="B329" s="112"/>
      <c r="C329" s="33">
        <v>326</v>
      </c>
      <c r="D329" s="115"/>
      <c r="E329" s="39" t="s">
        <v>54</v>
      </c>
      <c r="F329" s="40" t="s">
        <v>37</v>
      </c>
      <c r="G329" s="40" t="s">
        <v>95</v>
      </c>
      <c r="H329" s="40" t="s">
        <v>29</v>
      </c>
      <c r="I329" s="38">
        <v>82.53</v>
      </c>
      <c r="J329" s="17">
        <v>0</v>
      </c>
      <c r="K329" s="79">
        <f t="shared" si="23"/>
        <v>0</v>
      </c>
      <c r="L329" s="81">
        <f t="shared" si="26"/>
        <v>0</v>
      </c>
      <c r="M329" s="82"/>
      <c r="N329" s="83">
        <f t="shared" si="24"/>
        <v>0</v>
      </c>
      <c r="O329" s="80"/>
      <c r="P329" s="80"/>
      <c r="Q329" s="80"/>
      <c r="R329" s="84">
        <f t="shared" si="25"/>
        <v>0</v>
      </c>
      <c r="S329" s="19" t="str">
        <f t="shared" si="22"/>
        <v>OK</v>
      </c>
      <c r="T329" s="48"/>
      <c r="U329" s="68"/>
      <c r="V329" s="48"/>
      <c r="W329" s="48"/>
      <c r="X329" s="48"/>
      <c r="Y329" s="50"/>
      <c r="Z329" s="50"/>
      <c r="AA329" s="50"/>
      <c r="AB329" s="50"/>
      <c r="AC329" s="50"/>
      <c r="AD329" s="50"/>
      <c r="AE329" s="50"/>
      <c r="AF329" s="51"/>
      <c r="AG329" s="51"/>
      <c r="AH329" s="51"/>
      <c r="AI329" s="51"/>
    </row>
    <row r="330" spans="1:35" ht="40" customHeight="1" x14ac:dyDescent="0.35">
      <c r="A330" s="109"/>
      <c r="B330" s="112"/>
      <c r="C330" s="33">
        <v>327</v>
      </c>
      <c r="D330" s="115"/>
      <c r="E330" s="39" t="s">
        <v>56</v>
      </c>
      <c r="F330" s="40" t="s">
        <v>37</v>
      </c>
      <c r="G330" s="40" t="s">
        <v>96</v>
      </c>
      <c r="H330" s="40" t="s">
        <v>29</v>
      </c>
      <c r="I330" s="38">
        <v>31.65</v>
      </c>
      <c r="J330" s="17">
        <v>0</v>
      </c>
      <c r="K330" s="79">
        <f t="shared" si="23"/>
        <v>0</v>
      </c>
      <c r="L330" s="81">
        <f t="shared" si="26"/>
        <v>0</v>
      </c>
      <c r="M330" s="82"/>
      <c r="N330" s="83">
        <f t="shared" si="24"/>
        <v>0</v>
      </c>
      <c r="O330" s="80"/>
      <c r="P330" s="80"/>
      <c r="Q330" s="80"/>
      <c r="R330" s="84">
        <f t="shared" si="25"/>
        <v>0</v>
      </c>
      <c r="S330" s="19" t="str">
        <f t="shared" si="22"/>
        <v>OK</v>
      </c>
      <c r="T330" s="48"/>
      <c r="U330" s="68"/>
      <c r="V330" s="48"/>
      <c r="W330" s="48"/>
      <c r="X330" s="48"/>
      <c r="Y330" s="50"/>
      <c r="Z330" s="50"/>
      <c r="AA330" s="50"/>
      <c r="AB330" s="50"/>
      <c r="AC330" s="50"/>
      <c r="AD330" s="50"/>
      <c r="AE330" s="50"/>
      <c r="AF330" s="51"/>
      <c r="AG330" s="51"/>
      <c r="AH330" s="51"/>
      <c r="AI330" s="51"/>
    </row>
    <row r="331" spans="1:35" ht="40" customHeight="1" x14ac:dyDescent="0.35">
      <c r="A331" s="109"/>
      <c r="B331" s="112"/>
      <c r="C331" s="33">
        <v>328</v>
      </c>
      <c r="D331" s="115"/>
      <c r="E331" s="39" t="s">
        <v>58</v>
      </c>
      <c r="F331" s="40" t="s">
        <v>37</v>
      </c>
      <c r="G331" s="40" t="s">
        <v>59</v>
      </c>
      <c r="H331" s="40" t="s">
        <v>29</v>
      </c>
      <c r="I331" s="38">
        <v>70.91</v>
      </c>
      <c r="J331" s="17">
        <v>0</v>
      </c>
      <c r="K331" s="79">
        <f t="shared" si="23"/>
        <v>0</v>
      </c>
      <c r="L331" s="81">
        <f t="shared" si="26"/>
        <v>0</v>
      </c>
      <c r="M331" s="82"/>
      <c r="N331" s="83">
        <f t="shared" si="24"/>
        <v>0</v>
      </c>
      <c r="O331" s="80"/>
      <c r="P331" s="80"/>
      <c r="Q331" s="80"/>
      <c r="R331" s="84">
        <f t="shared" si="25"/>
        <v>0</v>
      </c>
      <c r="S331" s="19" t="str">
        <f t="shared" si="22"/>
        <v>OK</v>
      </c>
      <c r="T331" s="48"/>
      <c r="U331" s="68"/>
      <c r="V331" s="48"/>
      <c r="W331" s="48"/>
      <c r="X331" s="48"/>
      <c r="Y331" s="50"/>
      <c r="Z331" s="50"/>
      <c r="AA331" s="50"/>
      <c r="AB331" s="50"/>
      <c r="AC331" s="50"/>
      <c r="AD331" s="50"/>
      <c r="AE331" s="50"/>
      <c r="AF331" s="51"/>
      <c r="AG331" s="51"/>
      <c r="AH331" s="51"/>
      <c r="AI331" s="51"/>
    </row>
    <row r="332" spans="1:35" ht="40" customHeight="1" x14ac:dyDescent="0.35">
      <c r="A332" s="109"/>
      <c r="B332" s="112"/>
      <c r="C332" s="33">
        <v>329</v>
      </c>
      <c r="D332" s="115"/>
      <c r="E332" s="39" t="s">
        <v>60</v>
      </c>
      <c r="F332" s="40" t="s">
        <v>37</v>
      </c>
      <c r="G332" s="40" t="s">
        <v>61</v>
      </c>
      <c r="H332" s="40" t="s">
        <v>29</v>
      </c>
      <c r="I332" s="38">
        <v>118.78</v>
      </c>
      <c r="J332" s="17">
        <v>0</v>
      </c>
      <c r="K332" s="79">
        <f t="shared" si="23"/>
        <v>0</v>
      </c>
      <c r="L332" s="81">
        <f t="shared" si="26"/>
        <v>0</v>
      </c>
      <c r="M332" s="82"/>
      <c r="N332" s="83">
        <f t="shared" si="24"/>
        <v>0</v>
      </c>
      <c r="O332" s="80"/>
      <c r="P332" s="80"/>
      <c r="Q332" s="80"/>
      <c r="R332" s="84">
        <f t="shared" si="25"/>
        <v>0</v>
      </c>
      <c r="S332" s="19" t="str">
        <f t="shared" si="22"/>
        <v>OK</v>
      </c>
      <c r="T332" s="48"/>
      <c r="U332" s="68"/>
      <c r="V332" s="48"/>
      <c r="W332" s="48"/>
      <c r="X332" s="48"/>
      <c r="Y332" s="50"/>
      <c r="Z332" s="50"/>
      <c r="AA332" s="50"/>
      <c r="AB332" s="50"/>
      <c r="AC332" s="50"/>
      <c r="AD332" s="50"/>
      <c r="AE332" s="50"/>
      <c r="AF332" s="51"/>
      <c r="AG332" s="51"/>
      <c r="AH332" s="51"/>
      <c r="AI332" s="51"/>
    </row>
    <row r="333" spans="1:35" ht="40" customHeight="1" x14ac:dyDescent="0.35">
      <c r="A333" s="109"/>
      <c r="B333" s="112"/>
      <c r="C333" s="33">
        <v>330</v>
      </c>
      <c r="D333" s="115"/>
      <c r="E333" s="39" t="s">
        <v>64</v>
      </c>
      <c r="F333" s="40" t="s">
        <v>125</v>
      </c>
      <c r="G333" s="40" t="s">
        <v>63</v>
      </c>
      <c r="H333" s="40" t="s">
        <v>29</v>
      </c>
      <c r="I333" s="38">
        <v>667.31</v>
      </c>
      <c r="J333" s="17">
        <v>0</v>
      </c>
      <c r="K333" s="79">
        <f t="shared" si="23"/>
        <v>0</v>
      </c>
      <c r="L333" s="81">
        <f t="shared" si="26"/>
        <v>0</v>
      </c>
      <c r="M333" s="82"/>
      <c r="N333" s="83">
        <f t="shared" si="24"/>
        <v>0</v>
      </c>
      <c r="O333" s="80"/>
      <c r="P333" s="80"/>
      <c r="Q333" s="80"/>
      <c r="R333" s="84">
        <f t="shared" si="25"/>
        <v>0</v>
      </c>
      <c r="S333" s="19" t="str">
        <f t="shared" si="22"/>
        <v>OK</v>
      </c>
      <c r="T333" s="48"/>
      <c r="U333" s="68"/>
      <c r="V333" s="48"/>
      <c r="W333" s="48"/>
      <c r="X333" s="48"/>
      <c r="Y333" s="50"/>
      <c r="Z333" s="50"/>
      <c r="AA333" s="50"/>
      <c r="AB333" s="50"/>
      <c r="AC333" s="50"/>
      <c r="AD333" s="50"/>
      <c r="AE333" s="50"/>
      <c r="AF333" s="51"/>
      <c r="AG333" s="51"/>
      <c r="AH333" s="51"/>
      <c r="AI333" s="51"/>
    </row>
    <row r="334" spans="1:35" ht="40" customHeight="1" x14ac:dyDescent="0.35">
      <c r="A334" s="109"/>
      <c r="B334" s="112"/>
      <c r="C334" s="33">
        <v>331</v>
      </c>
      <c r="D334" s="115"/>
      <c r="E334" s="39" t="s">
        <v>65</v>
      </c>
      <c r="F334" s="40" t="s">
        <v>125</v>
      </c>
      <c r="G334" s="40" t="s">
        <v>66</v>
      </c>
      <c r="H334" s="40" t="s">
        <v>29</v>
      </c>
      <c r="I334" s="38">
        <v>180.17</v>
      </c>
      <c r="J334" s="17">
        <v>0</v>
      </c>
      <c r="K334" s="79">
        <f t="shared" si="23"/>
        <v>0</v>
      </c>
      <c r="L334" s="81">
        <f t="shared" si="26"/>
        <v>0</v>
      </c>
      <c r="M334" s="82"/>
      <c r="N334" s="83">
        <f t="shared" si="24"/>
        <v>0</v>
      </c>
      <c r="O334" s="80"/>
      <c r="P334" s="80"/>
      <c r="Q334" s="80"/>
      <c r="R334" s="84">
        <f t="shared" si="25"/>
        <v>0</v>
      </c>
      <c r="S334" s="19" t="str">
        <f t="shared" si="22"/>
        <v>OK</v>
      </c>
      <c r="T334" s="48"/>
      <c r="U334" s="68"/>
      <c r="V334" s="48"/>
      <c r="W334" s="48"/>
      <c r="X334" s="48"/>
      <c r="Y334" s="50"/>
      <c r="Z334" s="50"/>
      <c r="AA334" s="50"/>
      <c r="AB334" s="50"/>
      <c r="AC334" s="50"/>
      <c r="AD334" s="50"/>
      <c r="AE334" s="50"/>
      <c r="AF334" s="51"/>
      <c r="AG334" s="51"/>
      <c r="AH334" s="51"/>
      <c r="AI334" s="51"/>
    </row>
    <row r="335" spans="1:35" ht="40" customHeight="1" x14ac:dyDescent="0.35">
      <c r="A335" s="109"/>
      <c r="B335" s="112"/>
      <c r="C335" s="33">
        <v>332</v>
      </c>
      <c r="D335" s="115"/>
      <c r="E335" s="39" t="s">
        <v>67</v>
      </c>
      <c r="F335" s="40" t="s">
        <v>125</v>
      </c>
      <c r="G335" s="40" t="s">
        <v>68</v>
      </c>
      <c r="H335" s="40" t="s">
        <v>29</v>
      </c>
      <c r="I335" s="38">
        <v>827.52</v>
      </c>
      <c r="J335" s="17">
        <v>0</v>
      </c>
      <c r="K335" s="79">
        <f t="shared" si="23"/>
        <v>0</v>
      </c>
      <c r="L335" s="81">
        <f t="shared" si="26"/>
        <v>0</v>
      </c>
      <c r="M335" s="82"/>
      <c r="N335" s="83">
        <f t="shared" si="24"/>
        <v>0</v>
      </c>
      <c r="O335" s="80"/>
      <c r="P335" s="80"/>
      <c r="Q335" s="80"/>
      <c r="R335" s="84">
        <f t="shared" si="25"/>
        <v>0</v>
      </c>
      <c r="S335" s="19" t="str">
        <f t="shared" si="22"/>
        <v>OK</v>
      </c>
      <c r="T335" s="48"/>
      <c r="U335" s="68"/>
      <c r="V335" s="48"/>
      <c r="W335" s="48"/>
      <c r="X335" s="48"/>
      <c r="Y335" s="50"/>
      <c r="Z335" s="50"/>
      <c r="AA335" s="50"/>
      <c r="AB335" s="50"/>
      <c r="AC335" s="50"/>
      <c r="AD335" s="50"/>
      <c r="AE335" s="50"/>
      <c r="AF335" s="51"/>
      <c r="AG335" s="51"/>
      <c r="AH335" s="51"/>
      <c r="AI335" s="51"/>
    </row>
    <row r="336" spans="1:35" ht="40" customHeight="1" x14ac:dyDescent="0.35">
      <c r="A336" s="109"/>
      <c r="B336" s="112"/>
      <c r="C336" s="33">
        <v>333</v>
      </c>
      <c r="D336" s="115"/>
      <c r="E336" s="39" t="s">
        <v>69</v>
      </c>
      <c r="F336" s="40" t="s">
        <v>125</v>
      </c>
      <c r="G336" s="40" t="s">
        <v>28</v>
      </c>
      <c r="H336" s="40" t="s">
        <v>29</v>
      </c>
      <c r="I336" s="38">
        <v>413.48</v>
      </c>
      <c r="J336" s="17">
        <v>0</v>
      </c>
      <c r="K336" s="79">
        <f t="shared" si="23"/>
        <v>0</v>
      </c>
      <c r="L336" s="81">
        <f t="shared" si="26"/>
        <v>0</v>
      </c>
      <c r="M336" s="82"/>
      <c r="N336" s="83">
        <f t="shared" si="24"/>
        <v>0</v>
      </c>
      <c r="O336" s="80"/>
      <c r="P336" s="80"/>
      <c r="Q336" s="80"/>
      <c r="R336" s="84">
        <f t="shared" si="25"/>
        <v>0</v>
      </c>
      <c r="S336" s="19" t="str">
        <f t="shared" si="22"/>
        <v>OK</v>
      </c>
      <c r="T336" s="48"/>
      <c r="U336" s="68"/>
      <c r="V336" s="48"/>
      <c r="W336" s="48"/>
      <c r="X336" s="48"/>
      <c r="Y336" s="50"/>
      <c r="Z336" s="50"/>
      <c r="AA336" s="50"/>
      <c r="AB336" s="50"/>
      <c r="AC336" s="50"/>
      <c r="AD336" s="50"/>
      <c r="AE336" s="50"/>
      <c r="AF336" s="51"/>
      <c r="AG336" s="51"/>
      <c r="AH336" s="51"/>
      <c r="AI336" s="51"/>
    </row>
    <row r="337" spans="1:35" ht="40" customHeight="1" x14ac:dyDescent="0.35">
      <c r="A337" s="109"/>
      <c r="B337" s="112"/>
      <c r="C337" s="33">
        <v>334</v>
      </c>
      <c r="D337" s="115"/>
      <c r="E337" s="39" t="s">
        <v>70</v>
      </c>
      <c r="F337" s="40" t="s">
        <v>125</v>
      </c>
      <c r="G337" s="40" t="s">
        <v>71</v>
      </c>
      <c r="H337" s="40" t="s">
        <v>29</v>
      </c>
      <c r="I337" s="38">
        <v>157.21</v>
      </c>
      <c r="J337" s="17">
        <v>0</v>
      </c>
      <c r="K337" s="79">
        <f t="shared" si="23"/>
        <v>0</v>
      </c>
      <c r="L337" s="81">
        <f t="shared" si="26"/>
        <v>0</v>
      </c>
      <c r="M337" s="82"/>
      <c r="N337" s="83">
        <f t="shared" si="24"/>
        <v>0</v>
      </c>
      <c r="O337" s="80"/>
      <c r="P337" s="80"/>
      <c r="Q337" s="80"/>
      <c r="R337" s="84">
        <f t="shared" si="25"/>
        <v>0</v>
      </c>
      <c r="S337" s="19" t="str">
        <f t="shared" si="22"/>
        <v>OK</v>
      </c>
      <c r="T337" s="48"/>
      <c r="U337" s="68"/>
      <c r="V337" s="48"/>
      <c r="W337" s="48"/>
      <c r="X337" s="48"/>
      <c r="Y337" s="50"/>
      <c r="Z337" s="50"/>
      <c r="AA337" s="50"/>
      <c r="AB337" s="50"/>
      <c r="AC337" s="50"/>
      <c r="AD337" s="50"/>
      <c r="AE337" s="50"/>
      <c r="AF337" s="51"/>
      <c r="AG337" s="51"/>
      <c r="AH337" s="51"/>
      <c r="AI337" s="51"/>
    </row>
    <row r="338" spans="1:35" ht="40" customHeight="1" x14ac:dyDescent="0.35">
      <c r="A338" s="109"/>
      <c r="B338" s="112"/>
      <c r="C338" s="33">
        <v>335</v>
      </c>
      <c r="D338" s="115"/>
      <c r="E338" s="39" t="s">
        <v>72</v>
      </c>
      <c r="F338" s="40" t="s">
        <v>125</v>
      </c>
      <c r="G338" s="40" t="s">
        <v>73</v>
      </c>
      <c r="H338" s="40" t="s">
        <v>29</v>
      </c>
      <c r="I338" s="38">
        <v>916.17</v>
      </c>
      <c r="J338" s="17">
        <v>0</v>
      </c>
      <c r="K338" s="79">
        <f t="shared" si="23"/>
        <v>0</v>
      </c>
      <c r="L338" s="81">
        <f t="shared" si="26"/>
        <v>0</v>
      </c>
      <c r="M338" s="82"/>
      <c r="N338" s="83">
        <f t="shared" si="24"/>
        <v>0</v>
      </c>
      <c r="O338" s="80"/>
      <c r="P338" s="80"/>
      <c r="Q338" s="80"/>
      <c r="R338" s="84">
        <f t="shared" si="25"/>
        <v>0</v>
      </c>
      <c r="S338" s="19" t="str">
        <f t="shared" si="22"/>
        <v>OK</v>
      </c>
      <c r="T338" s="48"/>
      <c r="U338" s="68"/>
      <c r="V338" s="48"/>
      <c r="W338" s="48"/>
      <c r="X338" s="48"/>
      <c r="Y338" s="50"/>
      <c r="Z338" s="50"/>
      <c r="AA338" s="50"/>
      <c r="AB338" s="50"/>
      <c r="AC338" s="50"/>
      <c r="AD338" s="50"/>
      <c r="AE338" s="50"/>
      <c r="AF338" s="51"/>
      <c r="AG338" s="51"/>
      <c r="AH338" s="51"/>
      <c r="AI338" s="51"/>
    </row>
    <row r="339" spans="1:35" ht="40" customHeight="1" x14ac:dyDescent="0.35">
      <c r="A339" s="109"/>
      <c r="B339" s="112"/>
      <c r="C339" s="33">
        <v>336</v>
      </c>
      <c r="D339" s="115"/>
      <c r="E339" s="39" t="s">
        <v>74</v>
      </c>
      <c r="F339" s="40" t="s">
        <v>125</v>
      </c>
      <c r="G339" s="40" t="s">
        <v>75</v>
      </c>
      <c r="H339" s="40" t="s">
        <v>29</v>
      </c>
      <c r="I339" s="38">
        <v>1278.82</v>
      </c>
      <c r="J339" s="17">
        <v>0</v>
      </c>
      <c r="K339" s="79">
        <f t="shared" si="23"/>
        <v>0</v>
      </c>
      <c r="L339" s="81">
        <f t="shared" si="26"/>
        <v>0</v>
      </c>
      <c r="M339" s="82"/>
      <c r="N339" s="83">
        <f t="shared" si="24"/>
        <v>0</v>
      </c>
      <c r="O339" s="80"/>
      <c r="P339" s="80"/>
      <c r="Q339" s="80"/>
      <c r="R339" s="84">
        <f t="shared" si="25"/>
        <v>0</v>
      </c>
      <c r="S339" s="19" t="str">
        <f t="shared" si="22"/>
        <v>OK</v>
      </c>
      <c r="T339" s="48"/>
      <c r="U339" s="68"/>
      <c r="V339" s="48"/>
      <c r="W339" s="48"/>
      <c r="X339" s="48"/>
      <c r="Y339" s="50"/>
      <c r="Z339" s="50"/>
      <c r="AA339" s="50"/>
      <c r="AB339" s="50"/>
      <c r="AC339" s="50"/>
      <c r="AD339" s="50"/>
      <c r="AE339" s="50"/>
      <c r="AF339" s="51"/>
      <c r="AG339" s="51"/>
      <c r="AH339" s="51"/>
      <c r="AI339" s="51"/>
    </row>
    <row r="340" spans="1:35" ht="40" customHeight="1" x14ac:dyDescent="0.35">
      <c r="A340" s="109"/>
      <c r="B340" s="112"/>
      <c r="C340" s="33">
        <v>337</v>
      </c>
      <c r="D340" s="115"/>
      <c r="E340" s="39" t="s">
        <v>76</v>
      </c>
      <c r="F340" s="40" t="s">
        <v>125</v>
      </c>
      <c r="G340" s="40" t="s">
        <v>28</v>
      </c>
      <c r="H340" s="40" t="s">
        <v>29</v>
      </c>
      <c r="I340" s="38">
        <v>684.04</v>
      </c>
      <c r="J340" s="17">
        <v>0</v>
      </c>
      <c r="K340" s="79">
        <f t="shared" si="23"/>
        <v>0</v>
      </c>
      <c r="L340" s="81">
        <f t="shared" si="26"/>
        <v>0</v>
      </c>
      <c r="M340" s="82"/>
      <c r="N340" s="83">
        <f t="shared" si="24"/>
        <v>0</v>
      </c>
      <c r="O340" s="80"/>
      <c r="P340" s="80"/>
      <c r="Q340" s="80"/>
      <c r="R340" s="84">
        <f t="shared" si="25"/>
        <v>0</v>
      </c>
      <c r="S340" s="19" t="str">
        <f t="shared" si="22"/>
        <v>OK</v>
      </c>
      <c r="T340" s="48"/>
      <c r="U340" s="68"/>
      <c r="V340" s="48"/>
      <c r="W340" s="48"/>
      <c r="X340" s="48"/>
      <c r="Y340" s="50"/>
      <c r="Z340" s="50"/>
      <c r="AA340" s="50"/>
      <c r="AB340" s="50"/>
      <c r="AC340" s="50"/>
      <c r="AD340" s="50"/>
      <c r="AE340" s="50"/>
      <c r="AF340" s="51"/>
      <c r="AG340" s="51"/>
      <c r="AH340" s="51"/>
      <c r="AI340" s="51"/>
    </row>
    <row r="341" spans="1:35" ht="40" customHeight="1" x14ac:dyDescent="0.35">
      <c r="A341" s="109"/>
      <c r="B341" s="112"/>
      <c r="C341" s="33">
        <v>338</v>
      </c>
      <c r="D341" s="115"/>
      <c r="E341" s="39" t="s">
        <v>77</v>
      </c>
      <c r="F341" s="40" t="s">
        <v>125</v>
      </c>
      <c r="G341" s="40" t="s">
        <v>28</v>
      </c>
      <c r="H341" s="40" t="s">
        <v>29</v>
      </c>
      <c r="I341" s="38">
        <v>1291.77</v>
      </c>
      <c r="J341" s="17">
        <v>0</v>
      </c>
      <c r="K341" s="79">
        <f t="shared" si="23"/>
        <v>0</v>
      </c>
      <c r="L341" s="81">
        <f t="shared" si="26"/>
        <v>0</v>
      </c>
      <c r="M341" s="82"/>
      <c r="N341" s="83">
        <f t="shared" si="24"/>
        <v>0</v>
      </c>
      <c r="O341" s="80"/>
      <c r="P341" s="80"/>
      <c r="Q341" s="80"/>
      <c r="R341" s="84">
        <f t="shared" si="25"/>
        <v>0</v>
      </c>
      <c r="S341" s="19" t="str">
        <f t="shared" si="22"/>
        <v>OK</v>
      </c>
      <c r="T341" s="48"/>
      <c r="U341" s="68"/>
      <c r="V341" s="48"/>
      <c r="W341" s="48"/>
      <c r="X341" s="48"/>
      <c r="Y341" s="50"/>
      <c r="Z341" s="50"/>
      <c r="AA341" s="50"/>
      <c r="AB341" s="50"/>
      <c r="AC341" s="50"/>
      <c r="AD341" s="50"/>
      <c r="AE341" s="50"/>
      <c r="AF341" s="51"/>
      <c r="AG341" s="51"/>
      <c r="AH341" s="51"/>
      <c r="AI341" s="51"/>
    </row>
    <row r="342" spans="1:35" ht="40" customHeight="1" x14ac:dyDescent="0.35">
      <c r="A342" s="109"/>
      <c r="B342" s="112"/>
      <c r="C342" s="33">
        <v>339</v>
      </c>
      <c r="D342" s="115"/>
      <c r="E342" s="39" t="s">
        <v>78</v>
      </c>
      <c r="F342" s="40" t="s">
        <v>125</v>
      </c>
      <c r="G342" s="40" t="s">
        <v>28</v>
      </c>
      <c r="H342" s="40" t="s">
        <v>29</v>
      </c>
      <c r="I342" s="38">
        <v>85.89</v>
      </c>
      <c r="J342" s="17">
        <v>0</v>
      </c>
      <c r="K342" s="79">
        <f t="shared" si="23"/>
        <v>0</v>
      </c>
      <c r="L342" s="81">
        <f t="shared" si="26"/>
        <v>0</v>
      </c>
      <c r="M342" s="82"/>
      <c r="N342" s="83">
        <f t="shared" si="24"/>
        <v>0</v>
      </c>
      <c r="O342" s="80"/>
      <c r="P342" s="80"/>
      <c r="Q342" s="80"/>
      <c r="R342" s="84">
        <f t="shared" si="25"/>
        <v>0</v>
      </c>
      <c r="S342" s="19" t="str">
        <f t="shared" si="22"/>
        <v>OK</v>
      </c>
      <c r="T342" s="48"/>
      <c r="U342" s="68"/>
      <c r="V342" s="48"/>
      <c r="W342" s="48"/>
      <c r="X342" s="48"/>
      <c r="Y342" s="50"/>
      <c r="Z342" s="50"/>
      <c r="AA342" s="50"/>
      <c r="AB342" s="50"/>
      <c r="AC342" s="50"/>
      <c r="AD342" s="50"/>
      <c r="AE342" s="50"/>
      <c r="AF342" s="51"/>
      <c r="AG342" s="51"/>
      <c r="AH342" s="51"/>
      <c r="AI342" s="51"/>
    </row>
    <row r="343" spans="1:35" ht="40" customHeight="1" x14ac:dyDescent="0.35">
      <c r="A343" s="109"/>
      <c r="B343" s="112"/>
      <c r="C343" s="33">
        <v>340</v>
      </c>
      <c r="D343" s="115"/>
      <c r="E343" s="39" t="s">
        <v>131</v>
      </c>
      <c r="F343" s="40" t="s">
        <v>125</v>
      </c>
      <c r="G343" s="40" t="s">
        <v>28</v>
      </c>
      <c r="H343" s="40" t="s">
        <v>29</v>
      </c>
      <c r="I343" s="38">
        <v>81.319999999999993</v>
      </c>
      <c r="J343" s="17">
        <v>0</v>
      </c>
      <c r="K343" s="79">
        <f t="shared" si="23"/>
        <v>0</v>
      </c>
      <c r="L343" s="81">
        <f t="shared" si="26"/>
        <v>0</v>
      </c>
      <c r="M343" s="82"/>
      <c r="N343" s="83">
        <f t="shared" si="24"/>
        <v>0</v>
      </c>
      <c r="O343" s="80"/>
      <c r="P343" s="80"/>
      <c r="Q343" s="80"/>
      <c r="R343" s="84">
        <f t="shared" si="25"/>
        <v>0</v>
      </c>
      <c r="S343" s="19" t="str">
        <f t="shared" si="22"/>
        <v>OK</v>
      </c>
      <c r="T343" s="48"/>
      <c r="U343" s="68"/>
      <c r="V343" s="48"/>
      <c r="W343" s="48"/>
      <c r="X343" s="48"/>
      <c r="Y343" s="50"/>
      <c r="Z343" s="50"/>
      <c r="AA343" s="50"/>
      <c r="AB343" s="50"/>
      <c r="AC343" s="50"/>
      <c r="AD343" s="50"/>
      <c r="AE343" s="50"/>
      <c r="AF343" s="51"/>
      <c r="AG343" s="51"/>
      <c r="AH343" s="51"/>
      <c r="AI343" s="51"/>
    </row>
    <row r="344" spans="1:35" ht="40" customHeight="1" x14ac:dyDescent="0.35">
      <c r="A344" s="109"/>
      <c r="B344" s="112"/>
      <c r="C344" s="33">
        <v>341</v>
      </c>
      <c r="D344" s="115"/>
      <c r="E344" s="39" t="s">
        <v>133</v>
      </c>
      <c r="F344" s="40" t="s">
        <v>37</v>
      </c>
      <c r="G344" s="40" t="s">
        <v>80</v>
      </c>
      <c r="H344" s="40" t="s">
        <v>29</v>
      </c>
      <c r="I344" s="38">
        <v>23.66</v>
      </c>
      <c r="J344" s="17">
        <v>0</v>
      </c>
      <c r="K344" s="79">
        <f t="shared" si="23"/>
        <v>0</v>
      </c>
      <c r="L344" s="81">
        <f t="shared" si="26"/>
        <v>0</v>
      </c>
      <c r="M344" s="82"/>
      <c r="N344" s="83">
        <f t="shared" si="24"/>
        <v>0</v>
      </c>
      <c r="O344" s="80"/>
      <c r="P344" s="80"/>
      <c r="Q344" s="80"/>
      <c r="R344" s="84">
        <f t="shared" si="25"/>
        <v>0</v>
      </c>
      <c r="S344" s="19" t="str">
        <f t="shared" si="22"/>
        <v>OK</v>
      </c>
      <c r="T344" s="48"/>
      <c r="U344" s="68"/>
      <c r="V344" s="48"/>
      <c r="W344" s="48"/>
      <c r="X344" s="48"/>
      <c r="Y344" s="50"/>
      <c r="Z344" s="50"/>
      <c r="AA344" s="50"/>
      <c r="AB344" s="50"/>
      <c r="AC344" s="50"/>
      <c r="AD344" s="50"/>
      <c r="AE344" s="50"/>
      <c r="AF344" s="51"/>
      <c r="AG344" s="51"/>
      <c r="AH344" s="51"/>
      <c r="AI344" s="51"/>
    </row>
    <row r="345" spans="1:35" ht="40" customHeight="1" x14ac:dyDescent="0.35">
      <c r="A345" s="109"/>
      <c r="B345" s="112"/>
      <c r="C345" s="33">
        <v>342</v>
      </c>
      <c r="D345" s="115"/>
      <c r="E345" s="39" t="s">
        <v>134</v>
      </c>
      <c r="F345" s="40" t="s">
        <v>37</v>
      </c>
      <c r="G345" s="40" t="s">
        <v>81</v>
      </c>
      <c r="H345" s="40" t="s">
        <v>29</v>
      </c>
      <c r="I345" s="38">
        <v>24.79</v>
      </c>
      <c r="J345" s="17">
        <v>0</v>
      </c>
      <c r="K345" s="79">
        <f t="shared" si="23"/>
        <v>0</v>
      </c>
      <c r="L345" s="81">
        <f t="shared" si="26"/>
        <v>0</v>
      </c>
      <c r="M345" s="82"/>
      <c r="N345" s="83">
        <f t="shared" si="24"/>
        <v>0</v>
      </c>
      <c r="O345" s="80"/>
      <c r="P345" s="80"/>
      <c r="Q345" s="80"/>
      <c r="R345" s="84">
        <f t="shared" si="25"/>
        <v>0</v>
      </c>
      <c r="S345" s="19" t="str">
        <f t="shared" si="22"/>
        <v>OK</v>
      </c>
      <c r="T345" s="48"/>
      <c r="U345" s="68"/>
      <c r="V345" s="48"/>
      <c r="W345" s="48"/>
      <c r="X345" s="48"/>
      <c r="Y345" s="50"/>
      <c r="Z345" s="50"/>
      <c r="AA345" s="50"/>
      <c r="AB345" s="50"/>
      <c r="AC345" s="50"/>
      <c r="AD345" s="50"/>
      <c r="AE345" s="50"/>
      <c r="AF345" s="51"/>
      <c r="AG345" s="51"/>
      <c r="AH345" s="51"/>
      <c r="AI345" s="51"/>
    </row>
    <row r="346" spans="1:35" ht="40" customHeight="1" x14ac:dyDescent="0.35">
      <c r="A346" s="109"/>
      <c r="B346" s="112"/>
      <c r="C346" s="33">
        <v>343</v>
      </c>
      <c r="D346" s="115"/>
      <c r="E346" s="39" t="s">
        <v>135</v>
      </c>
      <c r="F346" s="40" t="s">
        <v>37</v>
      </c>
      <c r="G346" s="40" t="s">
        <v>82</v>
      </c>
      <c r="H346" s="40" t="s">
        <v>29</v>
      </c>
      <c r="I346" s="38">
        <v>62.42</v>
      </c>
      <c r="J346" s="17">
        <v>0</v>
      </c>
      <c r="K346" s="79">
        <f t="shared" si="23"/>
        <v>0</v>
      </c>
      <c r="L346" s="81">
        <f t="shared" si="26"/>
        <v>0</v>
      </c>
      <c r="M346" s="82"/>
      <c r="N346" s="83">
        <f t="shared" si="24"/>
        <v>0</v>
      </c>
      <c r="O346" s="80"/>
      <c r="P346" s="80"/>
      <c r="Q346" s="80"/>
      <c r="R346" s="84">
        <f t="shared" si="25"/>
        <v>0</v>
      </c>
      <c r="S346" s="19" t="str">
        <f t="shared" si="22"/>
        <v>OK</v>
      </c>
      <c r="T346" s="48"/>
      <c r="U346" s="68"/>
      <c r="V346" s="48"/>
      <c r="W346" s="48"/>
      <c r="X346" s="48"/>
      <c r="Y346" s="50"/>
      <c r="Z346" s="50"/>
      <c r="AA346" s="50"/>
      <c r="AB346" s="50"/>
      <c r="AC346" s="50"/>
      <c r="AD346" s="50"/>
      <c r="AE346" s="50"/>
      <c r="AF346" s="51"/>
      <c r="AG346" s="51"/>
      <c r="AH346" s="51"/>
      <c r="AI346" s="51"/>
    </row>
    <row r="347" spans="1:35" ht="40" customHeight="1" x14ac:dyDescent="0.35">
      <c r="A347" s="109"/>
      <c r="B347" s="112"/>
      <c r="C347" s="33">
        <v>344</v>
      </c>
      <c r="D347" s="115"/>
      <c r="E347" s="39" t="s">
        <v>136</v>
      </c>
      <c r="F347" s="40" t="s">
        <v>37</v>
      </c>
      <c r="G347" s="40" t="s">
        <v>83</v>
      </c>
      <c r="H347" s="40" t="s">
        <v>29</v>
      </c>
      <c r="I347" s="38">
        <v>32.659999999999997</v>
      </c>
      <c r="J347" s="17">
        <v>0</v>
      </c>
      <c r="K347" s="79">
        <f t="shared" si="23"/>
        <v>0</v>
      </c>
      <c r="L347" s="81">
        <f t="shared" si="26"/>
        <v>0</v>
      </c>
      <c r="M347" s="82"/>
      <c r="N347" s="83">
        <f t="shared" si="24"/>
        <v>0</v>
      </c>
      <c r="O347" s="80"/>
      <c r="P347" s="80"/>
      <c r="Q347" s="80"/>
      <c r="R347" s="84">
        <f t="shared" si="25"/>
        <v>0</v>
      </c>
      <c r="S347" s="19" t="str">
        <f t="shared" si="22"/>
        <v>OK</v>
      </c>
      <c r="T347" s="48"/>
      <c r="U347" s="68"/>
      <c r="V347" s="48"/>
      <c r="W347" s="48"/>
      <c r="X347" s="48"/>
      <c r="Y347" s="50"/>
      <c r="Z347" s="50"/>
      <c r="AA347" s="50"/>
      <c r="AB347" s="50"/>
      <c r="AC347" s="50"/>
      <c r="AD347" s="50"/>
      <c r="AE347" s="50"/>
      <c r="AF347" s="51"/>
      <c r="AG347" s="51"/>
      <c r="AH347" s="51"/>
      <c r="AI347" s="51"/>
    </row>
    <row r="348" spans="1:35" ht="40" customHeight="1" x14ac:dyDescent="0.35">
      <c r="A348" s="109"/>
      <c r="B348" s="112"/>
      <c r="C348" s="33">
        <v>345</v>
      </c>
      <c r="D348" s="115"/>
      <c r="E348" s="39" t="s">
        <v>86</v>
      </c>
      <c r="F348" s="40" t="s">
        <v>125</v>
      </c>
      <c r="G348" s="40" t="s">
        <v>87</v>
      </c>
      <c r="H348" s="40" t="s">
        <v>29</v>
      </c>
      <c r="I348" s="38">
        <v>552.51</v>
      </c>
      <c r="J348" s="17">
        <v>0</v>
      </c>
      <c r="K348" s="79">
        <f t="shared" si="23"/>
        <v>0</v>
      </c>
      <c r="L348" s="81">
        <f t="shared" si="26"/>
        <v>0</v>
      </c>
      <c r="M348" s="82"/>
      <c r="N348" s="83">
        <f t="shared" si="24"/>
        <v>0</v>
      </c>
      <c r="O348" s="80"/>
      <c r="P348" s="80"/>
      <c r="Q348" s="80"/>
      <c r="R348" s="84">
        <f t="shared" si="25"/>
        <v>0</v>
      </c>
      <c r="S348" s="19" t="str">
        <f t="shared" si="22"/>
        <v>OK</v>
      </c>
      <c r="T348" s="48"/>
      <c r="U348" s="68"/>
      <c r="V348" s="48"/>
      <c r="W348" s="48"/>
      <c r="X348" s="48"/>
      <c r="Y348" s="50"/>
      <c r="Z348" s="50"/>
      <c r="AA348" s="50"/>
      <c r="AB348" s="50"/>
      <c r="AC348" s="50"/>
      <c r="AD348" s="50"/>
      <c r="AE348" s="50"/>
      <c r="AF348" s="51"/>
      <c r="AG348" s="51"/>
      <c r="AH348" s="51"/>
      <c r="AI348" s="51"/>
    </row>
    <row r="349" spans="1:35" ht="40" customHeight="1" x14ac:dyDescent="0.35">
      <c r="A349" s="109"/>
      <c r="B349" s="112"/>
      <c r="C349" s="33">
        <v>346</v>
      </c>
      <c r="D349" s="115"/>
      <c r="E349" s="39" t="s">
        <v>88</v>
      </c>
      <c r="F349" s="40" t="s">
        <v>125</v>
      </c>
      <c r="G349" s="40" t="s">
        <v>28</v>
      </c>
      <c r="H349" s="40" t="s">
        <v>29</v>
      </c>
      <c r="I349" s="38">
        <v>1097.5</v>
      </c>
      <c r="J349" s="17">
        <v>0</v>
      </c>
      <c r="K349" s="79">
        <f t="shared" si="23"/>
        <v>0</v>
      </c>
      <c r="L349" s="81">
        <f t="shared" si="26"/>
        <v>0</v>
      </c>
      <c r="M349" s="82"/>
      <c r="N349" s="83">
        <f t="shared" si="24"/>
        <v>0</v>
      </c>
      <c r="O349" s="80"/>
      <c r="P349" s="80"/>
      <c r="Q349" s="80"/>
      <c r="R349" s="84">
        <f t="shared" si="25"/>
        <v>0</v>
      </c>
      <c r="S349" s="19" t="str">
        <f t="shared" si="22"/>
        <v>OK</v>
      </c>
      <c r="T349" s="48"/>
      <c r="U349" s="68"/>
      <c r="V349" s="48"/>
      <c r="W349" s="48"/>
      <c r="X349" s="48"/>
      <c r="Y349" s="50"/>
      <c r="Z349" s="50"/>
      <c r="AA349" s="50"/>
      <c r="AB349" s="50"/>
      <c r="AC349" s="50"/>
      <c r="AD349" s="50"/>
      <c r="AE349" s="50"/>
      <c r="AF349" s="51"/>
      <c r="AG349" s="51"/>
      <c r="AH349" s="51"/>
      <c r="AI349" s="51"/>
    </row>
    <row r="350" spans="1:35" ht="40" customHeight="1" x14ac:dyDescent="0.35">
      <c r="A350" s="109"/>
      <c r="B350" s="112"/>
      <c r="C350" s="33">
        <v>347</v>
      </c>
      <c r="D350" s="115"/>
      <c r="E350" s="39" t="s">
        <v>89</v>
      </c>
      <c r="F350" s="40" t="s">
        <v>37</v>
      </c>
      <c r="G350" s="40" t="s">
        <v>28</v>
      </c>
      <c r="H350" s="40" t="s">
        <v>29</v>
      </c>
      <c r="I350" s="38">
        <v>229.04</v>
      </c>
      <c r="J350" s="17">
        <v>0</v>
      </c>
      <c r="K350" s="79">
        <f t="shared" si="23"/>
        <v>0</v>
      </c>
      <c r="L350" s="81">
        <f t="shared" si="26"/>
        <v>0</v>
      </c>
      <c r="M350" s="82"/>
      <c r="N350" s="83">
        <f t="shared" si="24"/>
        <v>0</v>
      </c>
      <c r="O350" s="80"/>
      <c r="P350" s="80"/>
      <c r="Q350" s="80"/>
      <c r="R350" s="84">
        <f t="shared" si="25"/>
        <v>0</v>
      </c>
      <c r="S350" s="19" t="str">
        <f t="shared" si="22"/>
        <v>OK</v>
      </c>
      <c r="T350" s="48"/>
      <c r="U350" s="68"/>
      <c r="V350" s="48"/>
      <c r="W350" s="48"/>
      <c r="X350" s="48"/>
      <c r="Y350" s="50"/>
      <c r="Z350" s="50"/>
      <c r="AA350" s="50"/>
      <c r="AB350" s="50"/>
      <c r="AC350" s="50"/>
      <c r="AD350" s="50"/>
      <c r="AE350" s="50"/>
      <c r="AF350" s="51"/>
      <c r="AG350" s="51"/>
      <c r="AH350" s="51"/>
      <c r="AI350" s="51"/>
    </row>
    <row r="351" spans="1:35" ht="40" customHeight="1" x14ac:dyDescent="0.35">
      <c r="A351" s="109"/>
      <c r="B351" s="112"/>
      <c r="C351" s="33">
        <v>348</v>
      </c>
      <c r="D351" s="115"/>
      <c r="E351" s="39" t="s">
        <v>90</v>
      </c>
      <c r="F351" s="40" t="s">
        <v>37</v>
      </c>
      <c r="G351" s="40" t="s">
        <v>28</v>
      </c>
      <c r="H351" s="40" t="s">
        <v>29</v>
      </c>
      <c r="I351" s="38">
        <v>128.83000000000001</v>
      </c>
      <c r="J351" s="17">
        <v>0</v>
      </c>
      <c r="K351" s="79">
        <f t="shared" si="23"/>
        <v>0</v>
      </c>
      <c r="L351" s="81">
        <f t="shared" si="26"/>
        <v>0</v>
      </c>
      <c r="M351" s="82"/>
      <c r="N351" s="83">
        <f t="shared" si="24"/>
        <v>0</v>
      </c>
      <c r="O351" s="80"/>
      <c r="P351" s="80"/>
      <c r="Q351" s="80"/>
      <c r="R351" s="84">
        <f t="shared" si="25"/>
        <v>0</v>
      </c>
      <c r="S351" s="19" t="str">
        <f t="shared" si="22"/>
        <v>OK</v>
      </c>
      <c r="T351" s="48"/>
      <c r="U351" s="68"/>
      <c r="V351" s="48"/>
      <c r="W351" s="48"/>
      <c r="X351" s="48"/>
      <c r="Y351" s="50"/>
      <c r="Z351" s="50"/>
      <c r="AA351" s="50"/>
      <c r="AB351" s="50"/>
      <c r="AC351" s="50"/>
      <c r="AD351" s="50"/>
      <c r="AE351" s="50"/>
      <c r="AF351" s="51"/>
      <c r="AG351" s="51"/>
      <c r="AH351" s="51"/>
      <c r="AI351" s="51"/>
    </row>
    <row r="352" spans="1:35" ht="40" customHeight="1" x14ac:dyDescent="0.35">
      <c r="A352" s="109"/>
      <c r="B352" s="112"/>
      <c r="C352" s="33">
        <v>349</v>
      </c>
      <c r="D352" s="115"/>
      <c r="E352" s="39" t="s">
        <v>91</v>
      </c>
      <c r="F352" s="40" t="s">
        <v>37</v>
      </c>
      <c r="G352" s="40" t="s">
        <v>92</v>
      </c>
      <c r="H352" s="40" t="s">
        <v>29</v>
      </c>
      <c r="I352" s="38">
        <v>23.1</v>
      </c>
      <c r="J352" s="17">
        <v>0</v>
      </c>
      <c r="K352" s="79">
        <f t="shared" si="23"/>
        <v>0</v>
      </c>
      <c r="L352" s="81">
        <f t="shared" si="26"/>
        <v>0</v>
      </c>
      <c r="M352" s="82"/>
      <c r="N352" s="83">
        <f t="shared" si="24"/>
        <v>0</v>
      </c>
      <c r="O352" s="80"/>
      <c r="P352" s="80"/>
      <c r="Q352" s="80"/>
      <c r="R352" s="84">
        <f t="shared" si="25"/>
        <v>0</v>
      </c>
      <c r="S352" s="19" t="str">
        <f t="shared" si="22"/>
        <v>OK</v>
      </c>
      <c r="T352" s="48"/>
      <c r="U352" s="68"/>
      <c r="V352" s="48"/>
      <c r="W352" s="48"/>
      <c r="X352" s="48"/>
      <c r="Y352" s="50"/>
      <c r="Z352" s="50"/>
      <c r="AA352" s="50"/>
      <c r="AB352" s="50"/>
      <c r="AC352" s="50"/>
      <c r="AD352" s="50"/>
      <c r="AE352" s="50"/>
      <c r="AF352" s="51"/>
      <c r="AG352" s="51"/>
      <c r="AH352" s="51"/>
      <c r="AI352" s="51"/>
    </row>
    <row r="353" spans="1:35" ht="40" customHeight="1" x14ac:dyDescent="0.35">
      <c r="A353" s="109"/>
      <c r="B353" s="112"/>
      <c r="C353" s="33">
        <v>350</v>
      </c>
      <c r="D353" s="115"/>
      <c r="E353" s="39" t="s">
        <v>93</v>
      </c>
      <c r="F353" s="40" t="s">
        <v>125</v>
      </c>
      <c r="G353" s="40" t="s">
        <v>28</v>
      </c>
      <c r="H353" s="40" t="s">
        <v>29</v>
      </c>
      <c r="I353" s="38">
        <v>213.77</v>
      </c>
      <c r="J353" s="17">
        <v>0</v>
      </c>
      <c r="K353" s="79">
        <f t="shared" si="23"/>
        <v>0</v>
      </c>
      <c r="L353" s="81">
        <f t="shared" si="26"/>
        <v>0</v>
      </c>
      <c r="M353" s="82"/>
      <c r="N353" s="83">
        <f t="shared" si="24"/>
        <v>0</v>
      </c>
      <c r="O353" s="80"/>
      <c r="P353" s="80"/>
      <c r="Q353" s="80"/>
      <c r="R353" s="84">
        <f t="shared" si="25"/>
        <v>0</v>
      </c>
      <c r="S353" s="19" t="str">
        <f t="shared" si="22"/>
        <v>OK</v>
      </c>
      <c r="T353" s="48"/>
      <c r="U353" s="68"/>
      <c r="V353" s="48"/>
      <c r="W353" s="48"/>
      <c r="X353" s="48"/>
      <c r="Y353" s="50"/>
      <c r="Z353" s="50"/>
      <c r="AA353" s="50"/>
      <c r="AB353" s="50"/>
      <c r="AC353" s="50"/>
      <c r="AD353" s="50"/>
      <c r="AE353" s="50"/>
      <c r="AF353" s="51"/>
      <c r="AG353" s="51"/>
      <c r="AH353" s="51"/>
      <c r="AI353" s="51"/>
    </row>
    <row r="354" spans="1:35" ht="40" customHeight="1" x14ac:dyDescent="0.35">
      <c r="A354" s="110"/>
      <c r="B354" s="113"/>
      <c r="C354" s="41">
        <v>351</v>
      </c>
      <c r="D354" s="116"/>
      <c r="E354" s="39" t="s">
        <v>94</v>
      </c>
      <c r="F354" s="40" t="s">
        <v>125</v>
      </c>
      <c r="G354" s="40" t="s">
        <v>28</v>
      </c>
      <c r="H354" s="40" t="s">
        <v>29</v>
      </c>
      <c r="I354" s="38">
        <v>233.81</v>
      </c>
      <c r="J354" s="17">
        <v>0</v>
      </c>
      <c r="K354" s="79">
        <f t="shared" si="23"/>
        <v>0</v>
      </c>
      <c r="L354" s="81">
        <f t="shared" si="26"/>
        <v>0</v>
      </c>
      <c r="M354" s="82"/>
      <c r="N354" s="83">
        <f t="shared" si="24"/>
        <v>0</v>
      </c>
      <c r="O354" s="80"/>
      <c r="P354" s="80"/>
      <c r="Q354" s="80"/>
      <c r="R354" s="84">
        <f t="shared" si="25"/>
        <v>0</v>
      </c>
      <c r="S354" s="19" t="str">
        <f t="shared" si="22"/>
        <v>OK</v>
      </c>
      <c r="T354" s="48"/>
      <c r="U354" s="68"/>
      <c r="V354" s="48"/>
      <c r="W354" s="48"/>
      <c r="X354" s="48"/>
      <c r="Y354" s="50"/>
      <c r="Z354" s="50"/>
      <c r="AA354" s="50"/>
      <c r="AB354" s="50"/>
      <c r="AC354" s="50"/>
      <c r="AD354" s="50"/>
      <c r="AE354" s="50"/>
      <c r="AF354" s="51"/>
      <c r="AG354" s="51"/>
      <c r="AH354" s="51"/>
      <c r="AI354" s="51"/>
    </row>
    <row r="355" spans="1:35" ht="24" customHeight="1" x14ac:dyDescent="0.6">
      <c r="J355" s="85">
        <f t="shared" ref="J355:L355" si="27">SUMPRODUCT($I$4:$I$354,J4:J354)</f>
        <v>37940.85</v>
      </c>
      <c r="K355" s="85">
        <f t="shared" si="27"/>
        <v>13974.6</v>
      </c>
      <c r="L355" s="85">
        <f t="shared" si="27"/>
        <v>15702.6</v>
      </c>
      <c r="M355" s="45"/>
      <c r="N355" s="45"/>
      <c r="O355" s="45"/>
      <c r="P355" s="45"/>
      <c r="Q355" s="45"/>
      <c r="T355" s="31">
        <f t="shared" ref="T355:AI355" si="28">SUMPRODUCT($I$4:$I$354,T4:T354)</f>
        <v>15702.6</v>
      </c>
      <c r="U355" s="69">
        <f t="shared" si="28"/>
        <v>0</v>
      </c>
      <c r="V355" s="31">
        <f t="shared" si="28"/>
        <v>0</v>
      </c>
      <c r="W355" s="31">
        <f t="shared" si="28"/>
        <v>0</v>
      </c>
      <c r="X355" s="31">
        <f t="shared" si="28"/>
        <v>0</v>
      </c>
      <c r="Y355" s="31">
        <f t="shared" si="28"/>
        <v>0</v>
      </c>
      <c r="Z355" s="31">
        <f t="shared" si="28"/>
        <v>0</v>
      </c>
      <c r="AA355" s="31">
        <f t="shared" si="28"/>
        <v>0</v>
      </c>
      <c r="AB355" s="31">
        <f t="shared" si="28"/>
        <v>0</v>
      </c>
      <c r="AC355" s="31">
        <f t="shared" si="28"/>
        <v>0</v>
      </c>
      <c r="AD355" s="31">
        <f t="shared" si="28"/>
        <v>0</v>
      </c>
      <c r="AE355" s="31">
        <f t="shared" si="28"/>
        <v>0</v>
      </c>
      <c r="AF355" s="31">
        <f t="shared" si="28"/>
        <v>0</v>
      </c>
      <c r="AG355" s="31">
        <f t="shared" si="28"/>
        <v>0</v>
      </c>
      <c r="AH355" s="31">
        <f t="shared" si="28"/>
        <v>0</v>
      </c>
      <c r="AI355" s="31">
        <f t="shared" si="28"/>
        <v>0</v>
      </c>
    </row>
    <row r="360" spans="1:35" ht="40" customHeight="1" x14ac:dyDescent="0.6">
      <c r="A360" s="58"/>
      <c r="D360" s="61"/>
    </row>
    <row r="361" spans="1:35" ht="40" customHeight="1" x14ac:dyDescent="0.6">
      <c r="A361" s="58"/>
      <c r="D361" s="61"/>
    </row>
    <row r="362" spans="1:35" ht="40" customHeight="1" x14ac:dyDescent="0.6">
      <c r="A362" s="58"/>
      <c r="D362" s="61"/>
    </row>
    <row r="363" spans="1:35" ht="40" customHeight="1" x14ac:dyDescent="0.6">
      <c r="A363" s="58"/>
      <c r="D363" s="61"/>
    </row>
    <row r="364" spans="1:35" ht="40" customHeight="1" x14ac:dyDescent="0.6">
      <c r="A364" s="58"/>
      <c r="D364" s="61"/>
    </row>
    <row r="365" spans="1:35" ht="40" customHeight="1" x14ac:dyDescent="0.6">
      <c r="A365" s="58"/>
      <c r="D365" s="61"/>
    </row>
    <row r="366" spans="1:35" ht="40" customHeight="1" x14ac:dyDescent="0.6">
      <c r="A366" s="58"/>
      <c r="D366" s="61"/>
    </row>
    <row r="367" spans="1:35" ht="40" customHeight="1" x14ac:dyDescent="0.6">
      <c r="A367" s="58"/>
      <c r="D367" s="61"/>
    </row>
    <row r="368" spans="1:35" ht="40" customHeight="1" x14ac:dyDescent="0.6">
      <c r="A368" s="58"/>
      <c r="D368" s="61"/>
    </row>
    <row r="369" spans="1:9" ht="40" customHeight="1" x14ac:dyDescent="0.6">
      <c r="A369" s="58"/>
      <c r="D369" s="61"/>
    </row>
    <row r="370" spans="1:9" ht="40" customHeight="1" x14ac:dyDescent="0.6">
      <c r="A370" s="58"/>
      <c r="D370" s="61"/>
    </row>
    <row r="371" spans="1:9" ht="40" customHeight="1" x14ac:dyDescent="0.6">
      <c r="A371" s="58"/>
      <c r="D371" s="61"/>
    </row>
    <row r="372" spans="1:9" ht="40" customHeight="1" x14ac:dyDescent="0.6">
      <c r="A372" s="58"/>
      <c r="D372" s="61"/>
    </row>
    <row r="373" spans="1:9" ht="40" customHeight="1" x14ac:dyDescent="0.6">
      <c r="A373" s="58"/>
      <c r="D373" s="61"/>
    </row>
    <row r="374" spans="1:9" ht="40" customHeight="1" x14ac:dyDescent="0.6">
      <c r="A374" s="58"/>
      <c r="D374" s="61"/>
    </row>
    <row r="375" spans="1:9" ht="40" customHeight="1" x14ac:dyDescent="0.6">
      <c r="A375" s="58"/>
      <c r="D375" s="61"/>
    </row>
    <row r="376" spans="1:9" ht="40" customHeight="1" x14ac:dyDescent="0.6">
      <c r="A376" s="58"/>
      <c r="D376" s="61"/>
    </row>
    <row r="377" spans="1:9" ht="40" customHeight="1" x14ac:dyDescent="0.6">
      <c r="A377" s="58"/>
      <c r="D377" s="61"/>
    </row>
    <row r="379" spans="1:9" ht="40" customHeight="1" x14ac:dyDescent="0.6">
      <c r="A379" s="58"/>
      <c r="C379" s="3"/>
      <c r="D379" s="61"/>
      <c r="E379" s="53"/>
      <c r="F379" s="3"/>
      <c r="G379" s="3"/>
      <c r="H379" s="3"/>
      <c r="I379" s="54"/>
    </row>
    <row r="380" spans="1:9" ht="40" customHeight="1" x14ac:dyDescent="0.6">
      <c r="A380" s="58"/>
      <c r="C380" s="3"/>
      <c r="D380" s="61"/>
      <c r="E380" s="53"/>
      <c r="F380" s="3"/>
      <c r="G380" s="3"/>
      <c r="H380" s="3"/>
      <c r="I380" s="54"/>
    </row>
  </sheetData>
  <autoFilter ref="A3:AI355" xr:uid="{892003B9-A33C-44E9-8F45-371C4490244B}"/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T4:AE354">
    <cfRule type="cellIs" dxfId="85" priority="5" stopIfTrue="1" operator="greaterThan">
      <formula>0</formula>
    </cfRule>
    <cfRule type="cellIs" dxfId="84" priority="6" stopIfTrue="1" operator="greaterThan">
      <formula>0</formula>
    </cfRule>
    <cfRule type="cellIs" dxfId="83" priority="7" stopIfTrue="1" operator="greaterThan">
      <formula>0</formula>
    </cfRule>
  </conditionalFormatting>
  <conditionalFormatting sqref="T4:AI354">
    <cfRule type="cellIs" dxfId="82" priority="1" operator="greaterThan">
      <formula>10</formula>
    </cfRule>
    <cfRule type="cellIs" dxfId="81" priority="4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6C37D-1A7E-43A7-A70D-197773D40241}">
  <dimension ref="A1:AI380"/>
  <sheetViews>
    <sheetView zoomScale="85" zoomScaleNormal="85" workbookViewId="0">
      <selection activeCell="N3" sqref="N1:N1048576"/>
    </sheetView>
  </sheetViews>
  <sheetFormatPr defaultColWidth="9.7265625" defaultRowHeight="40" customHeight="1" x14ac:dyDescent="0.6"/>
  <cols>
    <col min="1" max="1" width="10.7265625" style="56" customWidth="1"/>
    <col min="2" max="2" width="9.7265625" style="57"/>
    <col min="3" max="3" width="9.54296875" style="1" customWidth="1"/>
    <col min="4" max="4" width="22.7265625" style="60" customWidth="1"/>
    <col min="5" max="5" width="38" style="32" customWidth="1"/>
    <col min="6" max="6" width="10" style="1" customWidth="1"/>
    <col min="7" max="7" width="19.453125" style="1" customWidth="1"/>
    <col min="8" max="8" width="16.7265625" style="1" customWidth="1"/>
    <col min="9" max="9" width="13.7265625" style="22" bestFit="1" customWidth="1"/>
    <col min="10" max="17" width="13.81640625" style="4" customWidth="1"/>
    <col min="18" max="18" width="13.26953125" style="21" customWidth="1"/>
    <col min="19" max="19" width="12.54296875" style="5" customWidth="1"/>
    <col min="20" max="20" width="13.54296875" style="6" customWidth="1"/>
    <col min="21" max="22" width="13.7265625" style="6" customWidth="1"/>
    <col min="23" max="23" width="14.26953125" style="6" customWidth="1"/>
    <col min="24" max="24" width="13.453125" style="6" customWidth="1"/>
    <col min="25" max="31" width="13.7265625" style="6" customWidth="1"/>
    <col min="32" max="35" width="13.7265625" style="2" customWidth="1"/>
    <col min="36" max="16384" width="9.7265625" style="2"/>
  </cols>
  <sheetData>
    <row r="1" spans="1:35" ht="35.25" customHeight="1" x14ac:dyDescent="0.35">
      <c r="A1" s="126" t="s">
        <v>23</v>
      </c>
      <c r="B1" s="126"/>
      <c r="C1" s="126"/>
      <c r="D1" s="127"/>
      <c r="E1" s="117" t="s">
        <v>126</v>
      </c>
      <c r="F1" s="118"/>
      <c r="G1" s="118"/>
      <c r="H1" s="118"/>
      <c r="I1" s="119"/>
      <c r="J1" s="117" t="s">
        <v>24</v>
      </c>
      <c r="K1" s="118"/>
      <c r="L1" s="118"/>
      <c r="M1" s="118"/>
      <c r="N1" s="118"/>
      <c r="O1" s="118"/>
      <c r="P1" s="118"/>
      <c r="Q1" s="118"/>
      <c r="R1" s="118"/>
      <c r="S1" s="119"/>
      <c r="T1" s="128" t="s">
        <v>17</v>
      </c>
      <c r="U1" s="128" t="s">
        <v>17</v>
      </c>
      <c r="V1" s="128" t="s">
        <v>17</v>
      </c>
      <c r="W1" s="128" t="s">
        <v>17</v>
      </c>
      <c r="X1" s="128" t="s">
        <v>17</v>
      </c>
      <c r="Y1" s="128" t="s">
        <v>17</v>
      </c>
      <c r="Z1" s="128" t="s">
        <v>17</v>
      </c>
      <c r="AA1" s="128" t="s">
        <v>17</v>
      </c>
      <c r="AB1" s="128" t="s">
        <v>17</v>
      </c>
      <c r="AC1" s="128" t="s">
        <v>17</v>
      </c>
      <c r="AD1" s="128" t="s">
        <v>17</v>
      </c>
      <c r="AE1" s="128" t="s">
        <v>17</v>
      </c>
      <c r="AF1" s="128" t="s">
        <v>17</v>
      </c>
      <c r="AG1" s="128" t="s">
        <v>17</v>
      </c>
      <c r="AH1" s="128" t="s">
        <v>17</v>
      </c>
      <c r="AI1" s="128" t="s">
        <v>17</v>
      </c>
    </row>
    <row r="2" spans="1:35" ht="25.15" customHeight="1" x14ac:dyDescent="0.35">
      <c r="A2" s="121" t="s">
        <v>149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2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</row>
    <row r="3" spans="1:35" s="3" customFormat="1" ht="40" customHeight="1" x14ac:dyDescent="0.25">
      <c r="A3" s="52" t="s">
        <v>138</v>
      </c>
      <c r="B3" s="55" t="s">
        <v>21</v>
      </c>
      <c r="C3" s="55" t="s">
        <v>19</v>
      </c>
      <c r="D3" s="59" t="s">
        <v>12</v>
      </c>
      <c r="E3" s="52" t="s">
        <v>26</v>
      </c>
      <c r="F3" s="55" t="s">
        <v>3</v>
      </c>
      <c r="G3" s="52" t="s">
        <v>16</v>
      </c>
      <c r="H3" s="55" t="s">
        <v>13</v>
      </c>
      <c r="I3" s="25" t="s">
        <v>20</v>
      </c>
      <c r="J3" s="55" t="s">
        <v>18</v>
      </c>
      <c r="K3" s="77" t="s">
        <v>171</v>
      </c>
      <c r="L3" s="77" t="s">
        <v>172</v>
      </c>
      <c r="M3" s="77" t="s">
        <v>173</v>
      </c>
      <c r="N3" s="77" t="s">
        <v>174</v>
      </c>
      <c r="O3" s="77" t="s">
        <v>175</v>
      </c>
      <c r="P3" s="77" t="s">
        <v>176</v>
      </c>
      <c r="Q3" s="77" t="s">
        <v>177</v>
      </c>
      <c r="R3" s="78" t="s">
        <v>0</v>
      </c>
      <c r="S3" s="26" t="s">
        <v>2</v>
      </c>
      <c r="T3" s="30" t="s">
        <v>1</v>
      </c>
      <c r="U3" s="30" t="s">
        <v>1</v>
      </c>
      <c r="V3" s="30" t="s">
        <v>1</v>
      </c>
      <c r="W3" s="30" t="s">
        <v>1</v>
      </c>
      <c r="X3" s="30" t="s">
        <v>1</v>
      </c>
      <c r="Y3" s="30" t="s">
        <v>1</v>
      </c>
      <c r="Z3" s="30" t="s">
        <v>1</v>
      </c>
      <c r="AA3" s="30" t="s">
        <v>1</v>
      </c>
      <c r="AB3" s="30" t="s">
        <v>1</v>
      </c>
      <c r="AC3" s="30" t="s">
        <v>1</v>
      </c>
      <c r="AD3" s="30" t="s">
        <v>1</v>
      </c>
      <c r="AE3" s="30" t="s">
        <v>1</v>
      </c>
      <c r="AF3" s="30" t="s">
        <v>1</v>
      </c>
      <c r="AG3" s="30" t="s">
        <v>1</v>
      </c>
      <c r="AH3" s="30" t="s">
        <v>1</v>
      </c>
      <c r="AI3" s="30" t="s">
        <v>1</v>
      </c>
    </row>
    <row r="4" spans="1:35" ht="40" customHeight="1" x14ac:dyDescent="0.35">
      <c r="A4" s="108" t="s">
        <v>139</v>
      </c>
      <c r="B4" s="111">
        <v>1</v>
      </c>
      <c r="C4" s="33">
        <v>1</v>
      </c>
      <c r="D4" s="123" t="s">
        <v>123</v>
      </c>
      <c r="E4" s="34" t="s">
        <v>27</v>
      </c>
      <c r="F4" s="35" t="s">
        <v>125</v>
      </c>
      <c r="G4" s="35" t="s">
        <v>28</v>
      </c>
      <c r="H4" s="33" t="s">
        <v>29</v>
      </c>
      <c r="I4" s="36">
        <v>161.22</v>
      </c>
      <c r="J4" s="17">
        <v>10</v>
      </c>
      <c r="K4" s="79">
        <f t="shared" ref="K4:K67" si="0">IF(SUM(T4:AK4)&gt;J4,J4,SUM(T4:AK4))</f>
        <v>0</v>
      </c>
      <c r="L4" s="81">
        <f>(SUM(T4:AK4))</f>
        <v>0</v>
      </c>
      <c r="M4" s="82"/>
      <c r="N4" s="83">
        <f t="shared" ref="N4:N67" si="1">ROUND(IF(J4*0.25-0.5&lt;0,0,J4*0.25-0.5),0)-Q4-O4</f>
        <v>2</v>
      </c>
      <c r="O4" s="82"/>
      <c r="P4" s="82"/>
      <c r="Q4" s="82"/>
      <c r="R4" s="84">
        <f t="shared" ref="R4:R67" si="2">J4-(SUM(T4:AC4))+M4</f>
        <v>10</v>
      </c>
      <c r="S4" s="19" t="str">
        <f>IF(R4&lt;0,"ATENÇÃO","OK")</f>
        <v>OK</v>
      </c>
      <c r="T4" s="48"/>
      <c r="U4" s="49"/>
      <c r="V4" s="48"/>
      <c r="W4" s="48"/>
      <c r="X4" s="48"/>
      <c r="Y4" s="50"/>
      <c r="Z4" s="50"/>
      <c r="AA4" s="50"/>
      <c r="AB4" s="50"/>
      <c r="AC4" s="50"/>
      <c r="AD4" s="50"/>
      <c r="AE4" s="50"/>
      <c r="AF4" s="51"/>
      <c r="AG4" s="51"/>
      <c r="AH4" s="51"/>
      <c r="AI4" s="51"/>
    </row>
    <row r="5" spans="1:35" ht="40" customHeight="1" x14ac:dyDescent="0.35">
      <c r="A5" s="109"/>
      <c r="B5" s="112"/>
      <c r="C5" s="33">
        <v>2</v>
      </c>
      <c r="D5" s="124"/>
      <c r="E5" s="34" t="s">
        <v>30</v>
      </c>
      <c r="F5" s="37" t="s">
        <v>31</v>
      </c>
      <c r="G5" s="37" t="s">
        <v>28</v>
      </c>
      <c r="H5" s="33" t="s">
        <v>29</v>
      </c>
      <c r="I5" s="38">
        <v>12.89</v>
      </c>
      <c r="J5" s="17">
        <v>200</v>
      </c>
      <c r="K5" s="79">
        <f t="shared" si="0"/>
        <v>0</v>
      </c>
      <c r="L5" s="81">
        <f t="shared" ref="L5:L68" si="3">(SUM(T5:AK5))</f>
        <v>0</v>
      </c>
      <c r="M5" s="82"/>
      <c r="N5" s="83">
        <f t="shared" si="1"/>
        <v>50</v>
      </c>
      <c r="O5" s="80"/>
      <c r="P5" s="80"/>
      <c r="Q5" s="80"/>
      <c r="R5" s="84">
        <f t="shared" si="2"/>
        <v>200</v>
      </c>
      <c r="S5" s="19" t="str">
        <f t="shared" ref="S5:S68" si="4">IF(R5&lt;0,"ATENÇÃO","OK")</f>
        <v>OK</v>
      </c>
      <c r="T5" s="48"/>
      <c r="U5" s="49"/>
      <c r="V5" s="48"/>
      <c r="W5" s="48"/>
      <c r="X5" s="48"/>
      <c r="Y5" s="50"/>
      <c r="Z5" s="50"/>
      <c r="AA5" s="50"/>
      <c r="AB5" s="50"/>
      <c r="AC5" s="50"/>
      <c r="AD5" s="50"/>
      <c r="AE5" s="50"/>
      <c r="AF5" s="51"/>
      <c r="AG5" s="51"/>
      <c r="AH5" s="51"/>
      <c r="AI5" s="51"/>
    </row>
    <row r="6" spans="1:35" ht="40" customHeight="1" x14ac:dyDescent="0.35">
      <c r="A6" s="109"/>
      <c r="B6" s="112"/>
      <c r="C6" s="33">
        <v>3</v>
      </c>
      <c r="D6" s="124"/>
      <c r="E6" s="34" t="s">
        <v>32</v>
      </c>
      <c r="F6" s="37" t="s">
        <v>125</v>
      </c>
      <c r="G6" s="37" t="s">
        <v>28</v>
      </c>
      <c r="H6" s="33" t="s">
        <v>29</v>
      </c>
      <c r="I6" s="38">
        <v>20.63</v>
      </c>
      <c r="J6" s="17">
        <v>50</v>
      </c>
      <c r="K6" s="79">
        <f t="shared" si="0"/>
        <v>0</v>
      </c>
      <c r="L6" s="81">
        <f t="shared" si="3"/>
        <v>0</v>
      </c>
      <c r="M6" s="82"/>
      <c r="N6" s="83">
        <f t="shared" si="1"/>
        <v>12</v>
      </c>
      <c r="O6" s="80"/>
      <c r="P6" s="80"/>
      <c r="Q6" s="80"/>
      <c r="R6" s="84">
        <f t="shared" si="2"/>
        <v>50</v>
      </c>
      <c r="S6" s="19" t="str">
        <f t="shared" si="4"/>
        <v>OK</v>
      </c>
      <c r="T6" s="48"/>
      <c r="U6" s="49"/>
      <c r="V6" s="48"/>
      <c r="W6" s="48"/>
      <c r="X6" s="48"/>
      <c r="Y6" s="50"/>
      <c r="Z6" s="50"/>
      <c r="AA6" s="50"/>
      <c r="AB6" s="50"/>
      <c r="AC6" s="50"/>
      <c r="AD6" s="50"/>
      <c r="AE6" s="50"/>
      <c r="AF6" s="51"/>
      <c r="AG6" s="51"/>
      <c r="AH6" s="51"/>
      <c r="AI6" s="51"/>
    </row>
    <row r="7" spans="1:35" ht="40" customHeight="1" x14ac:dyDescent="0.35">
      <c r="A7" s="109"/>
      <c r="B7" s="112"/>
      <c r="C7" s="33">
        <v>4</v>
      </c>
      <c r="D7" s="124"/>
      <c r="E7" s="34" t="s">
        <v>33</v>
      </c>
      <c r="F7" s="37" t="s">
        <v>125</v>
      </c>
      <c r="G7" s="37" t="s">
        <v>34</v>
      </c>
      <c r="H7" s="33" t="s">
        <v>29</v>
      </c>
      <c r="I7" s="38">
        <v>33.53</v>
      </c>
      <c r="J7" s="17">
        <v>4000</v>
      </c>
      <c r="K7" s="79">
        <f t="shared" si="0"/>
        <v>0</v>
      </c>
      <c r="L7" s="81">
        <f t="shared" si="3"/>
        <v>0</v>
      </c>
      <c r="M7" s="82"/>
      <c r="N7" s="83">
        <f t="shared" si="1"/>
        <v>1000</v>
      </c>
      <c r="O7" s="80"/>
      <c r="P7" s="80"/>
      <c r="Q7" s="80"/>
      <c r="R7" s="84">
        <f t="shared" si="2"/>
        <v>4000</v>
      </c>
      <c r="S7" s="19" t="str">
        <f t="shared" si="4"/>
        <v>OK</v>
      </c>
      <c r="T7" s="48"/>
      <c r="U7" s="49"/>
      <c r="V7" s="48"/>
      <c r="W7" s="48"/>
      <c r="X7" s="48"/>
      <c r="Y7" s="50"/>
      <c r="Z7" s="50"/>
      <c r="AA7" s="50"/>
      <c r="AB7" s="50"/>
      <c r="AC7" s="50"/>
      <c r="AD7" s="50"/>
      <c r="AE7" s="50"/>
      <c r="AF7" s="51"/>
      <c r="AG7" s="51"/>
      <c r="AH7" s="51"/>
      <c r="AI7" s="51"/>
    </row>
    <row r="8" spans="1:35" ht="40" customHeight="1" x14ac:dyDescent="0.35">
      <c r="A8" s="109"/>
      <c r="B8" s="112"/>
      <c r="C8" s="33">
        <v>5</v>
      </c>
      <c r="D8" s="124"/>
      <c r="E8" s="34" t="s">
        <v>35</v>
      </c>
      <c r="F8" s="37" t="s">
        <v>125</v>
      </c>
      <c r="G8" s="37" t="s">
        <v>36</v>
      </c>
      <c r="H8" s="33" t="s">
        <v>29</v>
      </c>
      <c r="I8" s="38">
        <v>48.36</v>
      </c>
      <c r="J8" s="17">
        <v>100</v>
      </c>
      <c r="K8" s="79">
        <f t="shared" si="0"/>
        <v>0</v>
      </c>
      <c r="L8" s="81">
        <f t="shared" si="3"/>
        <v>0</v>
      </c>
      <c r="M8" s="82"/>
      <c r="N8" s="83">
        <f t="shared" si="1"/>
        <v>25</v>
      </c>
      <c r="O8" s="80"/>
      <c r="P8" s="80"/>
      <c r="Q8" s="80"/>
      <c r="R8" s="84">
        <f t="shared" si="2"/>
        <v>100</v>
      </c>
      <c r="S8" s="19" t="str">
        <f t="shared" si="4"/>
        <v>OK</v>
      </c>
      <c r="T8" s="48"/>
      <c r="U8" s="49"/>
      <c r="V8" s="48"/>
      <c r="W8" s="48"/>
      <c r="X8" s="48"/>
      <c r="Y8" s="50"/>
      <c r="Z8" s="50"/>
      <c r="AA8" s="50"/>
      <c r="AB8" s="50"/>
      <c r="AC8" s="50"/>
      <c r="AD8" s="50"/>
      <c r="AE8" s="50"/>
      <c r="AF8" s="51"/>
      <c r="AG8" s="51"/>
      <c r="AH8" s="51"/>
      <c r="AI8" s="51"/>
    </row>
    <row r="9" spans="1:35" ht="40" customHeight="1" x14ac:dyDescent="0.35">
      <c r="A9" s="109"/>
      <c r="B9" s="112"/>
      <c r="C9" s="33">
        <v>6</v>
      </c>
      <c r="D9" s="124"/>
      <c r="E9" s="34" t="s">
        <v>127</v>
      </c>
      <c r="F9" s="35" t="s">
        <v>125</v>
      </c>
      <c r="G9" s="37" t="s">
        <v>28</v>
      </c>
      <c r="H9" s="33" t="s">
        <v>29</v>
      </c>
      <c r="I9" s="36">
        <v>4.24</v>
      </c>
      <c r="J9" s="17">
        <v>500</v>
      </c>
      <c r="K9" s="79">
        <f t="shared" si="0"/>
        <v>0</v>
      </c>
      <c r="L9" s="81">
        <f t="shared" si="3"/>
        <v>0</v>
      </c>
      <c r="M9" s="82"/>
      <c r="N9" s="83">
        <f t="shared" si="1"/>
        <v>125</v>
      </c>
      <c r="O9" s="80"/>
      <c r="P9" s="80"/>
      <c r="Q9" s="80"/>
      <c r="R9" s="84">
        <f t="shared" si="2"/>
        <v>500</v>
      </c>
      <c r="S9" s="19" t="str">
        <f t="shared" si="4"/>
        <v>OK</v>
      </c>
      <c r="T9" s="48"/>
      <c r="U9" s="49"/>
      <c r="V9" s="48"/>
      <c r="W9" s="48"/>
      <c r="X9" s="48"/>
      <c r="Y9" s="50"/>
      <c r="Z9" s="50"/>
      <c r="AA9" s="50"/>
      <c r="AB9" s="50"/>
      <c r="AC9" s="50"/>
      <c r="AD9" s="50"/>
      <c r="AE9" s="50"/>
      <c r="AF9" s="51"/>
      <c r="AG9" s="51"/>
      <c r="AH9" s="51"/>
      <c r="AI9" s="51"/>
    </row>
    <row r="10" spans="1:35" ht="40" customHeight="1" x14ac:dyDescent="0.35">
      <c r="A10" s="109"/>
      <c r="B10" s="112"/>
      <c r="C10" s="33">
        <v>7</v>
      </c>
      <c r="D10" s="124"/>
      <c r="E10" s="39" t="s">
        <v>128</v>
      </c>
      <c r="F10" s="40" t="s">
        <v>37</v>
      </c>
      <c r="G10" s="40" t="s">
        <v>38</v>
      </c>
      <c r="H10" s="33" t="s">
        <v>29</v>
      </c>
      <c r="I10" s="38">
        <v>8.59</v>
      </c>
      <c r="J10" s="17">
        <v>3000</v>
      </c>
      <c r="K10" s="79">
        <f t="shared" si="0"/>
        <v>0</v>
      </c>
      <c r="L10" s="81">
        <f t="shared" si="3"/>
        <v>0</v>
      </c>
      <c r="M10" s="82"/>
      <c r="N10" s="83">
        <f t="shared" si="1"/>
        <v>750</v>
      </c>
      <c r="O10" s="80"/>
      <c r="P10" s="80"/>
      <c r="Q10" s="80"/>
      <c r="R10" s="84">
        <f t="shared" si="2"/>
        <v>3000</v>
      </c>
      <c r="S10" s="19" t="str">
        <f t="shared" si="4"/>
        <v>OK</v>
      </c>
      <c r="T10" s="48"/>
      <c r="U10" s="49"/>
      <c r="V10" s="48"/>
      <c r="W10" s="48"/>
      <c r="X10" s="48"/>
      <c r="Y10" s="50"/>
      <c r="Z10" s="50"/>
      <c r="AA10" s="50"/>
      <c r="AB10" s="50"/>
      <c r="AC10" s="50"/>
      <c r="AD10" s="50"/>
      <c r="AE10" s="50"/>
      <c r="AF10" s="51"/>
      <c r="AG10" s="51"/>
      <c r="AH10" s="51"/>
      <c r="AI10" s="51"/>
    </row>
    <row r="11" spans="1:35" ht="40" customHeight="1" x14ac:dyDescent="0.35">
      <c r="A11" s="109"/>
      <c r="B11" s="112"/>
      <c r="C11" s="33">
        <v>8</v>
      </c>
      <c r="D11" s="124"/>
      <c r="E11" s="39" t="s">
        <v>129</v>
      </c>
      <c r="F11" s="40" t="s">
        <v>37</v>
      </c>
      <c r="G11" s="40" t="s">
        <v>39</v>
      </c>
      <c r="H11" s="33" t="s">
        <v>29</v>
      </c>
      <c r="I11" s="38">
        <v>12.65</v>
      </c>
      <c r="J11" s="17">
        <v>1000</v>
      </c>
      <c r="K11" s="79">
        <f t="shared" si="0"/>
        <v>0</v>
      </c>
      <c r="L11" s="81">
        <f t="shared" si="3"/>
        <v>0</v>
      </c>
      <c r="M11" s="82"/>
      <c r="N11" s="83">
        <f t="shared" si="1"/>
        <v>250</v>
      </c>
      <c r="O11" s="80"/>
      <c r="P11" s="80"/>
      <c r="Q11" s="80"/>
      <c r="R11" s="84">
        <f t="shared" si="2"/>
        <v>1000</v>
      </c>
      <c r="S11" s="19" t="str">
        <f t="shared" si="4"/>
        <v>OK</v>
      </c>
      <c r="T11" s="48"/>
      <c r="U11" s="49"/>
      <c r="V11" s="48"/>
      <c r="W11" s="48"/>
      <c r="X11" s="48"/>
      <c r="Y11" s="50"/>
      <c r="Z11" s="50"/>
      <c r="AA11" s="50"/>
      <c r="AB11" s="50"/>
      <c r="AC11" s="50"/>
      <c r="AD11" s="50"/>
      <c r="AE11" s="50"/>
      <c r="AF11" s="51"/>
      <c r="AG11" s="51"/>
      <c r="AH11" s="51"/>
      <c r="AI11" s="51"/>
    </row>
    <row r="12" spans="1:35" ht="40" customHeight="1" x14ac:dyDescent="0.35">
      <c r="A12" s="109"/>
      <c r="B12" s="112"/>
      <c r="C12" s="33">
        <v>9</v>
      </c>
      <c r="D12" s="124"/>
      <c r="E12" s="39" t="s">
        <v>130</v>
      </c>
      <c r="F12" s="41" t="s">
        <v>37</v>
      </c>
      <c r="G12" s="40" t="s">
        <v>40</v>
      </c>
      <c r="H12" s="40" t="s">
        <v>29</v>
      </c>
      <c r="I12" s="38">
        <v>13.75</v>
      </c>
      <c r="J12" s="17">
        <v>0</v>
      </c>
      <c r="K12" s="79">
        <f t="shared" si="0"/>
        <v>0</v>
      </c>
      <c r="L12" s="81">
        <f t="shared" si="3"/>
        <v>0</v>
      </c>
      <c r="M12" s="82"/>
      <c r="N12" s="83">
        <f t="shared" si="1"/>
        <v>0</v>
      </c>
      <c r="O12" s="80"/>
      <c r="P12" s="80"/>
      <c r="Q12" s="80"/>
      <c r="R12" s="84">
        <f t="shared" si="2"/>
        <v>0</v>
      </c>
      <c r="S12" s="19" t="str">
        <f t="shared" si="4"/>
        <v>OK</v>
      </c>
      <c r="T12" s="48"/>
      <c r="U12" s="49"/>
      <c r="V12" s="48"/>
      <c r="W12" s="48"/>
      <c r="X12" s="48"/>
      <c r="Y12" s="50"/>
      <c r="Z12" s="50"/>
      <c r="AA12" s="50"/>
      <c r="AB12" s="50"/>
      <c r="AC12" s="50"/>
      <c r="AD12" s="50"/>
      <c r="AE12" s="50"/>
      <c r="AF12" s="51"/>
      <c r="AG12" s="51"/>
      <c r="AH12" s="51"/>
      <c r="AI12" s="51"/>
    </row>
    <row r="13" spans="1:35" ht="40" customHeight="1" x14ac:dyDescent="0.35">
      <c r="A13" s="109"/>
      <c r="B13" s="112"/>
      <c r="C13" s="33">
        <v>10</v>
      </c>
      <c r="D13" s="124"/>
      <c r="E13" s="39" t="s">
        <v>41</v>
      </c>
      <c r="F13" s="41" t="s">
        <v>10</v>
      </c>
      <c r="G13" s="40" t="s">
        <v>28</v>
      </c>
      <c r="H13" s="40" t="s">
        <v>29</v>
      </c>
      <c r="I13" s="38">
        <v>47.9</v>
      </c>
      <c r="J13" s="17">
        <v>50</v>
      </c>
      <c r="K13" s="79">
        <f t="shared" si="0"/>
        <v>0</v>
      </c>
      <c r="L13" s="81">
        <f t="shared" si="3"/>
        <v>0</v>
      </c>
      <c r="M13" s="82"/>
      <c r="N13" s="83">
        <f t="shared" si="1"/>
        <v>12</v>
      </c>
      <c r="O13" s="80"/>
      <c r="P13" s="80"/>
      <c r="Q13" s="80"/>
      <c r="R13" s="84">
        <f t="shared" si="2"/>
        <v>50</v>
      </c>
      <c r="S13" s="19" t="str">
        <f t="shared" si="4"/>
        <v>OK</v>
      </c>
      <c r="T13" s="48"/>
      <c r="U13" s="48"/>
      <c r="V13" s="48"/>
      <c r="W13" s="48"/>
      <c r="X13" s="48"/>
      <c r="Y13" s="50"/>
      <c r="Z13" s="50"/>
      <c r="AA13" s="50"/>
      <c r="AB13" s="50"/>
      <c r="AC13" s="50"/>
      <c r="AD13" s="50"/>
      <c r="AE13" s="50"/>
      <c r="AF13" s="51"/>
      <c r="AG13" s="51"/>
      <c r="AH13" s="51"/>
      <c r="AI13" s="51"/>
    </row>
    <row r="14" spans="1:35" ht="40" customHeight="1" x14ac:dyDescent="0.35">
      <c r="A14" s="109"/>
      <c r="B14" s="112"/>
      <c r="C14" s="33">
        <v>11</v>
      </c>
      <c r="D14" s="124"/>
      <c r="E14" s="39" t="s">
        <v>42</v>
      </c>
      <c r="F14" s="40" t="s">
        <v>43</v>
      </c>
      <c r="G14" s="40" t="s">
        <v>28</v>
      </c>
      <c r="H14" s="40" t="s">
        <v>29</v>
      </c>
      <c r="I14" s="38">
        <v>17.13</v>
      </c>
      <c r="J14" s="17">
        <v>50</v>
      </c>
      <c r="K14" s="79">
        <f t="shared" si="0"/>
        <v>0</v>
      </c>
      <c r="L14" s="81">
        <f t="shared" si="3"/>
        <v>0</v>
      </c>
      <c r="M14" s="82"/>
      <c r="N14" s="83">
        <f t="shared" si="1"/>
        <v>12</v>
      </c>
      <c r="O14" s="80"/>
      <c r="P14" s="80"/>
      <c r="Q14" s="80"/>
      <c r="R14" s="84">
        <f t="shared" si="2"/>
        <v>50</v>
      </c>
      <c r="S14" s="19" t="str">
        <f t="shared" si="4"/>
        <v>OK</v>
      </c>
      <c r="T14" s="48"/>
      <c r="U14" s="48"/>
      <c r="V14" s="48"/>
      <c r="W14" s="48"/>
      <c r="X14" s="48"/>
      <c r="Y14" s="50"/>
      <c r="Z14" s="50"/>
      <c r="AA14" s="50"/>
      <c r="AB14" s="50"/>
      <c r="AC14" s="50"/>
      <c r="AD14" s="50"/>
      <c r="AE14" s="50"/>
      <c r="AF14" s="51"/>
      <c r="AG14" s="51"/>
      <c r="AH14" s="51"/>
      <c r="AI14" s="51"/>
    </row>
    <row r="15" spans="1:35" ht="40" customHeight="1" x14ac:dyDescent="0.35">
      <c r="A15" s="109"/>
      <c r="B15" s="112"/>
      <c r="C15" s="33">
        <v>12</v>
      </c>
      <c r="D15" s="124"/>
      <c r="E15" s="39" t="s">
        <v>44</v>
      </c>
      <c r="F15" s="40" t="s">
        <v>37</v>
      </c>
      <c r="G15" s="40" t="s">
        <v>45</v>
      </c>
      <c r="H15" s="40" t="s">
        <v>29</v>
      </c>
      <c r="I15" s="38">
        <v>22.06</v>
      </c>
      <c r="J15" s="17">
        <v>50</v>
      </c>
      <c r="K15" s="79">
        <f t="shared" si="0"/>
        <v>0</v>
      </c>
      <c r="L15" s="81">
        <f t="shared" si="3"/>
        <v>0</v>
      </c>
      <c r="M15" s="82"/>
      <c r="N15" s="83">
        <f t="shared" si="1"/>
        <v>12</v>
      </c>
      <c r="O15" s="80"/>
      <c r="P15" s="80"/>
      <c r="Q15" s="80"/>
      <c r="R15" s="84">
        <f t="shared" si="2"/>
        <v>50</v>
      </c>
      <c r="S15" s="19" t="str">
        <f t="shared" si="4"/>
        <v>OK</v>
      </c>
      <c r="T15" s="48"/>
      <c r="U15" s="48"/>
      <c r="V15" s="48"/>
      <c r="W15" s="48"/>
      <c r="X15" s="48"/>
      <c r="Y15" s="50"/>
      <c r="Z15" s="50"/>
      <c r="AA15" s="50"/>
      <c r="AB15" s="50"/>
      <c r="AC15" s="50"/>
      <c r="AD15" s="50"/>
      <c r="AE15" s="50"/>
      <c r="AF15" s="51"/>
      <c r="AG15" s="51"/>
      <c r="AH15" s="51"/>
      <c r="AI15" s="51"/>
    </row>
    <row r="16" spans="1:35" ht="40" customHeight="1" x14ac:dyDescent="0.35">
      <c r="A16" s="109"/>
      <c r="B16" s="112"/>
      <c r="C16" s="33">
        <v>13</v>
      </c>
      <c r="D16" s="124"/>
      <c r="E16" s="42" t="s">
        <v>46</v>
      </c>
      <c r="F16" s="43" t="s">
        <v>37</v>
      </c>
      <c r="G16" s="43" t="s">
        <v>47</v>
      </c>
      <c r="H16" s="43" t="s">
        <v>29</v>
      </c>
      <c r="I16" s="44">
        <v>17.41</v>
      </c>
      <c r="J16" s="17">
        <v>100</v>
      </c>
      <c r="K16" s="79">
        <f t="shared" si="0"/>
        <v>0</v>
      </c>
      <c r="L16" s="81">
        <f t="shared" si="3"/>
        <v>0</v>
      </c>
      <c r="M16" s="82"/>
      <c r="N16" s="83">
        <f t="shared" si="1"/>
        <v>25</v>
      </c>
      <c r="O16" s="80"/>
      <c r="P16" s="80"/>
      <c r="Q16" s="80"/>
      <c r="R16" s="84">
        <f t="shared" si="2"/>
        <v>100</v>
      </c>
      <c r="S16" s="19" t="str">
        <f t="shared" si="4"/>
        <v>OK</v>
      </c>
      <c r="T16" s="48"/>
      <c r="U16" s="48"/>
      <c r="V16" s="48"/>
      <c r="W16" s="48"/>
      <c r="X16" s="48"/>
      <c r="Y16" s="50"/>
      <c r="Z16" s="50"/>
      <c r="AA16" s="50"/>
      <c r="AB16" s="50"/>
      <c r="AC16" s="50"/>
      <c r="AD16" s="50"/>
      <c r="AE16" s="50"/>
      <c r="AF16" s="51"/>
      <c r="AG16" s="51"/>
      <c r="AH16" s="51"/>
      <c r="AI16" s="51"/>
    </row>
    <row r="17" spans="1:35" ht="40" customHeight="1" x14ac:dyDescent="0.35">
      <c r="A17" s="109"/>
      <c r="B17" s="112"/>
      <c r="C17" s="33">
        <v>14</v>
      </c>
      <c r="D17" s="124"/>
      <c r="E17" s="39" t="s">
        <v>48</v>
      </c>
      <c r="F17" s="40" t="s">
        <v>37</v>
      </c>
      <c r="G17" s="40" t="s">
        <v>49</v>
      </c>
      <c r="H17" s="40" t="s">
        <v>29</v>
      </c>
      <c r="I17" s="38">
        <v>12.38</v>
      </c>
      <c r="J17" s="17">
        <v>100</v>
      </c>
      <c r="K17" s="79">
        <f t="shared" si="0"/>
        <v>0</v>
      </c>
      <c r="L17" s="81">
        <f t="shared" si="3"/>
        <v>0</v>
      </c>
      <c r="M17" s="82"/>
      <c r="N17" s="83">
        <f t="shared" si="1"/>
        <v>25</v>
      </c>
      <c r="O17" s="80"/>
      <c r="P17" s="80"/>
      <c r="Q17" s="80"/>
      <c r="R17" s="84">
        <f t="shared" si="2"/>
        <v>100</v>
      </c>
      <c r="S17" s="19" t="str">
        <f t="shared" si="4"/>
        <v>OK</v>
      </c>
      <c r="T17" s="48"/>
      <c r="U17" s="48"/>
      <c r="V17" s="48"/>
      <c r="W17" s="48"/>
      <c r="X17" s="48"/>
      <c r="Y17" s="50"/>
      <c r="Z17" s="50"/>
      <c r="AA17" s="50"/>
      <c r="AB17" s="50"/>
      <c r="AC17" s="50"/>
      <c r="AD17" s="50"/>
      <c r="AE17" s="50"/>
      <c r="AF17" s="51"/>
      <c r="AG17" s="51"/>
      <c r="AH17" s="51"/>
      <c r="AI17" s="51"/>
    </row>
    <row r="18" spans="1:35" ht="40" customHeight="1" x14ac:dyDescent="0.35">
      <c r="A18" s="109"/>
      <c r="B18" s="112"/>
      <c r="C18" s="33">
        <v>15</v>
      </c>
      <c r="D18" s="124"/>
      <c r="E18" s="39" t="s">
        <v>50</v>
      </c>
      <c r="F18" s="40" t="s">
        <v>37</v>
      </c>
      <c r="G18" s="40" t="s">
        <v>51</v>
      </c>
      <c r="H18" s="40" t="s">
        <v>29</v>
      </c>
      <c r="I18" s="38">
        <v>154.96</v>
      </c>
      <c r="J18" s="17">
        <v>50</v>
      </c>
      <c r="K18" s="79">
        <f t="shared" si="0"/>
        <v>0</v>
      </c>
      <c r="L18" s="81">
        <f t="shared" si="3"/>
        <v>0</v>
      </c>
      <c r="M18" s="82"/>
      <c r="N18" s="83">
        <f t="shared" si="1"/>
        <v>12</v>
      </c>
      <c r="O18" s="80"/>
      <c r="P18" s="80"/>
      <c r="Q18" s="80"/>
      <c r="R18" s="84">
        <f t="shared" si="2"/>
        <v>50</v>
      </c>
      <c r="S18" s="19" t="str">
        <f t="shared" si="4"/>
        <v>OK</v>
      </c>
      <c r="T18" s="48"/>
      <c r="U18" s="48"/>
      <c r="V18" s="48"/>
      <c r="W18" s="48"/>
      <c r="X18" s="48"/>
      <c r="Y18" s="50"/>
      <c r="Z18" s="50"/>
      <c r="AA18" s="50"/>
      <c r="AB18" s="50"/>
      <c r="AC18" s="50"/>
      <c r="AD18" s="50"/>
      <c r="AE18" s="50"/>
      <c r="AF18" s="51"/>
      <c r="AG18" s="51"/>
      <c r="AH18" s="51"/>
      <c r="AI18" s="51"/>
    </row>
    <row r="19" spans="1:35" ht="40" customHeight="1" x14ac:dyDescent="0.35">
      <c r="A19" s="109"/>
      <c r="B19" s="112"/>
      <c r="C19" s="33">
        <v>16</v>
      </c>
      <c r="D19" s="124"/>
      <c r="E19" s="39" t="s">
        <v>52</v>
      </c>
      <c r="F19" s="40" t="s">
        <v>37</v>
      </c>
      <c r="G19" s="40" t="s">
        <v>53</v>
      </c>
      <c r="H19" s="40" t="s">
        <v>29</v>
      </c>
      <c r="I19" s="38">
        <v>169.18</v>
      </c>
      <c r="J19" s="17">
        <v>50</v>
      </c>
      <c r="K19" s="79">
        <f t="shared" si="0"/>
        <v>0</v>
      </c>
      <c r="L19" s="81">
        <f t="shared" si="3"/>
        <v>0</v>
      </c>
      <c r="M19" s="82"/>
      <c r="N19" s="83">
        <f t="shared" si="1"/>
        <v>12</v>
      </c>
      <c r="O19" s="80"/>
      <c r="P19" s="80"/>
      <c r="Q19" s="80"/>
      <c r="R19" s="84">
        <f t="shared" si="2"/>
        <v>50</v>
      </c>
      <c r="S19" s="19" t="str">
        <f t="shared" si="4"/>
        <v>OK</v>
      </c>
      <c r="T19" s="48"/>
      <c r="U19" s="48"/>
      <c r="V19" s="48"/>
      <c r="W19" s="48"/>
      <c r="X19" s="48"/>
      <c r="Y19" s="50"/>
      <c r="Z19" s="50"/>
      <c r="AA19" s="50"/>
      <c r="AB19" s="50"/>
      <c r="AC19" s="50"/>
      <c r="AD19" s="50"/>
      <c r="AE19" s="50"/>
      <c r="AF19" s="51"/>
      <c r="AG19" s="51"/>
      <c r="AH19" s="51"/>
      <c r="AI19" s="51"/>
    </row>
    <row r="20" spans="1:35" ht="40" customHeight="1" x14ac:dyDescent="0.35">
      <c r="A20" s="109"/>
      <c r="B20" s="112"/>
      <c r="C20" s="33">
        <v>17</v>
      </c>
      <c r="D20" s="124"/>
      <c r="E20" s="39" t="s">
        <v>54</v>
      </c>
      <c r="F20" s="40" t="s">
        <v>37</v>
      </c>
      <c r="G20" s="40" t="s">
        <v>55</v>
      </c>
      <c r="H20" s="40" t="s">
        <v>29</v>
      </c>
      <c r="I20" s="38">
        <v>55.76</v>
      </c>
      <c r="J20" s="17">
        <v>500</v>
      </c>
      <c r="K20" s="79">
        <f t="shared" si="0"/>
        <v>0</v>
      </c>
      <c r="L20" s="81">
        <f t="shared" si="3"/>
        <v>0</v>
      </c>
      <c r="M20" s="82"/>
      <c r="N20" s="83">
        <f t="shared" si="1"/>
        <v>125</v>
      </c>
      <c r="O20" s="80"/>
      <c r="P20" s="80"/>
      <c r="Q20" s="80"/>
      <c r="R20" s="84">
        <f t="shared" si="2"/>
        <v>500</v>
      </c>
      <c r="S20" s="19" t="str">
        <f t="shared" si="4"/>
        <v>OK</v>
      </c>
      <c r="T20" s="48"/>
      <c r="U20" s="48"/>
      <c r="V20" s="48"/>
      <c r="W20" s="48"/>
      <c r="X20" s="48"/>
      <c r="Y20" s="50"/>
      <c r="Z20" s="50"/>
      <c r="AA20" s="50"/>
      <c r="AB20" s="50"/>
      <c r="AC20" s="50"/>
      <c r="AD20" s="50"/>
      <c r="AE20" s="50"/>
      <c r="AF20" s="51"/>
      <c r="AG20" s="51"/>
      <c r="AH20" s="51"/>
      <c r="AI20" s="51"/>
    </row>
    <row r="21" spans="1:35" ht="40" customHeight="1" x14ac:dyDescent="0.35">
      <c r="A21" s="109"/>
      <c r="B21" s="112"/>
      <c r="C21" s="33">
        <v>18</v>
      </c>
      <c r="D21" s="124"/>
      <c r="E21" s="39" t="s">
        <v>56</v>
      </c>
      <c r="F21" s="40" t="s">
        <v>37</v>
      </c>
      <c r="G21" s="40" t="s">
        <v>57</v>
      </c>
      <c r="H21" s="40" t="s">
        <v>29</v>
      </c>
      <c r="I21" s="38">
        <v>21.39</v>
      </c>
      <c r="J21" s="17">
        <v>500</v>
      </c>
      <c r="K21" s="79">
        <f t="shared" si="0"/>
        <v>0</v>
      </c>
      <c r="L21" s="81">
        <f t="shared" si="3"/>
        <v>0</v>
      </c>
      <c r="M21" s="82"/>
      <c r="N21" s="83">
        <f t="shared" si="1"/>
        <v>125</v>
      </c>
      <c r="O21" s="80"/>
      <c r="P21" s="80"/>
      <c r="Q21" s="80"/>
      <c r="R21" s="84">
        <f t="shared" si="2"/>
        <v>500</v>
      </c>
      <c r="S21" s="19" t="str">
        <f t="shared" si="4"/>
        <v>OK</v>
      </c>
      <c r="T21" s="48"/>
      <c r="U21" s="48"/>
      <c r="V21" s="48"/>
      <c r="W21" s="48"/>
      <c r="X21" s="48"/>
      <c r="Y21" s="50"/>
      <c r="Z21" s="50"/>
      <c r="AA21" s="50"/>
      <c r="AB21" s="50"/>
      <c r="AC21" s="50"/>
      <c r="AD21" s="50"/>
      <c r="AE21" s="50"/>
      <c r="AF21" s="51"/>
      <c r="AG21" s="51"/>
      <c r="AH21" s="51"/>
      <c r="AI21" s="51"/>
    </row>
    <row r="22" spans="1:35" ht="40" customHeight="1" x14ac:dyDescent="0.35">
      <c r="A22" s="109"/>
      <c r="B22" s="112"/>
      <c r="C22" s="33">
        <v>19</v>
      </c>
      <c r="D22" s="124"/>
      <c r="E22" s="39" t="s">
        <v>58</v>
      </c>
      <c r="F22" s="40" t="s">
        <v>37</v>
      </c>
      <c r="G22" s="40" t="s">
        <v>59</v>
      </c>
      <c r="H22" s="40" t="s">
        <v>29</v>
      </c>
      <c r="I22" s="38">
        <v>47.92</v>
      </c>
      <c r="J22" s="17">
        <v>50</v>
      </c>
      <c r="K22" s="79">
        <f t="shared" si="0"/>
        <v>0</v>
      </c>
      <c r="L22" s="81">
        <f t="shared" si="3"/>
        <v>0</v>
      </c>
      <c r="M22" s="82"/>
      <c r="N22" s="83">
        <f t="shared" si="1"/>
        <v>12</v>
      </c>
      <c r="O22" s="80"/>
      <c r="P22" s="80"/>
      <c r="Q22" s="80"/>
      <c r="R22" s="84">
        <f t="shared" si="2"/>
        <v>50</v>
      </c>
      <c r="S22" s="19" t="str">
        <f t="shared" si="4"/>
        <v>OK</v>
      </c>
      <c r="T22" s="48"/>
      <c r="U22" s="48"/>
      <c r="V22" s="48"/>
      <c r="W22" s="48"/>
      <c r="X22" s="48"/>
      <c r="Y22" s="50"/>
      <c r="Z22" s="50"/>
      <c r="AA22" s="50"/>
      <c r="AB22" s="50"/>
      <c r="AC22" s="50"/>
      <c r="AD22" s="50"/>
      <c r="AE22" s="50"/>
      <c r="AF22" s="51"/>
      <c r="AG22" s="51"/>
      <c r="AH22" s="51"/>
      <c r="AI22" s="51"/>
    </row>
    <row r="23" spans="1:35" ht="40" customHeight="1" x14ac:dyDescent="0.35">
      <c r="A23" s="109"/>
      <c r="B23" s="112"/>
      <c r="C23" s="33">
        <v>20</v>
      </c>
      <c r="D23" s="124"/>
      <c r="E23" s="39" t="s">
        <v>60</v>
      </c>
      <c r="F23" s="40" t="s">
        <v>37</v>
      </c>
      <c r="G23" s="40" t="s">
        <v>61</v>
      </c>
      <c r="H23" s="40" t="s">
        <v>29</v>
      </c>
      <c r="I23" s="38">
        <v>80.260000000000005</v>
      </c>
      <c r="J23" s="17">
        <v>40</v>
      </c>
      <c r="K23" s="79">
        <f t="shared" si="0"/>
        <v>0</v>
      </c>
      <c r="L23" s="81">
        <f t="shared" si="3"/>
        <v>0</v>
      </c>
      <c r="M23" s="82"/>
      <c r="N23" s="83">
        <f t="shared" si="1"/>
        <v>10</v>
      </c>
      <c r="O23" s="80"/>
      <c r="P23" s="80"/>
      <c r="Q23" s="80"/>
      <c r="R23" s="84">
        <f t="shared" si="2"/>
        <v>40</v>
      </c>
      <c r="S23" s="19" t="str">
        <f t="shared" si="4"/>
        <v>OK</v>
      </c>
      <c r="T23" s="48"/>
      <c r="U23" s="48"/>
      <c r="V23" s="48"/>
      <c r="W23" s="48"/>
      <c r="X23" s="48"/>
      <c r="Y23" s="50"/>
      <c r="Z23" s="50"/>
      <c r="AA23" s="50"/>
      <c r="AB23" s="50"/>
      <c r="AC23" s="50"/>
      <c r="AD23" s="50"/>
      <c r="AE23" s="50"/>
      <c r="AF23" s="51"/>
      <c r="AG23" s="51"/>
      <c r="AH23" s="51"/>
      <c r="AI23" s="51"/>
    </row>
    <row r="24" spans="1:35" ht="40" customHeight="1" x14ac:dyDescent="0.35">
      <c r="A24" s="109"/>
      <c r="B24" s="112"/>
      <c r="C24" s="33">
        <v>21</v>
      </c>
      <c r="D24" s="124"/>
      <c r="E24" s="39" t="s">
        <v>62</v>
      </c>
      <c r="F24" s="40" t="s">
        <v>125</v>
      </c>
      <c r="G24" s="40" t="s">
        <v>63</v>
      </c>
      <c r="H24" s="40" t="s">
        <v>29</v>
      </c>
      <c r="I24" s="38">
        <v>857.58</v>
      </c>
      <c r="J24" s="17">
        <v>2</v>
      </c>
      <c r="K24" s="79">
        <f t="shared" si="0"/>
        <v>0</v>
      </c>
      <c r="L24" s="81">
        <f t="shared" si="3"/>
        <v>0</v>
      </c>
      <c r="M24" s="82"/>
      <c r="N24" s="83">
        <f t="shared" si="1"/>
        <v>0</v>
      </c>
      <c r="O24" s="80"/>
      <c r="P24" s="80"/>
      <c r="Q24" s="80"/>
      <c r="R24" s="84">
        <f t="shared" si="2"/>
        <v>2</v>
      </c>
      <c r="S24" s="19" t="str">
        <f t="shared" si="4"/>
        <v>OK</v>
      </c>
      <c r="T24" s="48"/>
      <c r="U24" s="48"/>
      <c r="V24" s="48"/>
      <c r="W24" s="48"/>
      <c r="X24" s="48"/>
      <c r="Y24" s="50"/>
      <c r="Z24" s="50"/>
      <c r="AA24" s="50"/>
      <c r="AB24" s="50"/>
      <c r="AC24" s="50"/>
      <c r="AD24" s="50"/>
      <c r="AE24" s="50"/>
      <c r="AF24" s="51"/>
      <c r="AG24" s="51"/>
      <c r="AH24" s="51"/>
      <c r="AI24" s="51"/>
    </row>
    <row r="25" spans="1:35" ht="40" customHeight="1" x14ac:dyDescent="0.35">
      <c r="A25" s="109"/>
      <c r="B25" s="112"/>
      <c r="C25" s="33">
        <v>22</v>
      </c>
      <c r="D25" s="124"/>
      <c r="E25" s="39" t="s">
        <v>64</v>
      </c>
      <c r="F25" s="40" t="s">
        <v>125</v>
      </c>
      <c r="G25" s="40" t="s">
        <v>63</v>
      </c>
      <c r="H25" s="40" t="s">
        <v>29</v>
      </c>
      <c r="I25" s="38">
        <v>450.92</v>
      </c>
      <c r="J25" s="17">
        <v>4</v>
      </c>
      <c r="K25" s="79">
        <f t="shared" si="0"/>
        <v>0</v>
      </c>
      <c r="L25" s="81">
        <f t="shared" si="3"/>
        <v>0</v>
      </c>
      <c r="M25" s="82"/>
      <c r="N25" s="83">
        <f t="shared" si="1"/>
        <v>1</v>
      </c>
      <c r="O25" s="80"/>
      <c r="P25" s="80"/>
      <c r="Q25" s="80"/>
      <c r="R25" s="84">
        <f t="shared" si="2"/>
        <v>4</v>
      </c>
      <c r="S25" s="19" t="str">
        <f t="shared" si="4"/>
        <v>OK</v>
      </c>
      <c r="T25" s="48"/>
      <c r="U25" s="48"/>
      <c r="V25" s="48"/>
      <c r="W25" s="48"/>
      <c r="X25" s="48"/>
      <c r="Y25" s="50"/>
      <c r="Z25" s="50"/>
      <c r="AA25" s="50"/>
      <c r="AB25" s="50"/>
      <c r="AC25" s="50"/>
      <c r="AD25" s="50"/>
      <c r="AE25" s="50"/>
      <c r="AF25" s="51"/>
      <c r="AG25" s="51"/>
      <c r="AH25" s="51"/>
      <c r="AI25" s="51"/>
    </row>
    <row r="26" spans="1:35" ht="40" customHeight="1" x14ac:dyDescent="0.35">
      <c r="A26" s="109"/>
      <c r="B26" s="112"/>
      <c r="C26" s="33">
        <v>23</v>
      </c>
      <c r="D26" s="124"/>
      <c r="E26" s="39" t="s">
        <v>65</v>
      </c>
      <c r="F26" s="40" t="s">
        <v>125</v>
      </c>
      <c r="G26" s="40" t="s">
        <v>66</v>
      </c>
      <c r="H26" s="40" t="s">
        <v>29</v>
      </c>
      <c r="I26" s="38">
        <v>121.74</v>
      </c>
      <c r="J26" s="17">
        <v>4</v>
      </c>
      <c r="K26" s="79">
        <f t="shared" si="0"/>
        <v>0</v>
      </c>
      <c r="L26" s="81">
        <f t="shared" si="3"/>
        <v>0</v>
      </c>
      <c r="M26" s="82"/>
      <c r="N26" s="83">
        <f t="shared" si="1"/>
        <v>1</v>
      </c>
      <c r="O26" s="80"/>
      <c r="P26" s="80"/>
      <c r="Q26" s="80"/>
      <c r="R26" s="84">
        <f t="shared" si="2"/>
        <v>4</v>
      </c>
      <c r="S26" s="19" t="str">
        <f t="shared" si="4"/>
        <v>OK</v>
      </c>
      <c r="T26" s="48"/>
      <c r="U26" s="48"/>
      <c r="V26" s="48"/>
      <c r="W26" s="48"/>
      <c r="X26" s="48"/>
      <c r="Y26" s="50"/>
      <c r="Z26" s="50"/>
      <c r="AA26" s="50"/>
      <c r="AB26" s="50"/>
      <c r="AC26" s="50"/>
      <c r="AD26" s="50"/>
      <c r="AE26" s="50"/>
      <c r="AF26" s="51"/>
      <c r="AG26" s="51"/>
      <c r="AH26" s="51"/>
      <c r="AI26" s="51"/>
    </row>
    <row r="27" spans="1:35" ht="40" customHeight="1" x14ac:dyDescent="0.35">
      <c r="A27" s="109"/>
      <c r="B27" s="112"/>
      <c r="C27" s="33">
        <v>24</v>
      </c>
      <c r="D27" s="124"/>
      <c r="E27" s="39" t="s">
        <v>67</v>
      </c>
      <c r="F27" s="40" t="s">
        <v>125</v>
      </c>
      <c r="G27" s="40" t="s">
        <v>68</v>
      </c>
      <c r="H27" s="40" t="s">
        <v>29</v>
      </c>
      <c r="I27" s="38">
        <v>559.17999999999995</v>
      </c>
      <c r="J27" s="17">
        <v>0</v>
      </c>
      <c r="K27" s="79">
        <f t="shared" si="0"/>
        <v>0</v>
      </c>
      <c r="L27" s="81">
        <f t="shared" si="3"/>
        <v>0</v>
      </c>
      <c r="M27" s="82"/>
      <c r="N27" s="83">
        <f t="shared" si="1"/>
        <v>0</v>
      </c>
      <c r="O27" s="80"/>
      <c r="P27" s="80"/>
      <c r="Q27" s="80"/>
      <c r="R27" s="84">
        <f t="shared" si="2"/>
        <v>0</v>
      </c>
      <c r="S27" s="19" t="str">
        <f t="shared" si="4"/>
        <v>OK</v>
      </c>
      <c r="T27" s="48"/>
      <c r="U27" s="48"/>
      <c r="V27" s="48"/>
      <c r="W27" s="48"/>
      <c r="X27" s="48"/>
      <c r="Y27" s="50"/>
      <c r="Z27" s="50"/>
      <c r="AA27" s="50"/>
      <c r="AB27" s="50"/>
      <c r="AC27" s="50"/>
      <c r="AD27" s="50"/>
      <c r="AE27" s="50"/>
      <c r="AF27" s="51"/>
      <c r="AG27" s="51"/>
      <c r="AH27" s="51"/>
      <c r="AI27" s="51"/>
    </row>
    <row r="28" spans="1:35" ht="40" customHeight="1" x14ac:dyDescent="0.35">
      <c r="A28" s="109"/>
      <c r="B28" s="112"/>
      <c r="C28" s="33">
        <v>25</v>
      </c>
      <c r="D28" s="124"/>
      <c r="E28" s="39" t="s">
        <v>69</v>
      </c>
      <c r="F28" s="40" t="s">
        <v>125</v>
      </c>
      <c r="G28" s="40" t="s">
        <v>28</v>
      </c>
      <c r="H28" s="40" t="s">
        <v>29</v>
      </c>
      <c r="I28" s="38">
        <v>279.39999999999998</v>
      </c>
      <c r="J28" s="17">
        <v>4</v>
      </c>
      <c r="K28" s="79">
        <f t="shared" si="0"/>
        <v>0</v>
      </c>
      <c r="L28" s="81">
        <f t="shared" si="3"/>
        <v>0</v>
      </c>
      <c r="M28" s="82"/>
      <c r="N28" s="83">
        <f t="shared" si="1"/>
        <v>1</v>
      </c>
      <c r="O28" s="80"/>
      <c r="P28" s="80"/>
      <c r="Q28" s="80"/>
      <c r="R28" s="84">
        <f t="shared" si="2"/>
        <v>4</v>
      </c>
      <c r="S28" s="19" t="str">
        <f t="shared" si="4"/>
        <v>OK</v>
      </c>
      <c r="T28" s="48"/>
      <c r="U28" s="48"/>
      <c r="V28" s="48"/>
      <c r="W28" s="48"/>
      <c r="X28" s="48"/>
      <c r="Y28" s="50"/>
      <c r="Z28" s="50"/>
      <c r="AA28" s="50"/>
      <c r="AB28" s="50"/>
      <c r="AC28" s="50"/>
      <c r="AD28" s="50"/>
      <c r="AE28" s="50"/>
      <c r="AF28" s="51"/>
      <c r="AG28" s="51"/>
      <c r="AH28" s="51"/>
      <c r="AI28" s="51"/>
    </row>
    <row r="29" spans="1:35" ht="40" customHeight="1" x14ac:dyDescent="0.35">
      <c r="A29" s="109"/>
      <c r="B29" s="112"/>
      <c r="C29" s="33">
        <v>26</v>
      </c>
      <c r="D29" s="124"/>
      <c r="E29" s="39" t="s">
        <v>70</v>
      </c>
      <c r="F29" s="40" t="s">
        <v>125</v>
      </c>
      <c r="G29" s="40" t="s">
        <v>71</v>
      </c>
      <c r="H29" s="40" t="s">
        <v>29</v>
      </c>
      <c r="I29" s="38">
        <v>106.23</v>
      </c>
      <c r="J29" s="17">
        <v>4</v>
      </c>
      <c r="K29" s="79">
        <f t="shared" si="0"/>
        <v>0</v>
      </c>
      <c r="L29" s="81">
        <f t="shared" si="3"/>
        <v>0</v>
      </c>
      <c r="M29" s="82"/>
      <c r="N29" s="83">
        <f t="shared" si="1"/>
        <v>1</v>
      </c>
      <c r="O29" s="80"/>
      <c r="P29" s="80"/>
      <c r="Q29" s="80"/>
      <c r="R29" s="84">
        <f t="shared" si="2"/>
        <v>4</v>
      </c>
      <c r="S29" s="19" t="str">
        <f t="shared" si="4"/>
        <v>OK</v>
      </c>
      <c r="T29" s="48"/>
      <c r="U29" s="48"/>
      <c r="V29" s="48"/>
      <c r="W29" s="48"/>
      <c r="X29" s="48"/>
      <c r="Y29" s="50"/>
      <c r="Z29" s="50"/>
      <c r="AA29" s="50"/>
      <c r="AB29" s="50"/>
      <c r="AC29" s="50"/>
      <c r="AD29" s="50"/>
      <c r="AE29" s="50"/>
      <c r="AF29" s="51"/>
      <c r="AG29" s="51"/>
      <c r="AH29" s="51"/>
      <c r="AI29" s="51"/>
    </row>
    <row r="30" spans="1:35" ht="40" customHeight="1" x14ac:dyDescent="0.35">
      <c r="A30" s="109"/>
      <c r="B30" s="112"/>
      <c r="C30" s="33">
        <v>27</v>
      </c>
      <c r="D30" s="124"/>
      <c r="E30" s="39" t="s">
        <v>72</v>
      </c>
      <c r="F30" s="40" t="s">
        <v>125</v>
      </c>
      <c r="G30" s="40" t="s">
        <v>73</v>
      </c>
      <c r="H30" s="40" t="s">
        <v>29</v>
      </c>
      <c r="I30" s="38">
        <v>619.09</v>
      </c>
      <c r="J30" s="17">
        <v>4</v>
      </c>
      <c r="K30" s="79">
        <f t="shared" si="0"/>
        <v>0</v>
      </c>
      <c r="L30" s="81">
        <f t="shared" si="3"/>
        <v>0</v>
      </c>
      <c r="M30" s="82"/>
      <c r="N30" s="83">
        <f t="shared" si="1"/>
        <v>1</v>
      </c>
      <c r="O30" s="80"/>
      <c r="P30" s="80"/>
      <c r="Q30" s="80"/>
      <c r="R30" s="84">
        <f t="shared" si="2"/>
        <v>4</v>
      </c>
      <c r="S30" s="19" t="str">
        <f t="shared" si="4"/>
        <v>OK</v>
      </c>
      <c r="T30" s="48"/>
      <c r="U30" s="48"/>
      <c r="V30" s="48"/>
      <c r="W30" s="48"/>
      <c r="X30" s="48"/>
      <c r="Y30" s="50"/>
      <c r="Z30" s="50"/>
      <c r="AA30" s="50"/>
      <c r="AB30" s="50"/>
      <c r="AC30" s="50"/>
      <c r="AD30" s="50"/>
      <c r="AE30" s="50"/>
      <c r="AF30" s="51"/>
      <c r="AG30" s="51"/>
      <c r="AH30" s="51"/>
      <c r="AI30" s="51"/>
    </row>
    <row r="31" spans="1:35" ht="40" customHeight="1" x14ac:dyDescent="0.35">
      <c r="A31" s="109"/>
      <c r="B31" s="112"/>
      <c r="C31" s="33">
        <v>28</v>
      </c>
      <c r="D31" s="124"/>
      <c r="E31" s="39" t="s">
        <v>74</v>
      </c>
      <c r="F31" s="40" t="s">
        <v>125</v>
      </c>
      <c r="G31" s="40" t="s">
        <v>75</v>
      </c>
      <c r="H31" s="40" t="s">
        <v>29</v>
      </c>
      <c r="I31" s="38">
        <v>864.15</v>
      </c>
      <c r="J31" s="17">
        <v>4</v>
      </c>
      <c r="K31" s="79">
        <f t="shared" si="0"/>
        <v>0</v>
      </c>
      <c r="L31" s="81">
        <f t="shared" si="3"/>
        <v>0</v>
      </c>
      <c r="M31" s="82"/>
      <c r="N31" s="83">
        <f t="shared" si="1"/>
        <v>1</v>
      </c>
      <c r="O31" s="80"/>
      <c r="P31" s="80"/>
      <c r="Q31" s="80"/>
      <c r="R31" s="84">
        <f t="shared" si="2"/>
        <v>4</v>
      </c>
      <c r="S31" s="19" t="str">
        <f t="shared" si="4"/>
        <v>OK</v>
      </c>
      <c r="T31" s="48"/>
      <c r="U31" s="48"/>
      <c r="V31" s="48"/>
      <c r="W31" s="48"/>
      <c r="X31" s="48"/>
      <c r="Y31" s="50"/>
      <c r="Z31" s="50"/>
      <c r="AA31" s="50"/>
      <c r="AB31" s="50"/>
      <c r="AC31" s="50"/>
      <c r="AD31" s="50"/>
      <c r="AE31" s="50"/>
      <c r="AF31" s="51"/>
      <c r="AG31" s="51"/>
      <c r="AH31" s="51"/>
      <c r="AI31" s="51"/>
    </row>
    <row r="32" spans="1:35" ht="40" customHeight="1" x14ac:dyDescent="0.35">
      <c r="A32" s="109"/>
      <c r="B32" s="112"/>
      <c r="C32" s="33">
        <v>29</v>
      </c>
      <c r="D32" s="124"/>
      <c r="E32" s="39" t="s">
        <v>76</v>
      </c>
      <c r="F32" s="40" t="s">
        <v>125</v>
      </c>
      <c r="G32" s="40" t="s">
        <v>28</v>
      </c>
      <c r="H32" s="40" t="s">
        <v>29</v>
      </c>
      <c r="I32" s="38">
        <v>462.23</v>
      </c>
      <c r="J32" s="17">
        <v>20</v>
      </c>
      <c r="K32" s="79">
        <f t="shared" si="0"/>
        <v>0</v>
      </c>
      <c r="L32" s="81">
        <f t="shared" si="3"/>
        <v>0</v>
      </c>
      <c r="M32" s="82"/>
      <c r="N32" s="83">
        <f t="shared" si="1"/>
        <v>5</v>
      </c>
      <c r="O32" s="80"/>
      <c r="P32" s="80"/>
      <c r="Q32" s="80"/>
      <c r="R32" s="84">
        <f t="shared" si="2"/>
        <v>20</v>
      </c>
      <c r="S32" s="19" t="str">
        <f t="shared" si="4"/>
        <v>OK</v>
      </c>
      <c r="T32" s="48"/>
      <c r="U32" s="48"/>
      <c r="V32" s="48"/>
      <c r="W32" s="48"/>
      <c r="X32" s="48"/>
      <c r="Y32" s="50"/>
      <c r="Z32" s="50"/>
      <c r="AA32" s="50"/>
      <c r="AB32" s="50"/>
      <c r="AC32" s="50"/>
      <c r="AD32" s="50"/>
      <c r="AE32" s="50"/>
      <c r="AF32" s="51"/>
      <c r="AG32" s="51"/>
      <c r="AH32" s="51"/>
      <c r="AI32" s="51"/>
    </row>
    <row r="33" spans="1:35" ht="40" customHeight="1" x14ac:dyDescent="0.35">
      <c r="A33" s="109"/>
      <c r="B33" s="112"/>
      <c r="C33" s="33">
        <v>30</v>
      </c>
      <c r="D33" s="124"/>
      <c r="E33" s="39" t="s">
        <v>77</v>
      </c>
      <c r="F33" s="40" t="s">
        <v>125</v>
      </c>
      <c r="G33" s="40" t="s">
        <v>28</v>
      </c>
      <c r="H33" s="40" t="s">
        <v>29</v>
      </c>
      <c r="I33" s="38">
        <v>872.9</v>
      </c>
      <c r="J33" s="17">
        <v>10</v>
      </c>
      <c r="K33" s="79">
        <f t="shared" si="0"/>
        <v>0</v>
      </c>
      <c r="L33" s="81">
        <f t="shared" si="3"/>
        <v>0</v>
      </c>
      <c r="M33" s="82"/>
      <c r="N33" s="83">
        <f t="shared" si="1"/>
        <v>2</v>
      </c>
      <c r="O33" s="80"/>
      <c r="P33" s="80"/>
      <c r="Q33" s="80"/>
      <c r="R33" s="84">
        <f t="shared" si="2"/>
        <v>10</v>
      </c>
      <c r="S33" s="19" t="str">
        <f t="shared" si="4"/>
        <v>OK</v>
      </c>
      <c r="T33" s="48"/>
      <c r="U33" s="48"/>
      <c r="V33" s="48"/>
      <c r="W33" s="48"/>
      <c r="X33" s="48"/>
      <c r="Y33" s="50"/>
      <c r="Z33" s="50"/>
      <c r="AA33" s="50"/>
      <c r="AB33" s="50"/>
      <c r="AC33" s="50"/>
      <c r="AD33" s="50"/>
      <c r="AE33" s="50"/>
      <c r="AF33" s="51"/>
      <c r="AG33" s="51"/>
      <c r="AH33" s="51"/>
      <c r="AI33" s="51"/>
    </row>
    <row r="34" spans="1:35" ht="40" customHeight="1" x14ac:dyDescent="0.35">
      <c r="A34" s="109"/>
      <c r="B34" s="112"/>
      <c r="C34" s="33">
        <v>31</v>
      </c>
      <c r="D34" s="124"/>
      <c r="E34" s="39" t="s">
        <v>78</v>
      </c>
      <c r="F34" s="40" t="s">
        <v>125</v>
      </c>
      <c r="G34" s="40" t="s">
        <v>28</v>
      </c>
      <c r="H34" s="40" t="s">
        <v>29</v>
      </c>
      <c r="I34" s="38">
        <v>58.04</v>
      </c>
      <c r="J34" s="17">
        <v>2</v>
      </c>
      <c r="K34" s="79">
        <f t="shared" si="0"/>
        <v>0</v>
      </c>
      <c r="L34" s="81">
        <f t="shared" si="3"/>
        <v>0</v>
      </c>
      <c r="M34" s="82"/>
      <c r="N34" s="83">
        <f t="shared" si="1"/>
        <v>0</v>
      </c>
      <c r="O34" s="80"/>
      <c r="P34" s="80"/>
      <c r="Q34" s="80"/>
      <c r="R34" s="84">
        <f t="shared" si="2"/>
        <v>2</v>
      </c>
      <c r="S34" s="19" t="str">
        <f t="shared" si="4"/>
        <v>OK</v>
      </c>
      <c r="T34" s="48"/>
      <c r="U34" s="48"/>
      <c r="V34" s="48"/>
      <c r="W34" s="48"/>
      <c r="X34" s="48"/>
      <c r="Y34" s="50"/>
      <c r="Z34" s="50"/>
      <c r="AA34" s="50"/>
      <c r="AB34" s="50"/>
      <c r="AC34" s="50"/>
      <c r="AD34" s="50"/>
      <c r="AE34" s="50"/>
      <c r="AF34" s="51"/>
      <c r="AG34" s="51"/>
      <c r="AH34" s="51"/>
      <c r="AI34" s="51"/>
    </row>
    <row r="35" spans="1:35" ht="40" customHeight="1" x14ac:dyDescent="0.35">
      <c r="A35" s="109"/>
      <c r="B35" s="112"/>
      <c r="C35" s="33">
        <v>32</v>
      </c>
      <c r="D35" s="124"/>
      <c r="E35" s="39" t="s">
        <v>131</v>
      </c>
      <c r="F35" s="40" t="s">
        <v>125</v>
      </c>
      <c r="G35" s="40" t="s">
        <v>28</v>
      </c>
      <c r="H35" s="40" t="s">
        <v>29</v>
      </c>
      <c r="I35" s="38">
        <v>54.95</v>
      </c>
      <c r="J35" s="17">
        <f>0</f>
        <v>0</v>
      </c>
      <c r="K35" s="79">
        <f t="shared" si="0"/>
        <v>0</v>
      </c>
      <c r="L35" s="81">
        <f t="shared" si="3"/>
        <v>0</v>
      </c>
      <c r="M35" s="82">
        <v>8</v>
      </c>
      <c r="N35" s="83">
        <f t="shared" si="1"/>
        <v>0</v>
      </c>
      <c r="O35" s="80"/>
      <c r="P35" s="80"/>
      <c r="Q35" s="80"/>
      <c r="R35" s="84">
        <f t="shared" si="2"/>
        <v>8</v>
      </c>
      <c r="S35" s="19" t="str">
        <f t="shared" si="4"/>
        <v>OK</v>
      </c>
      <c r="T35" s="48"/>
      <c r="U35" s="48"/>
      <c r="V35" s="48"/>
      <c r="W35" s="48"/>
      <c r="X35" s="48"/>
      <c r="Y35" s="50"/>
      <c r="Z35" s="50"/>
      <c r="AA35" s="50"/>
      <c r="AB35" s="50"/>
      <c r="AC35" s="50"/>
      <c r="AD35" s="50"/>
      <c r="AE35" s="50"/>
      <c r="AF35" s="51"/>
      <c r="AG35" s="51"/>
      <c r="AH35" s="51"/>
      <c r="AI35" s="51"/>
    </row>
    <row r="36" spans="1:35" ht="40" customHeight="1" x14ac:dyDescent="0.35">
      <c r="A36" s="109"/>
      <c r="B36" s="112"/>
      <c r="C36" s="33">
        <v>33</v>
      </c>
      <c r="D36" s="124"/>
      <c r="E36" s="39" t="s">
        <v>132</v>
      </c>
      <c r="F36" s="40" t="s">
        <v>37</v>
      </c>
      <c r="G36" s="40" t="s">
        <v>79</v>
      </c>
      <c r="H36" s="40" t="s">
        <v>29</v>
      </c>
      <c r="I36" s="38">
        <v>10.43</v>
      </c>
      <c r="J36" s="17">
        <v>0</v>
      </c>
      <c r="K36" s="79">
        <f t="shared" si="0"/>
        <v>0</v>
      </c>
      <c r="L36" s="81">
        <f t="shared" si="3"/>
        <v>0</v>
      </c>
      <c r="M36" s="82"/>
      <c r="N36" s="83">
        <f t="shared" si="1"/>
        <v>0</v>
      </c>
      <c r="O36" s="80"/>
      <c r="P36" s="80"/>
      <c r="Q36" s="80"/>
      <c r="R36" s="84">
        <f t="shared" si="2"/>
        <v>0</v>
      </c>
      <c r="S36" s="19" t="str">
        <f t="shared" si="4"/>
        <v>OK</v>
      </c>
      <c r="T36" s="48"/>
      <c r="U36" s="48"/>
      <c r="V36" s="48"/>
      <c r="W36" s="48"/>
      <c r="X36" s="48"/>
      <c r="Y36" s="50"/>
      <c r="Z36" s="50"/>
      <c r="AA36" s="50"/>
      <c r="AB36" s="50"/>
      <c r="AC36" s="50"/>
      <c r="AD36" s="50"/>
      <c r="AE36" s="50"/>
      <c r="AF36" s="51"/>
      <c r="AG36" s="51"/>
      <c r="AH36" s="51"/>
      <c r="AI36" s="51"/>
    </row>
    <row r="37" spans="1:35" ht="40" customHeight="1" x14ac:dyDescent="0.35">
      <c r="A37" s="109"/>
      <c r="B37" s="112"/>
      <c r="C37" s="33">
        <v>34</v>
      </c>
      <c r="D37" s="124"/>
      <c r="E37" s="39" t="s">
        <v>133</v>
      </c>
      <c r="F37" s="40" t="s">
        <v>37</v>
      </c>
      <c r="G37" s="40" t="s">
        <v>80</v>
      </c>
      <c r="H37" s="40" t="s">
        <v>29</v>
      </c>
      <c r="I37" s="38">
        <v>15.99</v>
      </c>
      <c r="J37" s="17">
        <f>0</f>
        <v>0</v>
      </c>
      <c r="K37" s="79">
        <f t="shared" si="0"/>
        <v>0</v>
      </c>
      <c r="L37" s="81">
        <f t="shared" si="3"/>
        <v>0</v>
      </c>
      <c r="M37" s="82">
        <v>120</v>
      </c>
      <c r="N37" s="83">
        <f t="shared" si="1"/>
        <v>0</v>
      </c>
      <c r="O37" s="80"/>
      <c r="P37" s="80"/>
      <c r="Q37" s="80"/>
      <c r="R37" s="84">
        <f t="shared" si="2"/>
        <v>120</v>
      </c>
      <c r="S37" s="19" t="str">
        <f t="shared" si="4"/>
        <v>OK</v>
      </c>
      <c r="T37" s="48"/>
      <c r="U37" s="48"/>
      <c r="V37" s="48"/>
      <c r="W37" s="48"/>
      <c r="X37" s="48"/>
      <c r="Y37" s="50"/>
      <c r="Z37" s="50"/>
      <c r="AA37" s="50"/>
      <c r="AB37" s="50"/>
      <c r="AC37" s="50"/>
      <c r="AD37" s="50"/>
      <c r="AE37" s="50"/>
      <c r="AF37" s="51"/>
      <c r="AG37" s="51"/>
      <c r="AH37" s="51"/>
      <c r="AI37" s="51"/>
    </row>
    <row r="38" spans="1:35" ht="40" customHeight="1" x14ac:dyDescent="0.35">
      <c r="A38" s="109"/>
      <c r="B38" s="112"/>
      <c r="C38" s="33">
        <v>35</v>
      </c>
      <c r="D38" s="124"/>
      <c r="E38" s="39" t="s">
        <v>134</v>
      </c>
      <c r="F38" s="40" t="s">
        <v>37</v>
      </c>
      <c r="G38" s="40" t="s">
        <v>81</v>
      </c>
      <c r="H38" s="40" t="s">
        <v>29</v>
      </c>
      <c r="I38" s="38">
        <v>16.75</v>
      </c>
      <c r="J38" s="17">
        <v>0</v>
      </c>
      <c r="K38" s="79">
        <f t="shared" si="0"/>
        <v>0</v>
      </c>
      <c r="L38" s="81">
        <f t="shared" si="3"/>
        <v>0</v>
      </c>
      <c r="M38" s="82"/>
      <c r="N38" s="83">
        <f t="shared" si="1"/>
        <v>0</v>
      </c>
      <c r="O38" s="80"/>
      <c r="P38" s="80"/>
      <c r="Q38" s="80"/>
      <c r="R38" s="84">
        <f t="shared" si="2"/>
        <v>0</v>
      </c>
      <c r="S38" s="19" t="str">
        <f t="shared" si="4"/>
        <v>OK</v>
      </c>
      <c r="T38" s="48"/>
      <c r="U38" s="48"/>
      <c r="V38" s="48"/>
      <c r="W38" s="48"/>
      <c r="X38" s="48"/>
      <c r="Y38" s="50"/>
      <c r="Z38" s="50"/>
      <c r="AA38" s="50"/>
      <c r="AB38" s="50"/>
      <c r="AC38" s="50"/>
      <c r="AD38" s="50"/>
      <c r="AE38" s="50"/>
      <c r="AF38" s="51"/>
      <c r="AG38" s="51"/>
      <c r="AH38" s="51"/>
      <c r="AI38" s="51"/>
    </row>
    <row r="39" spans="1:35" ht="40" customHeight="1" x14ac:dyDescent="0.35">
      <c r="A39" s="109"/>
      <c r="B39" s="112"/>
      <c r="C39" s="33">
        <v>36</v>
      </c>
      <c r="D39" s="124"/>
      <c r="E39" s="39" t="s">
        <v>135</v>
      </c>
      <c r="F39" s="40" t="s">
        <v>37</v>
      </c>
      <c r="G39" s="40" t="s">
        <v>82</v>
      </c>
      <c r="H39" s="40" t="s">
        <v>29</v>
      </c>
      <c r="I39" s="38">
        <v>42.18</v>
      </c>
      <c r="J39" s="17">
        <v>0</v>
      </c>
      <c r="K39" s="79">
        <f t="shared" si="0"/>
        <v>0</v>
      </c>
      <c r="L39" s="81">
        <f t="shared" si="3"/>
        <v>0</v>
      </c>
      <c r="M39" s="82"/>
      <c r="N39" s="83">
        <f t="shared" si="1"/>
        <v>0</v>
      </c>
      <c r="O39" s="80"/>
      <c r="P39" s="80"/>
      <c r="Q39" s="80"/>
      <c r="R39" s="84">
        <f t="shared" si="2"/>
        <v>0</v>
      </c>
      <c r="S39" s="19" t="str">
        <f t="shared" si="4"/>
        <v>OK</v>
      </c>
      <c r="T39" s="48"/>
      <c r="U39" s="48"/>
      <c r="V39" s="48"/>
      <c r="W39" s="48"/>
      <c r="X39" s="48"/>
      <c r="Y39" s="50"/>
      <c r="Z39" s="50"/>
      <c r="AA39" s="50"/>
      <c r="AB39" s="50"/>
      <c r="AC39" s="50"/>
      <c r="AD39" s="50"/>
      <c r="AE39" s="50"/>
      <c r="AF39" s="51"/>
      <c r="AG39" s="51"/>
      <c r="AH39" s="51"/>
      <c r="AI39" s="51"/>
    </row>
    <row r="40" spans="1:35" ht="40" customHeight="1" x14ac:dyDescent="0.35">
      <c r="A40" s="109"/>
      <c r="B40" s="112"/>
      <c r="C40" s="33">
        <v>37</v>
      </c>
      <c r="D40" s="124"/>
      <c r="E40" s="39" t="s">
        <v>136</v>
      </c>
      <c r="F40" s="40" t="s">
        <v>37</v>
      </c>
      <c r="G40" s="40" t="s">
        <v>83</v>
      </c>
      <c r="H40" s="40" t="s">
        <v>29</v>
      </c>
      <c r="I40" s="38">
        <v>22.07</v>
      </c>
      <c r="J40" s="17">
        <v>0</v>
      </c>
      <c r="K40" s="79">
        <f t="shared" si="0"/>
        <v>0</v>
      </c>
      <c r="L40" s="81">
        <f t="shared" si="3"/>
        <v>0</v>
      </c>
      <c r="M40" s="82"/>
      <c r="N40" s="83">
        <f t="shared" si="1"/>
        <v>0</v>
      </c>
      <c r="O40" s="80"/>
      <c r="P40" s="80"/>
      <c r="Q40" s="80"/>
      <c r="R40" s="84">
        <f t="shared" si="2"/>
        <v>0</v>
      </c>
      <c r="S40" s="19" t="str">
        <f t="shared" si="4"/>
        <v>OK</v>
      </c>
      <c r="T40" s="48"/>
      <c r="U40" s="48"/>
      <c r="V40" s="48"/>
      <c r="W40" s="48"/>
      <c r="X40" s="48"/>
      <c r="Y40" s="50"/>
      <c r="Z40" s="50"/>
      <c r="AA40" s="50"/>
      <c r="AB40" s="50"/>
      <c r="AC40" s="50"/>
      <c r="AD40" s="50"/>
      <c r="AE40" s="50"/>
      <c r="AF40" s="51"/>
      <c r="AG40" s="51"/>
      <c r="AH40" s="51"/>
      <c r="AI40" s="51"/>
    </row>
    <row r="41" spans="1:35" ht="40" customHeight="1" x14ac:dyDescent="0.35">
      <c r="A41" s="109"/>
      <c r="B41" s="112"/>
      <c r="C41" s="33">
        <v>38</v>
      </c>
      <c r="D41" s="124"/>
      <c r="E41" s="39" t="s">
        <v>84</v>
      </c>
      <c r="F41" s="40" t="s">
        <v>125</v>
      </c>
      <c r="G41" s="40" t="s">
        <v>85</v>
      </c>
      <c r="H41" s="40" t="s">
        <v>29</v>
      </c>
      <c r="I41" s="38">
        <v>913.6</v>
      </c>
      <c r="J41" s="17">
        <v>0</v>
      </c>
      <c r="K41" s="79">
        <f t="shared" si="0"/>
        <v>0</v>
      </c>
      <c r="L41" s="81">
        <f t="shared" si="3"/>
        <v>0</v>
      </c>
      <c r="M41" s="82"/>
      <c r="N41" s="83">
        <f t="shared" si="1"/>
        <v>0</v>
      </c>
      <c r="O41" s="80"/>
      <c r="P41" s="80"/>
      <c r="Q41" s="80"/>
      <c r="R41" s="84">
        <f t="shared" si="2"/>
        <v>0</v>
      </c>
      <c r="S41" s="19" t="str">
        <f t="shared" si="4"/>
        <v>OK</v>
      </c>
      <c r="T41" s="48"/>
      <c r="U41" s="48"/>
      <c r="V41" s="48"/>
      <c r="W41" s="48"/>
      <c r="X41" s="48"/>
      <c r="Y41" s="50"/>
      <c r="Z41" s="50"/>
      <c r="AA41" s="50"/>
      <c r="AB41" s="50"/>
      <c r="AC41" s="50"/>
      <c r="AD41" s="50"/>
      <c r="AE41" s="50"/>
      <c r="AF41" s="51"/>
      <c r="AG41" s="51"/>
      <c r="AH41" s="51"/>
      <c r="AI41" s="51"/>
    </row>
    <row r="42" spans="1:35" ht="40" customHeight="1" x14ac:dyDescent="0.35">
      <c r="A42" s="109"/>
      <c r="B42" s="112"/>
      <c r="C42" s="33">
        <v>39</v>
      </c>
      <c r="D42" s="124"/>
      <c r="E42" s="39" t="s">
        <v>86</v>
      </c>
      <c r="F42" s="40" t="s">
        <v>125</v>
      </c>
      <c r="G42" s="40" t="s">
        <v>87</v>
      </c>
      <c r="H42" s="40" t="s">
        <v>29</v>
      </c>
      <c r="I42" s="38">
        <v>373.35</v>
      </c>
      <c r="J42" s="17">
        <v>4</v>
      </c>
      <c r="K42" s="79">
        <f t="shared" si="0"/>
        <v>0</v>
      </c>
      <c r="L42" s="81">
        <f t="shared" si="3"/>
        <v>0</v>
      </c>
      <c r="M42" s="82"/>
      <c r="N42" s="83">
        <f t="shared" si="1"/>
        <v>1</v>
      </c>
      <c r="O42" s="80"/>
      <c r="P42" s="80"/>
      <c r="Q42" s="80"/>
      <c r="R42" s="84">
        <f t="shared" si="2"/>
        <v>4</v>
      </c>
      <c r="S42" s="19" t="str">
        <f t="shared" si="4"/>
        <v>OK</v>
      </c>
      <c r="T42" s="48"/>
      <c r="U42" s="48"/>
      <c r="V42" s="48"/>
      <c r="W42" s="48"/>
      <c r="X42" s="48"/>
      <c r="Y42" s="50"/>
      <c r="Z42" s="50"/>
      <c r="AA42" s="50"/>
      <c r="AB42" s="50"/>
      <c r="AC42" s="50"/>
      <c r="AD42" s="50"/>
      <c r="AE42" s="50"/>
      <c r="AF42" s="51"/>
      <c r="AG42" s="51"/>
      <c r="AH42" s="51"/>
      <c r="AI42" s="51"/>
    </row>
    <row r="43" spans="1:35" ht="40" customHeight="1" x14ac:dyDescent="0.35">
      <c r="A43" s="109"/>
      <c r="B43" s="112"/>
      <c r="C43" s="33">
        <v>40</v>
      </c>
      <c r="D43" s="124"/>
      <c r="E43" s="39" t="s">
        <v>88</v>
      </c>
      <c r="F43" s="40" t="s">
        <v>125</v>
      </c>
      <c r="G43" s="40" t="s">
        <v>28</v>
      </c>
      <c r="H43" s="40" t="s">
        <v>29</v>
      </c>
      <c r="I43" s="38">
        <v>741.62</v>
      </c>
      <c r="J43" s="17">
        <v>0</v>
      </c>
      <c r="K43" s="79">
        <f t="shared" si="0"/>
        <v>0</v>
      </c>
      <c r="L43" s="81">
        <f t="shared" si="3"/>
        <v>0</v>
      </c>
      <c r="M43" s="82"/>
      <c r="N43" s="83">
        <f t="shared" si="1"/>
        <v>0</v>
      </c>
      <c r="O43" s="80"/>
      <c r="P43" s="80"/>
      <c r="Q43" s="80"/>
      <c r="R43" s="84">
        <f t="shared" si="2"/>
        <v>0</v>
      </c>
      <c r="S43" s="19" t="str">
        <f t="shared" si="4"/>
        <v>OK</v>
      </c>
      <c r="T43" s="48"/>
      <c r="U43" s="48"/>
      <c r="V43" s="48"/>
      <c r="W43" s="48"/>
      <c r="X43" s="48"/>
      <c r="Y43" s="50"/>
      <c r="Z43" s="50"/>
      <c r="AA43" s="50"/>
      <c r="AB43" s="50"/>
      <c r="AC43" s="50"/>
      <c r="AD43" s="50"/>
      <c r="AE43" s="50"/>
      <c r="AF43" s="51"/>
      <c r="AG43" s="51"/>
      <c r="AH43" s="51"/>
      <c r="AI43" s="51"/>
    </row>
    <row r="44" spans="1:35" ht="40" customHeight="1" x14ac:dyDescent="0.35">
      <c r="A44" s="109"/>
      <c r="B44" s="112"/>
      <c r="C44" s="33">
        <v>41</v>
      </c>
      <c r="D44" s="124"/>
      <c r="E44" s="39" t="s">
        <v>89</v>
      </c>
      <c r="F44" s="40" t="s">
        <v>37</v>
      </c>
      <c r="G44" s="40" t="s">
        <v>28</v>
      </c>
      <c r="H44" s="40" t="s">
        <v>29</v>
      </c>
      <c r="I44" s="38">
        <v>154.77000000000001</v>
      </c>
      <c r="J44" s="17">
        <v>100</v>
      </c>
      <c r="K44" s="79">
        <f t="shared" si="0"/>
        <v>0</v>
      </c>
      <c r="L44" s="81">
        <f t="shared" si="3"/>
        <v>0</v>
      </c>
      <c r="M44" s="82"/>
      <c r="N44" s="83">
        <f t="shared" si="1"/>
        <v>25</v>
      </c>
      <c r="O44" s="80"/>
      <c r="P44" s="80"/>
      <c r="Q44" s="80"/>
      <c r="R44" s="84">
        <f t="shared" si="2"/>
        <v>100</v>
      </c>
      <c r="S44" s="19" t="str">
        <f t="shared" si="4"/>
        <v>OK</v>
      </c>
      <c r="T44" s="48"/>
      <c r="U44" s="48"/>
      <c r="V44" s="48"/>
      <c r="W44" s="48"/>
      <c r="X44" s="48"/>
      <c r="Y44" s="50"/>
      <c r="Z44" s="50"/>
      <c r="AA44" s="50"/>
      <c r="AB44" s="50"/>
      <c r="AC44" s="50"/>
      <c r="AD44" s="50"/>
      <c r="AE44" s="50"/>
      <c r="AF44" s="51"/>
      <c r="AG44" s="51"/>
      <c r="AH44" s="51"/>
      <c r="AI44" s="51"/>
    </row>
    <row r="45" spans="1:35" ht="40" customHeight="1" x14ac:dyDescent="0.35">
      <c r="A45" s="109"/>
      <c r="B45" s="112"/>
      <c r="C45" s="33">
        <v>42</v>
      </c>
      <c r="D45" s="124"/>
      <c r="E45" s="39" t="s">
        <v>90</v>
      </c>
      <c r="F45" s="40" t="s">
        <v>37</v>
      </c>
      <c r="G45" s="40" t="s">
        <v>28</v>
      </c>
      <c r="H45" s="40" t="s">
        <v>29</v>
      </c>
      <c r="I45" s="38">
        <v>87.06</v>
      </c>
      <c r="J45" s="17">
        <v>100</v>
      </c>
      <c r="K45" s="79">
        <f t="shared" si="0"/>
        <v>0</v>
      </c>
      <c r="L45" s="81">
        <f t="shared" si="3"/>
        <v>0</v>
      </c>
      <c r="M45" s="82"/>
      <c r="N45" s="83">
        <f t="shared" si="1"/>
        <v>25</v>
      </c>
      <c r="O45" s="80"/>
      <c r="P45" s="80"/>
      <c r="Q45" s="80"/>
      <c r="R45" s="84">
        <f t="shared" si="2"/>
        <v>100</v>
      </c>
      <c r="S45" s="19" t="str">
        <f t="shared" si="4"/>
        <v>OK</v>
      </c>
      <c r="T45" s="48"/>
      <c r="U45" s="48"/>
      <c r="V45" s="48"/>
      <c r="W45" s="48"/>
      <c r="X45" s="48"/>
      <c r="Y45" s="50"/>
      <c r="Z45" s="50"/>
      <c r="AA45" s="50"/>
      <c r="AB45" s="50"/>
      <c r="AC45" s="50"/>
      <c r="AD45" s="50"/>
      <c r="AE45" s="50"/>
      <c r="AF45" s="51"/>
      <c r="AG45" s="51"/>
      <c r="AH45" s="51"/>
      <c r="AI45" s="51"/>
    </row>
    <row r="46" spans="1:35" ht="40" customHeight="1" x14ac:dyDescent="0.35">
      <c r="A46" s="109"/>
      <c r="B46" s="112"/>
      <c r="C46" s="33">
        <v>43</v>
      </c>
      <c r="D46" s="124"/>
      <c r="E46" s="39" t="s">
        <v>91</v>
      </c>
      <c r="F46" s="40" t="s">
        <v>37</v>
      </c>
      <c r="G46" s="40" t="s">
        <v>92</v>
      </c>
      <c r="H46" s="40" t="s">
        <v>29</v>
      </c>
      <c r="I46" s="38">
        <v>15.61</v>
      </c>
      <c r="J46" s="17">
        <v>200</v>
      </c>
      <c r="K46" s="79">
        <f t="shared" si="0"/>
        <v>0</v>
      </c>
      <c r="L46" s="81">
        <f t="shared" si="3"/>
        <v>0</v>
      </c>
      <c r="M46" s="82"/>
      <c r="N46" s="83">
        <f t="shared" si="1"/>
        <v>50</v>
      </c>
      <c r="O46" s="80"/>
      <c r="P46" s="80"/>
      <c r="Q46" s="80"/>
      <c r="R46" s="84">
        <f t="shared" si="2"/>
        <v>200</v>
      </c>
      <c r="S46" s="19" t="str">
        <f t="shared" si="4"/>
        <v>OK</v>
      </c>
      <c r="T46" s="48"/>
      <c r="U46" s="48"/>
      <c r="V46" s="48"/>
      <c r="W46" s="48"/>
      <c r="X46" s="48"/>
      <c r="Y46" s="50"/>
      <c r="Z46" s="50"/>
      <c r="AA46" s="50"/>
      <c r="AB46" s="50"/>
      <c r="AC46" s="50"/>
      <c r="AD46" s="50"/>
      <c r="AE46" s="50"/>
      <c r="AF46" s="51"/>
      <c r="AG46" s="51"/>
      <c r="AH46" s="51"/>
      <c r="AI46" s="51"/>
    </row>
    <row r="47" spans="1:35" ht="40" customHeight="1" x14ac:dyDescent="0.35">
      <c r="A47" s="109"/>
      <c r="B47" s="112"/>
      <c r="C47" s="33">
        <v>44</v>
      </c>
      <c r="D47" s="124"/>
      <c r="E47" s="39" t="s">
        <v>93</v>
      </c>
      <c r="F47" s="40" t="s">
        <v>125</v>
      </c>
      <c r="G47" s="40" t="s">
        <v>28</v>
      </c>
      <c r="H47" s="40" t="s">
        <v>29</v>
      </c>
      <c r="I47" s="38">
        <v>144.44999999999999</v>
      </c>
      <c r="J47" s="17">
        <v>0</v>
      </c>
      <c r="K47" s="79">
        <f t="shared" si="0"/>
        <v>0</v>
      </c>
      <c r="L47" s="81">
        <f t="shared" si="3"/>
        <v>0</v>
      </c>
      <c r="M47" s="82"/>
      <c r="N47" s="83">
        <f t="shared" si="1"/>
        <v>0</v>
      </c>
      <c r="O47" s="80"/>
      <c r="P47" s="80"/>
      <c r="Q47" s="80"/>
      <c r="R47" s="84">
        <f t="shared" si="2"/>
        <v>0</v>
      </c>
      <c r="S47" s="19" t="str">
        <f t="shared" si="4"/>
        <v>OK</v>
      </c>
      <c r="T47" s="48"/>
      <c r="U47" s="48"/>
      <c r="V47" s="48"/>
      <c r="W47" s="48"/>
      <c r="X47" s="48"/>
      <c r="Y47" s="50"/>
      <c r="Z47" s="50"/>
      <c r="AA47" s="50"/>
      <c r="AB47" s="50"/>
      <c r="AC47" s="50"/>
      <c r="AD47" s="50"/>
      <c r="AE47" s="50"/>
      <c r="AF47" s="51"/>
      <c r="AG47" s="51"/>
      <c r="AH47" s="51"/>
      <c r="AI47" s="51"/>
    </row>
    <row r="48" spans="1:35" ht="40" customHeight="1" x14ac:dyDescent="0.35">
      <c r="A48" s="110"/>
      <c r="B48" s="113"/>
      <c r="C48" s="33">
        <v>45</v>
      </c>
      <c r="D48" s="125"/>
      <c r="E48" s="39" t="s">
        <v>94</v>
      </c>
      <c r="F48" s="40" t="s">
        <v>125</v>
      </c>
      <c r="G48" s="40" t="s">
        <v>28</v>
      </c>
      <c r="H48" s="40" t="s">
        <v>29</v>
      </c>
      <c r="I48" s="38">
        <v>157.99</v>
      </c>
      <c r="J48" s="17">
        <v>2</v>
      </c>
      <c r="K48" s="79">
        <f t="shared" si="0"/>
        <v>0</v>
      </c>
      <c r="L48" s="81">
        <f t="shared" si="3"/>
        <v>0</v>
      </c>
      <c r="M48" s="82"/>
      <c r="N48" s="83">
        <f t="shared" si="1"/>
        <v>0</v>
      </c>
      <c r="O48" s="80"/>
      <c r="P48" s="80"/>
      <c r="Q48" s="80"/>
      <c r="R48" s="84">
        <f t="shared" si="2"/>
        <v>2</v>
      </c>
      <c r="S48" s="19" t="str">
        <f t="shared" si="4"/>
        <v>OK</v>
      </c>
      <c r="T48" s="48"/>
      <c r="U48" s="48"/>
      <c r="V48" s="48"/>
      <c r="W48" s="48"/>
      <c r="X48" s="48"/>
      <c r="Y48" s="50"/>
      <c r="Z48" s="50"/>
      <c r="AA48" s="50"/>
      <c r="AB48" s="50"/>
      <c r="AC48" s="50"/>
      <c r="AD48" s="50"/>
      <c r="AE48" s="50"/>
      <c r="AF48" s="51"/>
      <c r="AG48" s="51"/>
      <c r="AH48" s="51"/>
      <c r="AI48" s="51"/>
    </row>
    <row r="49" spans="1:35" ht="40" customHeight="1" x14ac:dyDescent="0.35">
      <c r="A49" s="108" t="s">
        <v>140</v>
      </c>
      <c r="B49" s="111">
        <v>2</v>
      </c>
      <c r="C49" s="33">
        <v>46</v>
      </c>
      <c r="D49" s="114" t="s">
        <v>123</v>
      </c>
      <c r="E49" s="39" t="s">
        <v>27</v>
      </c>
      <c r="F49" s="40" t="s">
        <v>125</v>
      </c>
      <c r="G49" s="40" t="s">
        <v>28</v>
      </c>
      <c r="H49" s="40" t="s">
        <v>29</v>
      </c>
      <c r="I49" s="38">
        <v>185.26</v>
      </c>
      <c r="J49" s="17">
        <v>0</v>
      </c>
      <c r="K49" s="79">
        <f t="shared" si="0"/>
        <v>0</v>
      </c>
      <c r="L49" s="81">
        <f t="shared" si="3"/>
        <v>0</v>
      </c>
      <c r="M49" s="82"/>
      <c r="N49" s="83">
        <f t="shared" si="1"/>
        <v>0</v>
      </c>
      <c r="O49" s="80"/>
      <c r="P49" s="80"/>
      <c r="Q49" s="80"/>
      <c r="R49" s="84">
        <f t="shared" si="2"/>
        <v>0</v>
      </c>
      <c r="S49" s="19" t="str">
        <f t="shared" si="4"/>
        <v>OK</v>
      </c>
      <c r="T49" s="48"/>
      <c r="U49" s="48"/>
      <c r="V49" s="48"/>
      <c r="W49" s="48"/>
      <c r="X49" s="48"/>
      <c r="Y49" s="50"/>
      <c r="Z49" s="50"/>
      <c r="AA49" s="50"/>
      <c r="AB49" s="50"/>
      <c r="AC49" s="50"/>
      <c r="AD49" s="50"/>
      <c r="AE49" s="50"/>
      <c r="AF49" s="51"/>
      <c r="AG49" s="51"/>
      <c r="AH49" s="51"/>
      <c r="AI49" s="51"/>
    </row>
    <row r="50" spans="1:35" ht="40" customHeight="1" x14ac:dyDescent="0.35">
      <c r="A50" s="109"/>
      <c r="B50" s="112"/>
      <c r="C50" s="33">
        <v>47</v>
      </c>
      <c r="D50" s="115"/>
      <c r="E50" s="39" t="s">
        <v>30</v>
      </c>
      <c r="F50" s="40" t="s">
        <v>31</v>
      </c>
      <c r="G50" s="40" t="s">
        <v>28</v>
      </c>
      <c r="H50" s="40" t="s">
        <v>29</v>
      </c>
      <c r="I50" s="38">
        <v>14.82</v>
      </c>
      <c r="J50" s="17">
        <v>0</v>
      </c>
      <c r="K50" s="79">
        <f t="shared" si="0"/>
        <v>0</v>
      </c>
      <c r="L50" s="81">
        <f t="shared" si="3"/>
        <v>0</v>
      </c>
      <c r="M50" s="82"/>
      <c r="N50" s="83">
        <f t="shared" si="1"/>
        <v>0</v>
      </c>
      <c r="O50" s="80"/>
      <c r="P50" s="80"/>
      <c r="Q50" s="80"/>
      <c r="R50" s="84">
        <f t="shared" si="2"/>
        <v>0</v>
      </c>
      <c r="S50" s="19" t="str">
        <f t="shared" si="4"/>
        <v>OK</v>
      </c>
      <c r="T50" s="48"/>
      <c r="U50" s="48"/>
      <c r="V50" s="48"/>
      <c r="W50" s="48"/>
      <c r="X50" s="48"/>
      <c r="Y50" s="50"/>
      <c r="Z50" s="50"/>
      <c r="AA50" s="50"/>
      <c r="AB50" s="50"/>
      <c r="AC50" s="50"/>
      <c r="AD50" s="50"/>
      <c r="AE50" s="50"/>
      <c r="AF50" s="51"/>
      <c r="AG50" s="51"/>
      <c r="AH50" s="51"/>
      <c r="AI50" s="51"/>
    </row>
    <row r="51" spans="1:35" ht="40" customHeight="1" x14ac:dyDescent="0.35">
      <c r="A51" s="109"/>
      <c r="B51" s="112"/>
      <c r="C51" s="33">
        <v>48</v>
      </c>
      <c r="D51" s="115"/>
      <c r="E51" s="39" t="s">
        <v>35</v>
      </c>
      <c r="F51" s="40" t="s">
        <v>125</v>
      </c>
      <c r="G51" s="40" t="s">
        <v>36</v>
      </c>
      <c r="H51" s="40" t="s">
        <v>29</v>
      </c>
      <c r="I51" s="38">
        <v>55.57</v>
      </c>
      <c r="J51" s="17">
        <v>0</v>
      </c>
      <c r="K51" s="79">
        <f t="shared" si="0"/>
        <v>0</v>
      </c>
      <c r="L51" s="81">
        <f t="shared" si="3"/>
        <v>0</v>
      </c>
      <c r="M51" s="82"/>
      <c r="N51" s="83">
        <f t="shared" si="1"/>
        <v>0</v>
      </c>
      <c r="O51" s="80"/>
      <c r="P51" s="80"/>
      <c r="Q51" s="80"/>
      <c r="R51" s="84">
        <f t="shared" si="2"/>
        <v>0</v>
      </c>
      <c r="S51" s="19" t="str">
        <f t="shared" si="4"/>
        <v>OK</v>
      </c>
      <c r="T51" s="48"/>
      <c r="U51" s="48"/>
      <c r="V51" s="48"/>
      <c r="W51" s="48"/>
      <c r="X51" s="48"/>
      <c r="Y51" s="50"/>
      <c r="Z51" s="50"/>
      <c r="AA51" s="50"/>
      <c r="AB51" s="50"/>
      <c r="AC51" s="50"/>
      <c r="AD51" s="50"/>
      <c r="AE51" s="50"/>
      <c r="AF51" s="51"/>
      <c r="AG51" s="51"/>
      <c r="AH51" s="51"/>
      <c r="AI51" s="51"/>
    </row>
    <row r="52" spans="1:35" ht="40" customHeight="1" x14ac:dyDescent="0.35">
      <c r="A52" s="109"/>
      <c r="B52" s="112"/>
      <c r="C52" s="33">
        <v>49</v>
      </c>
      <c r="D52" s="115"/>
      <c r="E52" s="39" t="s">
        <v>127</v>
      </c>
      <c r="F52" s="40" t="s">
        <v>125</v>
      </c>
      <c r="G52" s="40" t="s">
        <v>28</v>
      </c>
      <c r="H52" s="40" t="s">
        <v>29</v>
      </c>
      <c r="I52" s="38">
        <v>4.88</v>
      </c>
      <c r="J52" s="17">
        <v>0</v>
      </c>
      <c r="K52" s="79">
        <f t="shared" si="0"/>
        <v>0</v>
      </c>
      <c r="L52" s="81">
        <f t="shared" si="3"/>
        <v>0</v>
      </c>
      <c r="M52" s="82"/>
      <c r="N52" s="83">
        <f t="shared" si="1"/>
        <v>0</v>
      </c>
      <c r="O52" s="80"/>
      <c r="P52" s="80"/>
      <c r="Q52" s="80"/>
      <c r="R52" s="84">
        <f t="shared" si="2"/>
        <v>0</v>
      </c>
      <c r="S52" s="19" t="str">
        <f t="shared" si="4"/>
        <v>OK</v>
      </c>
      <c r="T52" s="48"/>
      <c r="U52" s="48"/>
      <c r="V52" s="48"/>
      <c r="W52" s="48"/>
      <c r="X52" s="48"/>
      <c r="Y52" s="50"/>
      <c r="Z52" s="50"/>
      <c r="AA52" s="50"/>
      <c r="AB52" s="50"/>
      <c r="AC52" s="50"/>
      <c r="AD52" s="50"/>
      <c r="AE52" s="50"/>
      <c r="AF52" s="51"/>
      <c r="AG52" s="51"/>
      <c r="AH52" s="51"/>
      <c r="AI52" s="51"/>
    </row>
    <row r="53" spans="1:35" ht="40" customHeight="1" x14ac:dyDescent="0.35">
      <c r="A53" s="109"/>
      <c r="B53" s="112"/>
      <c r="C53" s="33">
        <v>50</v>
      </c>
      <c r="D53" s="115"/>
      <c r="E53" s="39" t="s">
        <v>129</v>
      </c>
      <c r="F53" s="40" t="s">
        <v>37</v>
      </c>
      <c r="G53" s="40" t="s">
        <v>39</v>
      </c>
      <c r="H53" s="40" t="s">
        <v>29</v>
      </c>
      <c r="I53" s="38">
        <v>14.54</v>
      </c>
      <c r="J53" s="17">
        <v>0</v>
      </c>
      <c r="K53" s="79">
        <f t="shared" si="0"/>
        <v>0</v>
      </c>
      <c r="L53" s="81">
        <f t="shared" si="3"/>
        <v>0</v>
      </c>
      <c r="M53" s="82"/>
      <c r="N53" s="83">
        <f t="shared" si="1"/>
        <v>0</v>
      </c>
      <c r="O53" s="80"/>
      <c r="P53" s="80"/>
      <c r="Q53" s="80"/>
      <c r="R53" s="84">
        <f t="shared" si="2"/>
        <v>0</v>
      </c>
      <c r="S53" s="19" t="str">
        <f t="shared" si="4"/>
        <v>OK</v>
      </c>
      <c r="T53" s="48"/>
      <c r="U53" s="48"/>
      <c r="V53" s="48"/>
      <c r="W53" s="48"/>
      <c r="X53" s="48"/>
      <c r="Y53" s="50"/>
      <c r="Z53" s="50"/>
      <c r="AA53" s="50"/>
      <c r="AB53" s="50"/>
      <c r="AC53" s="50"/>
      <c r="AD53" s="50"/>
      <c r="AE53" s="50"/>
      <c r="AF53" s="51"/>
      <c r="AG53" s="51"/>
      <c r="AH53" s="51"/>
      <c r="AI53" s="51"/>
    </row>
    <row r="54" spans="1:35" ht="40" customHeight="1" x14ac:dyDescent="0.35">
      <c r="A54" s="109"/>
      <c r="B54" s="112"/>
      <c r="C54" s="33">
        <v>51</v>
      </c>
      <c r="D54" s="115"/>
      <c r="E54" s="39" t="s">
        <v>130</v>
      </c>
      <c r="F54" s="40" t="s">
        <v>37</v>
      </c>
      <c r="G54" s="40" t="s">
        <v>40</v>
      </c>
      <c r="H54" s="40" t="s">
        <v>29</v>
      </c>
      <c r="I54" s="38">
        <v>15.8</v>
      </c>
      <c r="J54" s="17">
        <v>0</v>
      </c>
      <c r="K54" s="79">
        <f t="shared" si="0"/>
        <v>0</v>
      </c>
      <c r="L54" s="81">
        <f t="shared" si="3"/>
        <v>0</v>
      </c>
      <c r="M54" s="82"/>
      <c r="N54" s="83">
        <f t="shared" si="1"/>
        <v>0</v>
      </c>
      <c r="O54" s="80"/>
      <c r="P54" s="80"/>
      <c r="Q54" s="80"/>
      <c r="R54" s="84">
        <f t="shared" si="2"/>
        <v>0</v>
      </c>
      <c r="S54" s="19" t="str">
        <f t="shared" si="4"/>
        <v>OK</v>
      </c>
      <c r="T54" s="48"/>
      <c r="U54" s="48"/>
      <c r="V54" s="48"/>
      <c r="W54" s="48"/>
      <c r="X54" s="48"/>
      <c r="Y54" s="50"/>
      <c r="Z54" s="50"/>
      <c r="AA54" s="50"/>
      <c r="AB54" s="50"/>
      <c r="AC54" s="50"/>
      <c r="AD54" s="50"/>
      <c r="AE54" s="50"/>
      <c r="AF54" s="51"/>
      <c r="AG54" s="51"/>
      <c r="AH54" s="51"/>
      <c r="AI54" s="51"/>
    </row>
    <row r="55" spans="1:35" ht="40" customHeight="1" x14ac:dyDescent="0.35">
      <c r="A55" s="109"/>
      <c r="B55" s="112"/>
      <c r="C55" s="33">
        <v>52</v>
      </c>
      <c r="D55" s="115"/>
      <c r="E55" s="39" t="s">
        <v>44</v>
      </c>
      <c r="F55" s="40" t="s">
        <v>37</v>
      </c>
      <c r="G55" s="40" t="s">
        <v>45</v>
      </c>
      <c r="H55" s="40" t="s">
        <v>29</v>
      </c>
      <c r="I55" s="38">
        <v>25.35</v>
      </c>
      <c r="J55" s="17">
        <v>0</v>
      </c>
      <c r="K55" s="79">
        <f t="shared" si="0"/>
        <v>0</v>
      </c>
      <c r="L55" s="81">
        <f t="shared" si="3"/>
        <v>0</v>
      </c>
      <c r="M55" s="82"/>
      <c r="N55" s="83">
        <f t="shared" si="1"/>
        <v>0</v>
      </c>
      <c r="O55" s="80"/>
      <c r="P55" s="80"/>
      <c r="Q55" s="80"/>
      <c r="R55" s="84">
        <f t="shared" si="2"/>
        <v>0</v>
      </c>
      <c r="S55" s="19" t="str">
        <f t="shared" si="4"/>
        <v>OK</v>
      </c>
      <c r="T55" s="48"/>
      <c r="U55" s="48"/>
      <c r="V55" s="48"/>
      <c r="W55" s="48"/>
      <c r="X55" s="48"/>
      <c r="Y55" s="50"/>
      <c r="Z55" s="50"/>
      <c r="AA55" s="50"/>
      <c r="AB55" s="50"/>
      <c r="AC55" s="50"/>
      <c r="AD55" s="50"/>
      <c r="AE55" s="50"/>
      <c r="AF55" s="51"/>
      <c r="AG55" s="51"/>
      <c r="AH55" s="51"/>
      <c r="AI55" s="51"/>
    </row>
    <row r="56" spans="1:35" ht="40" customHeight="1" x14ac:dyDescent="0.35">
      <c r="A56" s="109"/>
      <c r="B56" s="112"/>
      <c r="C56" s="33">
        <v>53</v>
      </c>
      <c r="D56" s="115"/>
      <c r="E56" s="39" t="s">
        <v>46</v>
      </c>
      <c r="F56" s="40" t="s">
        <v>37</v>
      </c>
      <c r="G56" s="40" t="s">
        <v>47</v>
      </c>
      <c r="H56" s="40" t="s">
        <v>29</v>
      </c>
      <c r="I56" s="38">
        <v>20</v>
      </c>
      <c r="J56" s="17">
        <v>0</v>
      </c>
      <c r="K56" s="79">
        <f t="shared" si="0"/>
        <v>0</v>
      </c>
      <c r="L56" s="81">
        <f t="shared" si="3"/>
        <v>0</v>
      </c>
      <c r="M56" s="82"/>
      <c r="N56" s="83">
        <f t="shared" si="1"/>
        <v>0</v>
      </c>
      <c r="O56" s="80"/>
      <c r="P56" s="80"/>
      <c r="Q56" s="80"/>
      <c r="R56" s="84">
        <f t="shared" si="2"/>
        <v>0</v>
      </c>
      <c r="S56" s="19" t="str">
        <f t="shared" si="4"/>
        <v>OK</v>
      </c>
      <c r="T56" s="48"/>
      <c r="U56" s="48"/>
      <c r="V56" s="48"/>
      <c r="W56" s="48"/>
      <c r="X56" s="48"/>
      <c r="Y56" s="50"/>
      <c r="Z56" s="50"/>
      <c r="AA56" s="50"/>
      <c r="AB56" s="50"/>
      <c r="AC56" s="50"/>
      <c r="AD56" s="50"/>
      <c r="AE56" s="50"/>
      <c r="AF56" s="51"/>
      <c r="AG56" s="51"/>
      <c r="AH56" s="51"/>
      <c r="AI56" s="51"/>
    </row>
    <row r="57" spans="1:35" ht="40" customHeight="1" x14ac:dyDescent="0.35">
      <c r="A57" s="109"/>
      <c r="B57" s="112"/>
      <c r="C57" s="33">
        <v>54</v>
      </c>
      <c r="D57" s="115"/>
      <c r="E57" s="39" t="s">
        <v>48</v>
      </c>
      <c r="F57" s="40" t="s">
        <v>37</v>
      </c>
      <c r="G57" s="40" t="s">
        <v>49</v>
      </c>
      <c r="H57" s="40" t="s">
        <v>29</v>
      </c>
      <c r="I57" s="38">
        <v>14.23</v>
      </c>
      <c r="J57" s="17">
        <v>0</v>
      </c>
      <c r="K57" s="79">
        <f t="shared" si="0"/>
        <v>0</v>
      </c>
      <c r="L57" s="81">
        <f t="shared" si="3"/>
        <v>0</v>
      </c>
      <c r="M57" s="82"/>
      <c r="N57" s="83">
        <f t="shared" si="1"/>
        <v>0</v>
      </c>
      <c r="O57" s="80"/>
      <c r="P57" s="80"/>
      <c r="Q57" s="80"/>
      <c r="R57" s="84">
        <f t="shared" si="2"/>
        <v>0</v>
      </c>
      <c r="S57" s="19" t="str">
        <f t="shared" si="4"/>
        <v>OK</v>
      </c>
      <c r="T57" s="48"/>
      <c r="U57" s="48"/>
      <c r="V57" s="48"/>
      <c r="W57" s="48"/>
      <c r="X57" s="48"/>
      <c r="Y57" s="50"/>
      <c r="Z57" s="50"/>
      <c r="AA57" s="50"/>
      <c r="AB57" s="50"/>
      <c r="AC57" s="50"/>
      <c r="AD57" s="50"/>
      <c r="AE57" s="50"/>
      <c r="AF57" s="51"/>
      <c r="AG57" s="51"/>
      <c r="AH57" s="51"/>
      <c r="AI57" s="51"/>
    </row>
    <row r="58" spans="1:35" ht="40" customHeight="1" x14ac:dyDescent="0.35">
      <c r="A58" s="109"/>
      <c r="B58" s="112"/>
      <c r="C58" s="33">
        <v>55</v>
      </c>
      <c r="D58" s="115"/>
      <c r="E58" s="39" t="s">
        <v>54</v>
      </c>
      <c r="F58" s="40" t="s">
        <v>37</v>
      </c>
      <c r="G58" s="40" t="s">
        <v>95</v>
      </c>
      <c r="H58" s="40" t="s">
        <v>29</v>
      </c>
      <c r="I58" s="38">
        <v>64.08</v>
      </c>
      <c r="J58" s="17">
        <v>0</v>
      </c>
      <c r="K58" s="79">
        <f t="shared" si="0"/>
        <v>0</v>
      </c>
      <c r="L58" s="81">
        <f t="shared" si="3"/>
        <v>0</v>
      </c>
      <c r="M58" s="82"/>
      <c r="N58" s="83">
        <f t="shared" si="1"/>
        <v>0</v>
      </c>
      <c r="O58" s="80"/>
      <c r="P58" s="80"/>
      <c r="Q58" s="80"/>
      <c r="R58" s="84">
        <f t="shared" si="2"/>
        <v>0</v>
      </c>
      <c r="S58" s="19" t="str">
        <f t="shared" si="4"/>
        <v>OK</v>
      </c>
      <c r="T58" s="48"/>
      <c r="U58" s="48"/>
      <c r="V58" s="48"/>
      <c r="W58" s="48"/>
      <c r="X58" s="48"/>
      <c r="Y58" s="50"/>
      <c r="Z58" s="50"/>
      <c r="AA58" s="50"/>
      <c r="AB58" s="50"/>
      <c r="AC58" s="50"/>
      <c r="AD58" s="50"/>
      <c r="AE58" s="50"/>
      <c r="AF58" s="51"/>
      <c r="AG58" s="51"/>
      <c r="AH58" s="51"/>
      <c r="AI58" s="51"/>
    </row>
    <row r="59" spans="1:35" ht="40" customHeight="1" x14ac:dyDescent="0.35">
      <c r="A59" s="109"/>
      <c r="B59" s="112"/>
      <c r="C59" s="33">
        <v>56</v>
      </c>
      <c r="D59" s="115"/>
      <c r="E59" s="39" t="s">
        <v>56</v>
      </c>
      <c r="F59" s="40" t="s">
        <v>37</v>
      </c>
      <c r="G59" s="40" t="s">
        <v>96</v>
      </c>
      <c r="H59" s="40" t="s">
        <v>29</v>
      </c>
      <c r="I59" s="38">
        <v>24.58</v>
      </c>
      <c r="J59" s="17">
        <v>0</v>
      </c>
      <c r="K59" s="79">
        <f t="shared" si="0"/>
        <v>0</v>
      </c>
      <c r="L59" s="81">
        <f t="shared" si="3"/>
        <v>0</v>
      </c>
      <c r="M59" s="82"/>
      <c r="N59" s="83">
        <f t="shared" si="1"/>
        <v>0</v>
      </c>
      <c r="O59" s="80"/>
      <c r="P59" s="80"/>
      <c r="Q59" s="80"/>
      <c r="R59" s="84">
        <f t="shared" si="2"/>
        <v>0</v>
      </c>
      <c r="S59" s="19" t="str">
        <f t="shared" si="4"/>
        <v>OK</v>
      </c>
      <c r="T59" s="48"/>
      <c r="U59" s="48"/>
      <c r="V59" s="48"/>
      <c r="W59" s="48"/>
      <c r="X59" s="48"/>
      <c r="Y59" s="50"/>
      <c r="Z59" s="50"/>
      <c r="AA59" s="50"/>
      <c r="AB59" s="50"/>
      <c r="AC59" s="50"/>
      <c r="AD59" s="50"/>
      <c r="AE59" s="50"/>
      <c r="AF59" s="51"/>
      <c r="AG59" s="51"/>
      <c r="AH59" s="51"/>
      <c r="AI59" s="51"/>
    </row>
    <row r="60" spans="1:35" ht="40" customHeight="1" x14ac:dyDescent="0.35">
      <c r="A60" s="109"/>
      <c r="B60" s="112"/>
      <c r="C60" s="33">
        <v>57</v>
      </c>
      <c r="D60" s="115"/>
      <c r="E60" s="39" t="s">
        <v>58</v>
      </c>
      <c r="F60" s="40" t="s">
        <v>37</v>
      </c>
      <c r="G60" s="40" t="s">
        <v>59</v>
      </c>
      <c r="H60" s="40" t="s">
        <v>29</v>
      </c>
      <c r="I60" s="38">
        <v>55.06</v>
      </c>
      <c r="J60" s="17">
        <v>0</v>
      </c>
      <c r="K60" s="79">
        <f t="shared" si="0"/>
        <v>0</v>
      </c>
      <c r="L60" s="81">
        <f t="shared" si="3"/>
        <v>0</v>
      </c>
      <c r="M60" s="82"/>
      <c r="N60" s="83">
        <f t="shared" si="1"/>
        <v>0</v>
      </c>
      <c r="O60" s="80"/>
      <c r="P60" s="80"/>
      <c r="Q60" s="80"/>
      <c r="R60" s="84">
        <f t="shared" si="2"/>
        <v>0</v>
      </c>
      <c r="S60" s="19" t="str">
        <f t="shared" si="4"/>
        <v>OK</v>
      </c>
      <c r="T60" s="48"/>
      <c r="U60" s="48"/>
      <c r="V60" s="48"/>
      <c r="W60" s="48"/>
      <c r="X60" s="48"/>
      <c r="Y60" s="50"/>
      <c r="Z60" s="50"/>
      <c r="AA60" s="50"/>
      <c r="AB60" s="50"/>
      <c r="AC60" s="50"/>
      <c r="AD60" s="50"/>
      <c r="AE60" s="50"/>
      <c r="AF60" s="51"/>
      <c r="AG60" s="51"/>
      <c r="AH60" s="51"/>
      <c r="AI60" s="51"/>
    </row>
    <row r="61" spans="1:35" ht="40" customHeight="1" x14ac:dyDescent="0.35">
      <c r="A61" s="109"/>
      <c r="B61" s="112"/>
      <c r="C61" s="33">
        <v>58</v>
      </c>
      <c r="D61" s="115"/>
      <c r="E61" s="39" t="s">
        <v>62</v>
      </c>
      <c r="F61" s="40" t="s">
        <v>125</v>
      </c>
      <c r="G61" s="40" t="s">
        <v>63</v>
      </c>
      <c r="H61" s="40" t="s">
        <v>29</v>
      </c>
      <c r="I61" s="38">
        <v>985.48</v>
      </c>
      <c r="J61" s="17">
        <v>0</v>
      </c>
      <c r="K61" s="79">
        <f t="shared" si="0"/>
        <v>0</v>
      </c>
      <c r="L61" s="81">
        <f t="shared" si="3"/>
        <v>0</v>
      </c>
      <c r="M61" s="82"/>
      <c r="N61" s="83">
        <f t="shared" si="1"/>
        <v>0</v>
      </c>
      <c r="O61" s="80"/>
      <c r="P61" s="80"/>
      <c r="Q61" s="80"/>
      <c r="R61" s="84">
        <f t="shared" si="2"/>
        <v>0</v>
      </c>
      <c r="S61" s="19" t="str">
        <f t="shared" si="4"/>
        <v>OK</v>
      </c>
      <c r="T61" s="48"/>
      <c r="U61" s="48"/>
      <c r="V61" s="48"/>
      <c r="W61" s="48"/>
      <c r="X61" s="48"/>
      <c r="Y61" s="50"/>
      <c r="Z61" s="50"/>
      <c r="AA61" s="50"/>
      <c r="AB61" s="50"/>
      <c r="AC61" s="50"/>
      <c r="AD61" s="50"/>
      <c r="AE61" s="50"/>
      <c r="AF61" s="51"/>
      <c r="AG61" s="51"/>
      <c r="AH61" s="51"/>
      <c r="AI61" s="51"/>
    </row>
    <row r="62" spans="1:35" ht="40" customHeight="1" x14ac:dyDescent="0.35">
      <c r="A62" s="109"/>
      <c r="B62" s="112"/>
      <c r="C62" s="33">
        <v>59</v>
      </c>
      <c r="D62" s="115"/>
      <c r="E62" s="39" t="s">
        <v>64</v>
      </c>
      <c r="F62" s="40" t="s">
        <v>125</v>
      </c>
      <c r="G62" s="40" t="s">
        <v>63</v>
      </c>
      <c r="H62" s="40" t="s">
        <v>29</v>
      </c>
      <c r="I62" s="38">
        <v>518.16999999999996</v>
      </c>
      <c r="J62" s="17">
        <v>0</v>
      </c>
      <c r="K62" s="79">
        <f t="shared" si="0"/>
        <v>0</v>
      </c>
      <c r="L62" s="81">
        <f t="shared" si="3"/>
        <v>0</v>
      </c>
      <c r="M62" s="82"/>
      <c r="N62" s="83">
        <f t="shared" si="1"/>
        <v>0</v>
      </c>
      <c r="O62" s="80"/>
      <c r="P62" s="80"/>
      <c r="Q62" s="80"/>
      <c r="R62" s="84">
        <f t="shared" si="2"/>
        <v>0</v>
      </c>
      <c r="S62" s="19" t="str">
        <f t="shared" si="4"/>
        <v>OK</v>
      </c>
      <c r="T62" s="48"/>
      <c r="U62" s="48"/>
      <c r="V62" s="48"/>
      <c r="W62" s="48"/>
      <c r="X62" s="48"/>
      <c r="Y62" s="50"/>
      <c r="Z62" s="50"/>
      <c r="AA62" s="50"/>
      <c r="AB62" s="50"/>
      <c r="AC62" s="50"/>
      <c r="AD62" s="50"/>
      <c r="AE62" s="50"/>
      <c r="AF62" s="51"/>
      <c r="AG62" s="51"/>
      <c r="AH62" s="51"/>
      <c r="AI62" s="51"/>
    </row>
    <row r="63" spans="1:35" ht="40" customHeight="1" x14ac:dyDescent="0.35">
      <c r="A63" s="109"/>
      <c r="B63" s="112"/>
      <c r="C63" s="33">
        <v>60</v>
      </c>
      <c r="D63" s="115"/>
      <c r="E63" s="39" t="s">
        <v>65</v>
      </c>
      <c r="F63" s="40" t="s">
        <v>125</v>
      </c>
      <c r="G63" s="40" t="s">
        <v>66</v>
      </c>
      <c r="H63" s="40" t="s">
        <v>29</v>
      </c>
      <c r="I63" s="38">
        <v>139.9</v>
      </c>
      <c r="J63" s="17">
        <v>0</v>
      </c>
      <c r="K63" s="79">
        <f t="shared" si="0"/>
        <v>0</v>
      </c>
      <c r="L63" s="81">
        <f t="shared" si="3"/>
        <v>0</v>
      </c>
      <c r="M63" s="82"/>
      <c r="N63" s="83">
        <f t="shared" si="1"/>
        <v>0</v>
      </c>
      <c r="O63" s="80"/>
      <c r="P63" s="80"/>
      <c r="Q63" s="80"/>
      <c r="R63" s="84">
        <f t="shared" si="2"/>
        <v>0</v>
      </c>
      <c r="S63" s="19" t="str">
        <f t="shared" si="4"/>
        <v>OK</v>
      </c>
      <c r="T63" s="48"/>
      <c r="U63" s="48"/>
      <c r="V63" s="48"/>
      <c r="W63" s="48"/>
      <c r="X63" s="48"/>
      <c r="Y63" s="50"/>
      <c r="Z63" s="50"/>
      <c r="AA63" s="50"/>
      <c r="AB63" s="50"/>
      <c r="AC63" s="50"/>
      <c r="AD63" s="50"/>
      <c r="AE63" s="50"/>
      <c r="AF63" s="51"/>
      <c r="AG63" s="51"/>
      <c r="AH63" s="51"/>
      <c r="AI63" s="51"/>
    </row>
    <row r="64" spans="1:35" ht="40" customHeight="1" x14ac:dyDescent="0.35">
      <c r="A64" s="109"/>
      <c r="B64" s="112"/>
      <c r="C64" s="33">
        <v>61</v>
      </c>
      <c r="D64" s="115"/>
      <c r="E64" s="39" t="s">
        <v>67</v>
      </c>
      <c r="F64" s="40" t="s">
        <v>125</v>
      </c>
      <c r="G64" s="40" t="s">
        <v>68</v>
      </c>
      <c r="H64" s="40" t="s">
        <v>29</v>
      </c>
      <c r="I64" s="38">
        <v>642.58000000000004</v>
      </c>
      <c r="J64" s="17">
        <v>0</v>
      </c>
      <c r="K64" s="79">
        <f t="shared" si="0"/>
        <v>0</v>
      </c>
      <c r="L64" s="81">
        <f t="shared" si="3"/>
        <v>0</v>
      </c>
      <c r="M64" s="82"/>
      <c r="N64" s="83">
        <f t="shared" si="1"/>
        <v>0</v>
      </c>
      <c r="O64" s="80"/>
      <c r="P64" s="80"/>
      <c r="Q64" s="80"/>
      <c r="R64" s="84">
        <f t="shared" si="2"/>
        <v>0</v>
      </c>
      <c r="S64" s="19" t="str">
        <f t="shared" si="4"/>
        <v>OK</v>
      </c>
      <c r="T64" s="48"/>
      <c r="U64" s="48"/>
      <c r="V64" s="48"/>
      <c r="W64" s="48"/>
      <c r="X64" s="48"/>
      <c r="Y64" s="50"/>
      <c r="Z64" s="50"/>
      <c r="AA64" s="50"/>
      <c r="AB64" s="50"/>
      <c r="AC64" s="50"/>
      <c r="AD64" s="50"/>
      <c r="AE64" s="50"/>
      <c r="AF64" s="51"/>
      <c r="AG64" s="51"/>
      <c r="AH64" s="51"/>
      <c r="AI64" s="51"/>
    </row>
    <row r="65" spans="1:35" ht="40" customHeight="1" x14ac:dyDescent="0.35">
      <c r="A65" s="109"/>
      <c r="B65" s="112"/>
      <c r="C65" s="33">
        <v>62</v>
      </c>
      <c r="D65" s="115"/>
      <c r="E65" s="39" t="s">
        <v>74</v>
      </c>
      <c r="F65" s="40" t="s">
        <v>125</v>
      </c>
      <c r="G65" s="40" t="s">
        <v>39</v>
      </c>
      <c r="H65" s="40" t="s">
        <v>29</v>
      </c>
      <c r="I65" s="38">
        <v>993.02</v>
      </c>
      <c r="J65" s="17">
        <v>0</v>
      </c>
      <c r="K65" s="79">
        <f t="shared" si="0"/>
        <v>0</v>
      </c>
      <c r="L65" s="81">
        <f t="shared" si="3"/>
        <v>0</v>
      </c>
      <c r="M65" s="82"/>
      <c r="N65" s="83">
        <f t="shared" si="1"/>
        <v>0</v>
      </c>
      <c r="O65" s="80"/>
      <c r="P65" s="80"/>
      <c r="Q65" s="80"/>
      <c r="R65" s="84">
        <f t="shared" si="2"/>
        <v>0</v>
      </c>
      <c r="S65" s="19" t="str">
        <f t="shared" si="4"/>
        <v>OK</v>
      </c>
      <c r="T65" s="48"/>
      <c r="U65" s="48"/>
      <c r="V65" s="48"/>
      <c r="W65" s="48"/>
      <c r="X65" s="48"/>
      <c r="Y65" s="50"/>
      <c r="Z65" s="50"/>
      <c r="AA65" s="50"/>
      <c r="AB65" s="50"/>
      <c r="AC65" s="50"/>
      <c r="AD65" s="50"/>
      <c r="AE65" s="50"/>
      <c r="AF65" s="51"/>
      <c r="AG65" s="51"/>
      <c r="AH65" s="51"/>
      <c r="AI65" s="51"/>
    </row>
    <row r="66" spans="1:35" ht="40" customHeight="1" x14ac:dyDescent="0.35">
      <c r="A66" s="109"/>
      <c r="B66" s="112"/>
      <c r="C66" s="33">
        <v>63</v>
      </c>
      <c r="D66" s="115"/>
      <c r="E66" s="39" t="s">
        <v>78</v>
      </c>
      <c r="F66" s="40" t="s">
        <v>125</v>
      </c>
      <c r="G66" s="40" t="s">
        <v>28</v>
      </c>
      <c r="H66" s="40" t="s">
        <v>29</v>
      </c>
      <c r="I66" s="38">
        <v>66.69</v>
      </c>
      <c r="J66" s="17">
        <v>0</v>
      </c>
      <c r="K66" s="79">
        <f t="shared" si="0"/>
        <v>0</v>
      </c>
      <c r="L66" s="81">
        <f t="shared" si="3"/>
        <v>0</v>
      </c>
      <c r="M66" s="82"/>
      <c r="N66" s="83">
        <f t="shared" si="1"/>
        <v>0</v>
      </c>
      <c r="O66" s="80"/>
      <c r="P66" s="80"/>
      <c r="Q66" s="80"/>
      <c r="R66" s="84">
        <f t="shared" si="2"/>
        <v>0</v>
      </c>
      <c r="S66" s="19" t="str">
        <f t="shared" si="4"/>
        <v>OK</v>
      </c>
      <c r="T66" s="48"/>
      <c r="U66" s="48"/>
      <c r="V66" s="48"/>
      <c r="W66" s="48"/>
      <c r="X66" s="48"/>
      <c r="Y66" s="50"/>
      <c r="Z66" s="50"/>
      <c r="AA66" s="50"/>
      <c r="AB66" s="50"/>
      <c r="AC66" s="50"/>
      <c r="AD66" s="50"/>
      <c r="AE66" s="50"/>
      <c r="AF66" s="51"/>
      <c r="AG66" s="51"/>
      <c r="AH66" s="51"/>
      <c r="AI66" s="51"/>
    </row>
    <row r="67" spans="1:35" ht="40" customHeight="1" x14ac:dyDescent="0.35">
      <c r="A67" s="109"/>
      <c r="B67" s="112"/>
      <c r="C67" s="33">
        <v>64</v>
      </c>
      <c r="D67" s="115"/>
      <c r="E67" s="39" t="s">
        <v>131</v>
      </c>
      <c r="F67" s="40" t="s">
        <v>125</v>
      </c>
      <c r="G67" s="40" t="s">
        <v>28</v>
      </c>
      <c r="H67" s="40" t="s">
        <v>29</v>
      </c>
      <c r="I67" s="38">
        <v>63.14</v>
      </c>
      <c r="J67" s="17">
        <v>0</v>
      </c>
      <c r="K67" s="79">
        <f t="shared" si="0"/>
        <v>0</v>
      </c>
      <c r="L67" s="81">
        <f t="shared" si="3"/>
        <v>0</v>
      </c>
      <c r="M67" s="82"/>
      <c r="N67" s="83">
        <f t="shared" si="1"/>
        <v>0</v>
      </c>
      <c r="O67" s="80"/>
      <c r="P67" s="80"/>
      <c r="Q67" s="80"/>
      <c r="R67" s="84">
        <f t="shared" si="2"/>
        <v>0</v>
      </c>
      <c r="S67" s="19" t="str">
        <f t="shared" si="4"/>
        <v>OK</v>
      </c>
      <c r="T67" s="48"/>
      <c r="U67" s="48"/>
      <c r="V67" s="48"/>
      <c r="W67" s="48"/>
      <c r="X67" s="48"/>
      <c r="Y67" s="50"/>
      <c r="Z67" s="50"/>
      <c r="AA67" s="50"/>
      <c r="AB67" s="50"/>
      <c r="AC67" s="50"/>
      <c r="AD67" s="50"/>
      <c r="AE67" s="50"/>
      <c r="AF67" s="51"/>
      <c r="AG67" s="51"/>
      <c r="AH67" s="51"/>
      <c r="AI67" s="51"/>
    </row>
    <row r="68" spans="1:35" ht="40" customHeight="1" x14ac:dyDescent="0.35">
      <c r="A68" s="109"/>
      <c r="B68" s="112"/>
      <c r="C68" s="33">
        <v>65</v>
      </c>
      <c r="D68" s="115"/>
      <c r="E68" s="39" t="s">
        <v>132</v>
      </c>
      <c r="F68" s="40" t="s">
        <v>37</v>
      </c>
      <c r="G68" s="40" t="s">
        <v>79</v>
      </c>
      <c r="H68" s="40" t="s">
        <v>29</v>
      </c>
      <c r="I68" s="38">
        <v>11.99</v>
      </c>
      <c r="J68" s="17">
        <v>0</v>
      </c>
      <c r="K68" s="79">
        <f t="shared" ref="K68:K131" si="5">IF(SUM(T68:AK68)&gt;J68,J68,SUM(T68:AK68))</f>
        <v>0</v>
      </c>
      <c r="L68" s="81">
        <f t="shared" si="3"/>
        <v>0</v>
      </c>
      <c r="M68" s="82"/>
      <c r="N68" s="83">
        <f t="shared" ref="N68:N131" si="6">ROUND(IF(J68*0.25-0.5&lt;0,0,J68*0.25-0.5),0)-Q68-O68</f>
        <v>0</v>
      </c>
      <c r="O68" s="80"/>
      <c r="P68" s="80"/>
      <c r="Q68" s="80"/>
      <c r="R68" s="84">
        <f t="shared" ref="R68:R131" si="7">J68-(SUM(T68:AC68))+M68</f>
        <v>0</v>
      </c>
      <c r="S68" s="19" t="str">
        <f t="shared" si="4"/>
        <v>OK</v>
      </c>
      <c r="T68" s="48"/>
      <c r="U68" s="48"/>
      <c r="V68" s="48"/>
      <c r="W68" s="48"/>
      <c r="X68" s="48"/>
      <c r="Y68" s="50"/>
      <c r="Z68" s="50"/>
      <c r="AA68" s="50"/>
      <c r="AB68" s="50"/>
      <c r="AC68" s="50"/>
      <c r="AD68" s="50"/>
      <c r="AE68" s="50"/>
      <c r="AF68" s="51"/>
      <c r="AG68" s="51"/>
      <c r="AH68" s="51"/>
      <c r="AI68" s="51"/>
    </row>
    <row r="69" spans="1:35" ht="40" customHeight="1" x14ac:dyDescent="0.35">
      <c r="A69" s="109"/>
      <c r="B69" s="112"/>
      <c r="C69" s="33">
        <v>66</v>
      </c>
      <c r="D69" s="115"/>
      <c r="E69" s="39" t="s">
        <v>133</v>
      </c>
      <c r="F69" s="40" t="s">
        <v>37</v>
      </c>
      <c r="G69" s="40" t="s">
        <v>80</v>
      </c>
      <c r="H69" s="40" t="s">
        <v>29</v>
      </c>
      <c r="I69" s="38">
        <v>18.37</v>
      </c>
      <c r="J69" s="17">
        <v>0</v>
      </c>
      <c r="K69" s="79">
        <f t="shared" si="5"/>
        <v>0</v>
      </c>
      <c r="L69" s="81">
        <f t="shared" ref="L69:L132" si="8">(SUM(T69:AK69))</f>
        <v>0</v>
      </c>
      <c r="M69" s="82"/>
      <c r="N69" s="83">
        <f t="shared" si="6"/>
        <v>0</v>
      </c>
      <c r="O69" s="80"/>
      <c r="P69" s="80"/>
      <c r="Q69" s="80"/>
      <c r="R69" s="84">
        <f t="shared" si="7"/>
        <v>0</v>
      </c>
      <c r="S69" s="19" t="str">
        <f t="shared" ref="S69:S294" si="9">IF(R69&lt;0,"ATENÇÃO","OK")</f>
        <v>OK</v>
      </c>
      <c r="T69" s="48"/>
      <c r="U69" s="48"/>
      <c r="V69" s="48"/>
      <c r="W69" s="48"/>
      <c r="X69" s="48"/>
      <c r="Y69" s="50"/>
      <c r="Z69" s="50"/>
      <c r="AA69" s="50"/>
      <c r="AB69" s="50"/>
      <c r="AC69" s="50"/>
      <c r="AD69" s="50"/>
      <c r="AE69" s="50"/>
      <c r="AF69" s="51"/>
      <c r="AG69" s="51"/>
      <c r="AH69" s="51"/>
      <c r="AI69" s="51"/>
    </row>
    <row r="70" spans="1:35" ht="40" customHeight="1" x14ac:dyDescent="0.35">
      <c r="A70" s="109"/>
      <c r="B70" s="112"/>
      <c r="C70" s="33">
        <v>67</v>
      </c>
      <c r="D70" s="115"/>
      <c r="E70" s="39" t="s">
        <v>134</v>
      </c>
      <c r="F70" s="40" t="s">
        <v>37</v>
      </c>
      <c r="G70" s="40" t="s">
        <v>81</v>
      </c>
      <c r="H70" s="40" t="s">
        <v>29</v>
      </c>
      <c r="I70" s="38">
        <v>19.25</v>
      </c>
      <c r="J70" s="17">
        <v>0</v>
      </c>
      <c r="K70" s="79">
        <f t="shared" si="5"/>
        <v>0</v>
      </c>
      <c r="L70" s="81">
        <f t="shared" si="8"/>
        <v>0</v>
      </c>
      <c r="M70" s="82"/>
      <c r="N70" s="83">
        <f t="shared" si="6"/>
        <v>0</v>
      </c>
      <c r="O70" s="80"/>
      <c r="P70" s="80"/>
      <c r="Q70" s="80"/>
      <c r="R70" s="84">
        <f t="shared" si="7"/>
        <v>0</v>
      </c>
      <c r="S70" s="19" t="str">
        <f t="shared" si="9"/>
        <v>OK</v>
      </c>
      <c r="T70" s="48"/>
      <c r="U70" s="48"/>
      <c r="V70" s="48"/>
      <c r="W70" s="48"/>
      <c r="X70" s="48"/>
      <c r="Y70" s="50"/>
      <c r="Z70" s="50"/>
      <c r="AA70" s="50"/>
      <c r="AB70" s="50"/>
      <c r="AC70" s="50"/>
      <c r="AD70" s="50"/>
      <c r="AE70" s="50"/>
      <c r="AF70" s="51"/>
      <c r="AG70" s="51"/>
      <c r="AH70" s="51"/>
      <c r="AI70" s="51"/>
    </row>
    <row r="71" spans="1:35" ht="40" customHeight="1" x14ac:dyDescent="0.35">
      <c r="A71" s="109"/>
      <c r="B71" s="112"/>
      <c r="C71" s="33">
        <v>68</v>
      </c>
      <c r="D71" s="115"/>
      <c r="E71" s="39" t="s">
        <v>135</v>
      </c>
      <c r="F71" s="40" t="s">
        <v>37</v>
      </c>
      <c r="G71" s="40" t="s">
        <v>82</v>
      </c>
      <c r="H71" s="40" t="s">
        <v>29</v>
      </c>
      <c r="I71" s="38">
        <v>48.47</v>
      </c>
      <c r="J71" s="17">
        <v>0</v>
      </c>
      <c r="K71" s="79">
        <f t="shared" si="5"/>
        <v>0</v>
      </c>
      <c r="L71" s="81">
        <f t="shared" si="8"/>
        <v>0</v>
      </c>
      <c r="M71" s="82"/>
      <c r="N71" s="83">
        <f t="shared" si="6"/>
        <v>0</v>
      </c>
      <c r="O71" s="80"/>
      <c r="P71" s="80"/>
      <c r="Q71" s="80"/>
      <c r="R71" s="84">
        <f t="shared" si="7"/>
        <v>0</v>
      </c>
      <c r="S71" s="19" t="str">
        <f t="shared" si="9"/>
        <v>OK</v>
      </c>
      <c r="T71" s="48"/>
      <c r="U71" s="48"/>
      <c r="V71" s="48"/>
      <c r="W71" s="48"/>
      <c r="X71" s="48"/>
      <c r="Y71" s="50"/>
      <c r="Z71" s="50"/>
      <c r="AA71" s="50"/>
      <c r="AB71" s="50"/>
      <c r="AC71" s="50"/>
      <c r="AD71" s="50"/>
      <c r="AE71" s="50"/>
      <c r="AF71" s="51"/>
      <c r="AG71" s="51"/>
      <c r="AH71" s="51"/>
      <c r="AI71" s="51"/>
    </row>
    <row r="72" spans="1:35" ht="40" customHeight="1" x14ac:dyDescent="0.35">
      <c r="A72" s="109"/>
      <c r="B72" s="112"/>
      <c r="C72" s="33">
        <v>69</v>
      </c>
      <c r="D72" s="115"/>
      <c r="E72" s="39" t="s">
        <v>136</v>
      </c>
      <c r="F72" s="40" t="s">
        <v>37</v>
      </c>
      <c r="G72" s="40" t="s">
        <v>83</v>
      </c>
      <c r="H72" s="40" t="s">
        <v>29</v>
      </c>
      <c r="I72" s="38">
        <v>25.36</v>
      </c>
      <c r="J72" s="17">
        <v>0</v>
      </c>
      <c r="K72" s="79">
        <f t="shared" si="5"/>
        <v>0</v>
      </c>
      <c r="L72" s="81">
        <f t="shared" si="8"/>
        <v>0</v>
      </c>
      <c r="M72" s="82"/>
      <c r="N72" s="83">
        <f t="shared" si="6"/>
        <v>0</v>
      </c>
      <c r="O72" s="80"/>
      <c r="P72" s="80"/>
      <c r="Q72" s="80"/>
      <c r="R72" s="84">
        <f t="shared" si="7"/>
        <v>0</v>
      </c>
      <c r="S72" s="19" t="str">
        <f t="shared" si="9"/>
        <v>OK</v>
      </c>
      <c r="T72" s="48"/>
      <c r="U72" s="48"/>
      <c r="V72" s="48"/>
      <c r="W72" s="48"/>
      <c r="X72" s="48"/>
      <c r="Y72" s="50"/>
      <c r="Z72" s="50"/>
      <c r="AA72" s="50"/>
      <c r="AB72" s="50"/>
      <c r="AC72" s="50"/>
      <c r="AD72" s="50"/>
      <c r="AE72" s="50"/>
      <c r="AF72" s="51"/>
      <c r="AG72" s="51"/>
      <c r="AH72" s="51"/>
      <c r="AI72" s="51"/>
    </row>
    <row r="73" spans="1:35" ht="40" customHeight="1" x14ac:dyDescent="0.35">
      <c r="A73" s="109"/>
      <c r="B73" s="112"/>
      <c r="C73" s="33">
        <v>70</v>
      </c>
      <c r="D73" s="115"/>
      <c r="E73" s="39" t="s">
        <v>84</v>
      </c>
      <c r="F73" s="40" t="s">
        <v>125</v>
      </c>
      <c r="G73" s="40" t="s">
        <v>85</v>
      </c>
      <c r="H73" s="40" t="s">
        <v>29</v>
      </c>
      <c r="I73" s="38">
        <v>1049.8499999999999</v>
      </c>
      <c r="J73" s="17">
        <v>0</v>
      </c>
      <c r="K73" s="79">
        <f t="shared" si="5"/>
        <v>0</v>
      </c>
      <c r="L73" s="81">
        <f t="shared" si="8"/>
        <v>0</v>
      </c>
      <c r="M73" s="82"/>
      <c r="N73" s="83">
        <f t="shared" si="6"/>
        <v>0</v>
      </c>
      <c r="O73" s="80"/>
      <c r="P73" s="80"/>
      <c r="Q73" s="80"/>
      <c r="R73" s="84">
        <f t="shared" si="7"/>
        <v>0</v>
      </c>
      <c r="S73" s="19" t="str">
        <f t="shared" si="9"/>
        <v>OK</v>
      </c>
      <c r="T73" s="48"/>
      <c r="U73" s="48"/>
      <c r="V73" s="48"/>
      <c r="W73" s="48"/>
      <c r="X73" s="48"/>
      <c r="Y73" s="50"/>
      <c r="Z73" s="50"/>
      <c r="AA73" s="50"/>
      <c r="AB73" s="50"/>
      <c r="AC73" s="50"/>
      <c r="AD73" s="50"/>
      <c r="AE73" s="50"/>
      <c r="AF73" s="51"/>
      <c r="AG73" s="51"/>
      <c r="AH73" s="51"/>
      <c r="AI73" s="51"/>
    </row>
    <row r="74" spans="1:35" ht="40" customHeight="1" x14ac:dyDescent="0.35">
      <c r="A74" s="109"/>
      <c r="B74" s="112"/>
      <c r="C74" s="33">
        <v>71</v>
      </c>
      <c r="D74" s="115"/>
      <c r="E74" s="39" t="s">
        <v>86</v>
      </c>
      <c r="F74" s="40" t="s">
        <v>125</v>
      </c>
      <c r="G74" s="40" t="s">
        <v>87</v>
      </c>
      <c r="H74" s="40" t="s">
        <v>29</v>
      </c>
      <c r="I74" s="38">
        <v>429.03</v>
      </c>
      <c r="J74" s="17">
        <v>0</v>
      </c>
      <c r="K74" s="79">
        <f t="shared" si="5"/>
        <v>0</v>
      </c>
      <c r="L74" s="81">
        <f t="shared" si="8"/>
        <v>0</v>
      </c>
      <c r="M74" s="82"/>
      <c r="N74" s="83">
        <f t="shared" si="6"/>
        <v>0</v>
      </c>
      <c r="O74" s="80"/>
      <c r="P74" s="80"/>
      <c r="Q74" s="80"/>
      <c r="R74" s="84">
        <f t="shared" si="7"/>
        <v>0</v>
      </c>
      <c r="S74" s="19" t="str">
        <f t="shared" si="9"/>
        <v>OK</v>
      </c>
      <c r="T74" s="48"/>
      <c r="U74" s="48"/>
      <c r="V74" s="48"/>
      <c r="W74" s="48"/>
      <c r="X74" s="48"/>
      <c r="Y74" s="50"/>
      <c r="Z74" s="50"/>
      <c r="AA74" s="50"/>
      <c r="AB74" s="50"/>
      <c r="AC74" s="50"/>
      <c r="AD74" s="50"/>
      <c r="AE74" s="50"/>
      <c r="AF74" s="51"/>
      <c r="AG74" s="51"/>
      <c r="AH74" s="51"/>
      <c r="AI74" s="51"/>
    </row>
    <row r="75" spans="1:35" ht="40" customHeight="1" x14ac:dyDescent="0.35">
      <c r="A75" s="109"/>
      <c r="B75" s="112"/>
      <c r="C75" s="33">
        <v>72</v>
      </c>
      <c r="D75" s="115"/>
      <c r="E75" s="39" t="s">
        <v>89</v>
      </c>
      <c r="F75" s="40" t="s">
        <v>37</v>
      </c>
      <c r="G75" s="40" t="s">
        <v>28</v>
      </c>
      <c r="H75" s="40" t="s">
        <v>29</v>
      </c>
      <c r="I75" s="38">
        <v>177.85</v>
      </c>
      <c r="J75" s="17">
        <v>0</v>
      </c>
      <c r="K75" s="79">
        <f t="shared" si="5"/>
        <v>0</v>
      </c>
      <c r="L75" s="81">
        <f t="shared" si="8"/>
        <v>0</v>
      </c>
      <c r="M75" s="82"/>
      <c r="N75" s="83">
        <f t="shared" si="6"/>
        <v>0</v>
      </c>
      <c r="O75" s="80"/>
      <c r="P75" s="80"/>
      <c r="Q75" s="80"/>
      <c r="R75" s="84">
        <f t="shared" si="7"/>
        <v>0</v>
      </c>
      <c r="S75" s="19" t="str">
        <f t="shared" si="9"/>
        <v>OK</v>
      </c>
      <c r="T75" s="48"/>
      <c r="U75" s="48"/>
      <c r="V75" s="48"/>
      <c r="W75" s="48"/>
      <c r="X75" s="48"/>
      <c r="Y75" s="50"/>
      <c r="Z75" s="50"/>
      <c r="AA75" s="50"/>
      <c r="AB75" s="50"/>
      <c r="AC75" s="50"/>
      <c r="AD75" s="50"/>
      <c r="AE75" s="50"/>
      <c r="AF75" s="51"/>
      <c r="AG75" s="51"/>
      <c r="AH75" s="51"/>
      <c r="AI75" s="51"/>
    </row>
    <row r="76" spans="1:35" ht="40" customHeight="1" x14ac:dyDescent="0.35">
      <c r="A76" s="109"/>
      <c r="B76" s="112"/>
      <c r="C76" s="33">
        <v>73</v>
      </c>
      <c r="D76" s="115"/>
      <c r="E76" s="39" t="s">
        <v>90</v>
      </c>
      <c r="F76" s="40" t="s">
        <v>37</v>
      </c>
      <c r="G76" s="40" t="s">
        <v>28</v>
      </c>
      <c r="H76" s="40" t="s">
        <v>29</v>
      </c>
      <c r="I76" s="38">
        <v>100.04</v>
      </c>
      <c r="J76" s="17">
        <v>0</v>
      </c>
      <c r="K76" s="79">
        <f t="shared" si="5"/>
        <v>0</v>
      </c>
      <c r="L76" s="81">
        <f t="shared" si="8"/>
        <v>0</v>
      </c>
      <c r="M76" s="82"/>
      <c r="N76" s="83">
        <f t="shared" si="6"/>
        <v>0</v>
      </c>
      <c r="O76" s="80"/>
      <c r="P76" s="80"/>
      <c r="Q76" s="80"/>
      <c r="R76" s="84">
        <f t="shared" si="7"/>
        <v>0</v>
      </c>
      <c r="S76" s="19" t="str">
        <f t="shared" si="9"/>
        <v>OK</v>
      </c>
      <c r="T76" s="48"/>
      <c r="U76" s="48"/>
      <c r="V76" s="48"/>
      <c r="W76" s="48"/>
      <c r="X76" s="48"/>
      <c r="Y76" s="50"/>
      <c r="Z76" s="50"/>
      <c r="AA76" s="50"/>
      <c r="AB76" s="50"/>
      <c r="AC76" s="50"/>
      <c r="AD76" s="50"/>
      <c r="AE76" s="50"/>
      <c r="AF76" s="51"/>
      <c r="AG76" s="51"/>
      <c r="AH76" s="51"/>
      <c r="AI76" s="51"/>
    </row>
    <row r="77" spans="1:35" ht="40" customHeight="1" x14ac:dyDescent="0.35">
      <c r="A77" s="109"/>
      <c r="B77" s="112"/>
      <c r="C77" s="33">
        <v>74</v>
      </c>
      <c r="D77" s="115"/>
      <c r="E77" s="39" t="s">
        <v>91</v>
      </c>
      <c r="F77" s="40" t="s">
        <v>37</v>
      </c>
      <c r="G77" s="40" t="s">
        <v>92</v>
      </c>
      <c r="H77" s="40" t="s">
        <v>29</v>
      </c>
      <c r="I77" s="38">
        <v>17.940000000000001</v>
      </c>
      <c r="J77" s="17">
        <v>0</v>
      </c>
      <c r="K77" s="79">
        <f t="shared" si="5"/>
        <v>0</v>
      </c>
      <c r="L77" s="81">
        <f t="shared" si="8"/>
        <v>0</v>
      </c>
      <c r="M77" s="82"/>
      <c r="N77" s="83">
        <f t="shared" si="6"/>
        <v>0</v>
      </c>
      <c r="O77" s="80"/>
      <c r="P77" s="80"/>
      <c r="Q77" s="80"/>
      <c r="R77" s="84">
        <f t="shared" si="7"/>
        <v>0</v>
      </c>
      <c r="S77" s="19" t="str">
        <f t="shared" si="9"/>
        <v>OK</v>
      </c>
      <c r="T77" s="48"/>
      <c r="U77" s="48"/>
      <c r="V77" s="48"/>
      <c r="W77" s="48"/>
      <c r="X77" s="48"/>
      <c r="Y77" s="50"/>
      <c r="Z77" s="50"/>
      <c r="AA77" s="50"/>
      <c r="AB77" s="50"/>
      <c r="AC77" s="50"/>
      <c r="AD77" s="50"/>
      <c r="AE77" s="50"/>
      <c r="AF77" s="51"/>
      <c r="AG77" s="51"/>
      <c r="AH77" s="51"/>
      <c r="AI77" s="51"/>
    </row>
    <row r="78" spans="1:35" ht="40" customHeight="1" x14ac:dyDescent="0.35">
      <c r="A78" s="109"/>
      <c r="B78" s="112"/>
      <c r="C78" s="33">
        <v>75</v>
      </c>
      <c r="D78" s="115"/>
      <c r="E78" s="39" t="s">
        <v>93</v>
      </c>
      <c r="F78" s="40" t="s">
        <v>125</v>
      </c>
      <c r="G78" s="40" t="s">
        <v>28</v>
      </c>
      <c r="H78" s="40" t="s">
        <v>29</v>
      </c>
      <c r="I78" s="38">
        <v>165.99</v>
      </c>
      <c r="J78" s="17">
        <v>0</v>
      </c>
      <c r="K78" s="79">
        <f t="shared" si="5"/>
        <v>0</v>
      </c>
      <c r="L78" s="81">
        <f t="shared" si="8"/>
        <v>0</v>
      </c>
      <c r="M78" s="82"/>
      <c r="N78" s="83">
        <f t="shared" si="6"/>
        <v>0</v>
      </c>
      <c r="O78" s="80"/>
      <c r="P78" s="80"/>
      <c r="Q78" s="80"/>
      <c r="R78" s="84">
        <f t="shared" si="7"/>
        <v>0</v>
      </c>
      <c r="S78" s="19" t="str">
        <f t="shared" si="9"/>
        <v>OK</v>
      </c>
      <c r="T78" s="48"/>
      <c r="U78" s="48"/>
      <c r="V78" s="48"/>
      <c r="W78" s="48"/>
      <c r="X78" s="48"/>
      <c r="Y78" s="50"/>
      <c r="Z78" s="50"/>
      <c r="AA78" s="50"/>
      <c r="AB78" s="50"/>
      <c r="AC78" s="50"/>
      <c r="AD78" s="50"/>
      <c r="AE78" s="50"/>
      <c r="AF78" s="51"/>
      <c r="AG78" s="51"/>
      <c r="AH78" s="51"/>
      <c r="AI78" s="51"/>
    </row>
    <row r="79" spans="1:35" ht="40" customHeight="1" x14ac:dyDescent="0.35">
      <c r="A79" s="109"/>
      <c r="B79" s="113"/>
      <c r="C79" s="33">
        <v>76</v>
      </c>
      <c r="D79" s="116"/>
      <c r="E79" s="39" t="s">
        <v>94</v>
      </c>
      <c r="F79" s="40" t="s">
        <v>125</v>
      </c>
      <c r="G79" s="40" t="s">
        <v>28</v>
      </c>
      <c r="H79" s="40" t="s">
        <v>29</v>
      </c>
      <c r="I79" s="38">
        <v>181.56</v>
      </c>
      <c r="J79" s="17">
        <v>0</v>
      </c>
      <c r="K79" s="79">
        <f t="shared" si="5"/>
        <v>0</v>
      </c>
      <c r="L79" s="81">
        <f t="shared" si="8"/>
        <v>0</v>
      </c>
      <c r="M79" s="82"/>
      <c r="N79" s="83">
        <f t="shared" si="6"/>
        <v>0</v>
      </c>
      <c r="O79" s="80"/>
      <c r="P79" s="80"/>
      <c r="Q79" s="80"/>
      <c r="R79" s="84">
        <f t="shared" si="7"/>
        <v>0</v>
      </c>
      <c r="S79" s="19" t="str">
        <f t="shared" si="9"/>
        <v>OK</v>
      </c>
      <c r="T79" s="48"/>
      <c r="U79" s="48"/>
      <c r="V79" s="48"/>
      <c r="W79" s="48"/>
      <c r="X79" s="48"/>
      <c r="Y79" s="50"/>
      <c r="Z79" s="50"/>
      <c r="AA79" s="50"/>
      <c r="AB79" s="50"/>
      <c r="AC79" s="50"/>
      <c r="AD79" s="50"/>
      <c r="AE79" s="50"/>
      <c r="AF79" s="51"/>
      <c r="AG79" s="51"/>
      <c r="AH79" s="51"/>
      <c r="AI79" s="51"/>
    </row>
    <row r="80" spans="1:35" ht="40" customHeight="1" x14ac:dyDescent="0.35">
      <c r="A80" s="108" t="s">
        <v>141</v>
      </c>
      <c r="B80" s="111">
        <v>3</v>
      </c>
      <c r="C80" s="33">
        <v>77</v>
      </c>
      <c r="D80" s="114" t="s">
        <v>123</v>
      </c>
      <c r="E80" s="39" t="s">
        <v>27</v>
      </c>
      <c r="F80" s="40" t="s">
        <v>125</v>
      </c>
      <c r="G80" s="40" t="s">
        <v>28</v>
      </c>
      <c r="H80" s="40" t="s">
        <v>29</v>
      </c>
      <c r="I80" s="38">
        <v>214.44</v>
      </c>
      <c r="J80" s="17">
        <v>0</v>
      </c>
      <c r="K80" s="79">
        <f t="shared" si="5"/>
        <v>0</v>
      </c>
      <c r="L80" s="81">
        <f t="shared" si="8"/>
        <v>0</v>
      </c>
      <c r="M80" s="82"/>
      <c r="N80" s="83">
        <f t="shared" si="6"/>
        <v>0</v>
      </c>
      <c r="O80" s="80"/>
      <c r="P80" s="80"/>
      <c r="Q80" s="80"/>
      <c r="R80" s="84">
        <f t="shared" si="7"/>
        <v>0</v>
      </c>
      <c r="S80" s="19" t="str">
        <f t="shared" si="9"/>
        <v>OK</v>
      </c>
      <c r="T80" s="48"/>
      <c r="U80" s="48"/>
      <c r="V80" s="48"/>
      <c r="W80" s="48"/>
      <c r="X80" s="48"/>
      <c r="Y80" s="50"/>
      <c r="Z80" s="50"/>
      <c r="AA80" s="50"/>
      <c r="AB80" s="50"/>
      <c r="AC80" s="50"/>
      <c r="AD80" s="50"/>
      <c r="AE80" s="50"/>
      <c r="AF80" s="51"/>
      <c r="AG80" s="51"/>
      <c r="AH80" s="51"/>
      <c r="AI80" s="51"/>
    </row>
    <row r="81" spans="1:35" ht="40" customHeight="1" x14ac:dyDescent="0.35">
      <c r="A81" s="109"/>
      <c r="B81" s="112"/>
      <c r="C81" s="33">
        <v>78</v>
      </c>
      <c r="D81" s="115"/>
      <c r="E81" s="39" t="s">
        <v>32</v>
      </c>
      <c r="F81" s="40" t="s">
        <v>125</v>
      </c>
      <c r="G81" s="40" t="s">
        <v>28</v>
      </c>
      <c r="H81" s="40" t="s">
        <v>29</v>
      </c>
      <c r="I81" s="38">
        <v>27.44</v>
      </c>
      <c r="J81" s="17">
        <v>0</v>
      </c>
      <c r="K81" s="79">
        <f t="shared" si="5"/>
        <v>0</v>
      </c>
      <c r="L81" s="81">
        <f t="shared" si="8"/>
        <v>0</v>
      </c>
      <c r="M81" s="82"/>
      <c r="N81" s="83">
        <f t="shared" si="6"/>
        <v>0</v>
      </c>
      <c r="O81" s="80"/>
      <c r="P81" s="80"/>
      <c r="Q81" s="80"/>
      <c r="R81" s="84">
        <f t="shared" si="7"/>
        <v>0</v>
      </c>
      <c r="S81" s="19" t="str">
        <f t="shared" si="9"/>
        <v>OK</v>
      </c>
      <c r="T81" s="48"/>
      <c r="U81" s="48"/>
      <c r="V81" s="48"/>
      <c r="W81" s="48"/>
      <c r="X81" s="48"/>
      <c r="Y81" s="50"/>
      <c r="Z81" s="50"/>
      <c r="AA81" s="50"/>
      <c r="AB81" s="50"/>
      <c r="AC81" s="50"/>
      <c r="AD81" s="50"/>
      <c r="AE81" s="50"/>
      <c r="AF81" s="51"/>
      <c r="AG81" s="51"/>
      <c r="AH81" s="51"/>
      <c r="AI81" s="51"/>
    </row>
    <row r="82" spans="1:35" ht="40" customHeight="1" x14ac:dyDescent="0.35">
      <c r="A82" s="109"/>
      <c r="B82" s="112"/>
      <c r="C82" s="33">
        <v>79</v>
      </c>
      <c r="D82" s="115"/>
      <c r="E82" s="39" t="s">
        <v>33</v>
      </c>
      <c r="F82" s="40" t="s">
        <v>125</v>
      </c>
      <c r="G82" s="40" t="s">
        <v>34</v>
      </c>
      <c r="H82" s="40" t="s">
        <v>29</v>
      </c>
      <c r="I82" s="38">
        <v>44.6</v>
      </c>
      <c r="J82" s="17">
        <v>0</v>
      </c>
      <c r="K82" s="79">
        <f t="shared" si="5"/>
        <v>0</v>
      </c>
      <c r="L82" s="81">
        <f t="shared" si="8"/>
        <v>0</v>
      </c>
      <c r="M82" s="82"/>
      <c r="N82" s="83">
        <f t="shared" si="6"/>
        <v>0</v>
      </c>
      <c r="O82" s="80"/>
      <c r="P82" s="80"/>
      <c r="Q82" s="80"/>
      <c r="R82" s="84">
        <f t="shared" si="7"/>
        <v>0</v>
      </c>
      <c r="S82" s="19" t="str">
        <f t="shared" si="9"/>
        <v>OK</v>
      </c>
      <c r="T82" s="48"/>
      <c r="U82" s="48"/>
      <c r="V82" s="48"/>
      <c r="W82" s="48"/>
      <c r="X82" s="48"/>
      <c r="Y82" s="50"/>
      <c r="Z82" s="50"/>
      <c r="AA82" s="50"/>
      <c r="AB82" s="50"/>
      <c r="AC82" s="50"/>
      <c r="AD82" s="50"/>
      <c r="AE82" s="50"/>
      <c r="AF82" s="51"/>
      <c r="AG82" s="51"/>
      <c r="AH82" s="51"/>
      <c r="AI82" s="51"/>
    </row>
    <row r="83" spans="1:35" ht="40" customHeight="1" x14ac:dyDescent="0.35">
      <c r="A83" s="109"/>
      <c r="B83" s="112"/>
      <c r="C83" s="33">
        <v>80</v>
      </c>
      <c r="D83" s="115"/>
      <c r="E83" s="39" t="s">
        <v>35</v>
      </c>
      <c r="F83" s="40" t="s">
        <v>125</v>
      </c>
      <c r="G83" s="40" t="s">
        <v>36</v>
      </c>
      <c r="H83" s="40" t="s">
        <v>29</v>
      </c>
      <c r="I83" s="38">
        <v>64.33</v>
      </c>
      <c r="J83" s="17">
        <v>0</v>
      </c>
      <c r="K83" s="79">
        <f t="shared" si="5"/>
        <v>0</v>
      </c>
      <c r="L83" s="81">
        <f t="shared" si="8"/>
        <v>0</v>
      </c>
      <c r="M83" s="82"/>
      <c r="N83" s="83">
        <f t="shared" si="6"/>
        <v>0</v>
      </c>
      <c r="O83" s="80"/>
      <c r="P83" s="80"/>
      <c r="Q83" s="80"/>
      <c r="R83" s="84">
        <f t="shared" si="7"/>
        <v>0</v>
      </c>
      <c r="S83" s="19" t="str">
        <f t="shared" si="9"/>
        <v>OK</v>
      </c>
      <c r="T83" s="48"/>
      <c r="U83" s="48"/>
      <c r="V83" s="48"/>
      <c r="W83" s="48"/>
      <c r="X83" s="48"/>
      <c r="Y83" s="50"/>
      <c r="Z83" s="50"/>
      <c r="AA83" s="50"/>
      <c r="AB83" s="50"/>
      <c r="AC83" s="50"/>
      <c r="AD83" s="50"/>
      <c r="AE83" s="50"/>
      <c r="AF83" s="51"/>
      <c r="AG83" s="51"/>
      <c r="AH83" s="51"/>
      <c r="AI83" s="51"/>
    </row>
    <row r="84" spans="1:35" ht="40" customHeight="1" x14ac:dyDescent="0.35">
      <c r="A84" s="109"/>
      <c r="B84" s="112"/>
      <c r="C84" s="33">
        <v>81</v>
      </c>
      <c r="D84" s="115"/>
      <c r="E84" s="39" t="s">
        <v>127</v>
      </c>
      <c r="F84" s="40" t="s">
        <v>125</v>
      </c>
      <c r="G84" s="40" t="s">
        <v>28</v>
      </c>
      <c r="H84" s="40" t="s">
        <v>29</v>
      </c>
      <c r="I84" s="38">
        <v>5.65</v>
      </c>
      <c r="J84" s="17">
        <v>0</v>
      </c>
      <c r="K84" s="79">
        <f t="shared" si="5"/>
        <v>0</v>
      </c>
      <c r="L84" s="81">
        <f t="shared" si="8"/>
        <v>0</v>
      </c>
      <c r="M84" s="82"/>
      <c r="N84" s="83">
        <f t="shared" si="6"/>
        <v>0</v>
      </c>
      <c r="O84" s="80"/>
      <c r="P84" s="80"/>
      <c r="Q84" s="80"/>
      <c r="R84" s="84">
        <f t="shared" si="7"/>
        <v>0</v>
      </c>
      <c r="S84" s="19" t="str">
        <f t="shared" si="9"/>
        <v>OK</v>
      </c>
      <c r="T84" s="48"/>
      <c r="U84" s="48"/>
      <c r="V84" s="48"/>
      <c r="W84" s="48"/>
      <c r="X84" s="48"/>
      <c r="Y84" s="50"/>
      <c r="Z84" s="50"/>
      <c r="AA84" s="50"/>
      <c r="AB84" s="50"/>
      <c r="AC84" s="50"/>
      <c r="AD84" s="50"/>
      <c r="AE84" s="50"/>
      <c r="AF84" s="51"/>
      <c r="AG84" s="51"/>
      <c r="AH84" s="51"/>
      <c r="AI84" s="51"/>
    </row>
    <row r="85" spans="1:35" ht="40" customHeight="1" x14ac:dyDescent="0.35">
      <c r="A85" s="109"/>
      <c r="B85" s="112"/>
      <c r="C85" s="33">
        <v>82</v>
      </c>
      <c r="D85" s="115"/>
      <c r="E85" s="39" t="s">
        <v>128</v>
      </c>
      <c r="F85" s="40" t="s">
        <v>37</v>
      </c>
      <c r="G85" s="40" t="s">
        <v>38</v>
      </c>
      <c r="H85" s="40" t="s">
        <v>29</v>
      </c>
      <c r="I85" s="38">
        <v>11.43</v>
      </c>
      <c r="J85" s="17">
        <v>0</v>
      </c>
      <c r="K85" s="79">
        <f t="shared" si="5"/>
        <v>0</v>
      </c>
      <c r="L85" s="81">
        <f t="shared" si="8"/>
        <v>0</v>
      </c>
      <c r="M85" s="82"/>
      <c r="N85" s="83">
        <f t="shared" si="6"/>
        <v>0</v>
      </c>
      <c r="O85" s="80"/>
      <c r="P85" s="80"/>
      <c r="Q85" s="80"/>
      <c r="R85" s="84">
        <f t="shared" si="7"/>
        <v>0</v>
      </c>
      <c r="S85" s="19" t="str">
        <f t="shared" si="9"/>
        <v>OK</v>
      </c>
      <c r="T85" s="48"/>
      <c r="U85" s="48"/>
      <c r="V85" s="48"/>
      <c r="W85" s="48"/>
      <c r="X85" s="48"/>
      <c r="Y85" s="50"/>
      <c r="Z85" s="50"/>
      <c r="AA85" s="50"/>
      <c r="AB85" s="50"/>
      <c r="AC85" s="50"/>
      <c r="AD85" s="50"/>
      <c r="AE85" s="50"/>
      <c r="AF85" s="51"/>
      <c r="AG85" s="51"/>
      <c r="AH85" s="51"/>
      <c r="AI85" s="51"/>
    </row>
    <row r="86" spans="1:35" ht="40" customHeight="1" x14ac:dyDescent="0.35">
      <c r="A86" s="109"/>
      <c r="B86" s="112"/>
      <c r="C86" s="33">
        <v>83</v>
      </c>
      <c r="D86" s="115"/>
      <c r="E86" s="39" t="s">
        <v>129</v>
      </c>
      <c r="F86" s="40" t="s">
        <v>37</v>
      </c>
      <c r="G86" s="40" t="s">
        <v>39</v>
      </c>
      <c r="H86" s="40" t="s">
        <v>29</v>
      </c>
      <c r="I86" s="38">
        <v>16.829999999999998</v>
      </c>
      <c r="J86" s="17">
        <v>0</v>
      </c>
      <c r="K86" s="79">
        <f t="shared" si="5"/>
        <v>0</v>
      </c>
      <c r="L86" s="81">
        <f t="shared" si="8"/>
        <v>0</v>
      </c>
      <c r="M86" s="82"/>
      <c r="N86" s="83">
        <f t="shared" si="6"/>
        <v>0</v>
      </c>
      <c r="O86" s="80"/>
      <c r="P86" s="80"/>
      <c r="Q86" s="80"/>
      <c r="R86" s="84">
        <f t="shared" si="7"/>
        <v>0</v>
      </c>
      <c r="S86" s="19" t="str">
        <f t="shared" si="9"/>
        <v>OK</v>
      </c>
      <c r="T86" s="48"/>
      <c r="U86" s="48"/>
      <c r="V86" s="48"/>
      <c r="W86" s="48"/>
      <c r="X86" s="48"/>
      <c r="Y86" s="50"/>
      <c r="Z86" s="50"/>
      <c r="AA86" s="50"/>
      <c r="AB86" s="50"/>
      <c r="AC86" s="50"/>
      <c r="AD86" s="50"/>
      <c r="AE86" s="50"/>
      <c r="AF86" s="51"/>
      <c r="AG86" s="51"/>
      <c r="AH86" s="51"/>
      <c r="AI86" s="51"/>
    </row>
    <row r="87" spans="1:35" ht="40" customHeight="1" x14ac:dyDescent="0.35">
      <c r="A87" s="109"/>
      <c r="B87" s="112"/>
      <c r="C87" s="33">
        <v>84</v>
      </c>
      <c r="D87" s="115"/>
      <c r="E87" s="39" t="s">
        <v>41</v>
      </c>
      <c r="F87" s="40" t="s">
        <v>10</v>
      </c>
      <c r="G87" s="40" t="s">
        <v>28</v>
      </c>
      <c r="H87" s="40" t="s">
        <v>29</v>
      </c>
      <c r="I87" s="38">
        <v>63.71</v>
      </c>
      <c r="J87" s="17">
        <v>0</v>
      </c>
      <c r="K87" s="79">
        <f t="shared" si="5"/>
        <v>0</v>
      </c>
      <c r="L87" s="81">
        <f t="shared" si="8"/>
        <v>0</v>
      </c>
      <c r="M87" s="82"/>
      <c r="N87" s="83">
        <f t="shared" si="6"/>
        <v>0</v>
      </c>
      <c r="O87" s="80"/>
      <c r="P87" s="80"/>
      <c r="Q87" s="80"/>
      <c r="R87" s="84">
        <f t="shared" si="7"/>
        <v>0</v>
      </c>
      <c r="S87" s="19" t="str">
        <f t="shared" si="9"/>
        <v>OK</v>
      </c>
      <c r="T87" s="48"/>
      <c r="U87" s="48"/>
      <c r="V87" s="48"/>
      <c r="W87" s="48"/>
      <c r="X87" s="48"/>
      <c r="Y87" s="50"/>
      <c r="Z87" s="50"/>
      <c r="AA87" s="50"/>
      <c r="AB87" s="50"/>
      <c r="AC87" s="50"/>
      <c r="AD87" s="50"/>
      <c r="AE87" s="50"/>
      <c r="AF87" s="51"/>
      <c r="AG87" s="51"/>
      <c r="AH87" s="51"/>
      <c r="AI87" s="51"/>
    </row>
    <row r="88" spans="1:35" ht="40" customHeight="1" x14ac:dyDescent="0.35">
      <c r="A88" s="109"/>
      <c r="B88" s="112"/>
      <c r="C88" s="33">
        <v>85</v>
      </c>
      <c r="D88" s="115"/>
      <c r="E88" s="39" t="s">
        <v>44</v>
      </c>
      <c r="F88" s="40" t="s">
        <v>37</v>
      </c>
      <c r="G88" s="40" t="s">
        <v>97</v>
      </c>
      <c r="H88" s="40" t="s">
        <v>29</v>
      </c>
      <c r="I88" s="38">
        <v>29.34</v>
      </c>
      <c r="J88" s="17">
        <v>0</v>
      </c>
      <c r="K88" s="79">
        <f t="shared" si="5"/>
        <v>0</v>
      </c>
      <c r="L88" s="81">
        <f t="shared" si="8"/>
        <v>0</v>
      </c>
      <c r="M88" s="82"/>
      <c r="N88" s="83">
        <f t="shared" si="6"/>
        <v>0</v>
      </c>
      <c r="O88" s="80"/>
      <c r="P88" s="80"/>
      <c r="Q88" s="80"/>
      <c r="R88" s="84">
        <f t="shared" si="7"/>
        <v>0</v>
      </c>
      <c r="S88" s="19" t="str">
        <f t="shared" si="9"/>
        <v>OK</v>
      </c>
      <c r="T88" s="48"/>
      <c r="U88" s="48"/>
      <c r="V88" s="48"/>
      <c r="W88" s="48"/>
      <c r="X88" s="48"/>
      <c r="Y88" s="50"/>
      <c r="Z88" s="50"/>
      <c r="AA88" s="50"/>
      <c r="AB88" s="50"/>
      <c r="AC88" s="50"/>
      <c r="AD88" s="50"/>
      <c r="AE88" s="50"/>
      <c r="AF88" s="51"/>
      <c r="AG88" s="51"/>
      <c r="AH88" s="51"/>
      <c r="AI88" s="51"/>
    </row>
    <row r="89" spans="1:35" ht="40" customHeight="1" x14ac:dyDescent="0.35">
      <c r="A89" s="109"/>
      <c r="B89" s="112"/>
      <c r="C89" s="33">
        <v>86</v>
      </c>
      <c r="D89" s="115"/>
      <c r="E89" s="39" t="s">
        <v>46</v>
      </c>
      <c r="F89" s="40" t="s">
        <v>37</v>
      </c>
      <c r="G89" s="40" t="s">
        <v>47</v>
      </c>
      <c r="H89" s="40" t="s">
        <v>29</v>
      </c>
      <c r="I89" s="38">
        <v>23.16</v>
      </c>
      <c r="J89" s="17">
        <v>0</v>
      </c>
      <c r="K89" s="79">
        <f t="shared" si="5"/>
        <v>0</v>
      </c>
      <c r="L89" s="81">
        <f t="shared" si="8"/>
        <v>0</v>
      </c>
      <c r="M89" s="82"/>
      <c r="N89" s="83">
        <f t="shared" si="6"/>
        <v>0</v>
      </c>
      <c r="O89" s="80"/>
      <c r="P89" s="80"/>
      <c r="Q89" s="80"/>
      <c r="R89" s="84">
        <f t="shared" si="7"/>
        <v>0</v>
      </c>
      <c r="S89" s="19" t="str">
        <f t="shared" si="9"/>
        <v>OK</v>
      </c>
      <c r="T89" s="48"/>
      <c r="U89" s="48"/>
      <c r="V89" s="48"/>
      <c r="W89" s="48"/>
      <c r="X89" s="48"/>
      <c r="Y89" s="50"/>
      <c r="Z89" s="50"/>
      <c r="AA89" s="50"/>
      <c r="AB89" s="50"/>
      <c r="AC89" s="50"/>
      <c r="AD89" s="50"/>
      <c r="AE89" s="50"/>
      <c r="AF89" s="51"/>
      <c r="AG89" s="51"/>
      <c r="AH89" s="51"/>
      <c r="AI89" s="51"/>
    </row>
    <row r="90" spans="1:35" ht="40" customHeight="1" x14ac:dyDescent="0.35">
      <c r="A90" s="109"/>
      <c r="B90" s="112"/>
      <c r="C90" s="33">
        <v>87</v>
      </c>
      <c r="D90" s="115"/>
      <c r="E90" s="39" t="s">
        <v>48</v>
      </c>
      <c r="F90" s="40" t="s">
        <v>37</v>
      </c>
      <c r="G90" s="40" t="s">
        <v>49</v>
      </c>
      <c r="H90" s="40" t="s">
        <v>29</v>
      </c>
      <c r="I90" s="38">
        <v>16.47</v>
      </c>
      <c r="J90" s="17">
        <v>0</v>
      </c>
      <c r="K90" s="79">
        <f t="shared" si="5"/>
        <v>0</v>
      </c>
      <c r="L90" s="81">
        <f t="shared" si="8"/>
        <v>0</v>
      </c>
      <c r="M90" s="82"/>
      <c r="N90" s="83">
        <f t="shared" si="6"/>
        <v>0</v>
      </c>
      <c r="O90" s="80"/>
      <c r="P90" s="80"/>
      <c r="Q90" s="80"/>
      <c r="R90" s="84">
        <f t="shared" si="7"/>
        <v>0</v>
      </c>
      <c r="S90" s="19" t="str">
        <f t="shared" si="9"/>
        <v>OK</v>
      </c>
      <c r="T90" s="48"/>
      <c r="U90" s="48"/>
      <c r="V90" s="48"/>
      <c r="W90" s="48"/>
      <c r="X90" s="48"/>
      <c r="Y90" s="50"/>
      <c r="Z90" s="50"/>
      <c r="AA90" s="50"/>
      <c r="AB90" s="50"/>
      <c r="AC90" s="50"/>
      <c r="AD90" s="50"/>
      <c r="AE90" s="50"/>
      <c r="AF90" s="51"/>
      <c r="AG90" s="51"/>
      <c r="AH90" s="51"/>
      <c r="AI90" s="51"/>
    </row>
    <row r="91" spans="1:35" ht="40" customHeight="1" x14ac:dyDescent="0.35">
      <c r="A91" s="109"/>
      <c r="B91" s="112"/>
      <c r="C91" s="33">
        <v>88</v>
      </c>
      <c r="D91" s="115"/>
      <c r="E91" s="39" t="s">
        <v>50</v>
      </c>
      <c r="F91" s="40" t="s">
        <v>37</v>
      </c>
      <c r="G91" s="40" t="s">
        <v>51</v>
      </c>
      <c r="H91" s="40" t="s">
        <v>29</v>
      </c>
      <c r="I91" s="38">
        <v>206.12</v>
      </c>
      <c r="J91" s="17">
        <v>0</v>
      </c>
      <c r="K91" s="79">
        <f t="shared" si="5"/>
        <v>0</v>
      </c>
      <c r="L91" s="81">
        <f t="shared" si="8"/>
        <v>0</v>
      </c>
      <c r="M91" s="82"/>
      <c r="N91" s="83">
        <f t="shared" si="6"/>
        <v>0</v>
      </c>
      <c r="O91" s="80"/>
      <c r="P91" s="80"/>
      <c r="Q91" s="80"/>
      <c r="R91" s="84">
        <f t="shared" si="7"/>
        <v>0</v>
      </c>
      <c r="S91" s="19" t="str">
        <f t="shared" si="9"/>
        <v>OK</v>
      </c>
      <c r="T91" s="48"/>
      <c r="U91" s="48"/>
      <c r="V91" s="48"/>
      <c r="W91" s="48"/>
      <c r="X91" s="48"/>
      <c r="Y91" s="50"/>
      <c r="Z91" s="50"/>
      <c r="AA91" s="50"/>
      <c r="AB91" s="50"/>
      <c r="AC91" s="50"/>
      <c r="AD91" s="50"/>
      <c r="AE91" s="50"/>
      <c r="AF91" s="51"/>
      <c r="AG91" s="51"/>
      <c r="AH91" s="51"/>
      <c r="AI91" s="51"/>
    </row>
    <row r="92" spans="1:35" ht="40" customHeight="1" x14ac:dyDescent="0.35">
      <c r="A92" s="109"/>
      <c r="B92" s="112"/>
      <c r="C92" s="33">
        <v>89</v>
      </c>
      <c r="D92" s="115"/>
      <c r="E92" s="39" t="s">
        <v>52</v>
      </c>
      <c r="F92" s="40" t="s">
        <v>37</v>
      </c>
      <c r="G92" s="40" t="s">
        <v>53</v>
      </c>
      <c r="H92" s="40" t="s">
        <v>29</v>
      </c>
      <c r="I92" s="38">
        <v>225.04</v>
      </c>
      <c r="J92" s="17">
        <v>0</v>
      </c>
      <c r="K92" s="79">
        <f t="shared" si="5"/>
        <v>0</v>
      </c>
      <c r="L92" s="81">
        <f t="shared" si="8"/>
        <v>0</v>
      </c>
      <c r="M92" s="82"/>
      <c r="N92" s="83">
        <f t="shared" si="6"/>
        <v>0</v>
      </c>
      <c r="O92" s="80"/>
      <c r="P92" s="80"/>
      <c r="Q92" s="80"/>
      <c r="R92" s="84">
        <f t="shared" si="7"/>
        <v>0</v>
      </c>
      <c r="S92" s="19" t="str">
        <f t="shared" si="9"/>
        <v>OK</v>
      </c>
      <c r="T92" s="48"/>
      <c r="U92" s="48"/>
      <c r="V92" s="48"/>
      <c r="W92" s="48"/>
      <c r="X92" s="48"/>
      <c r="Y92" s="50"/>
      <c r="Z92" s="50"/>
      <c r="AA92" s="50"/>
      <c r="AB92" s="50"/>
      <c r="AC92" s="50"/>
      <c r="AD92" s="50"/>
      <c r="AE92" s="50"/>
      <c r="AF92" s="51"/>
      <c r="AG92" s="51"/>
      <c r="AH92" s="51"/>
      <c r="AI92" s="51"/>
    </row>
    <row r="93" spans="1:35" ht="40" customHeight="1" x14ac:dyDescent="0.35">
      <c r="A93" s="109"/>
      <c r="B93" s="112"/>
      <c r="C93" s="33">
        <v>90</v>
      </c>
      <c r="D93" s="115"/>
      <c r="E93" s="39" t="s">
        <v>54</v>
      </c>
      <c r="F93" s="40" t="s">
        <v>37</v>
      </c>
      <c r="G93" s="40" t="s">
        <v>95</v>
      </c>
      <c r="H93" s="40" t="s">
        <v>29</v>
      </c>
      <c r="I93" s="38">
        <v>74.180000000000007</v>
      </c>
      <c r="J93" s="17">
        <v>0</v>
      </c>
      <c r="K93" s="79">
        <f t="shared" si="5"/>
        <v>0</v>
      </c>
      <c r="L93" s="81">
        <f t="shared" si="8"/>
        <v>0</v>
      </c>
      <c r="M93" s="82"/>
      <c r="N93" s="83">
        <f t="shared" si="6"/>
        <v>0</v>
      </c>
      <c r="O93" s="80"/>
      <c r="P93" s="80"/>
      <c r="Q93" s="80"/>
      <c r="R93" s="84">
        <f t="shared" si="7"/>
        <v>0</v>
      </c>
      <c r="S93" s="19" t="str">
        <f t="shared" si="9"/>
        <v>OK</v>
      </c>
      <c r="T93" s="48"/>
      <c r="U93" s="48"/>
      <c r="V93" s="48"/>
      <c r="W93" s="48"/>
      <c r="X93" s="48"/>
      <c r="Y93" s="50"/>
      <c r="Z93" s="50"/>
      <c r="AA93" s="50"/>
      <c r="AB93" s="50"/>
      <c r="AC93" s="50"/>
      <c r="AD93" s="50"/>
      <c r="AE93" s="50"/>
      <c r="AF93" s="51"/>
      <c r="AG93" s="51"/>
      <c r="AH93" s="51"/>
      <c r="AI93" s="51"/>
    </row>
    <row r="94" spans="1:35" ht="40" customHeight="1" x14ac:dyDescent="0.35">
      <c r="A94" s="109"/>
      <c r="B94" s="112"/>
      <c r="C94" s="33">
        <v>91</v>
      </c>
      <c r="D94" s="115"/>
      <c r="E94" s="39" t="s">
        <v>56</v>
      </c>
      <c r="F94" s="40" t="s">
        <v>37</v>
      </c>
      <c r="G94" s="40" t="s">
        <v>96</v>
      </c>
      <c r="H94" s="40" t="s">
        <v>29</v>
      </c>
      <c r="I94" s="38">
        <v>28.45</v>
      </c>
      <c r="J94" s="17">
        <v>0</v>
      </c>
      <c r="K94" s="79">
        <f t="shared" si="5"/>
        <v>0</v>
      </c>
      <c r="L94" s="81">
        <f t="shared" si="8"/>
        <v>0</v>
      </c>
      <c r="M94" s="82"/>
      <c r="N94" s="83">
        <f t="shared" si="6"/>
        <v>0</v>
      </c>
      <c r="O94" s="80"/>
      <c r="P94" s="80"/>
      <c r="Q94" s="80"/>
      <c r="R94" s="84">
        <f t="shared" si="7"/>
        <v>0</v>
      </c>
      <c r="S94" s="19" t="str">
        <f t="shared" si="9"/>
        <v>OK</v>
      </c>
      <c r="T94" s="48"/>
      <c r="U94" s="48"/>
      <c r="V94" s="48"/>
      <c r="W94" s="48"/>
      <c r="X94" s="48"/>
      <c r="Y94" s="50"/>
      <c r="Z94" s="50"/>
      <c r="AA94" s="50"/>
      <c r="AB94" s="50"/>
      <c r="AC94" s="50"/>
      <c r="AD94" s="50"/>
      <c r="AE94" s="50"/>
      <c r="AF94" s="51"/>
      <c r="AG94" s="51"/>
      <c r="AH94" s="51"/>
      <c r="AI94" s="51"/>
    </row>
    <row r="95" spans="1:35" ht="40" customHeight="1" x14ac:dyDescent="0.35">
      <c r="A95" s="109"/>
      <c r="B95" s="112"/>
      <c r="C95" s="33">
        <v>92</v>
      </c>
      <c r="D95" s="115"/>
      <c r="E95" s="39" t="s">
        <v>58</v>
      </c>
      <c r="F95" s="40" t="s">
        <v>37</v>
      </c>
      <c r="G95" s="40" t="s">
        <v>59</v>
      </c>
      <c r="H95" s="40" t="s">
        <v>29</v>
      </c>
      <c r="I95" s="38">
        <v>63.74</v>
      </c>
      <c r="J95" s="17">
        <v>0</v>
      </c>
      <c r="K95" s="79">
        <f t="shared" si="5"/>
        <v>0</v>
      </c>
      <c r="L95" s="81">
        <f t="shared" si="8"/>
        <v>0</v>
      </c>
      <c r="M95" s="82"/>
      <c r="N95" s="83">
        <f t="shared" si="6"/>
        <v>0</v>
      </c>
      <c r="O95" s="80"/>
      <c r="P95" s="80"/>
      <c r="Q95" s="80"/>
      <c r="R95" s="84">
        <f t="shared" si="7"/>
        <v>0</v>
      </c>
      <c r="S95" s="19" t="str">
        <f t="shared" si="9"/>
        <v>OK</v>
      </c>
      <c r="T95" s="48"/>
      <c r="U95" s="48"/>
      <c r="V95" s="48"/>
      <c r="W95" s="48"/>
      <c r="X95" s="48"/>
      <c r="Y95" s="50"/>
      <c r="Z95" s="50"/>
      <c r="AA95" s="50"/>
      <c r="AB95" s="50"/>
      <c r="AC95" s="50"/>
      <c r="AD95" s="50"/>
      <c r="AE95" s="50"/>
      <c r="AF95" s="51"/>
      <c r="AG95" s="51"/>
      <c r="AH95" s="51"/>
      <c r="AI95" s="51"/>
    </row>
    <row r="96" spans="1:35" ht="40" customHeight="1" x14ac:dyDescent="0.35">
      <c r="A96" s="109"/>
      <c r="B96" s="112"/>
      <c r="C96" s="33">
        <v>93</v>
      </c>
      <c r="D96" s="115"/>
      <c r="E96" s="39" t="s">
        <v>60</v>
      </c>
      <c r="F96" s="40" t="s">
        <v>37</v>
      </c>
      <c r="G96" s="40" t="s">
        <v>61</v>
      </c>
      <c r="H96" s="40" t="s">
        <v>29</v>
      </c>
      <c r="I96" s="38">
        <v>106.76</v>
      </c>
      <c r="J96" s="17">
        <v>0</v>
      </c>
      <c r="K96" s="79">
        <f t="shared" si="5"/>
        <v>0</v>
      </c>
      <c r="L96" s="81">
        <f t="shared" si="8"/>
        <v>0</v>
      </c>
      <c r="M96" s="82"/>
      <c r="N96" s="83">
        <f t="shared" si="6"/>
        <v>0</v>
      </c>
      <c r="O96" s="80"/>
      <c r="P96" s="80"/>
      <c r="Q96" s="80"/>
      <c r="R96" s="84">
        <f t="shared" si="7"/>
        <v>0</v>
      </c>
      <c r="S96" s="19" t="str">
        <f t="shared" si="9"/>
        <v>OK</v>
      </c>
      <c r="T96" s="48"/>
      <c r="U96" s="48"/>
      <c r="V96" s="48"/>
      <c r="W96" s="48"/>
      <c r="X96" s="48"/>
      <c r="Y96" s="50"/>
      <c r="Z96" s="50"/>
      <c r="AA96" s="50"/>
      <c r="AB96" s="50"/>
      <c r="AC96" s="50"/>
      <c r="AD96" s="50"/>
      <c r="AE96" s="50"/>
      <c r="AF96" s="51"/>
      <c r="AG96" s="51"/>
      <c r="AH96" s="51"/>
      <c r="AI96" s="51"/>
    </row>
    <row r="97" spans="1:35" ht="40" customHeight="1" x14ac:dyDescent="0.35">
      <c r="A97" s="109"/>
      <c r="B97" s="112"/>
      <c r="C97" s="33">
        <v>94</v>
      </c>
      <c r="D97" s="115"/>
      <c r="E97" s="39" t="s">
        <v>62</v>
      </c>
      <c r="F97" s="40" t="s">
        <v>125</v>
      </c>
      <c r="G97" s="40" t="s">
        <v>63</v>
      </c>
      <c r="H97" s="40" t="s">
        <v>29</v>
      </c>
      <c r="I97" s="38">
        <v>1140.71</v>
      </c>
      <c r="J97" s="17">
        <v>0</v>
      </c>
      <c r="K97" s="79">
        <f t="shared" si="5"/>
        <v>0</v>
      </c>
      <c r="L97" s="81">
        <f t="shared" si="8"/>
        <v>0</v>
      </c>
      <c r="M97" s="82"/>
      <c r="N97" s="83">
        <f t="shared" si="6"/>
        <v>0</v>
      </c>
      <c r="O97" s="80"/>
      <c r="P97" s="80"/>
      <c r="Q97" s="80"/>
      <c r="R97" s="84">
        <f t="shared" si="7"/>
        <v>0</v>
      </c>
      <c r="S97" s="19" t="str">
        <f t="shared" si="9"/>
        <v>OK</v>
      </c>
      <c r="T97" s="48"/>
      <c r="U97" s="48"/>
      <c r="V97" s="48"/>
      <c r="W97" s="48"/>
      <c r="X97" s="48"/>
      <c r="Y97" s="50"/>
      <c r="Z97" s="50"/>
      <c r="AA97" s="50"/>
      <c r="AB97" s="50"/>
      <c r="AC97" s="50"/>
      <c r="AD97" s="50"/>
      <c r="AE97" s="50"/>
      <c r="AF97" s="51"/>
      <c r="AG97" s="51"/>
      <c r="AH97" s="51"/>
      <c r="AI97" s="51"/>
    </row>
    <row r="98" spans="1:35" ht="40" customHeight="1" x14ac:dyDescent="0.35">
      <c r="A98" s="109"/>
      <c r="B98" s="112"/>
      <c r="C98" s="33">
        <v>95</v>
      </c>
      <c r="D98" s="115"/>
      <c r="E98" s="39" t="s">
        <v>64</v>
      </c>
      <c r="F98" s="40" t="s">
        <v>125</v>
      </c>
      <c r="G98" s="40" t="s">
        <v>63</v>
      </c>
      <c r="H98" s="40" t="s">
        <v>29</v>
      </c>
      <c r="I98" s="38">
        <v>599.79</v>
      </c>
      <c r="J98" s="17">
        <v>0</v>
      </c>
      <c r="K98" s="79">
        <f t="shared" si="5"/>
        <v>0</v>
      </c>
      <c r="L98" s="81">
        <f t="shared" si="8"/>
        <v>0</v>
      </c>
      <c r="M98" s="82"/>
      <c r="N98" s="83">
        <f t="shared" si="6"/>
        <v>0</v>
      </c>
      <c r="O98" s="80"/>
      <c r="P98" s="80"/>
      <c r="Q98" s="80"/>
      <c r="R98" s="84">
        <f t="shared" si="7"/>
        <v>0</v>
      </c>
      <c r="S98" s="19" t="str">
        <f t="shared" si="9"/>
        <v>OK</v>
      </c>
      <c r="T98" s="48"/>
      <c r="U98" s="48"/>
      <c r="V98" s="48"/>
      <c r="W98" s="48"/>
      <c r="X98" s="48"/>
      <c r="Y98" s="50"/>
      <c r="Z98" s="50"/>
      <c r="AA98" s="50"/>
      <c r="AB98" s="50"/>
      <c r="AC98" s="50"/>
      <c r="AD98" s="50"/>
      <c r="AE98" s="50"/>
      <c r="AF98" s="51"/>
      <c r="AG98" s="51"/>
      <c r="AH98" s="51"/>
      <c r="AI98" s="51"/>
    </row>
    <row r="99" spans="1:35" ht="40" customHeight="1" x14ac:dyDescent="0.35">
      <c r="A99" s="109"/>
      <c r="B99" s="112"/>
      <c r="C99" s="33">
        <v>96</v>
      </c>
      <c r="D99" s="115"/>
      <c r="E99" s="39" t="s">
        <v>65</v>
      </c>
      <c r="F99" s="40" t="s">
        <v>125</v>
      </c>
      <c r="G99" s="40" t="s">
        <v>66</v>
      </c>
      <c r="H99" s="40" t="s">
        <v>29</v>
      </c>
      <c r="I99" s="38">
        <v>161.94</v>
      </c>
      <c r="J99" s="17">
        <v>0</v>
      </c>
      <c r="K99" s="79">
        <f t="shared" si="5"/>
        <v>0</v>
      </c>
      <c r="L99" s="81">
        <f t="shared" si="8"/>
        <v>0</v>
      </c>
      <c r="M99" s="82"/>
      <c r="N99" s="83">
        <f t="shared" si="6"/>
        <v>0</v>
      </c>
      <c r="O99" s="80"/>
      <c r="P99" s="80"/>
      <c r="Q99" s="80"/>
      <c r="R99" s="84">
        <f t="shared" si="7"/>
        <v>0</v>
      </c>
      <c r="S99" s="19" t="str">
        <f t="shared" si="9"/>
        <v>OK</v>
      </c>
      <c r="T99" s="48"/>
      <c r="U99" s="48"/>
      <c r="V99" s="48"/>
      <c r="W99" s="48"/>
      <c r="X99" s="48"/>
      <c r="Y99" s="50"/>
      <c r="Z99" s="50"/>
      <c r="AA99" s="50"/>
      <c r="AB99" s="50"/>
      <c r="AC99" s="50"/>
      <c r="AD99" s="50"/>
      <c r="AE99" s="50"/>
      <c r="AF99" s="51"/>
      <c r="AG99" s="51"/>
      <c r="AH99" s="51"/>
      <c r="AI99" s="51"/>
    </row>
    <row r="100" spans="1:35" ht="40" customHeight="1" x14ac:dyDescent="0.35">
      <c r="A100" s="109"/>
      <c r="B100" s="112"/>
      <c r="C100" s="33">
        <v>97</v>
      </c>
      <c r="D100" s="115"/>
      <c r="E100" s="39" t="s">
        <v>67</v>
      </c>
      <c r="F100" s="40" t="s">
        <v>125</v>
      </c>
      <c r="G100" s="40" t="s">
        <v>68</v>
      </c>
      <c r="H100" s="40" t="s">
        <v>29</v>
      </c>
      <c r="I100" s="38">
        <v>743.8</v>
      </c>
      <c r="J100" s="17">
        <v>0</v>
      </c>
      <c r="K100" s="79">
        <f t="shared" si="5"/>
        <v>0</v>
      </c>
      <c r="L100" s="81">
        <f t="shared" si="8"/>
        <v>0</v>
      </c>
      <c r="M100" s="82"/>
      <c r="N100" s="83">
        <f t="shared" si="6"/>
        <v>0</v>
      </c>
      <c r="O100" s="80"/>
      <c r="P100" s="80"/>
      <c r="Q100" s="80"/>
      <c r="R100" s="84">
        <f t="shared" si="7"/>
        <v>0</v>
      </c>
      <c r="S100" s="19" t="str">
        <f t="shared" si="9"/>
        <v>OK</v>
      </c>
      <c r="T100" s="48"/>
      <c r="U100" s="48"/>
      <c r="V100" s="48"/>
      <c r="W100" s="48"/>
      <c r="X100" s="48"/>
      <c r="Y100" s="50"/>
      <c r="Z100" s="50"/>
      <c r="AA100" s="50"/>
      <c r="AB100" s="50"/>
      <c r="AC100" s="50"/>
      <c r="AD100" s="50"/>
      <c r="AE100" s="50"/>
      <c r="AF100" s="51"/>
      <c r="AG100" s="51"/>
      <c r="AH100" s="51"/>
      <c r="AI100" s="51"/>
    </row>
    <row r="101" spans="1:35" ht="40" customHeight="1" x14ac:dyDescent="0.35">
      <c r="A101" s="109"/>
      <c r="B101" s="112"/>
      <c r="C101" s="33">
        <v>98</v>
      </c>
      <c r="D101" s="115"/>
      <c r="E101" s="39" t="s">
        <v>69</v>
      </c>
      <c r="F101" s="40" t="s">
        <v>125</v>
      </c>
      <c r="G101" s="40" t="s">
        <v>28</v>
      </c>
      <c r="H101" s="40" t="s">
        <v>29</v>
      </c>
      <c r="I101" s="38">
        <v>371.64</v>
      </c>
      <c r="J101" s="17">
        <v>0</v>
      </c>
      <c r="K101" s="79">
        <f t="shared" si="5"/>
        <v>0</v>
      </c>
      <c r="L101" s="81">
        <f t="shared" si="8"/>
        <v>0</v>
      </c>
      <c r="M101" s="82"/>
      <c r="N101" s="83">
        <f t="shared" si="6"/>
        <v>0</v>
      </c>
      <c r="O101" s="80"/>
      <c r="P101" s="80"/>
      <c r="Q101" s="80"/>
      <c r="R101" s="84">
        <f t="shared" si="7"/>
        <v>0</v>
      </c>
      <c r="S101" s="19" t="str">
        <f t="shared" si="9"/>
        <v>OK</v>
      </c>
      <c r="T101" s="48"/>
      <c r="U101" s="48"/>
      <c r="V101" s="48"/>
      <c r="W101" s="48"/>
      <c r="X101" s="48"/>
      <c r="Y101" s="50"/>
      <c r="Z101" s="50"/>
      <c r="AA101" s="50"/>
      <c r="AB101" s="50"/>
      <c r="AC101" s="50"/>
      <c r="AD101" s="50"/>
      <c r="AE101" s="50"/>
      <c r="AF101" s="51"/>
      <c r="AG101" s="51"/>
      <c r="AH101" s="51"/>
      <c r="AI101" s="51"/>
    </row>
    <row r="102" spans="1:35" ht="40" customHeight="1" x14ac:dyDescent="0.35">
      <c r="A102" s="109"/>
      <c r="B102" s="112"/>
      <c r="C102" s="33">
        <v>99</v>
      </c>
      <c r="D102" s="115"/>
      <c r="E102" s="39" t="s">
        <v>70</v>
      </c>
      <c r="F102" s="40" t="s">
        <v>125</v>
      </c>
      <c r="G102" s="40" t="s">
        <v>71</v>
      </c>
      <c r="H102" s="40" t="s">
        <v>29</v>
      </c>
      <c r="I102" s="38">
        <v>141.31</v>
      </c>
      <c r="J102" s="17">
        <v>0</v>
      </c>
      <c r="K102" s="79">
        <f t="shared" si="5"/>
        <v>0</v>
      </c>
      <c r="L102" s="81">
        <f t="shared" si="8"/>
        <v>0</v>
      </c>
      <c r="M102" s="82"/>
      <c r="N102" s="83">
        <f t="shared" si="6"/>
        <v>0</v>
      </c>
      <c r="O102" s="80"/>
      <c r="P102" s="80"/>
      <c r="Q102" s="80"/>
      <c r="R102" s="84">
        <f t="shared" si="7"/>
        <v>0</v>
      </c>
      <c r="S102" s="19" t="str">
        <f t="shared" si="9"/>
        <v>OK</v>
      </c>
      <c r="T102" s="48"/>
      <c r="U102" s="48"/>
      <c r="V102" s="48"/>
      <c r="W102" s="48"/>
      <c r="X102" s="48"/>
      <c r="Y102" s="50"/>
      <c r="Z102" s="50"/>
      <c r="AA102" s="50"/>
      <c r="AB102" s="50"/>
      <c r="AC102" s="50"/>
      <c r="AD102" s="50"/>
      <c r="AE102" s="50"/>
      <c r="AF102" s="51"/>
      <c r="AG102" s="51"/>
      <c r="AH102" s="51"/>
      <c r="AI102" s="51"/>
    </row>
    <row r="103" spans="1:35" ht="40" customHeight="1" x14ac:dyDescent="0.35">
      <c r="A103" s="109"/>
      <c r="B103" s="112"/>
      <c r="C103" s="33">
        <v>100</v>
      </c>
      <c r="D103" s="115"/>
      <c r="E103" s="39" t="s">
        <v>72</v>
      </c>
      <c r="F103" s="40" t="s">
        <v>125</v>
      </c>
      <c r="G103" s="40" t="s">
        <v>73</v>
      </c>
      <c r="H103" s="40" t="s">
        <v>29</v>
      </c>
      <c r="I103" s="38">
        <v>823.48</v>
      </c>
      <c r="J103" s="17">
        <v>0</v>
      </c>
      <c r="K103" s="79">
        <f t="shared" si="5"/>
        <v>0</v>
      </c>
      <c r="L103" s="81">
        <f t="shared" si="8"/>
        <v>0</v>
      </c>
      <c r="M103" s="82"/>
      <c r="N103" s="83">
        <f t="shared" si="6"/>
        <v>0</v>
      </c>
      <c r="O103" s="80"/>
      <c r="P103" s="80"/>
      <c r="Q103" s="80"/>
      <c r="R103" s="84">
        <f t="shared" si="7"/>
        <v>0</v>
      </c>
      <c r="S103" s="19" t="str">
        <f t="shared" si="9"/>
        <v>OK</v>
      </c>
      <c r="T103" s="48"/>
      <c r="U103" s="48"/>
      <c r="V103" s="48"/>
      <c r="W103" s="48"/>
      <c r="X103" s="48"/>
      <c r="Y103" s="50"/>
      <c r="Z103" s="50"/>
      <c r="AA103" s="50"/>
      <c r="AB103" s="50"/>
      <c r="AC103" s="50"/>
      <c r="AD103" s="50"/>
      <c r="AE103" s="50"/>
      <c r="AF103" s="51"/>
      <c r="AG103" s="51"/>
      <c r="AH103" s="51"/>
      <c r="AI103" s="51"/>
    </row>
    <row r="104" spans="1:35" ht="40" customHeight="1" x14ac:dyDescent="0.35">
      <c r="A104" s="109"/>
      <c r="B104" s="112"/>
      <c r="C104" s="33">
        <v>101</v>
      </c>
      <c r="D104" s="115"/>
      <c r="E104" s="39" t="s">
        <v>74</v>
      </c>
      <c r="F104" s="40" t="s">
        <v>125</v>
      </c>
      <c r="G104" s="40" t="s">
        <v>75</v>
      </c>
      <c r="H104" s="40" t="s">
        <v>29</v>
      </c>
      <c r="I104" s="38">
        <v>1149.44</v>
      </c>
      <c r="J104" s="17">
        <v>0</v>
      </c>
      <c r="K104" s="79">
        <f t="shared" si="5"/>
        <v>0</v>
      </c>
      <c r="L104" s="81">
        <f t="shared" si="8"/>
        <v>0</v>
      </c>
      <c r="M104" s="82"/>
      <c r="N104" s="83">
        <f t="shared" si="6"/>
        <v>0</v>
      </c>
      <c r="O104" s="80"/>
      <c r="P104" s="80"/>
      <c r="Q104" s="80"/>
      <c r="R104" s="84">
        <f t="shared" si="7"/>
        <v>0</v>
      </c>
      <c r="S104" s="19" t="str">
        <f t="shared" si="9"/>
        <v>OK</v>
      </c>
      <c r="T104" s="48"/>
      <c r="U104" s="48"/>
      <c r="V104" s="48"/>
      <c r="W104" s="48"/>
      <c r="X104" s="48"/>
      <c r="Y104" s="50"/>
      <c r="Z104" s="50"/>
      <c r="AA104" s="50"/>
      <c r="AB104" s="50"/>
      <c r="AC104" s="50"/>
      <c r="AD104" s="50"/>
      <c r="AE104" s="50"/>
      <c r="AF104" s="51"/>
      <c r="AG104" s="51"/>
      <c r="AH104" s="51"/>
      <c r="AI104" s="51"/>
    </row>
    <row r="105" spans="1:35" ht="40" customHeight="1" x14ac:dyDescent="0.35">
      <c r="A105" s="109"/>
      <c r="B105" s="112"/>
      <c r="C105" s="33">
        <v>102</v>
      </c>
      <c r="D105" s="115"/>
      <c r="E105" s="39" t="s">
        <v>76</v>
      </c>
      <c r="F105" s="40" t="s">
        <v>125</v>
      </c>
      <c r="G105" s="40" t="s">
        <v>28</v>
      </c>
      <c r="H105" s="40" t="s">
        <v>29</v>
      </c>
      <c r="I105" s="38">
        <v>614.84</v>
      </c>
      <c r="J105" s="17">
        <v>0</v>
      </c>
      <c r="K105" s="79">
        <f t="shared" si="5"/>
        <v>0</v>
      </c>
      <c r="L105" s="81">
        <f t="shared" si="8"/>
        <v>0</v>
      </c>
      <c r="M105" s="82"/>
      <c r="N105" s="83">
        <f t="shared" si="6"/>
        <v>0</v>
      </c>
      <c r="O105" s="80"/>
      <c r="P105" s="80"/>
      <c r="Q105" s="80"/>
      <c r="R105" s="84">
        <f t="shared" si="7"/>
        <v>0</v>
      </c>
      <c r="S105" s="19" t="str">
        <f t="shared" si="9"/>
        <v>OK</v>
      </c>
      <c r="T105" s="48"/>
      <c r="U105" s="48"/>
      <c r="V105" s="48"/>
      <c r="W105" s="48"/>
      <c r="X105" s="48"/>
      <c r="Y105" s="50"/>
      <c r="Z105" s="50"/>
      <c r="AA105" s="50"/>
      <c r="AB105" s="50"/>
      <c r="AC105" s="50"/>
      <c r="AD105" s="50"/>
      <c r="AE105" s="50"/>
      <c r="AF105" s="51"/>
      <c r="AG105" s="51"/>
      <c r="AH105" s="51"/>
      <c r="AI105" s="51"/>
    </row>
    <row r="106" spans="1:35" ht="40" customHeight="1" x14ac:dyDescent="0.35">
      <c r="A106" s="109"/>
      <c r="B106" s="112"/>
      <c r="C106" s="33">
        <v>103</v>
      </c>
      <c r="D106" s="115"/>
      <c r="E106" s="39" t="s">
        <v>77</v>
      </c>
      <c r="F106" s="40" t="s">
        <v>125</v>
      </c>
      <c r="G106" s="40" t="s">
        <v>28</v>
      </c>
      <c r="H106" s="40" t="s">
        <v>29</v>
      </c>
      <c r="I106" s="38">
        <v>1161.08</v>
      </c>
      <c r="J106" s="17">
        <v>0</v>
      </c>
      <c r="K106" s="79">
        <f t="shared" si="5"/>
        <v>0</v>
      </c>
      <c r="L106" s="81">
        <f t="shared" si="8"/>
        <v>0</v>
      </c>
      <c r="M106" s="82"/>
      <c r="N106" s="83">
        <f t="shared" si="6"/>
        <v>0</v>
      </c>
      <c r="O106" s="80"/>
      <c r="P106" s="80"/>
      <c r="Q106" s="80"/>
      <c r="R106" s="84">
        <f t="shared" si="7"/>
        <v>0</v>
      </c>
      <c r="S106" s="19" t="str">
        <f t="shared" si="9"/>
        <v>OK</v>
      </c>
      <c r="T106" s="48"/>
      <c r="U106" s="48"/>
      <c r="V106" s="48"/>
      <c r="W106" s="48"/>
      <c r="X106" s="48"/>
      <c r="Y106" s="50"/>
      <c r="Z106" s="50"/>
      <c r="AA106" s="50"/>
      <c r="AB106" s="50"/>
      <c r="AC106" s="50"/>
      <c r="AD106" s="50"/>
      <c r="AE106" s="50"/>
      <c r="AF106" s="51"/>
      <c r="AG106" s="51"/>
      <c r="AH106" s="51"/>
      <c r="AI106" s="51"/>
    </row>
    <row r="107" spans="1:35" ht="40" customHeight="1" x14ac:dyDescent="0.35">
      <c r="A107" s="109"/>
      <c r="B107" s="112"/>
      <c r="C107" s="33">
        <v>104</v>
      </c>
      <c r="D107" s="115"/>
      <c r="E107" s="39" t="s">
        <v>78</v>
      </c>
      <c r="F107" s="40" t="s">
        <v>125</v>
      </c>
      <c r="G107" s="40" t="s">
        <v>28</v>
      </c>
      <c r="H107" s="40" t="s">
        <v>29</v>
      </c>
      <c r="I107" s="38">
        <v>77.2</v>
      </c>
      <c r="J107" s="17">
        <v>0</v>
      </c>
      <c r="K107" s="79">
        <f t="shared" si="5"/>
        <v>0</v>
      </c>
      <c r="L107" s="81">
        <f t="shared" si="8"/>
        <v>0</v>
      </c>
      <c r="M107" s="82"/>
      <c r="N107" s="83">
        <f t="shared" si="6"/>
        <v>0</v>
      </c>
      <c r="O107" s="80"/>
      <c r="P107" s="80"/>
      <c r="Q107" s="80"/>
      <c r="R107" s="84">
        <f t="shared" si="7"/>
        <v>0</v>
      </c>
      <c r="S107" s="19" t="str">
        <f t="shared" si="9"/>
        <v>OK</v>
      </c>
      <c r="T107" s="48"/>
      <c r="U107" s="48"/>
      <c r="V107" s="48"/>
      <c r="W107" s="48"/>
      <c r="X107" s="48"/>
      <c r="Y107" s="50"/>
      <c r="Z107" s="50"/>
      <c r="AA107" s="50"/>
      <c r="AB107" s="50"/>
      <c r="AC107" s="50"/>
      <c r="AD107" s="50"/>
      <c r="AE107" s="50"/>
      <c r="AF107" s="51"/>
      <c r="AG107" s="51"/>
      <c r="AH107" s="51"/>
      <c r="AI107" s="51"/>
    </row>
    <row r="108" spans="1:35" ht="40" customHeight="1" x14ac:dyDescent="0.35">
      <c r="A108" s="109"/>
      <c r="B108" s="112"/>
      <c r="C108" s="33">
        <v>105</v>
      </c>
      <c r="D108" s="115"/>
      <c r="E108" s="39" t="s">
        <v>131</v>
      </c>
      <c r="F108" s="40" t="s">
        <v>125</v>
      </c>
      <c r="G108" s="40" t="s">
        <v>28</v>
      </c>
      <c r="H108" s="40" t="s">
        <v>29</v>
      </c>
      <c r="I108" s="38">
        <v>73.09</v>
      </c>
      <c r="J108" s="17">
        <v>0</v>
      </c>
      <c r="K108" s="79">
        <f t="shared" si="5"/>
        <v>0</v>
      </c>
      <c r="L108" s="81">
        <f t="shared" si="8"/>
        <v>0</v>
      </c>
      <c r="M108" s="82"/>
      <c r="N108" s="83">
        <f t="shared" si="6"/>
        <v>0</v>
      </c>
      <c r="O108" s="80"/>
      <c r="P108" s="80"/>
      <c r="Q108" s="80"/>
      <c r="R108" s="84">
        <f t="shared" si="7"/>
        <v>0</v>
      </c>
      <c r="S108" s="19" t="str">
        <f t="shared" si="9"/>
        <v>OK</v>
      </c>
      <c r="T108" s="48"/>
      <c r="U108" s="48"/>
      <c r="V108" s="48"/>
      <c r="W108" s="48"/>
      <c r="X108" s="48"/>
      <c r="Y108" s="50"/>
      <c r="Z108" s="50"/>
      <c r="AA108" s="50"/>
      <c r="AB108" s="50"/>
      <c r="AC108" s="50"/>
      <c r="AD108" s="50"/>
      <c r="AE108" s="50"/>
      <c r="AF108" s="51"/>
      <c r="AG108" s="51"/>
      <c r="AH108" s="51"/>
      <c r="AI108" s="51"/>
    </row>
    <row r="109" spans="1:35" ht="40" customHeight="1" x14ac:dyDescent="0.35">
      <c r="A109" s="109"/>
      <c r="B109" s="112"/>
      <c r="C109" s="33">
        <v>106</v>
      </c>
      <c r="D109" s="115"/>
      <c r="E109" s="39" t="s">
        <v>135</v>
      </c>
      <c r="F109" s="40" t="s">
        <v>37</v>
      </c>
      <c r="G109" s="40" t="s">
        <v>98</v>
      </c>
      <c r="H109" s="40" t="s">
        <v>29</v>
      </c>
      <c r="I109" s="38">
        <v>56.1</v>
      </c>
      <c r="J109" s="17">
        <v>0</v>
      </c>
      <c r="K109" s="79">
        <f t="shared" si="5"/>
        <v>0</v>
      </c>
      <c r="L109" s="81">
        <f t="shared" si="8"/>
        <v>0</v>
      </c>
      <c r="M109" s="82"/>
      <c r="N109" s="83">
        <f t="shared" si="6"/>
        <v>0</v>
      </c>
      <c r="O109" s="80"/>
      <c r="P109" s="80"/>
      <c r="Q109" s="80"/>
      <c r="R109" s="84">
        <f t="shared" si="7"/>
        <v>0</v>
      </c>
      <c r="S109" s="19" t="str">
        <f t="shared" si="9"/>
        <v>OK</v>
      </c>
      <c r="T109" s="48"/>
      <c r="U109" s="48"/>
      <c r="V109" s="48"/>
      <c r="W109" s="48"/>
      <c r="X109" s="48"/>
      <c r="Y109" s="50"/>
      <c r="Z109" s="50"/>
      <c r="AA109" s="50"/>
      <c r="AB109" s="50"/>
      <c r="AC109" s="50"/>
      <c r="AD109" s="50"/>
      <c r="AE109" s="50"/>
      <c r="AF109" s="51"/>
      <c r="AG109" s="51"/>
      <c r="AH109" s="51"/>
      <c r="AI109" s="51"/>
    </row>
    <row r="110" spans="1:35" ht="40" customHeight="1" x14ac:dyDescent="0.35">
      <c r="A110" s="109"/>
      <c r="B110" s="112"/>
      <c r="C110" s="33">
        <v>107</v>
      </c>
      <c r="D110" s="115"/>
      <c r="E110" s="39" t="s">
        <v>84</v>
      </c>
      <c r="F110" s="40" t="s">
        <v>125</v>
      </c>
      <c r="G110" s="40" t="s">
        <v>85</v>
      </c>
      <c r="H110" s="40" t="s">
        <v>29</v>
      </c>
      <c r="I110" s="38">
        <v>1215.22</v>
      </c>
      <c r="J110" s="17">
        <v>0</v>
      </c>
      <c r="K110" s="79">
        <f t="shared" si="5"/>
        <v>0</v>
      </c>
      <c r="L110" s="81">
        <f t="shared" si="8"/>
        <v>0</v>
      </c>
      <c r="M110" s="82"/>
      <c r="N110" s="83">
        <f t="shared" si="6"/>
        <v>0</v>
      </c>
      <c r="O110" s="80"/>
      <c r="P110" s="80"/>
      <c r="Q110" s="80"/>
      <c r="R110" s="84">
        <f t="shared" si="7"/>
        <v>0</v>
      </c>
      <c r="S110" s="19" t="str">
        <f t="shared" si="9"/>
        <v>OK</v>
      </c>
      <c r="T110" s="48"/>
      <c r="U110" s="48"/>
      <c r="V110" s="48"/>
      <c r="W110" s="48"/>
      <c r="X110" s="48"/>
      <c r="Y110" s="50"/>
      <c r="Z110" s="50"/>
      <c r="AA110" s="50"/>
      <c r="AB110" s="50"/>
      <c r="AC110" s="50"/>
      <c r="AD110" s="50"/>
      <c r="AE110" s="50"/>
      <c r="AF110" s="51"/>
      <c r="AG110" s="51"/>
      <c r="AH110" s="51"/>
      <c r="AI110" s="51"/>
    </row>
    <row r="111" spans="1:35" ht="40" customHeight="1" x14ac:dyDescent="0.35">
      <c r="A111" s="109"/>
      <c r="B111" s="112"/>
      <c r="C111" s="33">
        <v>108</v>
      </c>
      <c r="D111" s="115"/>
      <c r="E111" s="39" t="s">
        <v>86</v>
      </c>
      <c r="F111" s="40" t="s">
        <v>125</v>
      </c>
      <c r="G111" s="40" t="s">
        <v>87</v>
      </c>
      <c r="H111" s="40" t="s">
        <v>29</v>
      </c>
      <c r="I111" s="38">
        <v>496.61</v>
      </c>
      <c r="J111" s="17">
        <v>0</v>
      </c>
      <c r="K111" s="79">
        <f t="shared" si="5"/>
        <v>0</v>
      </c>
      <c r="L111" s="81">
        <f t="shared" si="8"/>
        <v>0</v>
      </c>
      <c r="M111" s="82"/>
      <c r="N111" s="83">
        <f t="shared" si="6"/>
        <v>0</v>
      </c>
      <c r="O111" s="80"/>
      <c r="P111" s="80"/>
      <c r="Q111" s="80"/>
      <c r="R111" s="84">
        <f t="shared" si="7"/>
        <v>0</v>
      </c>
      <c r="S111" s="19" t="str">
        <f t="shared" si="9"/>
        <v>OK</v>
      </c>
      <c r="T111" s="48"/>
      <c r="U111" s="48"/>
      <c r="V111" s="48"/>
      <c r="W111" s="48"/>
      <c r="X111" s="48"/>
      <c r="Y111" s="50"/>
      <c r="Z111" s="50"/>
      <c r="AA111" s="50"/>
      <c r="AB111" s="50"/>
      <c r="AC111" s="50"/>
      <c r="AD111" s="50"/>
      <c r="AE111" s="50"/>
      <c r="AF111" s="51"/>
      <c r="AG111" s="51"/>
      <c r="AH111" s="51"/>
      <c r="AI111" s="51"/>
    </row>
    <row r="112" spans="1:35" ht="40" customHeight="1" x14ac:dyDescent="0.35">
      <c r="A112" s="109"/>
      <c r="B112" s="112"/>
      <c r="C112" s="33">
        <v>109</v>
      </c>
      <c r="D112" s="115"/>
      <c r="E112" s="39" t="s">
        <v>89</v>
      </c>
      <c r="F112" s="40" t="s">
        <v>37</v>
      </c>
      <c r="G112" s="40" t="s">
        <v>28</v>
      </c>
      <c r="H112" s="40" t="s">
        <v>29</v>
      </c>
      <c r="I112" s="38">
        <v>205.87</v>
      </c>
      <c r="J112" s="17">
        <v>0</v>
      </c>
      <c r="K112" s="79">
        <f t="shared" si="5"/>
        <v>0</v>
      </c>
      <c r="L112" s="81">
        <f t="shared" si="8"/>
        <v>0</v>
      </c>
      <c r="M112" s="82"/>
      <c r="N112" s="83">
        <f t="shared" si="6"/>
        <v>0</v>
      </c>
      <c r="O112" s="80"/>
      <c r="P112" s="80"/>
      <c r="Q112" s="80"/>
      <c r="R112" s="84">
        <f t="shared" si="7"/>
        <v>0</v>
      </c>
      <c r="S112" s="19" t="str">
        <f t="shared" si="9"/>
        <v>OK</v>
      </c>
      <c r="T112" s="48"/>
      <c r="U112" s="48"/>
      <c r="V112" s="48"/>
      <c r="W112" s="48"/>
      <c r="X112" s="48"/>
      <c r="Y112" s="50"/>
      <c r="Z112" s="50"/>
      <c r="AA112" s="50"/>
      <c r="AB112" s="50"/>
      <c r="AC112" s="50"/>
      <c r="AD112" s="50"/>
      <c r="AE112" s="50"/>
      <c r="AF112" s="51"/>
      <c r="AG112" s="51"/>
      <c r="AH112" s="51"/>
      <c r="AI112" s="51"/>
    </row>
    <row r="113" spans="1:35" ht="40" customHeight="1" x14ac:dyDescent="0.35">
      <c r="A113" s="109"/>
      <c r="B113" s="112"/>
      <c r="C113" s="33">
        <v>110</v>
      </c>
      <c r="D113" s="115"/>
      <c r="E113" s="39" t="s">
        <v>90</v>
      </c>
      <c r="F113" s="40" t="s">
        <v>37</v>
      </c>
      <c r="G113" s="40" t="s">
        <v>28</v>
      </c>
      <c r="H113" s="40" t="s">
        <v>29</v>
      </c>
      <c r="I113" s="38">
        <v>115.8</v>
      </c>
      <c r="J113" s="17">
        <v>0</v>
      </c>
      <c r="K113" s="79">
        <f t="shared" si="5"/>
        <v>0</v>
      </c>
      <c r="L113" s="81">
        <f t="shared" si="8"/>
        <v>0</v>
      </c>
      <c r="M113" s="82"/>
      <c r="N113" s="83">
        <f t="shared" si="6"/>
        <v>0</v>
      </c>
      <c r="O113" s="80"/>
      <c r="P113" s="80"/>
      <c r="Q113" s="80"/>
      <c r="R113" s="84">
        <f t="shared" si="7"/>
        <v>0</v>
      </c>
      <c r="S113" s="19" t="str">
        <f t="shared" si="9"/>
        <v>OK</v>
      </c>
      <c r="T113" s="48"/>
      <c r="U113" s="48"/>
      <c r="V113" s="48"/>
      <c r="W113" s="48"/>
      <c r="X113" s="48"/>
      <c r="Y113" s="50"/>
      <c r="Z113" s="50"/>
      <c r="AA113" s="50"/>
      <c r="AB113" s="50"/>
      <c r="AC113" s="50"/>
      <c r="AD113" s="50"/>
      <c r="AE113" s="50"/>
      <c r="AF113" s="51"/>
      <c r="AG113" s="51"/>
      <c r="AH113" s="51"/>
      <c r="AI113" s="51"/>
    </row>
    <row r="114" spans="1:35" ht="40" customHeight="1" x14ac:dyDescent="0.35">
      <c r="A114" s="109"/>
      <c r="B114" s="112"/>
      <c r="C114" s="33">
        <v>111</v>
      </c>
      <c r="D114" s="115"/>
      <c r="E114" s="39" t="s">
        <v>91</v>
      </c>
      <c r="F114" s="40" t="s">
        <v>37</v>
      </c>
      <c r="G114" s="40" t="s">
        <v>92</v>
      </c>
      <c r="H114" s="40" t="s">
        <v>29</v>
      </c>
      <c r="I114" s="38">
        <v>20.76</v>
      </c>
      <c r="J114" s="17">
        <v>0</v>
      </c>
      <c r="K114" s="79">
        <f t="shared" si="5"/>
        <v>0</v>
      </c>
      <c r="L114" s="81">
        <f t="shared" si="8"/>
        <v>0</v>
      </c>
      <c r="M114" s="82"/>
      <c r="N114" s="83">
        <f t="shared" si="6"/>
        <v>0</v>
      </c>
      <c r="O114" s="80"/>
      <c r="P114" s="80"/>
      <c r="Q114" s="80"/>
      <c r="R114" s="84">
        <f t="shared" si="7"/>
        <v>0</v>
      </c>
      <c r="S114" s="19" t="str">
        <f t="shared" si="9"/>
        <v>OK</v>
      </c>
      <c r="T114" s="48"/>
      <c r="U114" s="48"/>
      <c r="V114" s="48"/>
      <c r="W114" s="48"/>
      <c r="X114" s="48"/>
      <c r="Y114" s="50"/>
      <c r="Z114" s="50"/>
      <c r="AA114" s="50"/>
      <c r="AB114" s="50"/>
      <c r="AC114" s="50"/>
      <c r="AD114" s="50"/>
      <c r="AE114" s="50"/>
      <c r="AF114" s="51"/>
      <c r="AG114" s="51"/>
      <c r="AH114" s="51"/>
      <c r="AI114" s="51"/>
    </row>
    <row r="115" spans="1:35" ht="40" customHeight="1" x14ac:dyDescent="0.35">
      <c r="A115" s="109"/>
      <c r="B115" s="112"/>
      <c r="C115" s="33">
        <v>112</v>
      </c>
      <c r="D115" s="115"/>
      <c r="E115" s="39" t="s">
        <v>93</v>
      </c>
      <c r="F115" s="40" t="s">
        <v>125</v>
      </c>
      <c r="G115" s="40" t="s">
        <v>28</v>
      </c>
      <c r="H115" s="40" t="s">
        <v>29</v>
      </c>
      <c r="I115" s="38">
        <v>192.14</v>
      </c>
      <c r="J115" s="17">
        <v>0</v>
      </c>
      <c r="K115" s="79">
        <f t="shared" si="5"/>
        <v>0</v>
      </c>
      <c r="L115" s="81">
        <f t="shared" si="8"/>
        <v>0</v>
      </c>
      <c r="M115" s="82"/>
      <c r="N115" s="83">
        <f t="shared" si="6"/>
        <v>0</v>
      </c>
      <c r="O115" s="80"/>
      <c r="P115" s="80"/>
      <c r="Q115" s="80"/>
      <c r="R115" s="84">
        <f t="shared" si="7"/>
        <v>0</v>
      </c>
      <c r="S115" s="19" t="str">
        <f t="shared" si="9"/>
        <v>OK</v>
      </c>
      <c r="T115" s="48"/>
      <c r="U115" s="48"/>
      <c r="V115" s="48"/>
      <c r="W115" s="48"/>
      <c r="X115" s="48"/>
      <c r="Y115" s="50"/>
      <c r="Z115" s="50"/>
      <c r="AA115" s="50"/>
      <c r="AB115" s="50"/>
      <c r="AC115" s="50"/>
      <c r="AD115" s="50"/>
      <c r="AE115" s="50"/>
      <c r="AF115" s="51"/>
      <c r="AG115" s="51"/>
      <c r="AH115" s="51"/>
      <c r="AI115" s="51"/>
    </row>
    <row r="116" spans="1:35" ht="40" customHeight="1" x14ac:dyDescent="0.35">
      <c r="A116" s="110"/>
      <c r="B116" s="113"/>
      <c r="C116" s="33">
        <v>113</v>
      </c>
      <c r="D116" s="116"/>
      <c r="E116" s="39" t="s">
        <v>94</v>
      </c>
      <c r="F116" s="40" t="s">
        <v>125</v>
      </c>
      <c r="G116" s="40" t="s">
        <v>28</v>
      </c>
      <c r="H116" s="40" t="s">
        <v>29</v>
      </c>
      <c r="I116" s="38">
        <v>210.16</v>
      </c>
      <c r="J116" s="17">
        <v>0</v>
      </c>
      <c r="K116" s="79">
        <f t="shared" si="5"/>
        <v>0</v>
      </c>
      <c r="L116" s="81">
        <f t="shared" si="8"/>
        <v>0</v>
      </c>
      <c r="M116" s="82"/>
      <c r="N116" s="83">
        <f t="shared" si="6"/>
        <v>0</v>
      </c>
      <c r="O116" s="80"/>
      <c r="P116" s="80"/>
      <c r="Q116" s="80"/>
      <c r="R116" s="84">
        <f t="shared" si="7"/>
        <v>0</v>
      </c>
      <c r="S116" s="19" t="str">
        <f t="shared" si="9"/>
        <v>OK</v>
      </c>
      <c r="T116" s="48"/>
      <c r="U116" s="48"/>
      <c r="V116" s="48"/>
      <c r="W116" s="48"/>
      <c r="X116" s="48"/>
      <c r="Y116" s="50"/>
      <c r="Z116" s="50"/>
      <c r="AA116" s="50"/>
      <c r="AB116" s="50"/>
      <c r="AC116" s="50"/>
      <c r="AD116" s="50"/>
      <c r="AE116" s="50"/>
      <c r="AF116" s="51"/>
      <c r="AG116" s="51"/>
      <c r="AH116" s="51"/>
      <c r="AI116" s="51"/>
    </row>
    <row r="117" spans="1:35" ht="40" customHeight="1" x14ac:dyDescent="0.35">
      <c r="A117" s="108" t="s">
        <v>142</v>
      </c>
      <c r="B117" s="111">
        <v>4</v>
      </c>
      <c r="C117" s="33">
        <v>114</v>
      </c>
      <c r="D117" s="114" t="s">
        <v>123</v>
      </c>
      <c r="E117" s="39" t="s">
        <v>27</v>
      </c>
      <c r="F117" s="40" t="s">
        <v>125</v>
      </c>
      <c r="G117" s="40" t="s">
        <v>28</v>
      </c>
      <c r="H117" s="40" t="s">
        <v>29</v>
      </c>
      <c r="I117" s="38">
        <v>250</v>
      </c>
      <c r="J117" s="17">
        <v>0</v>
      </c>
      <c r="K117" s="79">
        <f t="shared" si="5"/>
        <v>0</v>
      </c>
      <c r="L117" s="81">
        <f t="shared" si="8"/>
        <v>0</v>
      </c>
      <c r="M117" s="82"/>
      <c r="N117" s="83">
        <f t="shared" si="6"/>
        <v>0</v>
      </c>
      <c r="O117" s="80"/>
      <c r="P117" s="80"/>
      <c r="Q117" s="80"/>
      <c r="R117" s="84">
        <f t="shared" si="7"/>
        <v>0</v>
      </c>
      <c r="S117" s="19" t="str">
        <f t="shared" si="9"/>
        <v>OK</v>
      </c>
      <c r="T117" s="48"/>
      <c r="U117" s="48"/>
      <c r="V117" s="48"/>
      <c r="W117" s="48"/>
      <c r="X117" s="48"/>
      <c r="Y117" s="50"/>
      <c r="Z117" s="50"/>
      <c r="AA117" s="50"/>
      <c r="AB117" s="50"/>
      <c r="AC117" s="50"/>
      <c r="AD117" s="50"/>
      <c r="AE117" s="50"/>
      <c r="AF117" s="51"/>
      <c r="AG117" s="51"/>
      <c r="AH117" s="51"/>
      <c r="AI117" s="51"/>
    </row>
    <row r="118" spans="1:35" ht="40" customHeight="1" x14ac:dyDescent="0.35">
      <c r="A118" s="109"/>
      <c r="B118" s="112"/>
      <c r="C118" s="33">
        <v>115</v>
      </c>
      <c r="D118" s="115"/>
      <c r="E118" s="39" t="s">
        <v>30</v>
      </c>
      <c r="F118" s="40" t="s">
        <v>31</v>
      </c>
      <c r="G118" s="40" t="s">
        <v>28</v>
      </c>
      <c r="H118" s="40" t="s">
        <v>29</v>
      </c>
      <c r="I118" s="38">
        <v>20</v>
      </c>
      <c r="J118" s="17">
        <v>0</v>
      </c>
      <c r="K118" s="79">
        <f t="shared" si="5"/>
        <v>0</v>
      </c>
      <c r="L118" s="81">
        <f t="shared" si="8"/>
        <v>0</v>
      </c>
      <c r="M118" s="82"/>
      <c r="N118" s="83">
        <f t="shared" si="6"/>
        <v>0</v>
      </c>
      <c r="O118" s="80"/>
      <c r="P118" s="80"/>
      <c r="Q118" s="80"/>
      <c r="R118" s="84">
        <f t="shared" si="7"/>
        <v>0</v>
      </c>
      <c r="S118" s="19" t="str">
        <f t="shared" si="9"/>
        <v>OK</v>
      </c>
      <c r="T118" s="48"/>
      <c r="U118" s="48"/>
      <c r="V118" s="48"/>
      <c r="W118" s="48"/>
      <c r="X118" s="48"/>
      <c r="Y118" s="50"/>
      <c r="Z118" s="50"/>
      <c r="AA118" s="50"/>
      <c r="AB118" s="50"/>
      <c r="AC118" s="50"/>
      <c r="AD118" s="50"/>
      <c r="AE118" s="50"/>
      <c r="AF118" s="51"/>
      <c r="AG118" s="51"/>
      <c r="AH118" s="51"/>
      <c r="AI118" s="51"/>
    </row>
    <row r="119" spans="1:35" ht="40" customHeight="1" x14ac:dyDescent="0.35">
      <c r="A119" s="109"/>
      <c r="B119" s="112"/>
      <c r="C119" s="33">
        <v>116</v>
      </c>
      <c r="D119" s="115"/>
      <c r="E119" s="39" t="s">
        <v>32</v>
      </c>
      <c r="F119" s="40" t="s">
        <v>125</v>
      </c>
      <c r="G119" s="40" t="s">
        <v>28</v>
      </c>
      <c r="H119" s="40" t="s">
        <v>29</v>
      </c>
      <c r="I119" s="38">
        <v>32</v>
      </c>
      <c r="J119" s="17">
        <v>0</v>
      </c>
      <c r="K119" s="79">
        <f t="shared" si="5"/>
        <v>0</v>
      </c>
      <c r="L119" s="81">
        <f t="shared" si="8"/>
        <v>0</v>
      </c>
      <c r="M119" s="82"/>
      <c r="N119" s="83">
        <f t="shared" si="6"/>
        <v>0</v>
      </c>
      <c r="O119" s="80"/>
      <c r="P119" s="80"/>
      <c r="Q119" s="80"/>
      <c r="R119" s="84">
        <f t="shared" si="7"/>
        <v>0</v>
      </c>
      <c r="S119" s="19" t="str">
        <f t="shared" si="9"/>
        <v>OK</v>
      </c>
      <c r="T119" s="48"/>
      <c r="U119" s="48"/>
      <c r="V119" s="48"/>
      <c r="W119" s="48"/>
      <c r="X119" s="48"/>
      <c r="Y119" s="50"/>
      <c r="Z119" s="50"/>
      <c r="AA119" s="50"/>
      <c r="AB119" s="50"/>
      <c r="AC119" s="50"/>
      <c r="AD119" s="50"/>
      <c r="AE119" s="50"/>
      <c r="AF119" s="51"/>
      <c r="AG119" s="51"/>
      <c r="AH119" s="51"/>
      <c r="AI119" s="51"/>
    </row>
    <row r="120" spans="1:35" ht="40" customHeight="1" x14ac:dyDescent="0.35">
      <c r="A120" s="109"/>
      <c r="B120" s="112"/>
      <c r="C120" s="33">
        <v>117</v>
      </c>
      <c r="D120" s="115"/>
      <c r="E120" s="39" t="s">
        <v>33</v>
      </c>
      <c r="F120" s="40" t="s">
        <v>125</v>
      </c>
      <c r="G120" s="40" t="s">
        <v>34</v>
      </c>
      <c r="H120" s="40" t="s">
        <v>29</v>
      </c>
      <c r="I120" s="38">
        <v>52</v>
      </c>
      <c r="J120" s="17">
        <v>0</v>
      </c>
      <c r="K120" s="79">
        <f t="shared" si="5"/>
        <v>0</v>
      </c>
      <c r="L120" s="81">
        <f t="shared" si="8"/>
        <v>0</v>
      </c>
      <c r="M120" s="82"/>
      <c r="N120" s="83">
        <f t="shared" si="6"/>
        <v>0</v>
      </c>
      <c r="O120" s="80"/>
      <c r="P120" s="80"/>
      <c r="Q120" s="80"/>
      <c r="R120" s="84">
        <f t="shared" si="7"/>
        <v>0</v>
      </c>
      <c r="S120" s="19" t="str">
        <f t="shared" si="9"/>
        <v>OK</v>
      </c>
      <c r="T120" s="48"/>
      <c r="U120" s="48"/>
      <c r="V120" s="48"/>
      <c r="W120" s="48"/>
      <c r="X120" s="48"/>
      <c r="Y120" s="50"/>
      <c r="Z120" s="50"/>
      <c r="AA120" s="50"/>
      <c r="AB120" s="50"/>
      <c r="AC120" s="50"/>
      <c r="AD120" s="50"/>
      <c r="AE120" s="50"/>
      <c r="AF120" s="51"/>
      <c r="AG120" s="51"/>
      <c r="AH120" s="51"/>
      <c r="AI120" s="51"/>
    </row>
    <row r="121" spans="1:35" ht="40" customHeight="1" x14ac:dyDescent="0.35">
      <c r="A121" s="109"/>
      <c r="B121" s="112"/>
      <c r="C121" s="33">
        <v>118</v>
      </c>
      <c r="D121" s="115"/>
      <c r="E121" s="39" t="s">
        <v>35</v>
      </c>
      <c r="F121" s="40" t="s">
        <v>125</v>
      </c>
      <c r="G121" s="40" t="s">
        <v>36</v>
      </c>
      <c r="H121" s="40" t="s">
        <v>29</v>
      </c>
      <c r="I121" s="38">
        <v>75</v>
      </c>
      <c r="J121" s="17">
        <v>0</v>
      </c>
      <c r="K121" s="79">
        <f t="shared" si="5"/>
        <v>0</v>
      </c>
      <c r="L121" s="81">
        <f t="shared" si="8"/>
        <v>0</v>
      </c>
      <c r="M121" s="82"/>
      <c r="N121" s="83">
        <f t="shared" si="6"/>
        <v>0</v>
      </c>
      <c r="O121" s="80"/>
      <c r="P121" s="80"/>
      <c r="Q121" s="80"/>
      <c r="R121" s="84">
        <f t="shared" si="7"/>
        <v>0</v>
      </c>
      <c r="S121" s="19" t="str">
        <f t="shared" si="9"/>
        <v>OK</v>
      </c>
      <c r="T121" s="48"/>
      <c r="U121" s="48"/>
      <c r="V121" s="48"/>
      <c r="W121" s="48"/>
      <c r="X121" s="48"/>
      <c r="Y121" s="50"/>
      <c r="Z121" s="50"/>
      <c r="AA121" s="50"/>
      <c r="AB121" s="50"/>
      <c r="AC121" s="50"/>
      <c r="AD121" s="50"/>
      <c r="AE121" s="50"/>
      <c r="AF121" s="51"/>
      <c r="AG121" s="51"/>
      <c r="AH121" s="51"/>
      <c r="AI121" s="51"/>
    </row>
    <row r="122" spans="1:35" ht="40" customHeight="1" x14ac:dyDescent="0.35">
      <c r="A122" s="109"/>
      <c r="B122" s="112"/>
      <c r="C122" s="33">
        <v>119</v>
      </c>
      <c r="D122" s="115"/>
      <c r="E122" s="39" t="s">
        <v>127</v>
      </c>
      <c r="F122" s="40" t="s">
        <v>125</v>
      </c>
      <c r="G122" s="40" t="s">
        <v>28</v>
      </c>
      <c r="H122" s="40" t="s">
        <v>29</v>
      </c>
      <c r="I122" s="38">
        <v>6.59</v>
      </c>
      <c r="J122" s="17">
        <v>0</v>
      </c>
      <c r="K122" s="79">
        <f t="shared" si="5"/>
        <v>0</v>
      </c>
      <c r="L122" s="81">
        <f t="shared" si="8"/>
        <v>0</v>
      </c>
      <c r="M122" s="82"/>
      <c r="N122" s="83">
        <f t="shared" si="6"/>
        <v>0</v>
      </c>
      <c r="O122" s="80"/>
      <c r="P122" s="80"/>
      <c r="Q122" s="80"/>
      <c r="R122" s="84">
        <f t="shared" si="7"/>
        <v>0</v>
      </c>
      <c r="S122" s="19" t="str">
        <f t="shared" si="9"/>
        <v>OK</v>
      </c>
      <c r="T122" s="48"/>
      <c r="U122" s="48"/>
      <c r="V122" s="48"/>
      <c r="W122" s="48"/>
      <c r="X122" s="48"/>
      <c r="Y122" s="50"/>
      <c r="Z122" s="50"/>
      <c r="AA122" s="50"/>
      <c r="AB122" s="50"/>
      <c r="AC122" s="50"/>
      <c r="AD122" s="50"/>
      <c r="AE122" s="50"/>
      <c r="AF122" s="51"/>
      <c r="AG122" s="51"/>
      <c r="AH122" s="51"/>
      <c r="AI122" s="51"/>
    </row>
    <row r="123" spans="1:35" ht="40" customHeight="1" x14ac:dyDescent="0.35">
      <c r="A123" s="109"/>
      <c r="B123" s="112"/>
      <c r="C123" s="33">
        <v>120</v>
      </c>
      <c r="D123" s="115"/>
      <c r="E123" s="39" t="s">
        <v>128</v>
      </c>
      <c r="F123" s="40" t="s">
        <v>37</v>
      </c>
      <c r="G123" s="40" t="s">
        <v>38</v>
      </c>
      <c r="H123" s="40" t="s">
        <v>29</v>
      </c>
      <c r="I123" s="38">
        <v>13.33</v>
      </c>
      <c r="J123" s="17">
        <v>0</v>
      </c>
      <c r="K123" s="79">
        <f t="shared" si="5"/>
        <v>0</v>
      </c>
      <c r="L123" s="81">
        <f t="shared" si="8"/>
        <v>0</v>
      </c>
      <c r="M123" s="82"/>
      <c r="N123" s="83">
        <f t="shared" si="6"/>
        <v>0</v>
      </c>
      <c r="O123" s="80"/>
      <c r="P123" s="80"/>
      <c r="Q123" s="80"/>
      <c r="R123" s="84">
        <f t="shared" si="7"/>
        <v>0</v>
      </c>
      <c r="S123" s="19" t="str">
        <f t="shared" si="9"/>
        <v>OK</v>
      </c>
      <c r="T123" s="48"/>
      <c r="U123" s="48"/>
      <c r="V123" s="48"/>
      <c r="W123" s="48"/>
      <c r="X123" s="48"/>
      <c r="Y123" s="50"/>
      <c r="Z123" s="50"/>
      <c r="AA123" s="50"/>
      <c r="AB123" s="50"/>
      <c r="AC123" s="50"/>
      <c r="AD123" s="50"/>
      <c r="AE123" s="50"/>
      <c r="AF123" s="51"/>
      <c r="AG123" s="51"/>
      <c r="AH123" s="51"/>
      <c r="AI123" s="51"/>
    </row>
    <row r="124" spans="1:35" ht="40" customHeight="1" x14ac:dyDescent="0.35">
      <c r="A124" s="109"/>
      <c r="B124" s="112"/>
      <c r="C124" s="33">
        <v>121</v>
      </c>
      <c r="D124" s="115"/>
      <c r="E124" s="39" t="s">
        <v>129</v>
      </c>
      <c r="F124" s="40" t="s">
        <v>37</v>
      </c>
      <c r="G124" s="40" t="s">
        <v>39</v>
      </c>
      <c r="H124" s="40" t="s">
        <v>29</v>
      </c>
      <c r="I124" s="38">
        <v>19.63</v>
      </c>
      <c r="J124" s="17">
        <v>0</v>
      </c>
      <c r="K124" s="79">
        <f t="shared" si="5"/>
        <v>0</v>
      </c>
      <c r="L124" s="81">
        <f t="shared" si="8"/>
        <v>0</v>
      </c>
      <c r="M124" s="82"/>
      <c r="N124" s="83">
        <f t="shared" si="6"/>
        <v>0</v>
      </c>
      <c r="O124" s="80"/>
      <c r="P124" s="80"/>
      <c r="Q124" s="80"/>
      <c r="R124" s="84">
        <f t="shared" si="7"/>
        <v>0</v>
      </c>
      <c r="S124" s="19" t="str">
        <f t="shared" si="9"/>
        <v>OK</v>
      </c>
      <c r="T124" s="48"/>
      <c r="U124" s="48"/>
      <c r="V124" s="48"/>
      <c r="W124" s="48"/>
      <c r="X124" s="48"/>
      <c r="Y124" s="50"/>
      <c r="Z124" s="50"/>
      <c r="AA124" s="50"/>
      <c r="AB124" s="50"/>
      <c r="AC124" s="50"/>
      <c r="AD124" s="50"/>
      <c r="AE124" s="50"/>
      <c r="AF124" s="51"/>
      <c r="AG124" s="51"/>
      <c r="AH124" s="51"/>
      <c r="AI124" s="51"/>
    </row>
    <row r="125" spans="1:35" ht="40" customHeight="1" x14ac:dyDescent="0.35">
      <c r="A125" s="109"/>
      <c r="B125" s="112"/>
      <c r="C125" s="33">
        <v>122</v>
      </c>
      <c r="D125" s="115"/>
      <c r="E125" s="39" t="s">
        <v>130</v>
      </c>
      <c r="F125" s="40" t="s">
        <v>37</v>
      </c>
      <c r="G125" s="40" t="s">
        <v>40</v>
      </c>
      <c r="H125" s="40" t="s">
        <v>29</v>
      </c>
      <c r="I125" s="38">
        <v>21.33</v>
      </c>
      <c r="J125" s="17">
        <v>0</v>
      </c>
      <c r="K125" s="79">
        <f t="shared" si="5"/>
        <v>0</v>
      </c>
      <c r="L125" s="81">
        <f t="shared" si="8"/>
        <v>0</v>
      </c>
      <c r="M125" s="82"/>
      <c r="N125" s="83">
        <f t="shared" si="6"/>
        <v>0</v>
      </c>
      <c r="O125" s="80"/>
      <c r="P125" s="80"/>
      <c r="Q125" s="80"/>
      <c r="R125" s="84">
        <f t="shared" si="7"/>
        <v>0</v>
      </c>
      <c r="S125" s="19" t="str">
        <f t="shared" si="9"/>
        <v>OK</v>
      </c>
      <c r="T125" s="48"/>
      <c r="U125" s="48"/>
      <c r="V125" s="48"/>
      <c r="W125" s="48"/>
      <c r="X125" s="48"/>
      <c r="Y125" s="50"/>
      <c r="Z125" s="50"/>
      <c r="AA125" s="50"/>
      <c r="AB125" s="50"/>
      <c r="AC125" s="50"/>
      <c r="AD125" s="50"/>
      <c r="AE125" s="50"/>
      <c r="AF125" s="51"/>
      <c r="AG125" s="51"/>
      <c r="AH125" s="51"/>
      <c r="AI125" s="51"/>
    </row>
    <row r="126" spans="1:35" ht="40" customHeight="1" x14ac:dyDescent="0.35">
      <c r="A126" s="109"/>
      <c r="B126" s="112"/>
      <c r="C126" s="33">
        <v>123</v>
      </c>
      <c r="D126" s="115"/>
      <c r="E126" s="39" t="s">
        <v>41</v>
      </c>
      <c r="F126" s="40" t="s">
        <v>10</v>
      </c>
      <c r="G126" s="40" t="s">
        <v>28</v>
      </c>
      <c r="H126" s="40" t="s">
        <v>29</v>
      </c>
      <c r="I126" s="38">
        <v>74.28</v>
      </c>
      <c r="J126" s="17">
        <v>0</v>
      </c>
      <c r="K126" s="79">
        <f t="shared" si="5"/>
        <v>0</v>
      </c>
      <c r="L126" s="81">
        <f t="shared" si="8"/>
        <v>0</v>
      </c>
      <c r="M126" s="82"/>
      <c r="N126" s="83">
        <f t="shared" si="6"/>
        <v>0</v>
      </c>
      <c r="O126" s="80"/>
      <c r="P126" s="80"/>
      <c r="Q126" s="80"/>
      <c r="R126" s="84">
        <f t="shared" si="7"/>
        <v>0</v>
      </c>
      <c r="S126" s="19" t="str">
        <f t="shared" si="9"/>
        <v>OK</v>
      </c>
      <c r="T126" s="48"/>
      <c r="U126" s="48"/>
      <c r="V126" s="48"/>
      <c r="W126" s="48"/>
      <c r="X126" s="48"/>
      <c r="Y126" s="50"/>
      <c r="Z126" s="50"/>
      <c r="AA126" s="50"/>
      <c r="AB126" s="50"/>
      <c r="AC126" s="50"/>
      <c r="AD126" s="50"/>
      <c r="AE126" s="50"/>
      <c r="AF126" s="51"/>
      <c r="AG126" s="51"/>
      <c r="AH126" s="51"/>
      <c r="AI126" s="51"/>
    </row>
    <row r="127" spans="1:35" ht="40" customHeight="1" x14ac:dyDescent="0.35">
      <c r="A127" s="109"/>
      <c r="B127" s="112"/>
      <c r="C127" s="33">
        <v>124</v>
      </c>
      <c r="D127" s="115"/>
      <c r="E127" s="39" t="s">
        <v>42</v>
      </c>
      <c r="F127" s="40" t="s">
        <v>43</v>
      </c>
      <c r="G127" s="40" t="s">
        <v>28</v>
      </c>
      <c r="H127" s="40" t="s">
        <v>29</v>
      </c>
      <c r="I127" s="38">
        <v>26.57</v>
      </c>
      <c r="J127" s="17">
        <v>0</v>
      </c>
      <c r="K127" s="79">
        <f t="shared" si="5"/>
        <v>0</v>
      </c>
      <c r="L127" s="81">
        <f t="shared" si="8"/>
        <v>0</v>
      </c>
      <c r="M127" s="82"/>
      <c r="N127" s="83">
        <f t="shared" si="6"/>
        <v>0</v>
      </c>
      <c r="O127" s="80"/>
      <c r="P127" s="80"/>
      <c r="Q127" s="80"/>
      <c r="R127" s="84">
        <f t="shared" si="7"/>
        <v>0</v>
      </c>
      <c r="S127" s="19" t="str">
        <f t="shared" si="9"/>
        <v>OK</v>
      </c>
      <c r="T127" s="48"/>
      <c r="U127" s="48"/>
      <c r="V127" s="48"/>
      <c r="W127" s="48"/>
      <c r="X127" s="48"/>
      <c r="Y127" s="50"/>
      <c r="Z127" s="50"/>
      <c r="AA127" s="50"/>
      <c r="AB127" s="50"/>
      <c r="AC127" s="50"/>
      <c r="AD127" s="50"/>
      <c r="AE127" s="50"/>
      <c r="AF127" s="51"/>
      <c r="AG127" s="51"/>
      <c r="AH127" s="51"/>
      <c r="AI127" s="51"/>
    </row>
    <row r="128" spans="1:35" ht="40" customHeight="1" x14ac:dyDescent="0.35">
      <c r="A128" s="109"/>
      <c r="B128" s="112"/>
      <c r="C128" s="33">
        <v>125</v>
      </c>
      <c r="D128" s="115"/>
      <c r="E128" s="39" t="s">
        <v>44</v>
      </c>
      <c r="F128" s="40" t="s">
        <v>37</v>
      </c>
      <c r="G128" s="40" t="s">
        <v>45</v>
      </c>
      <c r="H128" s="40" t="s">
        <v>29</v>
      </c>
      <c r="I128" s="38">
        <v>34.21</v>
      </c>
      <c r="J128" s="17">
        <v>0</v>
      </c>
      <c r="K128" s="79">
        <f t="shared" si="5"/>
        <v>0</v>
      </c>
      <c r="L128" s="81">
        <f t="shared" si="8"/>
        <v>0</v>
      </c>
      <c r="M128" s="82"/>
      <c r="N128" s="83">
        <f t="shared" si="6"/>
        <v>0</v>
      </c>
      <c r="O128" s="80"/>
      <c r="P128" s="80"/>
      <c r="Q128" s="80"/>
      <c r="R128" s="84">
        <f t="shared" si="7"/>
        <v>0</v>
      </c>
      <c r="S128" s="19" t="str">
        <f t="shared" si="9"/>
        <v>OK</v>
      </c>
      <c r="T128" s="48"/>
      <c r="U128" s="48"/>
      <c r="V128" s="48"/>
      <c r="W128" s="48"/>
      <c r="X128" s="48"/>
      <c r="Y128" s="50"/>
      <c r="Z128" s="50"/>
      <c r="AA128" s="50"/>
      <c r="AB128" s="50"/>
      <c r="AC128" s="50"/>
      <c r="AD128" s="50"/>
      <c r="AE128" s="50"/>
      <c r="AF128" s="51"/>
      <c r="AG128" s="51"/>
      <c r="AH128" s="51"/>
      <c r="AI128" s="51"/>
    </row>
    <row r="129" spans="1:35" ht="40" customHeight="1" x14ac:dyDescent="0.35">
      <c r="A129" s="109"/>
      <c r="B129" s="112"/>
      <c r="C129" s="33">
        <v>126</v>
      </c>
      <c r="D129" s="115"/>
      <c r="E129" s="39" t="s">
        <v>46</v>
      </c>
      <c r="F129" s="40" t="s">
        <v>37</v>
      </c>
      <c r="G129" s="40" t="s">
        <v>47</v>
      </c>
      <c r="H129" s="40" t="s">
        <v>29</v>
      </c>
      <c r="I129" s="38">
        <v>27</v>
      </c>
      <c r="J129" s="17">
        <v>0</v>
      </c>
      <c r="K129" s="79">
        <f t="shared" si="5"/>
        <v>0</v>
      </c>
      <c r="L129" s="81">
        <f t="shared" si="8"/>
        <v>0</v>
      </c>
      <c r="M129" s="82"/>
      <c r="N129" s="83">
        <f t="shared" si="6"/>
        <v>0</v>
      </c>
      <c r="O129" s="80"/>
      <c r="P129" s="80"/>
      <c r="Q129" s="80"/>
      <c r="R129" s="84">
        <f t="shared" si="7"/>
        <v>0</v>
      </c>
      <c r="S129" s="19" t="str">
        <f t="shared" si="9"/>
        <v>OK</v>
      </c>
      <c r="T129" s="48"/>
      <c r="U129" s="48"/>
      <c r="V129" s="48"/>
      <c r="W129" s="48"/>
      <c r="X129" s="48"/>
      <c r="Y129" s="50"/>
      <c r="Z129" s="50"/>
      <c r="AA129" s="50"/>
      <c r="AB129" s="50"/>
      <c r="AC129" s="50"/>
      <c r="AD129" s="50"/>
      <c r="AE129" s="50"/>
      <c r="AF129" s="51"/>
      <c r="AG129" s="51"/>
      <c r="AH129" s="51"/>
      <c r="AI129" s="51"/>
    </row>
    <row r="130" spans="1:35" ht="40" customHeight="1" x14ac:dyDescent="0.35">
      <c r="A130" s="109"/>
      <c r="B130" s="112"/>
      <c r="C130" s="33">
        <v>127</v>
      </c>
      <c r="D130" s="115"/>
      <c r="E130" s="39" t="s">
        <v>48</v>
      </c>
      <c r="F130" s="40" t="s">
        <v>37</v>
      </c>
      <c r="G130" s="40" t="s">
        <v>49</v>
      </c>
      <c r="H130" s="40" t="s">
        <v>29</v>
      </c>
      <c r="I130" s="38">
        <v>19.21</v>
      </c>
      <c r="J130" s="17">
        <v>0</v>
      </c>
      <c r="K130" s="79">
        <f t="shared" si="5"/>
        <v>0</v>
      </c>
      <c r="L130" s="81">
        <f t="shared" si="8"/>
        <v>0</v>
      </c>
      <c r="M130" s="82"/>
      <c r="N130" s="83">
        <f t="shared" si="6"/>
        <v>0</v>
      </c>
      <c r="O130" s="80"/>
      <c r="P130" s="80"/>
      <c r="Q130" s="80"/>
      <c r="R130" s="84">
        <f t="shared" si="7"/>
        <v>0</v>
      </c>
      <c r="S130" s="19" t="str">
        <f t="shared" si="9"/>
        <v>OK</v>
      </c>
      <c r="T130" s="48"/>
      <c r="U130" s="48"/>
      <c r="V130" s="48"/>
      <c r="W130" s="48"/>
      <c r="X130" s="48"/>
      <c r="Y130" s="50"/>
      <c r="Z130" s="50"/>
      <c r="AA130" s="50"/>
      <c r="AB130" s="50"/>
      <c r="AC130" s="50"/>
      <c r="AD130" s="50"/>
      <c r="AE130" s="50"/>
      <c r="AF130" s="51"/>
      <c r="AG130" s="51"/>
      <c r="AH130" s="51"/>
      <c r="AI130" s="51"/>
    </row>
    <row r="131" spans="1:35" ht="40" customHeight="1" x14ac:dyDescent="0.35">
      <c r="A131" s="109"/>
      <c r="B131" s="112"/>
      <c r="C131" s="33">
        <v>128</v>
      </c>
      <c r="D131" s="115"/>
      <c r="E131" s="39" t="s">
        <v>50</v>
      </c>
      <c r="F131" s="40" t="s">
        <v>37</v>
      </c>
      <c r="G131" s="40" t="s">
        <v>51</v>
      </c>
      <c r="H131" s="40" t="s">
        <v>29</v>
      </c>
      <c r="I131" s="38">
        <v>240.3</v>
      </c>
      <c r="J131" s="17">
        <v>0</v>
      </c>
      <c r="K131" s="79">
        <f t="shared" si="5"/>
        <v>0</v>
      </c>
      <c r="L131" s="81">
        <f t="shared" si="8"/>
        <v>0</v>
      </c>
      <c r="M131" s="82"/>
      <c r="N131" s="83">
        <f t="shared" si="6"/>
        <v>0</v>
      </c>
      <c r="O131" s="80"/>
      <c r="P131" s="80"/>
      <c r="Q131" s="80"/>
      <c r="R131" s="84">
        <f t="shared" si="7"/>
        <v>0</v>
      </c>
      <c r="S131" s="19" t="str">
        <f t="shared" si="9"/>
        <v>OK</v>
      </c>
      <c r="T131" s="48"/>
      <c r="U131" s="48"/>
      <c r="V131" s="48"/>
      <c r="W131" s="48"/>
      <c r="X131" s="48"/>
      <c r="Y131" s="50"/>
      <c r="Z131" s="50"/>
      <c r="AA131" s="50"/>
      <c r="AB131" s="50"/>
      <c r="AC131" s="50"/>
      <c r="AD131" s="50"/>
      <c r="AE131" s="50"/>
      <c r="AF131" s="51"/>
      <c r="AG131" s="51"/>
      <c r="AH131" s="51"/>
      <c r="AI131" s="51"/>
    </row>
    <row r="132" spans="1:35" ht="40" customHeight="1" x14ac:dyDescent="0.35">
      <c r="A132" s="109"/>
      <c r="B132" s="112"/>
      <c r="C132" s="33">
        <v>129</v>
      </c>
      <c r="D132" s="115"/>
      <c r="E132" s="39" t="s">
        <v>52</v>
      </c>
      <c r="F132" s="40" t="s">
        <v>37</v>
      </c>
      <c r="G132" s="40" t="s">
        <v>53</v>
      </c>
      <c r="H132" s="40" t="s">
        <v>29</v>
      </c>
      <c r="I132" s="38">
        <v>262.35000000000002</v>
      </c>
      <c r="J132" s="17">
        <v>0</v>
      </c>
      <c r="K132" s="79">
        <f t="shared" ref="K132:K195" si="10">IF(SUM(T132:AK132)&gt;J132,J132,SUM(T132:AK132))</f>
        <v>0</v>
      </c>
      <c r="L132" s="81">
        <f t="shared" si="8"/>
        <v>0</v>
      </c>
      <c r="M132" s="82"/>
      <c r="N132" s="83">
        <f t="shared" ref="N132:N195" si="11">ROUND(IF(J132*0.25-0.5&lt;0,0,J132*0.25-0.5),0)-Q132-O132</f>
        <v>0</v>
      </c>
      <c r="O132" s="80"/>
      <c r="P132" s="80"/>
      <c r="Q132" s="80"/>
      <c r="R132" s="84">
        <f t="shared" ref="R132:R195" si="12">J132-(SUM(T132:AC132))+M132</f>
        <v>0</v>
      </c>
      <c r="S132" s="19" t="str">
        <f t="shared" si="9"/>
        <v>OK</v>
      </c>
      <c r="T132" s="48"/>
      <c r="U132" s="48"/>
      <c r="V132" s="48"/>
      <c r="W132" s="48"/>
      <c r="X132" s="48"/>
      <c r="Y132" s="50"/>
      <c r="Z132" s="50"/>
      <c r="AA132" s="50"/>
      <c r="AB132" s="50"/>
      <c r="AC132" s="50"/>
      <c r="AD132" s="50"/>
      <c r="AE132" s="50"/>
      <c r="AF132" s="51"/>
      <c r="AG132" s="51"/>
      <c r="AH132" s="51"/>
      <c r="AI132" s="51"/>
    </row>
    <row r="133" spans="1:35" ht="40" customHeight="1" x14ac:dyDescent="0.35">
      <c r="A133" s="109"/>
      <c r="B133" s="112"/>
      <c r="C133" s="33">
        <v>130</v>
      </c>
      <c r="D133" s="115"/>
      <c r="E133" s="39" t="s">
        <v>54</v>
      </c>
      <c r="F133" s="40" t="s">
        <v>37</v>
      </c>
      <c r="G133" s="40" t="s">
        <v>95</v>
      </c>
      <c r="H133" s="40" t="s">
        <v>29</v>
      </c>
      <c r="I133" s="38">
        <v>86.48</v>
      </c>
      <c r="J133" s="17">
        <v>0</v>
      </c>
      <c r="K133" s="79">
        <f t="shared" si="10"/>
        <v>0</v>
      </c>
      <c r="L133" s="81">
        <f t="shared" ref="L133:L196" si="13">(SUM(T133:AK133))</f>
        <v>0</v>
      </c>
      <c r="M133" s="82"/>
      <c r="N133" s="83">
        <f t="shared" si="11"/>
        <v>0</v>
      </c>
      <c r="O133" s="80"/>
      <c r="P133" s="80"/>
      <c r="Q133" s="80"/>
      <c r="R133" s="84">
        <f t="shared" si="12"/>
        <v>0</v>
      </c>
      <c r="S133" s="19" t="str">
        <f t="shared" si="9"/>
        <v>OK</v>
      </c>
      <c r="T133" s="48"/>
      <c r="U133" s="48"/>
      <c r="V133" s="48"/>
      <c r="W133" s="48"/>
      <c r="X133" s="48"/>
      <c r="Y133" s="50"/>
      <c r="Z133" s="50"/>
      <c r="AA133" s="50"/>
      <c r="AB133" s="50"/>
      <c r="AC133" s="50"/>
      <c r="AD133" s="50"/>
      <c r="AE133" s="50"/>
      <c r="AF133" s="51"/>
      <c r="AG133" s="51"/>
      <c r="AH133" s="51"/>
      <c r="AI133" s="51"/>
    </row>
    <row r="134" spans="1:35" ht="40" customHeight="1" x14ac:dyDescent="0.35">
      <c r="A134" s="109"/>
      <c r="B134" s="112"/>
      <c r="C134" s="33">
        <v>131</v>
      </c>
      <c r="D134" s="115"/>
      <c r="E134" s="39" t="s">
        <v>56</v>
      </c>
      <c r="F134" s="40" t="s">
        <v>37</v>
      </c>
      <c r="G134" s="40" t="s">
        <v>96</v>
      </c>
      <c r="H134" s="40" t="s">
        <v>29</v>
      </c>
      <c r="I134" s="38">
        <v>33.17</v>
      </c>
      <c r="J134" s="17">
        <v>0</v>
      </c>
      <c r="K134" s="79">
        <f t="shared" si="10"/>
        <v>0</v>
      </c>
      <c r="L134" s="81">
        <f t="shared" si="13"/>
        <v>0</v>
      </c>
      <c r="M134" s="82"/>
      <c r="N134" s="83">
        <f t="shared" si="11"/>
        <v>0</v>
      </c>
      <c r="O134" s="80"/>
      <c r="P134" s="80"/>
      <c r="Q134" s="80"/>
      <c r="R134" s="84">
        <f t="shared" si="12"/>
        <v>0</v>
      </c>
      <c r="S134" s="19" t="str">
        <f t="shared" si="9"/>
        <v>OK</v>
      </c>
      <c r="T134" s="48"/>
      <c r="U134" s="48"/>
      <c r="V134" s="48"/>
      <c r="W134" s="48"/>
      <c r="X134" s="48"/>
      <c r="Y134" s="50"/>
      <c r="Z134" s="50"/>
      <c r="AA134" s="50"/>
      <c r="AB134" s="50"/>
      <c r="AC134" s="50"/>
      <c r="AD134" s="50"/>
      <c r="AE134" s="50"/>
      <c r="AF134" s="51"/>
      <c r="AG134" s="51"/>
      <c r="AH134" s="51"/>
      <c r="AI134" s="51"/>
    </row>
    <row r="135" spans="1:35" ht="40" customHeight="1" x14ac:dyDescent="0.35">
      <c r="A135" s="109"/>
      <c r="B135" s="112"/>
      <c r="C135" s="33">
        <v>132</v>
      </c>
      <c r="D135" s="115"/>
      <c r="E135" s="39" t="s">
        <v>58</v>
      </c>
      <c r="F135" s="40" t="s">
        <v>37</v>
      </c>
      <c r="G135" s="40" t="s">
        <v>59</v>
      </c>
      <c r="H135" s="40" t="s">
        <v>29</v>
      </c>
      <c r="I135" s="38">
        <v>74.31</v>
      </c>
      <c r="J135" s="17">
        <v>0</v>
      </c>
      <c r="K135" s="79">
        <f t="shared" si="10"/>
        <v>0</v>
      </c>
      <c r="L135" s="81">
        <f t="shared" si="13"/>
        <v>0</v>
      </c>
      <c r="M135" s="82"/>
      <c r="N135" s="83">
        <f t="shared" si="11"/>
        <v>0</v>
      </c>
      <c r="O135" s="80"/>
      <c r="P135" s="80"/>
      <c r="Q135" s="80"/>
      <c r="R135" s="84">
        <f t="shared" si="12"/>
        <v>0</v>
      </c>
      <c r="S135" s="19" t="str">
        <f t="shared" si="9"/>
        <v>OK</v>
      </c>
      <c r="T135" s="48"/>
      <c r="U135" s="48"/>
      <c r="V135" s="48"/>
      <c r="W135" s="48"/>
      <c r="X135" s="48"/>
      <c r="Y135" s="50"/>
      <c r="Z135" s="50"/>
      <c r="AA135" s="50"/>
      <c r="AB135" s="50"/>
      <c r="AC135" s="50"/>
      <c r="AD135" s="50"/>
      <c r="AE135" s="50"/>
      <c r="AF135" s="51"/>
      <c r="AG135" s="51"/>
      <c r="AH135" s="51"/>
      <c r="AI135" s="51"/>
    </row>
    <row r="136" spans="1:35" ht="40" customHeight="1" x14ac:dyDescent="0.35">
      <c r="A136" s="109"/>
      <c r="B136" s="112"/>
      <c r="C136" s="33">
        <v>133</v>
      </c>
      <c r="D136" s="115"/>
      <c r="E136" s="39" t="s">
        <v>60</v>
      </c>
      <c r="F136" s="40" t="s">
        <v>37</v>
      </c>
      <c r="G136" s="40" t="s">
        <v>61</v>
      </c>
      <c r="H136" s="40" t="s">
        <v>29</v>
      </c>
      <c r="I136" s="38">
        <v>124.47</v>
      </c>
      <c r="J136" s="17">
        <v>0</v>
      </c>
      <c r="K136" s="79">
        <f t="shared" si="10"/>
        <v>0</v>
      </c>
      <c r="L136" s="81">
        <f t="shared" si="13"/>
        <v>0</v>
      </c>
      <c r="M136" s="82"/>
      <c r="N136" s="83">
        <f t="shared" si="11"/>
        <v>0</v>
      </c>
      <c r="O136" s="80"/>
      <c r="P136" s="80"/>
      <c r="Q136" s="80"/>
      <c r="R136" s="84">
        <f t="shared" si="12"/>
        <v>0</v>
      </c>
      <c r="S136" s="19" t="str">
        <f t="shared" si="9"/>
        <v>OK</v>
      </c>
      <c r="T136" s="48"/>
      <c r="U136" s="48"/>
      <c r="V136" s="48"/>
      <c r="W136" s="48"/>
      <c r="X136" s="48"/>
      <c r="Y136" s="50"/>
      <c r="Z136" s="50"/>
      <c r="AA136" s="50"/>
      <c r="AB136" s="50"/>
      <c r="AC136" s="50"/>
      <c r="AD136" s="50"/>
      <c r="AE136" s="50"/>
      <c r="AF136" s="51"/>
      <c r="AG136" s="51"/>
      <c r="AH136" s="51"/>
      <c r="AI136" s="51"/>
    </row>
    <row r="137" spans="1:35" ht="40" customHeight="1" x14ac:dyDescent="0.35">
      <c r="A137" s="109"/>
      <c r="B137" s="112"/>
      <c r="C137" s="33">
        <v>134</v>
      </c>
      <c r="D137" s="115"/>
      <c r="E137" s="39" t="s">
        <v>62</v>
      </c>
      <c r="F137" s="40" t="s">
        <v>125</v>
      </c>
      <c r="G137" s="40" t="s">
        <v>63</v>
      </c>
      <c r="H137" s="40" t="s">
        <v>29</v>
      </c>
      <c r="I137" s="38">
        <v>1329.82</v>
      </c>
      <c r="J137" s="17">
        <v>0</v>
      </c>
      <c r="K137" s="79">
        <f t="shared" si="10"/>
        <v>0</v>
      </c>
      <c r="L137" s="81">
        <f t="shared" si="13"/>
        <v>0</v>
      </c>
      <c r="M137" s="82"/>
      <c r="N137" s="83">
        <f t="shared" si="11"/>
        <v>0</v>
      </c>
      <c r="O137" s="80"/>
      <c r="P137" s="80"/>
      <c r="Q137" s="80"/>
      <c r="R137" s="84">
        <f t="shared" si="12"/>
        <v>0</v>
      </c>
      <c r="S137" s="19" t="str">
        <f t="shared" si="9"/>
        <v>OK</v>
      </c>
      <c r="T137" s="48"/>
      <c r="U137" s="48"/>
      <c r="V137" s="48"/>
      <c r="W137" s="48"/>
      <c r="X137" s="48"/>
      <c r="Y137" s="50"/>
      <c r="Z137" s="50"/>
      <c r="AA137" s="50"/>
      <c r="AB137" s="50"/>
      <c r="AC137" s="50"/>
      <c r="AD137" s="50"/>
      <c r="AE137" s="50"/>
      <c r="AF137" s="51"/>
      <c r="AG137" s="51"/>
      <c r="AH137" s="51"/>
      <c r="AI137" s="51"/>
    </row>
    <row r="138" spans="1:35" ht="40" customHeight="1" x14ac:dyDescent="0.35">
      <c r="A138" s="109"/>
      <c r="B138" s="112"/>
      <c r="C138" s="33">
        <v>135</v>
      </c>
      <c r="D138" s="115"/>
      <c r="E138" s="39" t="s">
        <v>64</v>
      </c>
      <c r="F138" s="40" t="s">
        <v>125</v>
      </c>
      <c r="G138" s="40" t="s">
        <v>63</v>
      </c>
      <c r="H138" s="40" t="s">
        <v>29</v>
      </c>
      <c r="I138" s="38">
        <v>699.23</v>
      </c>
      <c r="J138" s="17">
        <v>0</v>
      </c>
      <c r="K138" s="79">
        <f t="shared" si="10"/>
        <v>0</v>
      </c>
      <c r="L138" s="81">
        <f t="shared" si="13"/>
        <v>0</v>
      </c>
      <c r="M138" s="82"/>
      <c r="N138" s="83">
        <f t="shared" si="11"/>
        <v>0</v>
      </c>
      <c r="O138" s="80"/>
      <c r="P138" s="80"/>
      <c r="Q138" s="80"/>
      <c r="R138" s="84">
        <f t="shared" si="12"/>
        <v>0</v>
      </c>
      <c r="S138" s="19" t="str">
        <f t="shared" si="9"/>
        <v>OK</v>
      </c>
      <c r="T138" s="48"/>
      <c r="U138" s="48"/>
      <c r="V138" s="48"/>
      <c r="W138" s="48"/>
      <c r="X138" s="48"/>
      <c r="Y138" s="50"/>
      <c r="Z138" s="50"/>
      <c r="AA138" s="50"/>
      <c r="AB138" s="50"/>
      <c r="AC138" s="50"/>
      <c r="AD138" s="50"/>
      <c r="AE138" s="50"/>
      <c r="AF138" s="51"/>
      <c r="AG138" s="51"/>
      <c r="AH138" s="51"/>
      <c r="AI138" s="51"/>
    </row>
    <row r="139" spans="1:35" ht="40" customHeight="1" x14ac:dyDescent="0.35">
      <c r="A139" s="109"/>
      <c r="B139" s="112"/>
      <c r="C139" s="33">
        <v>136</v>
      </c>
      <c r="D139" s="115"/>
      <c r="E139" s="39" t="s">
        <v>65</v>
      </c>
      <c r="F139" s="40" t="s">
        <v>125</v>
      </c>
      <c r="G139" s="40" t="s">
        <v>66</v>
      </c>
      <c r="H139" s="40" t="s">
        <v>29</v>
      </c>
      <c r="I139" s="38">
        <v>188.79</v>
      </c>
      <c r="J139" s="17">
        <v>0</v>
      </c>
      <c r="K139" s="79">
        <f t="shared" si="10"/>
        <v>0</v>
      </c>
      <c r="L139" s="81">
        <f t="shared" si="13"/>
        <v>0</v>
      </c>
      <c r="M139" s="82"/>
      <c r="N139" s="83">
        <f t="shared" si="11"/>
        <v>0</v>
      </c>
      <c r="O139" s="80"/>
      <c r="P139" s="80"/>
      <c r="Q139" s="80"/>
      <c r="R139" s="84">
        <f t="shared" si="12"/>
        <v>0</v>
      </c>
      <c r="S139" s="19" t="str">
        <f t="shared" si="9"/>
        <v>OK</v>
      </c>
      <c r="T139" s="48"/>
      <c r="U139" s="48"/>
      <c r="V139" s="48"/>
      <c r="W139" s="48"/>
      <c r="X139" s="48"/>
      <c r="Y139" s="50"/>
      <c r="Z139" s="50"/>
      <c r="AA139" s="50"/>
      <c r="AB139" s="50"/>
      <c r="AC139" s="50"/>
      <c r="AD139" s="50"/>
      <c r="AE139" s="50"/>
      <c r="AF139" s="51"/>
      <c r="AG139" s="51"/>
      <c r="AH139" s="51"/>
      <c r="AI139" s="51"/>
    </row>
    <row r="140" spans="1:35" ht="40" customHeight="1" x14ac:dyDescent="0.35">
      <c r="A140" s="109"/>
      <c r="B140" s="112"/>
      <c r="C140" s="33">
        <v>137</v>
      </c>
      <c r="D140" s="115"/>
      <c r="E140" s="39" t="s">
        <v>67</v>
      </c>
      <c r="F140" s="40" t="s">
        <v>125</v>
      </c>
      <c r="G140" s="40" t="s">
        <v>68</v>
      </c>
      <c r="H140" s="40" t="s">
        <v>29</v>
      </c>
      <c r="I140" s="38">
        <v>867.11</v>
      </c>
      <c r="J140" s="17">
        <v>0</v>
      </c>
      <c r="K140" s="79">
        <f t="shared" si="10"/>
        <v>0</v>
      </c>
      <c r="L140" s="81">
        <f t="shared" si="13"/>
        <v>0</v>
      </c>
      <c r="M140" s="82"/>
      <c r="N140" s="83">
        <f t="shared" si="11"/>
        <v>0</v>
      </c>
      <c r="O140" s="80"/>
      <c r="P140" s="80"/>
      <c r="Q140" s="80"/>
      <c r="R140" s="84">
        <f t="shared" si="12"/>
        <v>0</v>
      </c>
      <c r="S140" s="19" t="str">
        <f t="shared" si="9"/>
        <v>OK</v>
      </c>
      <c r="T140" s="48"/>
      <c r="U140" s="48"/>
      <c r="V140" s="48"/>
      <c r="W140" s="48"/>
      <c r="X140" s="48"/>
      <c r="Y140" s="50"/>
      <c r="Z140" s="50"/>
      <c r="AA140" s="50"/>
      <c r="AB140" s="50"/>
      <c r="AC140" s="50"/>
      <c r="AD140" s="50"/>
      <c r="AE140" s="50"/>
      <c r="AF140" s="51"/>
      <c r="AG140" s="51"/>
      <c r="AH140" s="51"/>
      <c r="AI140" s="51"/>
    </row>
    <row r="141" spans="1:35" ht="40" customHeight="1" x14ac:dyDescent="0.35">
      <c r="A141" s="109"/>
      <c r="B141" s="112"/>
      <c r="C141" s="33">
        <v>138</v>
      </c>
      <c r="D141" s="115"/>
      <c r="E141" s="39" t="s">
        <v>69</v>
      </c>
      <c r="F141" s="40" t="s">
        <v>125</v>
      </c>
      <c r="G141" s="40" t="s">
        <v>28</v>
      </c>
      <c r="H141" s="40" t="s">
        <v>29</v>
      </c>
      <c r="I141" s="38">
        <v>433.26</v>
      </c>
      <c r="J141" s="17">
        <v>0</v>
      </c>
      <c r="K141" s="79">
        <f t="shared" si="10"/>
        <v>0</v>
      </c>
      <c r="L141" s="81">
        <f t="shared" si="13"/>
        <v>0</v>
      </c>
      <c r="M141" s="82"/>
      <c r="N141" s="83">
        <f t="shared" si="11"/>
        <v>0</v>
      </c>
      <c r="O141" s="80"/>
      <c r="P141" s="80"/>
      <c r="Q141" s="80"/>
      <c r="R141" s="84">
        <f t="shared" si="12"/>
        <v>0</v>
      </c>
      <c r="S141" s="19" t="str">
        <f t="shared" si="9"/>
        <v>OK</v>
      </c>
      <c r="T141" s="48"/>
      <c r="U141" s="48"/>
      <c r="V141" s="48"/>
      <c r="W141" s="48"/>
      <c r="X141" s="48"/>
      <c r="Y141" s="50"/>
      <c r="Z141" s="50"/>
      <c r="AA141" s="50"/>
      <c r="AB141" s="50"/>
      <c r="AC141" s="50"/>
      <c r="AD141" s="50"/>
      <c r="AE141" s="50"/>
      <c r="AF141" s="51"/>
      <c r="AG141" s="51"/>
      <c r="AH141" s="51"/>
      <c r="AI141" s="51"/>
    </row>
    <row r="142" spans="1:35" ht="40" customHeight="1" x14ac:dyDescent="0.35">
      <c r="A142" s="109"/>
      <c r="B142" s="112"/>
      <c r="C142" s="33">
        <v>139</v>
      </c>
      <c r="D142" s="115"/>
      <c r="E142" s="39" t="s">
        <v>70</v>
      </c>
      <c r="F142" s="40" t="s">
        <v>125</v>
      </c>
      <c r="G142" s="40" t="s">
        <v>71</v>
      </c>
      <c r="H142" s="40" t="s">
        <v>29</v>
      </c>
      <c r="I142" s="38">
        <v>164.74</v>
      </c>
      <c r="J142" s="17">
        <v>0</v>
      </c>
      <c r="K142" s="79">
        <f t="shared" si="10"/>
        <v>0</v>
      </c>
      <c r="L142" s="81">
        <f t="shared" si="13"/>
        <v>0</v>
      </c>
      <c r="M142" s="82"/>
      <c r="N142" s="83">
        <f t="shared" si="11"/>
        <v>0</v>
      </c>
      <c r="O142" s="80"/>
      <c r="P142" s="80"/>
      <c r="Q142" s="80"/>
      <c r="R142" s="84">
        <f t="shared" si="12"/>
        <v>0</v>
      </c>
      <c r="S142" s="19" t="str">
        <f t="shared" si="9"/>
        <v>OK</v>
      </c>
      <c r="T142" s="48"/>
      <c r="U142" s="48"/>
      <c r="V142" s="48"/>
      <c r="W142" s="48"/>
      <c r="X142" s="48"/>
      <c r="Y142" s="50"/>
      <c r="Z142" s="50"/>
      <c r="AA142" s="50"/>
      <c r="AB142" s="50"/>
      <c r="AC142" s="50"/>
      <c r="AD142" s="50"/>
      <c r="AE142" s="50"/>
      <c r="AF142" s="51"/>
      <c r="AG142" s="51"/>
      <c r="AH142" s="51"/>
      <c r="AI142" s="51"/>
    </row>
    <row r="143" spans="1:35" ht="40" customHeight="1" x14ac:dyDescent="0.35">
      <c r="A143" s="109"/>
      <c r="B143" s="112"/>
      <c r="C143" s="33">
        <v>140</v>
      </c>
      <c r="D143" s="115"/>
      <c r="E143" s="39" t="s">
        <v>72</v>
      </c>
      <c r="F143" s="40" t="s">
        <v>125</v>
      </c>
      <c r="G143" s="40" t="s">
        <v>73</v>
      </c>
      <c r="H143" s="40" t="s">
        <v>29</v>
      </c>
      <c r="I143" s="38">
        <v>960</v>
      </c>
      <c r="J143" s="17">
        <v>0</v>
      </c>
      <c r="K143" s="79">
        <f t="shared" si="10"/>
        <v>0</v>
      </c>
      <c r="L143" s="81">
        <f t="shared" si="13"/>
        <v>0</v>
      </c>
      <c r="M143" s="82"/>
      <c r="N143" s="83">
        <f t="shared" si="11"/>
        <v>0</v>
      </c>
      <c r="O143" s="80"/>
      <c r="P143" s="80"/>
      <c r="Q143" s="80"/>
      <c r="R143" s="84">
        <f t="shared" si="12"/>
        <v>0</v>
      </c>
      <c r="S143" s="19" t="str">
        <f t="shared" si="9"/>
        <v>OK</v>
      </c>
      <c r="T143" s="48"/>
      <c r="U143" s="48"/>
      <c r="V143" s="48"/>
      <c r="W143" s="48"/>
      <c r="X143" s="48"/>
      <c r="Y143" s="50"/>
      <c r="Z143" s="50"/>
      <c r="AA143" s="50"/>
      <c r="AB143" s="50"/>
      <c r="AC143" s="50"/>
      <c r="AD143" s="50"/>
      <c r="AE143" s="50"/>
      <c r="AF143" s="51"/>
      <c r="AG143" s="51"/>
      <c r="AH143" s="51"/>
      <c r="AI143" s="51"/>
    </row>
    <row r="144" spans="1:35" ht="40" customHeight="1" x14ac:dyDescent="0.35">
      <c r="A144" s="109"/>
      <c r="B144" s="112"/>
      <c r="C144" s="33">
        <v>141</v>
      </c>
      <c r="D144" s="115"/>
      <c r="E144" s="39" t="s">
        <v>74</v>
      </c>
      <c r="F144" s="40" t="s">
        <v>125</v>
      </c>
      <c r="G144" s="40" t="s">
        <v>75</v>
      </c>
      <c r="H144" s="40" t="s">
        <v>29</v>
      </c>
      <c r="I144" s="38">
        <v>1340</v>
      </c>
      <c r="J144" s="17">
        <v>0</v>
      </c>
      <c r="K144" s="79">
        <f t="shared" si="10"/>
        <v>0</v>
      </c>
      <c r="L144" s="81">
        <f t="shared" si="13"/>
        <v>0</v>
      </c>
      <c r="M144" s="82"/>
      <c r="N144" s="83">
        <f t="shared" si="11"/>
        <v>0</v>
      </c>
      <c r="O144" s="80"/>
      <c r="P144" s="80"/>
      <c r="Q144" s="80"/>
      <c r="R144" s="84">
        <f t="shared" si="12"/>
        <v>0</v>
      </c>
      <c r="S144" s="19" t="str">
        <f t="shared" si="9"/>
        <v>OK</v>
      </c>
      <c r="T144" s="48"/>
      <c r="U144" s="48"/>
      <c r="V144" s="48"/>
      <c r="W144" s="48"/>
      <c r="X144" s="48"/>
      <c r="Y144" s="50"/>
      <c r="Z144" s="50"/>
      <c r="AA144" s="50"/>
      <c r="AB144" s="50"/>
      <c r="AC144" s="50"/>
      <c r="AD144" s="50"/>
      <c r="AE144" s="50"/>
      <c r="AF144" s="51"/>
      <c r="AG144" s="51"/>
      <c r="AH144" s="51"/>
      <c r="AI144" s="51"/>
    </row>
    <row r="145" spans="1:35" ht="40" customHeight="1" x14ac:dyDescent="0.35">
      <c r="A145" s="109"/>
      <c r="B145" s="112"/>
      <c r="C145" s="33">
        <v>142</v>
      </c>
      <c r="D145" s="115"/>
      <c r="E145" s="39" t="s">
        <v>76</v>
      </c>
      <c r="F145" s="40" t="s">
        <v>125</v>
      </c>
      <c r="G145" s="40" t="s">
        <v>28</v>
      </c>
      <c r="H145" s="40" t="s">
        <v>29</v>
      </c>
      <c r="I145" s="38">
        <v>716.77</v>
      </c>
      <c r="J145" s="17">
        <v>0</v>
      </c>
      <c r="K145" s="79">
        <f t="shared" si="10"/>
        <v>0</v>
      </c>
      <c r="L145" s="81">
        <f t="shared" si="13"/>
        <v>0</v>
      </c>
      <c r="M145" s="82"/>
      <c r="N145" s="83">
        <f t="shared" si="11"/>
        <v>0</v>
      </c>
      <c r="O145" s="80"/>
      <c r="P145" s="80"/>
      <c r="Q145" s="80"/>
      <c r="R145" s="84">
        <f t="shared" si="12"/>
        <v>0</v>
      </c>
      <c r="S145" s="19" t="str">
        <f t="shared" si="9"/>
        <v>OK</v>
      </c>
      <c r="T145" s="48"/>
      <c r="U145" s="48"/>
      <c r="V145" s="48"/>
      <c r="W145" s="48"/>
      <c r="X145" s="48"/>
      <c r="Y145" s="50"/>
      <c r="Z145" s="50"/>
      <c r="AA145" s="50"/>
      <c r="AB145" s="50"/>
      <c r="AC145" s="50"/>
      <c r="AD145" s="50"/>
      <c r="AE145" s="50"/>
      <c r="AF145" s="51"/>
      <c r="AG145" s="51"/>
      <c r="AH145" s="51"/>
      <c r="AI145" s="51"/>
    </row>
    <row r="146" spans="1:35" ht="40" customHeight="1" x14ac:dyDescent="0.35">
      <c r="A146" s="109"/>
      <c r="B146" s="112"/>
      <c r="C146" s="33">
        <v>143</v>
      </c>
      <c r="D146" s="115"/>
      <c r="E146" s="39" t="s">
        <v>77</v>
      </c>
      <c r="F146" s="40" t="s">
        <v>125</v>
      </c>
      <c r="G146" s="40" t="s">
        <v>28</v>
      </c>
      <c r="H146" s="40" t="s">
        <v>29</v>
      </c>
      <c r="I146" s="38">
        <v>1353.57</v>
      </c>
      <c r="J146" s="17">
        <v>0</v>
      </c>
      <c r="K146" s="79">
        <f t="shared" si="10"/>
        <v>0</v>
      </c>
      <c r="L146" s="81">
        <f t="shared" si="13"/>
        <v>0</v>
      </c>
      <c r="M146" s="82"/>
      <c r="N146" s="83">
        <f t="shared" si="11"/>
        <v>0</v>
      </c>
      <c r="O146" s="80"/>
      <c r="P146" s="80"/>
      <c r="Q146" s="80"/>
      <c r="R146" s="84">
        <f t="shared" si="12"/>
        <v>0</v>
      </c>
      <c r="S146" s="19" t="str">
        <f t="shared" si="9"/>
        <v>OK</v>
      </c>
      <c r="T146" s="48"/>
      <c r="U146" s="48"/>
      <c r="V146" s="48"/>
      <c r="W146" s="48"/>
      <c r="X146" s="48"/>
      <c r="Y146" s="50"/>
      <c r="Z146" s="50"/>
      <c r="AA146" s="50"/>
      <c r="AB146" s="50"/>
      <c r="AC146" s="50"/>
      <c r="AD146" s="50"/>
      <c r="AE146" s="50"/>
      <c r="AF146" s="51"/>
      <c r="AG146" s="51"/>
      <c r="AH146" s="51"/>
      <c r="AI146" s="51"/>
    </row>
    <row r="147" spans="1:35" ht="40" customHeight="1" x14ac:dyDescent="0.35">
      <c r="A147" s="109"/>
      <c r="B147" s="112"/>
      <c r="C147" s="33">
        <v>144</v>
      </c>
      <c r="D147" s="115"/>
      <c r="E147" s="39" t="s">
        <v>78</v>
      </c>
      <c r="F147" s="40" t="s">
        <v>125</v>
      </c>
      <c r="G147" s="40" t="s">
        <v>28</v>
      </c>
      <c r="H147" s="40" t="s">
        <v>29</v>
      </c>
      <c r="I147" s="38">
        <v>90</v>
      </c>
      <c r="J147" s="17">
        <v>0</v>
      </c>
      <c r="K147" s="79">
        <f t="shared" si="10"/>
        <v>0</v>
      </c>
      <c r="L147" s="81">
        <f t="shared" si="13"/>
        <v>0</v>
      </c>
      <c r="M147" s="82"/>
      <c r="N147" s="83">
        <f t="shared" si="11"/>
        <v>0</v>
      </c>
      <c r="O147" s="80"/>
      <c r="P147" s="80"/>
      <c r="Q147" s="80"/>
      <c r="R147" s="84">
        <f t="shared" si="12"/>
        <v>0</v>
      </c>
      <c r="S147" s="19" t="str">
        <f t="shared" si="9"/>
        <v>OK</v>
      </c>
      <c r="T147" s="48"/>
      <c r="U147" s="48"/>
      <c r="V147" s="48"/>
      <c r="W147" s="48"/>
      <c r="X147" s="48"/>
      <c r="Y147" s="50"/>
      <c r="Z147" s="50"/>
      <c r="AA147" s="50"/>
      <c r="AB147" s="50"/>
      <c r="AC147" s="50"/>
      <c r="AD147" s="50"/>
      <c r="AE147" s="50"/>
      <c r="AF147" s="51"/>
      <c r="AG147" s="51"/>
      <c r="AH147" s="51"/>
      <c r="AI147" s="51"/>
    </row>
    <row r="148" spans="1:35" ht="40" customHeight="1" x14ac:dyDescent="0.35">
      <c r="A148" s="109"/>
      <c r="B148" s="112"/>
      <c r="C148" s="33">
        <v>145</v>
      </c>
      <c r="D148" s="115"/>
      <c r="E148" s="39" t="s">
        <v>131</v>
      </c>
      <c r="F148" s="40" t="s">
        <v>125</v>
      </c>
      <c r="G148" s="40" t="s">
        <v>28</v>
      </c>
      <c r="H148" s="40" t="s">
        <v>29</v>
      </c>
      <c r="I148" s="38">
        <v>85.21</v>
      </c>
      <c r="J148" s="17">
        <v>0</v>
      </c>
      <c r="K148" s="79">
        <f t="shared" si="10"/>
        <v>0</v>
      </c>
      <c r="L148" s="81">
        <f t="shared" si="13"/>
        <v>0</v>
      </c>
      <c r="M148" s="82"/>
      <c r="N148" s="83">
        <f t="shared" si="11"/>
        <v>0</v>
      </c>
      <c r="O148" s="80"/>
      <c r="P148" s="80"/>
      <c r="Q148" s="80"/>
      <c r="R148" s="84">
        <f t="shared" si="12"/>
        <v>0</v>
      </c>
      <c r="S148" s="19" t="str">
        <f t="shared" si="9"/>
        <v>OK</v>
      </c>
      <c r="T148" s="48"/>
      <c r="U148" s="48"/>
      <c r="V148" s="48"/>
      <c r="W148" s="48"/>
      <c r="X148" s="48"/>
      <c r="Y148" s="50"/>
      <c r="Z148" s="50"/>
      <c r="AA148" s="50"/>
      <c r="AB148" s="50"/>
      <c r="AC148" s="50"/>
      <c r="AD148" s="50"/>
      <c r="AE148" s="50"/>
      <c r="AF148" s="51"/>
      <c r="AG148" s="51"/>
      <c r="AH148" s="51"/>
      <c r="AI148" s="51"/>
    </row>
    <row r="149" spans="1:35" ht="40" customHeight="1" x14ac:dyDescent="0.35">
      <c r="A149" s="109"/>
      <c r="B149" s="112"/>
      <c r="C149" s="33">
        <v>146</v>
      </c>
      <c r="D149" s="115"/>
      <c r="E149" s="39" t="s">
        <v>132</v>
      </c>
      <c r="F149" s="40" t="s">
        <v>37</v>
      </c>
      <c r="G149" s="40" t="s">
        <v>79</v>
      </c>
      <c r="H149" s="40" t="s">
        <v>29</v>
      </c>
      <c r="I149" s="38">
        <v>16.18</v>
      </c>
      <c r="J149" s="17">
        <v>0</v>
      </c>
      <c r="K149" s="79">
        <f t="shared" si="10"/>
        <v>0</v>
      </c>
      <c r="L149" s="81">
        <f t="shared" si="13"/>
        <v>0</v>
      </c>
      <c r="M149" s="82"/>
      <c r="N149" s="83">
        <f t="shared" si="11"/>
        <v>0</v>
      </c>
      <c r="O149" s="80"/>
      <c r="P149" s="80"/>
      <c r="Q149" s="80"/>
      <c r="R149" s="84">
        <f t="shared" si="12"/>
        <v>0</v>
      </c>
      <c r="S149" s="19" t="str">
        <f t="shared" si="9"/>
        <v>OK</v>
      </c>
      <c r="T149" s="48"/>
      <c r="U149" s="48"/>
      <c r="V149" s="48"/>
      <c r="W149" s="48"/>
      <c r="X149" s="48"/>
      <c r="Y149" s="50"/>
      <c r="Z149" s="50"/>
      <c r="AA149" s="50"/>
      <c r="AB149" s="50"/>
      <c r="AC149" s="50"/>
      <c r="AD149" s="50"/>
      <c r="AE149" s="50"/>
      <c r="AF149" s="51"/>
      <c r="AG149" s="51"/>
      <c r="AH149" s="51"/>
      <c r="AI149" s="51"/>
    </row>
    <row r="150" spans="1:35" ht="40" customHeight="1" x14ac:dyDescent="0.35">
      <c r="A150" s="109"/>
      <c r="B150" s="112"/>
      <c r="C150" s="33">
        <v>147</v>
      </c>
      <c r="D150" s="115"/>
      <c r="E150" s="39" t="s">
        <v>135</v>
      </c>
      <c r="F150" s="40" t="s">
        <v>37</v>
      </c>
      <c r="G150" s="40" t="s">
        <v>82</v>
      </c>
      <c r="H150" s="40" t="s">
        <v>29</v>
      </c>
      <c r="I150" s="38">
        <v>65.41</v>
      </c>
      <c r="J150" s="17">
        <v>0</v>
      </c>
      <c r="K150" s="79">
        <f t="shared" si="10"/>
        <v>0</v>
      </c>
      <c r="L150" s="81">
        <f t="shared" si="13"/>
        <v>0</v>
      </c>
      <c r="M150" s="82"/>
      <c r="N150" s="83">
        <f t="shared" si="11"/>
        <v>0</v>
      </c>
      <c r="O150" s="80"/>
      <c r="P150" s="80"/>
      <c r="Q150" s="80"/>
      <c r="R150" s="84">
        <f t="shared" si="12"/>
        <v>0</v>
      </c>
      <c r="S150" s="19" t="str">
        <f t="shared" si="9"/>
        <v>OK</v>
      </c>
      <c r="T150" s="48"/>
      <c r="U150" s="48"/>
      <c r="V150" s="48"/>
      <c r="W150" s="48"/>
      <c r="X150" s="48"/>
      <c r="Y150" s="50"/>
      <c r="Z150" s="50"/>
      <c r="AA150" s="50"/>
      <c r="AB150" s="50"/>
      <c r="AC150" s="50"/>
      <c r="AD150" s="50"/>
      <c r="AE150" s="50"/>
      <c r="AF150" s="51"/>
      <c r="AG150" s="51"/>
      <c r="AH150" s="51"/>
      <c r="AI150" s="51"/>
    </row>
    <row r="151" spans="1:35" ht="40" customHeight="1" x14ac:dyDescent="0.35">
      <c r="A151" s="109"/>
      <c r="B151" s="112"/>
      <c r="C151" s="33">
        <v>148</v>
      </c>
      <c r="D151" s="115"/>
      <c r="E151" s="39" t="s">
        <v>136</v>
      </c>
      <c r="F151" s="40" t="s">
        <v>37</v>
      </c>
      <c r="G151" s="40" t="s">
        <v>83</v>
      </c>
      <c r="H151" s="40" t="s">
        <v>29</v>
      </c>
      <c r="I151" s="38">
        <v>34.229999999999997</v>
      </c>
      <c r="J151" s="17">
        <v>0</v>
      </c>
      <c r="K151" s="79">
        <f t="shared" si="10"/>
        <v>0</v>
      </c>
      <c r="L151" s="81">
        <f t="shared" si="13"/>
        <v>0</v>
      </c>
      <c r="M151" s="82"/>
      <c r="N151" s="83">
        <f t="shared" si="11"/>
        <v>0</v>
      </c>
      <c r="O151" s="80"/>
      <c r="P151" s="80"/>
      <c r="Q151" s="80"/>
      <c r="R151" s="84">
        <f t="shared" si="12"/>
        <v>0</v>
      </c>
      <c r="S151" s="19" t="str">
        <f t="shared" si="9"/>
        <v>OK</v>
      </c>
      <c r="T151" s="48"/>
      <c r="U151" s="48"/>
      <c r="V151" s="48"/>
      <c r="W151" s="48"/>
      <c r="X151" s="48"/>
      <c r="Y151" s="50"/>
      <c r="Z151" s="50"/>
      <c r="AA151" s="50"/>
      <c r="AB151" s="50"/>
      <c r="AC151" s="50"/>
      <c r="AD151" s="50"/>
      <c r="AE151" s="50"/>
      <c r="AF151" s="51"/>
      <c r="AG151" s="51"/>
      <c r="AH151" s="51"/>
      <c r="AI151" s="51"/>
    </row>
    <row r="152" spans="1:35" ht="40" customHeight="1" x14ac:dyDescent="0.35">
      <c r="A152" s="109"/>
      <c r="B152" s="112"/>
      <c r="C152" s="33">
        <v>149</v>
      </c>
      <c r="D152" s="115"/>
      <c r="E152" s="39" t="s">
        <v>86</v>
      </c>
      <c r="F152" s="40" t="s">
        <v>125</v>
      </c>
      <c r="G152" s="40" t="s">
        <v>87</v>
      </c>
      <c r="H152" s="40" t="s">
        <v>29</v>
      </c>
      <c r="I152" s="38">
        <v>578.94000000000005</v>
      </c>
      <c r="J152" s="17">
        <v>0</v>
      </c>
      <c r="K152" s="79">
        <f t="shared" si="10"/>
        <v>0</v>
      </c>
      <c r="L152" s="81">
        <f t="shared" si="13"/>
        <v>0</v>
      </c>
      <c r="M152" s="82"/>
      <c r="N152" s="83">
        <f t="shared" si="11"/>
        <v>0</v>
      </c>
      <c r="O152" s="80"/>
      <c r="P152" s="80"/>
      <c r="Q152" s="80"/>
      <c r="R152" s="84">
        <f t="shared" si="12"/>
        <v>0</v>
      </c>
      <c r="S152" s="19" t="str">
        <f t="shared" si="9"/>
        <v>OK</v>
      </c>
      <c r="T152" s="48"/>
      <c r="U152" s="48"/>
      <c r="V152" s="48"/>
      <c r="W152" s="48"/>
      <c r="X152" s="48"/>
      <c r="Y152" s="50"/>
      <c r="Z152" s="50"/>
      <c r="AA152" s="50"/>
      <c r="AB152" s="50"/>
      <c r="AC152" s="50"/>
      <c r="AD152" s="50"/>
      <c r="AE152" s="50"/>
      <c r="AF152" s="51"/>
      <c r="AG152" s="51"/>
      <c r="AH152" s="51"/>
      <c r="AI152" s="51"/>
    </row>
    <row r="153" spans="1:35" ht="40" customHeight="1" x14ac:dyDescent="0.35">
      <c r="A153" s="109"/>
      <c r="B153" s="112"/>
      <c r="C153" s="33">
        <v>150</v>
      </c>
      <c r="D153" s="115"/>
      <c r="E153" s="39" t="s">
        <v>88</v>
      </c>
      <c r="F153" s="40" t="s">
        <v>125</v>
      </c>
      <c r="G153" s="40" t="s">
        <v>28</v>
      </c>
      <c r="H153" s="40" t="s">
        <v>29</v>
      </c>
      <c r="I153" s="38">
        <v>1150</v>
      </c>
      <c r="J153" s="17">
        <v>0</v>
      </c>
      <c r="K153" s="79">
        <f t="shared" si="10"/>
        <v>0</v>
      </c>
      <c r="L153" s="81">
        <f t="shared" si="13"/>
        <v>0</v>
      </c>
      <c r="M153" s="82"/>
      <c r="N153" s="83">
        <f t="shared" si="11"/>
        <v>0</v>
      </c>
      <c r="O153" s="80"/>
      <c r="P153" s="80"/>
      <c r="Q153" s="80"/>
      <c r="R153" s="84">
        <f t="shared" si="12"/>
        <v>0</v>
      </c>
      <c r="S153" s="19" t="str">
        <f t="shared" si="9"/>
        <v>OK</v>
      </c>
      <c r="T153" s="48"/>
      <c r="U153" s="48"/>
      <c r="V153" s="48"/>
      <c r="W153" s="48"/>
      <c r="X153" s="48"/>
      <c r="Y153" s="50"/>
      <c r="Z153" s="50"/>
      <c r="AA153" s="50"/>
      <c r="AB153" s="50"/>
      <c r="AC153" s="50"/>
      <c r="AD153" s="50"/>
      <c r="AE153" s="50"/>
      <c r="AF153" s="51"/>
      <c r="AG153" s="51"/>
      <c r="AH153" s="51"/>
      <c r="AI153" s="51"/>
    </row>
    <row r="154" spans="1:35" ht="40" customHeight="1" x14ac:dyDescent="0.35">
      <c r="A154" s="109"/>
      <c r="B154" s="112"/>
      <c r="C154" s="33">
        <v>151</v>
      </c>
      <c r="D154" s="115"/>
      <c r="E154" s="39" t="s">
        <v>89</v>
      </c>
      <c r="F154" s="40" t="s">
        <v>37</v>
      </c>
      <c r="G154" s="40" t="s">
        <v>28</v>
      </c>
      <c r="H154" s="40" t="s">
        <v>29</v>
      </c>
      <c r="I154" s="38">
        <v>240</v>
      </c>
      <c r="J154" s="17">
        <v>0</v>
      </c>
      <c r="K154" s="79">
        <f t="shared" si="10"/>
        <v>0</v>
      </c>
      <c r="L154" s="81">
        <f t="shared" si="13"/>
        <v>0</v>
      </c>
      <c r="M154" s="82"/>
      <c r="N154" s="83">
        <f t="shared" si="11"/>
        <v>0</v>
      </c>
      <c r="O154" s="80"/>
      <c r="P154" s="80"/>
      <c r="Q154" s="80"/>
      <c r="R154" s="84">
        <f t="shared" si="12"/>
        <v>0</v>
      </c>
      <c r="S154" s="19" t="str">
        <f t="shared" si="9"/>
        <v>OK</v>
      </c>
      <c r="T154" s="48"/>
      <c r="U154" s="48"/>
      <c r="V154" s="48"/>
      <c r="W154" s="48"/>
      <c r="X154" s="48"/>
      <c r="Y154" s="50"/>
      <c r="Z154" s="50"/>
      <c r="AA154" s="50"/>
      <c r="AB154" s="50"/>
      <c r="AC154" s="50"/>
      <c r="AD154" s="50"/>
      <c r="AE154" s="50"/>
      <c r="AF154" s="51"/>
      <c r="AG154" s="51"/>
      <c r="AH154" s="51"/>
      <c r="AI154" s="51"/>
    </row>
    <row r="155" spans="1:35" ht="40" customHeight="1" x14ac:dyDescent="0.35">
      <c r="A155" s="109"/>
      <c r="B155" s="112"/>
      <c r="C155" s="33">
        <v>152</v>
      </c>
      <c r="D155" s="115"/>
      <c r="E155" s="39" t="s">
        <v>90</v>
      </c>
      <c r="F155" s="40" t="s">
        <v>37</v>
      </c>
      <c r="G155" s="40" t="s">
        <v>28</v>
      </c>
      <c r="H155" s="40" t="s">
        <v>29</v>
      </c>
      <c r="I155" s="38">
        <v>135</v>
      </c>
      <c r="J155" s="17">
        <v>0</v>
      </c>
      <c r="K155" s="79">
        <f t="shared" si="10"/>
        <v>0</v>
      </c>
      <c r="L155" s="81">
        <f t="shared" si="13"/>
        <v>0</v>
      </c>
      <c r="M155" s="82"/>
      <c r="N155" s="83">
        <f t="shared" si="11"/>
        <v>0</v>
      </c>
      <c r="O155" s="80"/>
      <c r="P155" s="80"/>
      <c r="Q155" s="80"/>
      <c r="R155" s="84">
        <f t="shared" si="12"/>
        <v>0</v>
      </c>
      <c r="S155" s="19" t="str">
        <f t="shared" si="9"/>
        <v>OK</v>
      </c>
      <c r="T155" s="48"/>
      <c r="U155" s="48"/>
      <c r="V155" s="48"/>
      <c r="W155" s="48"/>
      <c r="X155" s="48"/>
      <c r="Y155" s="50"/>
      <c r="Z155" s="50"/>
      <c r="AA155" s="50"/>
      <c r="AB155" s="50"/>
      <c r="AC155" s="50"/>
      <c r="AD155" s="50"/>
      <c r="AE155" s="50"/>
      <c r="AF155" s="51"/>
      <c r="AG155" s="51"/>
      <c r="AH155" s="51"/>
      <c r="AI155" s="51"/>
    </row>
    <row r="156" spans="1:35" ht="40" customHeight="1" x14ac:dyDescent="0.35">
      <c r="A156" s="109"/>
      <c r="B156" s="112"/>
      <c r="C156" s="33">
        <v>153</v>
      </c>
      <c r="D156" s="115"/>
      <c r="E156" s="39" t="s">
        <v>91</v>
      </c>
      <c r="F156" s="40" t="s">
        <v>37</v>
      </c>
      <c r="G156" s="40" t="s">
        <v>92</v>
      </c>
      <c r="H156" s="40" t="s">
        <v>29</v>
      </c>
      <c r="I156" s="38">
        <v>24.21</v>
      </c>
      <c r="J156" s="17">
        <v>0</v>
      </c>
      <c r="K156" s="79">
        <f t="shared" si="10"/>
        <v>0</v>
      </c>
      <c r="L156" s="81">
        <f t="shared" si="13"/>
        <v>0</v>
      </c>
      <c r="M156" s="82"/>
      <c r="N156" s="83">
        <f t="shared" si="11"/>
        <v>0</v>
      </c>
      <c r="O156" s="80"/>
      <c r="P156" s="80"/>
      <c r="Q156" s="80"/>
      <c r="R156" s="84">
        <f t="shared" si="12"/>
        <v>0</v>
      </c>
      <c r="S156" s="19" t="str">
        <f t="shared" si="9"/>
        <v>OK</v>
      </c>
      <c r="T156" s="48"/>
      <c r="U156" s="48"/>
      <c r="V156" s="48"/>
      <c r="W156" s="48"/>
      <c r="X156" s="48"/>
      <c r="Y156" s="50"/>
      <c r="Z156" s="50"/>
      <c r="AA156" s="50"/>
      <c r="AB156" s="50"/>
      <c r="AC156" s="50"/>
      <c r="AD156" s="50"/>
      <c r="AE156" s="50"/>
      <c r="AF156" s="51"/>
      <c r="AG156" s="51"/>
      <c r="AH156" s="51"/>
      <c r="AI156" s="51"/>
    </row>
    <row r="157" spans="1:35" ht="40" customHeight="1" x14ac:dyDescent="0.35">
      <c r="A157" s="109"/>
      <c r="B157" s="112"/>
      <c r="C157" s="33">
        <v>154</v>
      </c>
      <c r="D157" s="115"/>
      <c r="E157" s="39" t="s">
        <v>93</v>
      </c>
      <c r="F157" s="40" t="s">
        <v>125</v>
      </c>
      <c r="G157" s="40" t="s">
        <v>28</v>
      </c>
      <c r="H157" s="40" t="s">
        <v>29</v>
      </c>
      <c r="I157" s="38">
        <v>224</v>
      </c>
      <c r="J157" s="17">
        <v>0</v>
      </c>
      <c r="K157" s="79">
        <f t="shared" si="10"/>
        <v>0</v>
      </c>
      <c r="L157" s="81">
        <f t="shared" si="13"/>
        <v>0</v>
      </c>
      <c r="M157" s="82"/>
      <c r="N157" s="83">
        <f t="shared" si="11"/>
        <v>0</v>
      </c>
      <c r="O157" s="80"/>
      <c r="P157" s="80"/>
      <c r="Q157" s="80"/>
      <c r="R157" s="84">
        <f t="shared" si="12"/>
        <v>0</v>
      </c>
      <c r="S157" s="19" t="str">
        <f t="shared" si="9"/>
        <v>OK</v>
      </c>
      <c r="T157" s="48"/>
      <c r="U157" s="48"/>
      <c r="V157" s="48"/>
      <c r="W157" s="48"/>
      <c r="X157" s="48"/>
      <c r="Y157" s="50"/>
      <c r="Z157" s="50"/>
      <c r="AA157" s="50"/>
      <c r="AB157" s="50"/>
      <c r="AC157" s="50"/>
      <c r="AD157" s="50"/>
      <c r="AE157" s="50"/>
      <c r="AF157" s="51"/>
      <c r="AG157" s="51"/>
      <c r="AH157" s="51"/>
      <c r="AI157" s="51"/>
    </row>
    <row r="158" spans="1:35" ht="40" customHeight="1" x14ac:dyDescent="0.35">
      <c r="A158" s="110"/>
      <c r="B158" s="113"/>
      <c r="C158" s="33">
        <v>155</v>
      </c>
      <c r="D158" s="116"/>
      <c r="E158" s="39" t="s">
        <v>94</v>
      </c>
      <c r="F158" s="40" t="s">
        <v>125</v>
      </c>
      <c r="G158" s="40" t="s">
        <v>28</v>
      </c>
      <c r="H158" s="40" t="s">
        <v>29</v>
      </c>
      <c r="I158" s="38">
        <v>245</v>
      </c>
      <c r="J158" s="17">
        <v>0</v>
      </c>
      <c r="K158" s="79">
        <f t="shared" si="10"/>
        <v>0</v>
      </c>
      <c r="L158" s="81">
        <f t="shared" si="13"/>
        <v>0</v>
      </c>
      <c r="M158" s="82"/>
      <c r="N158" s="83">
        <f t="shared" si="11"/>
        <v>0</v>
      </c>
      <c r="O158" s="80"/>
      <c r="P158" s="80"/>
      <c r="Q158" s="80"/>
      <c r="R158" s="84">
        <f t="shared" si="12"/>
        <v>0</v>
      </c>
      <c r="S158" s="19" t="str">
        <f t="shared" si="9"/>
        <v>OK</v>
      </c>
      <c r="T158" s="48"/>
      <c r="U158" s="48"/>
      <c r="V158" s="48"/>
      <c r="W158" s="48"/>
      <c r="X158" s="48"/>
      <c r="Y158" s="50"/>
      <c r="Z158" s="50"/>
      <c r="AA158" s="50"/>
      <c r="AB158" s="50"/>
      <c r="AC158" s="50"/>
      <c r="AD158" s="50"/>
      <c r="AE158" s="50"/>
      <c r="AF158" s="51"/>
      <c r="AG158" s="51"/>
      <c r="AH158" s="51"/>
      <c r="AI158" s="51"/>
    </row>
    <row r="159" spans="1:35" ht="40" customHeight="1" x14ac:dyDescent="0.35">
      <c r="A159" s="108" t="s">
        <v>143</v>
      </c>
      <c r="B159" s="111">
        <v>5</v>
      </c>
      <c r="C159" s="33">
        <v>156</v>
      </c>
      <c r="D159" s="114" t="s">
        <v>123</v>
      </c>
      <c r="E159" s="39" t="s">
        <v>27</v>
      </c>
      <c r="F159" s="40" t="s">
        <v>125</v>
      </c>
      <c r="G159" s="40" t="s">
        <v>28</v>
      </c>
      <c r="H159" s="40" t="s">
        <v>29</v>
      </c>
      <c r="I159" s="38">
        <v>250</v>
      </c>
      <c r="J159" s="17">
        <v>0</v>
      </c>
      <c r="K159" s="79">
        <f t="shared" si="10"/>
        <v>0</v>
      </c>
      <c r="L159" s="81">
        <f t="shared" si="13"/>
        <v>0</v>
      </c>
      <c r="M159" s="82"/>
      <c r="N159" s="83">
        <f t="shared" si="11"/>
        <v>0</v>
      </c>
      <c r="O159" s="80"/>
      <c r="P159" s="80"/>
      <c r="Q159" s="80"/>
      <c r="R159" s="84">
        <f t="shared" si="12"/>
        <v>0</v>
      </c>
      <c r="S159" s="19" t="str">
        <f t="shared" si="9"/>
        <v>OK</v>
      </c>
      <c r="T159" s="48"/>
      <c r="U159" s="48"/>
      <c r="V159" s="48"/>
      <c r="W159" s="48"/>
      <c r="X159" s="48"/>
      <c r="Y159" s="50"/>
      <c r="Z159" s="50"/>
      <c r="AA159" s="50"/>
      <c r="AB159" s="50"/>
      <c r="AC159" s="50"/>
      <c r="AD159" s="50"/>
      <c r="AE159" s="50"/>
      <c r="AF159" s="51"/>
      <c r="AG159" s="51"/>
      <c r="AH159" s="51"/>
      <c r="AI159" s="51"/>
    </row>
    <row r="160" spans="1:35" ht="40" customHeight="1" x14ac:dyDescent="0.35">
      <c r="A160" s="109"/>
      <c r="B160" s="112"/>
      <c r="C160" s="33">
        <v>157</v>
      </c>
      <c r="D160" s="115"/>
      <c r="E160" s="39" t="s">
        <v>30</v>
      </c>
      <c r="F160" s="40" t="s">
        <v>31</v>
      </c>
      <c r="G160" s="40" t="s">
        <v>28</v>
      </c>
      <c r="H160" s="40" t="s">
        <v>29</v>
      </c>
      <c r="I160" s="38">
        <v>20</v>
      </c>
      <c r="J160" s="17">
        <v>0</v>
      </c>
      <c r="K160" s="79">
        <f t="shared" si="10"/>
        <v>0</v>
      </c>
      <c r="L160" s="81">
        <f t="shared" si="13"/>
        <v>0</v>
      </c>
      <c r="M160" s="82"/>
      <c r="N160" s="83">
        <f t="shared" si="11"/>
        <v>0</v>
      </c>
      <c r="O160" s="80"/>
      <c r="P160" s="80"/>
      <c r="Q160" s="80"/>
      <c r="R160" s="84">
        <f t="shared" si="12"/>
        <v>0</v>
      </c>
      <c r="S160" s="19" t="str">
        <f t="shared" si="9"/>
        <v>OK</v>
      </c>
      <c r="T160" s="48"/>
      <c r="U160" s="48"/>
      <c r="V160" s="48"/>
      <c r="W160" s="48"/>
      <c r="X160" s="48"/>
      <c r="Y160" s="50"/>
      <c r="Z160" s="50"/>
      <c r="AA160" s="50"/>
      <c r="AB160" s="50"/>
      <c r="AC160" s="50"/>
      <c r="AD160" s="50"/>
      <c r="AE160" s="50"/>
      <c r="AF160" s="51"/>
      <c r="AG160" s="51"/>
      <c r="AH160" s="51"/>
      <c r="AI160" s="51"/>
    </row>
    <row r="161" spans="1:35" ht="40" customHeight="1" x14ac:dyDescent="0.35">
      <c r="A161" s="109"/>
      <c r="B161" s="112"/>
      <c r="C161" s="33">
        <v>158</v>
      </c>
      <c r="D161" s="115"/>
      <c r="E161" s="39" t="s">
        <v>32</v>
      </c>
      <c r="F161" s="40" t="s">
        <v>125</v>
      </c>
      <c r="G161" s="40" t="s">
        <v>28</v>
      </c>
      <c r="H161" s="40" t="s">
        <v>29</v>
      </c>
      <c r="I161" s="38">
        <v>32</v>
      </c>
      <c r="J161" s="17">
        <v>0</v>
      </c>
      <c r="K161" s="79">
        <f t="shared" si="10"/>
        <v>0</v>
      </c>
      <c r="L161" s="81">
        <f t="shared" si="13"/>
        <v>0</v>
      </c>
      <c r="M161" s="82"/>
      <c r="N161" s="83">
        <f t="shared" si="11"/>
        <v>0</v>
      </c>
      <c r="O161" s="80"/>
      <c r="P161" s="80"/>
      <c r="Q161" s="80"/>
      <c r="R161" s="84">
        <f t="shared" si="12"/>
        <v>0</v>
      </c>
      <c r="S161" s="19" t="str">
        <f t="shared" si="9"/>
        <v>OK</v>
      </c>
      <c r="T161" s="48"/>
      <c r="U161" s="48"/>
      <c r="V161" s="48"/>
      <c r="W161" s="48"/>
      <c r="X161" s="48"/>
      <c r="Y161" s="50"/>
      <c r="Z161" s="50"/>
      <c r="AA161" s="50"/>
      <c r="AB161" s="50"/>
      <c r="AC161" s="50"/>
      <c r="AD161" s="50"/>
      <c r="AE161" s="50"/>
      <c r="AF161" s="51"/>
      <c r="AG161" s="51"/>
      <c r="AH161" s="51"/>
      <c r="AI161" s="51"/>
    </row>
    <row r="162" spans="1:35" ht="40" customHeight="1" x14ac:dyDescent="0.35">
      <c r="A162" s="109"/>
      <c r="B162" s="112"/>
      <c r="C162" s="33">
        <v>159</v>
      </c>
      <c r="D162" s="115"/>
      <c r="E162" s="39" t="s">
        <v>33</v>
      </c>
      <c r="F162" s="40" t="s">
        <v>125</v>
      </c>
      <c r="G162" s="40" t="s">
        <v>34</v>
      </c>
      <c r="H162" s="40" t="s">
        <v>29</v>
      </c>
      <c r="I162" s="38">
        <v>52</v>
      </c>
      <c r="J162" s="17">
        <v>0</v>
      </c>
      <c r="K162" s="79">
        <f t="shared" si="10"/>
        <v>0</v>
      </c>
      <c r="L162" s="81">
        <f t="shared" si="13"/>
        <v>0</v>
      </c>
      <c r="M162" s="82"/>
      <c r="N162" s="83">
        <f t="shared" si="11"/>
        <v>0</v>
      </c>
      <c r="O162" s="80"/>
      <c r="P162" s="80"/>
      <c r="Q162" s="80"/>
      <c r="R162" s="84">
        <f t="shared" si="12"/>
        <v>0</v>
      </c>
      <c r="S162" s="19" t="str">
        <f t="shared" si="9"/>
        <v>OK</v>
      </c>
      <c r="T162" s="48"/>
      <c r="U162" s="48"/>
      <c r="V162" s="48"/>
      <c r="W162" s="48"/>
      <c r="X162" s="48"/>
      <c r="Y162" s="50"/>
      <c r="Z162" s="50"/>
      <c r="AA162" s="50"/>
      <c r="AB162" s="50"/>
      <c r="AC162" s="50"/>
      <c r="AD162" s="50"/>
      <c r="AE162" s="50"/>
      <c r="AF162" s="51"/>
      <c r="AG162" s="51"/>
      <c r="AH162" s="51"/>
      <c r="AI162" s="51"/>
    </row>
    <row r="163" spans="1:35" ht="40" customHeight="1" x14ac:dyDescent="0.35">
      <c r="A163" s="109"/>
      <c r="B163" s="112"/>
      <c r="C163" s="33">
        <v>160</v>
      </c>
      <c r="D163" s="115"/>
      <c r="E163" s="39" t="s">
        <v>35</v>
      </c>
      <c r="F163" s="40" t="s">
        <v>125</v>
      </c>
      <c r="G163" s="40" t="s">
        <v>36</v>
      </c>
      <c r="H163" s="40" t="s">
        <v>29</v>
      </c>
      <c r="I163" s="38">
        <v>75</v>
      </c>
      <c r="J163" s="17">
        <v>0</v>
      </c>
      <c r="K163" s="79">
        <f t="shared" si="10"/>
        <v>0</v>
      </c>
      <c r="L163" s="81">
        <f t="shared" si="13"/>
        <v>0</v>
      </c>
      <c r="M163" s="82"/>
      <c r="N163" s="83">
        <f t="shared" si="11"/>
        <v>0</v>
      </c>
      <c r="O163" s="80"/>
      <c r="P163" s="80"/>
      <c r="Q163" s="80"/>
      <c r="R163" s="84">
        <f t="shared" si="12"/>
        <v>0</v>
      </c>
      <c r="S163" s="19" t="str">
        <f t="shared" si="9"/>
        <v>OK</v>
      </c>
      <c r="T163" s="48"/>
      <c r="U163" s="48"/>
      <c r="V163" s="48"/>
      <c r="W163" s="48"/>
      <c r="X163" s="48"/>
      <c r="Y163" s="50"/>
      <c r="Z163" s="50"/>
      <c r="AA163" s="50"/>
      <c r="AB163" s="50"/>
      <c r="AC163" s="50"/>
      <c r="AD163" s="50"/>
      <c r="AE163" s="50"/>
      <c r="AF163" s="51"/>
      <c r="AG163" s="51"/>
      <c r="AH163" s="51"/>
      <c r="AI163" s="51"/>
    </row>
    <row r="164" spans="1:35" ht="40" customHeight="1" x14ac:dyDescent="0.35">
      <c r="A164" s="109"/>
      <c r="B164" s="112"/>
      <c r="C164" s="33">
        <v>161</v>
      </c>
      <c r="D164" s="115"/>
      <c r="E164" s="39" t="s">
        <v>127</v>
      </c>
      <c r="F164" s="40" t="s">
        <v>125</v>
      </c>
      <c r="G164" s="40" t="s">
        <v>28</v>
      </c>
      <c r="H164" s="40" t="s">
        <v>29</v>
      </c>
      <c r="I164" s="38">
        <v>6.59</v>
      </c>
      <c r="J164" s="17">
        <v>0</v>
      </c>
      <c r="K164" s="79">
        <f t="shared" si="10"/>
        <v>0</v>
      </c>
      <c r="L164" s="81">
        <f t="shared" si="13"/>
        <v>0</v>
      </c>
      <c r="M164" s="82"/>
      <c r="N164" s="83">
        <f t="shared" si="11"/>
        <v>0</v>
      </c>
      <c r="O164" s="80"/>
      <c r="P164" s="80"/>
      <c r="Q164" s="80"/>
      <c r="R164" s="84">
        <f t="shared" si="12"/>
        <v>0</v>
      </c>
      <c r="S164" s="19" t="str">
        <f t="shared" si="9"/>
        <v>OK</v>
      </c>
      <c r="T164" s="48"/>
      <c r="U164" s="48"/>
      <c r="V164" s="48"/>
      <c r="W164" s="48"/>
      <c r="X164" s="48"/>
      <c r="Y164" s="50"/>
      <c r="Z164" s="50"/>
      <c r="AA164" s="50"/>
      <c r="AB164" s="50"/>
      <c r="AC164" s="50"/>
      <c r="AD164" s="50"/>
      <c r="AE164" s="50"/>
      <c r="AF164" s="51"/>
      <c r="AG164" s="51"/>
      <c r="AH164" s="51"/>
      <c r="AI164" s="51"/>
    </row>
    <row r="165" spans="1:35" ht="40" customHeight="1" x14ac:dyDescent="0.35">
      <c r="A165" s="109"/>
      <c r="B165" s="112"/>
      <c r="C165" s="33">
        <v>162</v>
      </c>
      <c r="D165" s="115"/>
      <c r="E165" s="39" t="s">
        <v>41</v>
      </c>
      <c r="F165" s="40" t="s">
        <v>10</v>
      </c>
      <c r="G165" s="40" t="s">
        <v>28</v>
      </c>
      <c r="H165" s="40" t="s">
        <v>29</v>
      </c>
      <c r="I165" s="38">
        <v>74.28</v>
      </c>
      <c r="J165" s="17">
        <v>0</v>
      </c>
      <c r="K165" s="79">
        <f t="shared" si="10"/>
        <v>0</v>
      </c>
      <c r="L165" s="81">
        <f t="shared" si="13"/>
        <v>0</v>
      </c>
      <c r="M165" s="82"/>
      <c r="N165" s="83">
        <f t="shared" si="11"/>
        <v>0</v>
      </c>
      <c r="O165" s="80"/>
      <c r="P165" s="80"/>
      <c r="Q165" s="80"/>
      <c r="R165" s="84">
        <f t="shared" si="12"/>
        <v>0</v>
      </c>
      <c r="S165" s="19" t="str">
        <f t="shared" si="9"/>
        <v>OK</v>
      </c>
      <c r="T165" s="48"/>
      <c r="U165" s="48"/>
      <c r="V165" s="48"/>
      <c r="W165" s="48"/>
      <c r="X165" s="48"/>
      <c r="Y165" s="50"/>
      <c r="Z165" s="50"/>
      <c r="AA165" s="50"/>
      <c r="AB165" s="50"/>
      <c r="AC165" s="50"/>
      <c r="AD165" s="50"/>
      <c r="AE165" s="50"/>
      <c r="AF165" s="51"/>
      <c r="AG165" s="51"/>
      <c r="AH165" s="51"/>
      <c r="AI165" s="51"/>
    </row>
    <row r="166" spans="1:35" ht="40" customHeight="1" x14ac:dyDescent="0.35">
      <c r="A166" s="109"/>
      <c r="B166" s="112"/>
      <c r="C166" s="33">
        <v>163</v>
      </c>
      <c r="D166" s="115"/>
      <c r="E166" s="39" t="s">
        <v>42</v>
      </c>
      <c r="F166" s="40" t="s">
        <v>43</v>
      </c>
      <c r="G166" s="40" t="s">
        <v>28</v>
      </c>
      <c r="H166" s="40" t="s">
        <v>29</v>
      </c>
      <c r="I166" s="38">
        <v>26.57</v>
      </c>
      <c r="J166" s="17">
        <v>0</v>
      </c>
      <c r="K166" s="79">
        <f t="shared" si="10"/>
        <v>0</v>
      </c>
      <c r="L166" s="81">
        <f t="shared" si="13"/>
        <v>0</v>
      </c>
      <c r="M166" s="82"/>
      <c r="N166" s="83">
        <f t="shared" si="11"/>
        <v>0</v>
      </c>
      <c r="O166" s="80"/>
      <c r="P166" s="80"/>
      <c r="Q166" s="80"/>
      <c r="R166" s="84">
        <f t="shared" si="12"/>
        <v>0</v>
      </c>
      <c r="S166" s="19" t="str">
        <f t="shared" si="9"/>
        <v>OK</v>
      </c>
      <c r="T166" s="48"/>
      <c r="U166" s="48"/>
      <c r="V166" s="48"/>
      <c r="W166" s="48"/>
      <c r="X166" s="48"/>
      <c r="Y166" s="50"/>
      <c r="Z166" s="50"/>
      <c r="AA166" s="50"/>
      <c r="AB166" s="50"/>
      <c r="AC166" s="50"/>
      <c r="AD166" s="50"/>
      <c r="AE166" s="50"/>
      <c r="AF166" s="51"/>
      <c r="AG166" s="51"/>
      <c r="AH166" s="51"/>
      <c r="AI166" s="51"/>
    </row>
    <row r="167" spans="1:35" ht="40" customHeight="1" x14ac:dyDescent="0.35">
      <c r="A167" s="109"/>
      <c r="B167" s="112"/>
      <c r="C167" s="33">
        <v>164</v>
      </c>
      <c r="D167" s="115"/>
      <c r="E167" s="39" t="s">
        <v>44</v>
      </c>
      <c r="F167" s="40" t="s">
        <v>37</v>
      </c>
      <c r="G167" s="40" t="s">
        <v>45</v>
      </c>
      <c r="H167" s="40" t="s">
        <v>29</v>
      </c>
      <c r="I167" s="38">
        <v>34.21</v>
      </c>
      <c r="J167" s="17">
        <v>0</v>
      </c>
      <c r="K167" s="79">
        <f t="shared" si="10"/>
        <v>0</v>
      </c>
      <c r="L167" s="81">
        <f t="shared" si="13"/>
        <v>0</v>
      </c>
      <c r="M167" s="82"/>
      <c r="N167" s="83">
        <f t="shared" si="11"/>
        <v>0</v>
      </c>
      <c r="O167" s="80"/>
      <c r="P167" s="80"/>
      <c r="Q167" s="80"/>
      <c r="R167" s="84">
        <f t="shared" si="12"/>
        <v>0</v>
      </c>
      <c r="S167" s="19" t="str">
        <f t="shared" si="9"/>
        <v>OK</v>
      </c>
      <c r="T167" s="48"/>
      <c r="U167" s="48"/>
      <c r="V167" s="48"/>
      <c r="W167" s="48"/>
      <c r="X167" s="48"/>
      <c r="Y167" s="50"/>
      <c r="Z167" s="50"/>
      <c r="AA167" s="50"/>
      <c r="AB167" s="50"/>
      <c r="AC167" s="50"/>
      <c r="AD167" s="50"/>
      <c r="AE167" s="50"/>
      <c r="AF167" s="51"/>
      <c r="AG167" s="51"/>
      <c r="AH167" s="51"/>
      <c r="AI167" s="51"/>
    </row>
    <row r="168" spans="1:35" ht="40" customHeight="1" x14ac:dyDescent="0.35">
      <c r="A168" s="109"/>
      <c r="B168" s="112"/>
      <c r="C168" s="33">
        <v>165</v>
      </c>
      <c r="D168" s="115"/>
      <c r="E168" s="39" t="s">
        <v>46</v>
      </c>
      <c r="F168" s="40" t="s">
        <v>37</v>
      </c>
      <c r="G168" s="40" t="s">
        <v>99</v>
      </c>
      <c r="H168" s="40" t="s">
        <v>29</v>
      </c>
      <c r="I168" s="38">
        <v>27</v>
      </c>
      <c r="J168" s="17">
        <v>0</v>
      </c>
      <c r="K168" s="79">
        <f t="shared" si="10"/>
        <v>0</v>
      </c>
      <c r="L168" s="81">
        <f t="shared" si="13"/>
        <v>0</v>
      </c>
      <c r="M168" s="82"/>
      <c r="N168" s="83">
        <f t="shared" si="11"/>
        <v>0</v>
      </c>
      <c r="O168" s="80"/>
      <c r="P168" s="80"/>
      <c r="Q168" s="80"/>
      <c r="R168" s="84">
        <f t="shared" si="12"/>
        <v>0</v>
      </c>
      <c r="S168" s="19" t="str">
        <f t="shared" si="9"/>
        <v>OK</v>
      </c>
      <c r="T168" s="48"/>
      <c r="U168" s="48"/>
      <c r="V168" s="48"/>
      <c r="W168" s="48"/>
      <c r="X168" s="48"/>
      <c r="Y168" s="50"/>
      <c r="Z168" s="50"/>
      <c r="AA168" s="50"/>
      <c r="AB168" s="50"/>
      <c r="AC168" s="50"/>
      <c r="AD168" s="50"/>
      <c r="AE168" s="50"/>
      <c r="AF168" s="51"/>
      <c r="AG168" s="51"/>
      <c r="AH168" s="51"/>
      <c r="AI168" s="51"/>
    </row>
    <row r="169" spans="1:35" ht="40" customHeight="1" x14ac:dyDescent="0.35">
      <c r="A169" s="109"/>
      <c r="B169" s="112"/>
      <c r="C169" s="33">
        <v>166</v>
      </c>
      <c r="D169" s="115"/>
      <c r="E169" s="39" t="s">
        <v>48</v>
      </c>
      <c r="F169" s="40" t="s">
        <v>37</v>
      </c>
      <c r="G169" s="40" t="s">
        <v>49</v>
      </c>
      <c r="H169" s="40" t="s">
        <v>29</v>
      </c>
      <c r="I169" s="38">
        <v>19.21</v>
      </c>
      <c r="J169" s="17">
        <v>0</v>
      </c>
      <c r="K169" s="79">
        <f t="shared" si="10"/>
        <v>0</v>
      </c>
      <c r="L169" s="81">
        <f t="shared" si="13"/>
        <v>0</v>
      </c>
      <c r="M169" s="82"/>
      <c r="N169" s="83">
        <f t="shared" si="11"/>
        <v>0</v>
      </c>
      <c r="O169" s="80"/>
      <c r="P169" s="80"/>
      <c r="Q169" s="80"/>
      <c r="R169" s="84">
        <f t="shared" si="12"/>
        <v>0</v>
      </c>
      <c r="S169" s="19" t="str">
        <f t="shared" si="9"/>
        <v>OK</v>
      </c>
      <c r="T169" s="48"/>
      <c r="U169" s="48"/>
      <c r="V169" s="48"/>
      <c r="W169" s="48"/>
      <c r="X169" s="48"/>
      <c r="Y169" s="50"/>
      <c r="Z169" s="50"/>
      <c r="AA169" s="50"/>
      <c r="AB169" s="50"/>
      <c r="AC169" s="50"/>
      <c r="AD169" s="50"/>
      <c r="AE169" s="50"/>
      <c r="AF169" s="51"/>
      <c r="AG169" s="51"/>
      <c r="AH169" s="51"/>
      <c r="AI169" s="51"/>
    </row>
    <row r="170" spans="1:35" ht="40" customHeight="1" x14ac:dyDescent="0.35">
      <c r="A170" s="109"/>
      <c r="B170" s="112"/>
      <c r="C170" s="33">
        <v>167</v>
      </c>
      <c r="D170" s="115"/>
      <c r="E170" s="39" t="s">
        <v>50</v>
      </c>
      <c r="F170" s="40" t="s">
        <v>37</v>
      </c>
      <c r="G170" s="40" t="s">
        <v>51</v>
      </c>
      <c r="H170" s="40" t="s">
        <v>29</v>
      </c>
      <c r="I170" s="38">
        <v>240.3</v>
      </c>
      <c r="J170" s="17">
        <v>0</v>
      </c>
      <c r="K170" s="79">
        <f t="shared" si="10"/>
        <v>0</v>
      </c>
      <c r="L170" s="81">
        <f t="shared" si="13"/>
        <v>0</v>
      </c>
      <c r="M170" s="82"/>
      <c r="N170" s="83">
        <f t="shared" si="11"/>
        <v>0</v>
      </c>
      <c r="O170" s="80"/>
      <c r="P170" s="80"/>
      <c r="Q170" s="80"/>
      <c r="R170" s="84">
        <f t="shared" si="12"/>
        <v>0</v>
      </c>
      <c r="S170" s="19" t="str">
        <f t="shared" si="9"/>
        <v>OK</v>
      </c>
      <c r="T170" s="48"/>
      <c r="U170" s="48"/>
      <c r="V170" s="48"/>
      <c r="W170" s="48"/>
      <c r="X170" s="48"/>
      <c r="Y170" s="50"/>
      <c r="Z170" s="50"/>
      <c r="AA170" s="50"/>
      <c r="AB170" s="50"/>
      <c r="AC170" s="50"/>
      <c r="AD170" s="50"/>
      <c r="AE170" s="50"/>
      <c r="AF170" s="51"/>
      <c r="AG170" s="51"/>
      <c r="AH170" s="51"/>
      <c r="AI170" s="51"/>
    </row>
    <row r="171" spans="1:35" ht="40" customHeight="1" x14ac:dyDescent="0.35">
      <c r="A171" s="109"/>
      <c r="B171" s="112"/>
      <c r="C171" s="33">
        <v>168</v>
      </c>
      <c r="D171" s="115"/>
      <c r="E171" s="39" t="s">
        <v>52</v>
      </c>
      <c r="F171" s="40" t="s">
        <v>37</v>
      </c>
      <c r="G171" s="40" t="s">
        <v>53</v>
      </c>
      <c r="H171" s="40" t="s">
        <v>29</v>
      </c>
      <c r="I171" s="38">
        <v>262.35000000000002</v>
      </c>
      <c r="J171" s="17">
        <v>0</v>
      </c>
      <c r="K171" s="79">
        <f t="shared" si="10"/>
        <v>0</v>
      </c>
      <c r="L171" s="81">
        <f t="shared" si="13"/>
        <v>0</v>
      </c>
      <c r="M171" s="82"/>
      <c r="N171" s="83">
        <f t="shared" si="11"/>
        <v>0</v>
      </c>
      <c r="O171" s="80"/>
      <c r="P171" s="80"/>
      <c r="Q171" s="80"/>
      <c r="R171" s="84">
        <f t="shared" si="12"/>
        <v>0</v>
      </c>
      <c r="S171" s="19" t="str">
        <f t="shared" si="9"/>
        <v>OK</v>
      </c>
      <c r="T171" s="48"/>
      <c r="U171" s="48"/>
      <c r="V171" s="48"/>
      <c r="W171" s="48"/>
      <c r="X171" s="48"/>
      <c r="Y171" s="50"/>
      <c r="Z171" s="50"/>
      <c r="AA171" s="50"/>
      <c r="AB171" s="50"/>
      <c r="AC171" s="50"/>
      <c r="AD171" s="50"/>
      <c r="AE171" s="50"/>
      <c r="AF171" s="51"/>
      <c r="AG171" s="51"/>
      <c r="AH171" s="51"/>
      <c r="AI171" s="51"/>
    </row>
    <row r="172" spans="1:35" ht="40" customHeight="1" x14ac:dyDescent="0.35">
      <c r="A172" s="109"/>
      <c r="B172" s="112"/>
      <c r="C172" s="33">
        <v>169</v>
      </c>
      <c r="D172" s="115"/>
      <c r="E172" s="39" t="s">
        <v>54</v>
      </c>
      <c r="F172" s="40" t="s">
        <v>37</v>
      </c>
      <c r="G172" s="40" t="s">
        <v>95</v>
      </c>
      <c r="H172" s="40" t="s">
        <v>29</v>
      </c>
      <c r="I172" s="38">
        <v>86.48</v>
      </c>
      <c r="J172" s="17">
        <v>0</v>
      </c>
      <c r="K172" s="79">
        <f t="shared" si="10"/>
        <v>0</v>
      </c>
      <c r="L172" s="81">
        <f t="shared" si="13"/>
        <v>0</v>
      </c>
      <c r="M172" s="82"/>
      <c r="N172" s="83">
        <f t="shared" si="11"/>
        <v>0</v>
      </c>
      <c r="O172" s="80"/>
      <c r="P172" s="80"/>
      <c r="Q172" s="80"/>
      <c r="R172" s="84">
        <f t="shared" si="12"/>
        <v>0</v>
      </c>
      <c r="S172" s="19" t="str">
        <f t="shared" si="9"/>
        <v>OK</v>
      </c>
      <c r="T172" s="48"/>
      <c r="U172" s="48"/>
      <c r="V172" s="48"/>
      <c r="W172" s="48"/>
      <c r="X172" s="48"/>
      <c r="Y172" s="50"/>
      <c r="Z172" s="50"/>
      <c r="AA172" s="50"/>
      <c r="AB172" s="50"/>
      <c r="AC172" s="50"/>
      <c r="AD172" s="50"/>
      <c r="AE172" s="50"/>
      <c r="AF172" s="51"/>
      <c r="AG172" s="51"/>
      <c r="AH172" s="51"/>
      <c r="AI172" s="51"/>
    </row>
    <row r="173" spans="1:35" ht="40" customHeight="1" x14ac:dyDescent="0.35">
      <c r="A173" s="109"/>
      <c r="B173" s="112"/>
      <c r="C173" s="33">
        <v>170</v>
      </c>
      <c r="D173" s="115"/>
      <c r="E173" s="39" t="s">
        <v>56</v>
      </c>
      <c r="F173" s="40" t="s">
        <v>37</v>
      </c>
      <c r="G173" s="40" t="s">
        <v>96</v>
      </c>
      <c r="H173" s="40" t="s">
        <v>29</v>
      </c>
      <c r="I173" s="38">
        <v>33.17</v>
      </c>
      <c r="J173" s="17">
        <v>0</v>
      </c>
      <c r="K173" s="79">
        <f t="shared" si="10"/>
        <v>0</v>
      </c>
      <c r="L173" s="81">
        <f t="shared" si="13"/>
        <v>0</v>
      </c>
      <c r="M173" s="82"/>
      <c r="N173" s="83">
        <f t="shared" si="11"/>
        <v>0</v>
      </c>
      <c r="O173" s="80"/>
      <c r="P173" s="80"/>
      <c r="Q173" s="80"/>
      <c r="R173" s="84">
        <f t="shared" si="12"/>
        <v>0</v>
      </c>
      <c r="S173" s="19" t="str">
        <f t="shared" si="9"/>
        <v>OK</v>
      </c>
      <c r="T173" s="48"/>
      <c r="U173" s="48"/>
      <c r="V173" s="48"/>
      <c r="W173" s="48"/>
      <c r="X173" s="48"/>
      <c r="Y173" s="50"/>
      <c r="Z173" s="50"/>
      <c r="AA173" s="50"/>
      <c r="AB173" s="50"/>
      <c r="AC173" s="50"/>
      <c r="AD173" s="50"/>
      <c r="AE173" s="50"/>
      <c r="AF173" s="51"/>
      <c r="AG173" s="51"/>
      <c r="AH173" s="51"/>
      <c r="AI173" s="51"/>
    </row>
    <row r="174" spans="1:35" ht="40" customHeight="1" x14ac:dyDescent="0.35">
      <c r="A174" s="109"/>
      <c r="B174" s="112"/>
      <c r="C174" s="33">
        <v>171</v>
      </c>
      <c r="D174" s="115"/>
      <c r="E174" s="39" t="s">
        <v>58</v>
      </c>
      <c r="F174" s="40" t="s">
        <v>37</v>
      </c>
      <c r="G174" s="40" t="s">
        <v>59</v>
      </c>
      <c r="H174" s="40" t="s">
        <v>29</v>
      </c>
      <c r="I174" s="38">
        <v>74.31</v>
      </c>
      <c r="J174" s="17">
        <v>0</v>
      </c>
      <c r="K174" s="79">
        <f t="shared" si="10"/>
        <v>0</v>
      </c>
      <c r="L174" s="81">
        <f t="shared" si="13"/>
        <v>0</v>
      </c>
      <c r="M174" s="82"/>
      <c r="N174" s="83">
        <f t="shared" si="11"/>
        <v>0</v>
      </c>
      <c r="O174" s="80"/>
      <c r="P174" s="80"/>
      <c r="Q174" s="80"/>
      <c r="R174" s="84">
        <f t="shared" si="12"/>
        <v>0</v>
      </c>
      <c r="S174" s="19" t="str">
        <f t="shared" si="9"/>
        <v>OK</v>
      </c>
      <c r="T174" s="48"/>
      <c r="U174" s="48"/>
      <c r="V174" s="48"/>
      <c r="W174" s="48"/>
      <c r="X174" s="48"/>
      <c r="Y174" s="50"/>
      <c r="Z174" s="50"/>
      <c r="AA174" s="50"/>
      <c r="AB174" s="50"/>
      <c r="AC174" s="50"/>
      <c r="AD174" s="50"/>
      <c r="AE174" s="50"/>
      <c r="AF174" s="51"/>
      <c r="AG174" s="51"/>
      <c r="AH174" s="51"/>
      <c r="AI174" s="51"/>
    </row>
    <row r="175" spans="1:35" ht="40" customHeight="1" x14ac:dyDescent="0.35">
      <c r="A175" s="109"/>
      <c r="B175" s="112"/>
      <c r="C175" s="33">
        <v>172</v>
      </c>
      <c r="D175" s="115"/>
      <c r="E175" s="39" t="s">
        <v>60</v>
      </c>
      <c r="F175" s="40" t="s">
        <v>37</v>
      </c>
      <c r="G175" s="40" t="s">
        <v>61</v>
      </c>
      <c r="H175" s="40" t="s">
        <v>29</v>
      </c>
      <c r="I175" s="38">
        <v>124.47</v>
      </c>
      <c r="J175" s="17">
        <v>0</v>
      </c>
      <c r="K175" s="79">
        <f t="shared" si="10"/>
        <v>0</v>
      </c>
      <c r="L175" s="81">
        <f t="shared" si="13"/>
        <v>0</v>
      </c>
      <c r="M175" s="82"/>
      <c r="N175" s="83">
        <f t="shared" si="11"/>
        <v>0</v>
      </c>
      <c r="O175" s="80"/>
      <c r="P175" s="80"/>
      <c r="Q175" s="80"/>
      <c r="R175" s="84">
        <f t="shared" si="12"/>
        <v>0</v>
      </c>
      <c r="S175" s="19" t="str">
        <f t="shared" si="9"/>
        <v>OK</v>
      </c>
      <c r="T175" s="48"/>
      <c r="U175" s="48"/>
      <c r="V175" s="48"/>
      <c r="W175" s="48"/>
      <c r="X175" s="48"/>
      <c r="Y175" s="50"/>
      <c r="Z175" s="50"/>
      <c r="AA175" s="50"/>
      <c r="AB175" s="50"/>
      <c r="AC175" s="50"/>
      <c r="AD175" s="50"/>
      <c r="AE175" s="50"/>
      <c r="AF175" s="51"/>
      <c r="AG175" s="51"/>
      <c r="AH175" s="51"/>
      <c r="AI175" s="51"/>
    </row>
    <row r="176" spans="1:35" ht="40" customHeight="1" x14ac:dyDescent="0.35">
      <c r="A176" s="109"/>
      <c r="B176" s="112"/>
      <c r="C176" s="33">
        <v>173</v>
      </c>
      <c r="D176" s="115"/>
      <c r="E176" s="39" t="s">
        <v>62</v>
      </c>
      <c r="F176" s="40" t="s">
        <v>125</v>
      </c>
      <c r="G176" s="40" t="s">
        <v>63</v>
      </c>
      <c r="H176" s="40" t="s">
        <v>29</v>
      </c>
      <c r="I176" s="38">
        <v>1329.82</v>
      </c>
      <c r="J176" s="17">
        <v>0</v>
      </c>
      <c r="K176" s="79">
        <f t="shared" si="10"/>
        <v>0</v>
      </c>
      <c r="L176" s="81">
        <f t="shared" si="13"/>
        <v>0</v>
      </c>
      <c r="M176" s="82"/>
      <c r="N176" s="83">
        <f t="shared" si="11"/>
        <v>0</v>
      </c>
      <c r="O176" s="80"/>
      <c r="P176" s="80"/>
      <c r="Q176" s="80"/>
      <c r="R176" s="84">
        <f t="shared" si="12"/>
        <v>0</v>
      </c>
      <c r="S176" s="19" t="str">
        <f t="shared" si="9"/>
        <v>OK</v>
      </c>
      <c r="T176" s="48"/>
      <c r="U176" s="48"/>
      <c r="V176" s="48"/>
      <c r="W176" s="48"/>
      <c r="X176" s="48"/>
      <c r="Y176" s="50"/>
      <c r="Z176" s="50"/>
      <c r="AA176" s="50"/>
      <c r="AB176" s="50"/>
      <c r="AC176" s="50"/>
      <c r="AD176" s="50"/>
      <c r="AE176" s="50"/>
      <c r="AF176" s="51"/>
      <c r="AG176" s="51"/>
      <c r="AH176" s="51"/>
      <c r="AI176" s="51"/>
    </row>
    <row r="177" spans="1:35" ht="40" customHeight="1" x14ac:dyDescent="0.35">
      <c r="A177" s="109"/>
      <c r="B177" s="112"/>
      <c r="C177" s="33">
        <v>174</v>
      </c>
      <c r="D177" s="115"/>
      <c r="E177" s="39" t="s">
        <v>64</v>
      </c>
      <c r="F177" s="40" t="s">
        <v>125</v>
      </c>
      <c r="G177" s="40" t="s">
        <v>63</v>
      </c>
      <c r="H177" s="40" t="s">
        <v>29</v>
      </c>
      <c r="I177" s="38">
        <v>699.23</v>
      </c>
      <c r="J177" s="17">
        <v>0</v>
      </c>
      <c r="K177" s="79">
        <f t="shared" si="10"/>
        <v>0</v>
      </c>
      <c r="L177" s="81">
        <f t="shared" si="13"/>
        <v>0</v>
      </c>
      <c r="M177" s="82"/>
      <c r="N177" s="83">
        <f t="shared" si="11"/>
        <v>0</v>
      </c>
      <c r="O177" s="80"/>
      <c r="P177" s="80"/>
      <c r="Q177" s="80"/>
      <c r="R177" s="84">
        <f t="shared" si="12"/>
        <v>0</v>
      </c>
      <c r="S177" s="19" t="str">
        <f t="shared" si="9"/>
        <v>OK</v>
      </c>
      <c r="T177" s="48"/>
      <c r="U177" s="48"/>
      <c r="V177" s="48"/>
      <c r="W177" s="48"/>
      <c r="X177" s="48"/>
      <c r="Y177" s="50"/>
      <c r="Z177" s="50"/>
      <c r="AA177" s="50"/>
      <c r="AB177" s="50"/>
      <c r="AC177" s="50"/>
      <c r="AD177" s="50"/>
      <c r="AE177" s="50"/>
      <c r="AF177" s="51"/>
      <c r="AG177" s="51"/>
      <c r="AH177" s="51"/>
      <c r="AI177" s="51"/>
    </row>
    <row r="178" spans="1:35" ht="40" customHeight="1" x14ac:dyDescent="0.35">
      <c r="A178" s="109"/>
      <c r="B178" s="112"/>
      <c r="C178" s="33">
        <v>175</v>
      </c>
      <c r="D178" s="115"/>
      <c r="E178" s="39" t="s">
        <v>65</v>
      </c>
      <c r="F178" s="40" t="s">
        <v>125</v>
      </c>
      <c r="G178" s="40" t="s">
        <v>66</v>
      </c>
      <c r="H178" s="40" t="s">
        <v>29</v>
      </c>
      <c r="I178" s="38">
        <v>188.79</v>
      </c>
      <c r="J178" s="17">
        <v>0</v>
      </c>
      <c r="K178" s="79">
        <f t="shared" si="10"/>
        <v>0</v>
      </c>
      <c r="L178" s="81">
        <f t="shared" si="13"/>
        <v>0</v>
      </c>
      <c r="M178" s="82"/>
      <c r="N178" s="83">
        <f t="shared" si="11"/>
        <v>0</v>
      </c>
      <c r="O178" s="80"/>
      <c r="P178" s="80"/>
      <c r="Q178" s="80"/>
      <c r="R178" s="84">
        <f t="shared" si="12"/>
        <v>0</v>
      </c>
      <c r="S178" s="19" t="str">
        <f t="shared" si="9"/>
        <v>OK</v>
      </c>
      <c r="T178" s="48"/>
      <c r="U178" s="48"/>
      <c r="V178" s="48"/>
      <c r="W178" s="48"/>
      <c r="X178" s="48"/>
      <c r="Y178" s="50"/>
      <c r="Z178" s="50"/>
      <c r="AA178" s="50"/>
      <c r="AB178" s="50"/>
      <c r="AC178" s="50"/>
      <c r="AD178" s="50"/>
      <c r="AE178" s="50"/>
      <c r="AF178" s="51"/>
      <c r="AG178" s="51"/>
      <c r="AH178" s="51"/>
      <c r="AI178" s="51"/>
    </row>
    <row r="179" spans="1:35" ht="40" customHeight="1" x14ac:dyDescent="0.35">
      <c r="A179" s="109"/>
      <c r="B179" s="112"/>
      <c r="C179" s="33">
        <v>176</v>
      </c>
      <c r="D179" s="115"/>
      <c r="E179" s="39" t="s">
        <v>69</v>
      </c>
      <c r="F179" s="40" t="s">
        <v>125</v>
      </c>
      <c r="G179" s="40" t="s">
        <v>28</v>
      </c>
      <c r="H179" s="40" t="s">
        <v>29</v>
      </c>
      <c r="I179" s="38">
        <v>433.26</v>
      </c>
      <c r="J179" s="17">
        <v>0</v>
      </c>
      <c r="K179" s="79">
        <f t="shared" si="10"/>
        <v>0</v>
      </c>
      <c r="L179" s="81">
        <f t="shared" si="13"/>
        <v>0</v>
      </c>
      <c r="M179" s="82"/>
      <c r="N179" s="83">
        <f t="shared" si="11"/>
        <v>0</v>
      </c>
      <c r="O179" s="80"/>
      <c r="P179" s="80"/>
      <c r="Q179" s="80"/>
      <c r="R179" s="84">
        <f t="shared" si="12"/>
        <v>0</v>
      </c>
      <c r="S179" s="19" t="str">
        <f t="shared" si="9"/>
        <v>OK</v>
      </c>
      <c r="T179" s="48"/>
      <c r="U179" s="48"/>
      <c r="V179" s="48"/>
      <c r="W179" s="48"/>
      <c r="X179" s="48"/>
      <c r="Y179" s="50"/>
      <c r="Z179" s="50"/>
      <c r="AA179" s="50"/>
      <c r="AB179" s="50"/>
      <c r="AC179" s="50"/>
      <c r="AD179" s="50"/>
      <c r="AE179" s="50"/>
      <c r="AF179" s="51"/>
      <c r="AG179" s="51"/>
      <c r="AH179" s="51"/>
      <c r="AI179" s="51"/>
    </row>
    <row r="180" spans="1:35" ht="40" customHeight="1" x14ac:dyDescent="0.35">
      <c r="A180" s="109"/>
      <c r="B180" s="112"/>
      <c r="C180" s="33">
        <v>177</v>
      </c>
      <c r="D180" s="115"/>
      <c r="E180" s="39" t="s">
        <v>70</v>
      </c>
      <c r="F180" s="40" t="s">
        <v>125</v>
      </c>
      <c r="G180" s="40" t="s">
        <v>71</v>
      </c>
      <c r="H180" s="40" t="s">
        <v>29</v>
      </c>
      <c r="I180" s="38">
        <v>164.74</v>
      </c>
      <c r="J180" s="17">
        <v>0</v>
      </c>
      <c r="K180" s="79">
        <f t="shared" si="10"/>
        <v>0</v>
      </c>
      <c r="L180" s="81">
        <f t="shared" si="13"/>
        <v>0</v>
      </c>
      <c r="M180" s="82"/>
      <c r="N180" s="83">
        <f t="shared" si="11"/>
        <v>0</v>
      </c>
      <c r="O180" s="80"/>
      <c r="P180" s="80"/>
      <c r="Q180" s="80"/>
      <c r="R180" s="84">
        <f t="shared" si="12"/>
        <v>0</v>
      </c>
      <c r="S180" s="19" t="str">
        <f t="shared" si="9"/>
        <v>OK</v>
      </c>
      <c r="T180" s="48"/>
      <c r="U180" s="48"/>
      <c r="V180" s="48"/>
      <c r="W180" s="48"/>
      <c r="X180" s="48"/>
      <c r="Y180" s="50"/>
      <c r="Z180" s="50"/>
      <c r="AA180" s="50"/>
      <c r="AB180" s="50"/>
      <c r="AC180" s="50"/>
      <c r="AD180" s="50"/>
      <c r="AE180" s="50"/>
      <c r="AF180" s="51"/>
      <c r="AG180" s="51"/>
      <c r="AH180" s="51"/>
      <c r="AI180" s="51"/>
    </row>
    <row r="181" spans="1:35" ht="40" customHeight="1" x14ac:dyDescent="0.35">
      <c r="A181" s="109"/>
      <c r="B181" s="112"/>
      <c r="C181" s="33">
        <v>178</v>
      </c>
      <c r="D181" s="115"/>
      <c r="E181" s="39" t="s">
        <v>74</v>
      </c>
      <c r="F181" s="40" t="s">
        <v>125</v>
      </c>
      <c r="G181" s="40" t="s">
        <v>75</v>
      </c>
      <c r="H181" s="40" t="s">
        <v>29</v>
      </c>
      <c r="I181" s="38">
        <v>1340</v>
      </c>
      <c r="J181" s="17">
        <v>0</v>
      </c>
      <c r="K181" s="79">
        <f t="shared" si="10"/>
        <v>0</v>
      </c>
      <c r="L181" s="81">
        <f t="shared" si="13"/>
        <v>0</v>
      </c>
      <c r="M181" s="82"/>
      <c r="N181" s="83">
        <f t="shared" si="11"/>
        <v>0</v>
      </c>
      <c r="O181" s="80"/>
      <c r="P181" s="80"/>
      <c r="Q181" s="80"/>
      <c r="R181" s="84">
        <f t="shared" si="12"/>
        <v>0</v>
      </c>
      <c r="S181" s="19" t="str">
        <f t="shared" si="9"/>
        <v>OK</v>
      </c>
      <c r="T181" s="48"/>
      <c r="U181" s="48"/>
      <c r="V181" s="48"/>
      <c r="W181" s="48"/>
      <c r="X181" s="48"/>
      <c r="Y181" s="50"/>
      <c r="Z181" s="50"/>
      <c r="AA181" s="50"/>
      <c r="AB181" s="50"/>
      <c r="AC181" s="50"/>
      <c r="AD181" s="50"/>
      <c r="AE181" s="50"/>
      <c r="AF181" s="51"/>
      <c r="AG181" s="51"/>
      <c r="AH181" s="51"/>
      <c r="AI181" s="51"/>
    </row>
    <row r="182" spans="1:35" ht="40" customHeight="1" x14ac:dyDescent="0.35">
      <c r="A182" s="109"/>
      <c r="B182" s="112"/>
      <c r="C182" s="33">
        <v>179</v>
      </c>
      <c r="D182" s="115"/>
      <c r="E182" s="39" t="s">
        <v>76</v>
      </c>
      <c r="F182" s="40" t="s">
        <v>125</v>
      </c>
      <c r="G182" s="40" t="s">
        <v>28</v>
      </c>
      <c r="H182" s="40" t="s">
        <v>29</v>
      </c>
      <c r="I182" s="38">
        <v>716.77</v>
      </c>
      <c r="J182" s="17">
        <v>0</v>
      </c>
      <c r="K182" s="79">
        <f t="shared" si="10"/>
        <v>0</v>
      </c>
      <c r="L182" s="81">
        <f t="shared" si="13"/>
        <v>0</v>
      </c>
      <c r="M182" s="82"/>
      <c r="N182" s="83">
        <f t="shared" si="11"/>
        <v>0</v>
      </c>
      <c r="O182" s="80"/>
      <c r="P182" s="80"/>
      <c r="Q182" s="80"/>
      <c r="R182" s="84">
        <f t="shared" si="12"/>
        <v>0</v>
      </c>
      <c r="S182" s="19" t="str">
        <f t="shared" si="9"/>
        <v>OK</v>
      </c>
      <c r="T182" s="48"/>
      <c r="U182" s="48"/>
      <c r="V182" s="48"/>
      <c r="W182" s="48"/>
      <c r="X182" s="48"/>
      <c r="Y182" s="50"/>
      <c r="Z182" s="50"/>
      <c r="AA182" s="50"/>
      <c r="AB182" s="50"/>
      <c r="AC182" s="50"/>
      <c r="AD182" s="50"/>
      <c r="AE182" s="50"/>
      <c r="AF182" s="51"/>
      <c r="AG182" s="51"/>
      <c r="AH182" s="51"/>
      <c r="AI182" s="51"/>
    </row>
    <row r="183" spans="1:35" ht="40" customHeight="1" x14ac:dyDescent="0.35">
      <c r="A183" s="109"/>
      <c r="B183" s="112"/>
      <c r="C183" s="33">
        <v>180</v>
      </c>
      <c r="D183" s="115"/>
      <c r="E183" s="39" t="s">
        <v>78</v>
      </c>
      <c r="F183" s="40" t="s">
        <v>125</v>
      </c>
      <c r="G183" s="40" t="s">
        <v>28</v>
      </c>
      <c r="H183" s="40" t="s">
        <v>29</v>
      </c>
      <c r="I183" s="38">
        <v>90</v>
      </c>
      <c r="J183" s="17">
        <v>0</v>
      </c>
      <c r="K183" s="79">
        <f t="shared" si="10"/>
        <v>0</v>
      </c>
      <c r="L183" s="81">
        <f t="shared" si="13"/>
        <v>0</v>
      </c>
      <c r="M183" s="82"/>
      <c r="N183" s="83">
        <f t="shared" si="11"/>
        <v>0</v>
      </c>
      <c r="O183" s="80"/>
      <c r="P183" s="80"/>
      <c r="Q183" s="80"/>
      <c r="R183" s="84">
        <f t="shared" si="12"/>
        <v>0</v>
      </c>
      <c r="S183" s="19" t="str">
        <f t="shared" si="9"/>
        <v>OK</v>
      </c>
      <c r="T183" s="48"/>
      <c r="U183" s="48"/>
      <c r="V183" s="48"/>
      <c r="W183" s="48"/>
      <c r="X183" s="48"/>
      <c r="Y183" s="50"/>
      <c r="Z183" s="50"/>
      <c r="AA183" s="50"/>
      <c r="AB183" s="50"/>
      <c r="AC183" s="50"/>
      <c r="AD183" s="50"/>
      <c r="AE183" s="50"/>
      <c r="AF183" s="51"/>
      <c r="AG183" s="51"/>
      <c r="AH183" s="51"/>
      <c r="AI183" s="51"/>
    </row>
    <row r="184" spans="1:35" ht="40" customHeight="1" x14ac:dyDescent="0.35">
      <c r="A184" s="109"/>
      <c r="B184" s="112"/>
      <c r="C184" s="33">
        <v>181</v>
      </c>
      <c r="D184" s="115"/>
      <c r="E184" s="39" t="s">
        <v>131</v>
      </c>
      <c r="F184" s="40" t="s">
        <v>125</v>
      </c>
      <c r="G184" s="40" t="s">
        <v>28</v>
      </c>
      <c r="H184" s="40" t="s">
        <v>29</v>
      </c>
      <c r="I184" s="38">
        <v>85.21</v>
      </c>
      <c r="J184" s="17">
        <v>0</v>
      </c>
      <c r="K184" s="79">
        <f t="shared" si="10"/>
        <v>0</v>
      </c>
      <c r="L184" s="81">
        <f t="shared" si="13"/>
        <v>0</v>
      </c>
      <c r="M184" s="82"/>
      <c r="N184" s="83">
        <f t="shared" si="11"/>
        <v>0</v>
      </c>
      <c r="O184" s="80"/>
      <c r="P184" s="80"/>
      <c r="Q184" s="80"/>
      <c r="R184" s="84">
        <f t="shared" si="12"/>
        <v>0</v>
      </c>
      <c r="S184" s="19" t="str">
        <f t="shared" si="9"/>
        <v>OK</v>
      </c>
      <c r="T184" s="48"/>
      <c r="U184" s="48"/>
      <c r="V184" s="48"/>
      <c r="W184" s="48"/>
      <c r="X184" s="48"/>
      <c r="Y184" s="50"/>
      <c r="Z184" s="50"/>
      <c r="AA184" s="50"/>
      <c r="AB184" s="50"/>
      <c r="AC184" s="50"/>
      <c r="AD184" s="50"/>
      <c r="AE184" s="50"/>
      <c r="AF184" s="51"/>
      <c r="AG184" s="51"/>
      <c r="AH184" s="51"/>
      <c r="AI184" s="51"/>
    </row>
    <row r="185" spans="1:35" ht="40" customHeight="1" x14ac:dyDescent="0.35">
      <c r="A185" s="109"/>
      <c r="B185" s="112"/>
      <c r="C185" s="33">
        <v>182</v>
      </c>
      <c r="D185" s="115"/>
      <c r="E185" s="39" t="s">
        <v>132</v>
      </c>
      <c r="F185" s="40" t="s">
        <v>37</v>
      </c>
      <c r="G185" s="40" t="s">
        <v>100</v>
      </c>
      <c r="H185" s="40" t="s">
        <v>29</v>
      </c>
      <c r="I185" s="38">
        <v>16.18</v>
      </c>
      <c r="J185" s="17">
        <v>0</v>
      </c>
      <c r="K185" s="79">
        <f t="shared" si="10"/>
        <v>0</v>
      </c>
      <c r="L185" s="81">
        <f t="shared" si="13"/>
        <v>0</v>
      </c>
      <c r="M185" s="82"/>
      <c r="N185" s="83">
        <f t="shared" si="11"/>
        <v>0</v>
      </c>
      <c r="O185" s="80"/>
      <c r="P185" s="80"/>
      <c r="Q185" s="80"/>
      <c r="R185" s="84">
        <f t="shared" si="12"/>
        <v>0</v>
      </c>
      <c r="S185" s="19" t="str">
        <f t="shared" si="9"/>
        <v>OK</v>
      </c>
      <c r="T185" s="48"/>
      <c r="U185" s="48"/>
      <c r="V185" s="48"/>
      <c r="W185" s="48"/>
      <c r="X185" s="48"/>
      <c r="Y185" s="50"/>
      <c r="Z185" s="50"/>
      <c r="AA185" s="50"/>
      <c r="AB185" s="50"/>
      <c r="AC185" s="50"/>
      <c r="AD185" s="50"/>
      <c r="AE185" s="50"/>
      <c r="AF185" s="51"/>
      <c r="AG185" s="51"/>
      <c r="AH185" s="51"/>
      <c r="AI185" s="51"/>
    </row>
    <row r="186" spans="1:35" ht="40" customHeight="1" x14ac:dyDescent="0.35">
      <c r="A186" s="109"/>
      <c r="B186" s="112"/>
      <c r="C186" s="33">
        <v>183</v>
      </c>
      <c r="D186" s="115"/>
      <c r="E186" s="39" t="s">
        <v>135</v>
      </c>
      <c r="F186" s="40" t="s">
        <v>37</v>
      </c>
      <c r="G186" s="40" t="s">
        <v>82</v>
      </c>
      <c r="H186" s="40" t="s">
        <v>29</v>
      </c>
      <c r="I186" s="38">
        <v>65.41</v>
      </c>
      <c r="J186" s="17">
        <v>0</v>
      </c>
      <c r="K186" s="79">
        <f t="shared" si="10"/>
        <v>0</v>
      </c>
      <c r="L186" s="81">
        <f t="shared" si="13"/>
        <v>0</v>
      </c>
      <c r="M186" s="82"/>
      <c r="N186" s="83">
        <f t="shared" si="11"/>
        <v>0</v>
      </c>
      <c r="O186" s="80"/>
      <c r="P186" s="80"/>
      <c r="Q186" s="80"/>
      <c r="R186" s="84">
        <f t="shared" si="12"/>
        <v>0</v>
      </c>
      <c r="S186" s="19" t="str">
        <f t="shared" si="9"/>
        <v>OK</v>
      </c>
      <c r="T186" s="48"/>
      <c r="U186" s="48"/>
      <c r="V186" s="48"/>
      <c r="W186" s="48"/>
      <c r="X186" s="48"/>
      <c r="Y186" s="50"/>
      <c r="Z186" s="50"/>
      <c r="AA186" s="50"/>
      <c r="AB186" s="50"/>
      <c r="AC186" s="50"/>
      <c r="AD186" s="50"/>
      <c r="AE186" s="50"/>
      <c r="AF186" s="51"/>
      <c r="AG186" s="51"/>
      <c r="AH186" s="51"/>
      <c r="AI186" s="51"/>
    </row>
    <row r="187" spans="1:35" ht="40" customHeight="1" x14ac:dyDescent="0.35">
      <c r="A187" s="109"/>
      <c r="B187" s="112"/>
      <c r="C187" s="33">
        <v>184</v>
      </c>
      <c r="D187" s="115"/>
      <c r="E187" s="39" t="s">
        <v>136</v>
      </c>
      <c r="F187" s="40" t="s">
        <v>37</v>
      </c>
      <c r="G187" s="40" t="s">
        <v>83</v>
      </c>
      <c r="H187" s="40" t="s">
        <v>29</v>
      </c>
      <c r="I187" s="38">
        <v>34.229999999999997</v>
      </c>
      <c r="J187" s="17">
        <v>0</v>
      </c>
      <c r="K187" s="79">
        <f t="shared" si="10"/>
        <v>0</v>
      </c>
      <c r="L187" s="81">
        <f t="shared" si="13"/>
        <v>0</v>
      </c>
      <c r="M187" s="82"/>
      <c r="N187" s="83">
        <f t="shared" si="11"/>
        <v>0</v>
      </c>
      <c r="O187" s="80"/>
      <c r="P187" s="80"/>
      <c r="Q187" s="80"/>
      <c r="R187" s="84">
        <f t="shared" si="12"/>
        <v>0</v>
      </c>
      <c r="S187" s="19" t="str">
        <f t="shared" si="9"/>
        <v>OK</v>
      </c>
      <c r="T187" s="48"/>
      <c r="U187" s="48"/>
      <c r="V187" s="48"/>
      <c r="W187" s="48"/>
      <c r="X187" s="48"/>
      <c r="Y187" s="50"/>
      <c r="Z187" s="50"/>
      <c r="AA187" s="50"/>
      <c r="AB187" s="50"/>
      <c r="AC187" s="50"/>
      <c r="AD187" s="50"/>
      <c r="AE187" s="50"/>
      <c r="AF187" s="51"/>
      <c r="AG187" s="51"/>
      <c r="AH187" s="51"/>
      <c r="AI187" s="51"/>
    </row>
    <row r="188" spans="1:35" ht="40" customHeight="1" x14ac:dyDescent="0.35">
      <c r="A188" s="109"/>
      <c r="B188" s="112"/>
      <c r="C188" s="33">
        <v>185</v>
      </c>
      <c r="D188" s="115"/>
      <c r="E188" s="39" t="s">
        <v>86</v>
      </c>
      <c r="F188" s="40" t="s">
        <v>125</v>
      </c>
      <c r="G188" s="40" t="s">
        <v>87</v>
      </c>
      <c r="H188" s="40" t="s">
        <v>29</v>
      </c>
      <c r="I188" s="38">
        <v>578.94000000000005</v>
      </c>
      <c r="J188" s="17">
        <v>0</v>
      </c>
      <c r="K188" s="79">
        <f t="shared" si="10"/>
        <v>0</v>
      </c>
      <c r="L188" s="81">
        <f t="shared" si="13"/>
        <v>0</v>
      </c>
      <c r="M188" s="82"/>
      <c r="N188" s="83">
        <f t="shared" si="11"/>
        <v>0</v>
      </c>
      <c r="O188" s="80"/>
      <c r="P188" s="80"/>
      <c r="Q188" s="80"/>
      <c r="R188" s="84">
        <f t="shared" si="12"/>
        <v>0</v>
      </c>
      <c r="S188" s="19" t="str">
        <f t="shared" si="9"/>
        <v>OK</v>
      </c>
      <c r="T188" s="48"/>
      <c r="U188" s="48"/>
      <c r="V188" s="48"/>
      <c r="W188" s="48"/>
      <c r="X188" s="48"/>
      <c r="Y188" s="50"/>
      <c r="Z188" s="50"/>
      <c r="AA188" s="50"/>
      <c r="AB188" s="50"/>
      <c r="AC188" s="50"/>
      <c r="AD188" s="50"/>
      <c r="AE188" s="50"/>
      <c r="AF188" s="51"/>
      <c r="AG188" s="51"/>
      <c r="AH188" s="51"/>
      <c r="AI188" s="51"/>
    </row>
    <row r="189" spans="1:35" ht="40" customHeight="1" x14ac:dyDescent="0.35">
      <c r="A189" s="109"/>
      <c r="B189" s="112"/>
      <c r="C189" s="33">
        <v>186</v>
      </c>
      <c r="D189" s="115"/>
      <c r="E189" s="39" t="s">
        <v>90</v>
      </c>
      <c r="F189" s="40" t="s">
        <v>37</v>
      </c>
      <c r="G189" s="40" t="s">
        <v>28</v>
      </c>
      <c r="H189" s="40" t="s">
        <v>29</v>
      </c>
      <c r="I189" s="38">
        <v>135</v>
      </c>
      <c r="J189" s="17">
        <v>0</v>
      </c>
      <c r="K189" s="79">
        <f t="shared" si="10"/>
        <v>0</v>
      </c>
      <c r="L189" s="81">
        <f t="shared" si="13"/>
        <v>0</v>
      </c>
      <c r="M189" s="82"/>
      <c r="N189" s="83">
        <f t="shared" si="11"/>
        <v>0</v>
      </c>
      <c r="O189" s="80"/>
      <c r="P189" s="80"/>
      <c r="Q189" s="80"/>
      <c r="R189" s="84">
        <f t="shared" si="12"/>
        <v>0</v>
      </c>
      <c r="S189" s="19" t="str">
        <f t="shared" si="9"/>
        <v>OK</v>
      </c>
      <c r="T189" s="48"/>
      <c r="U189" s="48"/>
      <c r="V189" s="48"/>
      <c r="W189" s="48"/>
      <c r="X189" s="48"/>
      <c r="Y189" s="50"/>
      <c r="Z189" s="50"/>
      <c r="AA189" s="50"/>
      <c r="AB189" s="50"/>
      <c r="AC189" s="50"/>
      <c r="AD189" s="50"/>
      <c r="AE189" s="50"/>
      <c r="AF189" s="51"/>
      <c r="AG189" s="51"/>
      <c r="AH189" s="51"/>
      <c r="AI189" s="51"/>
    </row>
    <row r="190" spans="1:35" ht="40" customHeight="1" x14ac:dyDescent="0.35">
      <c r="A190" s="109"/>
      <c r="B190" s="112"/>
      <c r="C190" s="33">
        <v>187</v>
      </c>
      <c r="D190" s="115"/>
      <c r="E190" s="39" t="s">
        <v>91</v>
      </c>
      <c r="F190" s="40" t="s">
        <v>37</v>
      </c>
      <c r="G190" s="40" t="s">
        <v>92</v>
      </c>
      <c r="H190" s="40" t="s">
        <v>29</v>
      </c>
      <c r="I190" s="38">
        <v>24.21</v>
      </c>
      <c r="J190" s="17">
        <v>0</v>
      </c>
      <c r="K190" s="79">
        <f t="shared" si="10"/>
        <v>0</v>
      </c>
      <c r="L190" s="81">
        <f t="shared" si="13"/>
        <v>0</v>
      </c>
      <c r="M190" s="82"/>
      <c r="N190" s="83">
        <f t="shared" si="11"/>
        <v>0</v>
      </c>
      <c r="O190" s="80"/>
      <c r="P190" s="80"/>
      <c r="Q190" s="80"/>
      <c r="R190" s="84">
        <f t="shared" si="12"/>
        <v>0</v>
      </c>
      <c r="S190" s="19" t="str">
        <f t="shared" si="9"/>
        <v>OK</v>
      </c>
      <c r="T190" s="48"/>
      <c r="U190" s="48"/>
      <c r="V190" s="48"/>
      <c r="W190" s="48"/>
      <c r="X190" s="48"/>
      <c r="Y190" s="50"/>
      <c r="Z190" s="50"/>
      <c r="AA190" s="50"/>
      <c r="AB190" s="50"/>
      <c r="AC190" s="50"/>
      <c r="AD190" s="50"/>
      <c r="AE190" s="50"/>
      <c r="AF190" s="51"/>
      <c r="AG190" s="51"/>
      <c r="AH190" s="51"/>
      <c r="AI190" s="51"/>
    </row>
    <row r="191" spans="1:35" ht="40" customHeight="1" x14ac:dyDescent="0.35">
      <c r="A191" s="109"/>
      <c r="B191" s="112"/>
      <c r="C191" s="33">
        <v>188</v>
      </c>
      <c r="D191" s="115"/>
      <c r="E191" s="39" t="s">
        <v>93</v>
      </c>
      <c r="F191" s="40" t="s">
        <v>125</v>
      </c>
      <c r="G191" s="40" t="s">
        <v>28</v>
      </c>
      <c r="H191" s="40" t="s">
        <v>29</v>
      </c>
      <c r="I191" s="38">
        <v>224</v>
      </c>
      <c r="J191" s="17">
        <v>0</v>
      </c>
      <c r="K191" s="79">
        <f t="shared" si="10"/>
        <v>0</v>
      </c>
      <c r="L191" s="81">
        <f t="shared" si="13"/>
        <v>0</v>
      </c>
      <c r="M191" s="82"/>
      <c r="N191" s="83">
        <f t="shared" si="11"/>
        <v>0</v>
      </c>
      <c r="O191" s="80"/>
      <c r="P191" s="80"/>
      <c r="Q191" s="80"/>
      <c r="R191" s="84">
        <f t="shared" si="12"/>
        <v>0</v>
      </c>
      <c r="S191" s="19" t="str">
        <f t="shared" si="9"/>
        <v>OK</v>
      </c>
      <c r="T191" s="48"/>
      <c r="U191" s="48"/>
      <c r="V191" s="48"/>
      <c r="W191" s="48"/>
      <c r="X191" s="48"/>
      <c r="Y191" s="50"/>
      <c r="Z191" s="50"/>
      <c r="AA191" s="50"/>
      <c r="AB191" s="50"/>
      <c r="AC191" s="50"/>
      <c r="AD191" s="50"/>
      <c r="AE191" s="50"/>
      <c r="AF191" s="51"/>
      <c r="AG191" s="51"/>
      <c r="AH191" s="51"/>
      <c r="AI191" s="51"/>
    </row>
    <row r="192" spans="1:35" ht="40" customHeight="1" x14ac:dyDescent="0.35">
      <c r="A192" s="110"/>
      <c r="B192" s="113"/>
      <c r="C192" s="33">
        <v>189</v>
      </c>
      <c r="D192" s="116"/>
      <c r="E192" s="39" t="s">
        <v>94</v>
      </c>
      <c r="F192" s="40" t="s">
        <v>125</v>
      </c>
      <c r="G192" s="40" t="s">
        <v>28</v>
      </c>
      <c r="H192" s="40" t="s">
        <v>29</v>
      </c>
      <c r="I192" s="38">
        <v>245</v>
      </c>
      <c r="J192" s="17">
        <v>0</v>
      </c>
      <c r="K192" s="79">
        <f t="shared" si="10"/>
        <v>0</v>
      </c>
      <c r="L192" s="81">
        <f t="shared" si="13"/>
        <v>0</v>
      </c>
      <c r="M192" s="82"/>
      <c r="N192" s="83">
        <f t="shared" si="11"/>
        <v>0</v>
      </c>
      <c r="O192" s="80"/>
      <c r="P192" s="80"/>
      <c r="Q192" s="80"/>
      <c r="R192" s="84">
        <f t="shared" si="12"/>
        <v>0</v>
      </c>
      <c r="S192" s="19" t="str">
        <f t="shared" si="9"/>
        <v>OK</v>
      </c>
      <c r="T192" s="48"/>
      <c r="U192" s="48"/>
      <c r="V192" s="48"/>
      <c r="W192" s="48"/>
      <c r="X192" s="48"/>
      <c r="Y192" s="50"/>
      <c r="Z192" s="50"/>
      <c r="AA192" s="50"/>
      <c r="AB192" s="50"/>
      <c r="AC192" s="50"/>
      <c r="AD192" s="50"/>
      <c r="AE192" s="50"/>
      <c r="AF192" s="51"/>
      <c r="AG192" s="51"/>
      <c r="AH192" s="51"/>
      <c r="AI192" s="51"/>
    </row>
    <row r="193" spans="1:35" ht="40" customHeight="1" x14ac:dyDescent="0.35">
      <c r="A193" s="108" t="s">
        <v>144</v>
      </c>
      <c r="B193" s="111">
        <v>6</v>
      </c>
      <c r="C193" s="33">
        <v>190</v>
      </c>
      <c r="D193" s="114" t="s">
        <v>124</v>
      </c>
      <c r="E193" s="39" t="s">
        <v>27</v>
      </c>
      <c r="F193" s="40" t="s">
        <v>125</v>
      </c>
      <c r="G193" s="40" t="s">
        <v>137</v>
      </c>
      <c r="H193" s="40" t="s">
        <v>29</v>
      </c>
      <c r="I193" s="38">
        <v>177</v>
      </c>
      <c r="J193" s="17">
        <v>0</v>
      </c>
      <c r="K193" s="79">
        <f t="shared" si="10"/>
        <v>0</v>
      </c>
      <c r="L193" s="81">
        <f t="shared" si="13"/>
        <v>0</v>
      </c>
      <c r="M193" s="82"/>
      <c r="N193" s="83">
        <f t="shared" si="11"/>
        <v>0</v>
      </c>
      <c r="O193" s="80"/>
      <c r="P193" s="80"/>
      <c r="Q193" s="80"/>
      <c r="R193" s="84">
        <f t="shared" si="12"/>
        <v>0</v>
      </c>
      <c r="S193" s="19" t="str">
        <f t="shared" si="9"/>
        <v>OK</v>
      </c>
      <c r="T193" s="48"/>
      <c r="U193" s="48"/>
      <c r="V193" s="48"/>
      <c r="W193" s="48"/>
      <c r="X193" s="48"/>
      <c r="Y193" s="50"/>
      <c r="Z193" s="50"/>
      <c r="AA193" s="50"/>
      <c r="AB193" s="50"/>
      <c r="AC193" s="50"/>
      <c r="AD193" s="50"/>
      <c r="AE193" s="50"/>
      <c r="AF193" s="51"/>
      <c r="AG193" s="51"/>
      <c r="AH193" s="51"/>
      <c r="AI193" s="51"/>
    </row>
    <row r="194" spans="1:35" ht="40" customHeight="1" x14ac:dyDescent="0.35">
      <c r="A194" s="109"/>
      <c r="B194" s="112"/>
      <c r="C194" s="33">
        <v>191</v>
      </c>
      <c r="D194" s="115"/>
      <c r="E194" s="39" t="s">
        <v>30</v>
      </c>
      <c r="F194" s="40" t="s">
        <v>31</v>
      </c>
      <c r="G194" s="40" t="s">
        <v>137</v>
      </c>
      <c r="H194" s="40" t="s">
        <v>29</v>
      </c>
      <c r="I194" s="38">
        <v>15</v>
      </c>
      <c r="J194" s="17">
        <v>0</v>
      </c>
      <c r="K194" s="79">
        <f t="shared" si="10"/>
        <v>0</v>
      </c>
      <c r="L194" s="81">
        <f t="shared" si="13"/>
        <v>0</v>
      </c>
      <c r="M194" s="82"/>
      <c r="N194" s="83">
        <f t="shared" si="11"/>
        <v>0</v>
      </c>
      <c r="O194" s="80"/>
      <c r="P194" s="80"/>
      <c r="Q194" s="80"/>
      <c r="R194" s="84">
        <f t="shared" si="12"/>
        <v>0</v>
      </c>
      <c r="S194" s="19" t="str">
        <f t="shared" si="9"/>
        <v>OK</v>
      </c>
      <c r="T194" s="48"/>
      <c r="U194" s="48"/>
      <c r="V194" s="48"/>
      <c r="W194" s="48"/>
      <c r="X194" s="48"/>
      <c r="Y194" s="50"/>
      <c r="Z194" s="50"/>
      <c r="AA194" s="50"/>
      <c r="AB194" s="50"/>
      <c r="AC194" s="50"/>
      <c r="AD194" s="50"/>
      <c r="AE194" s="50"/>
      <c r="AF194" s="51"/>
      <c r="AG194" s="51"/>
      <c r="AH194" s="51"/>
      <c r="AI194" s="51"/>
    </row>
    <row r="195" spans="1:35" ht="40" customHeight="1" x14ac:dyDescent="0.35">
      <c r="A195" s="109"/>
      <c r="B195" s="112"/>
      <c r="C195" s="33">
        <v>192</v>
      </c>
      <c r="D195" s="115"/>
      <c r="E195" s="39" t="s">
        <v>32</v>
      </c>
      <c r="F195" s="40" t="s">
        <v>125</v>
      </c>
      <c r="G195" s="40" t="s">
        <v>137</v>
      </c>
      <c r="H195" s="40" t="s">
        <v>29</v>
      </c>
      <c r="I195" s="38">
        <v>32</v>
      </c>
      <c r="J195" s="17">
        <v>0</v>
      </c>
      <c r="K195" s="79">
        <f t="shared" si="10"/>
        <v>0</v>
      </c>
      <c r="L195" s="81">
        <f t="shared" si="13"/>
        <v>0</v>
      </c>
      <c r="M195" s="82"/>
      <c r="N195" s="83">
        <f t="shared" si="11"/>
        <v>0</v>
      </c>
      <c r="O195" s="80"/>
      <c r="P195" s="80"/>
      <c r="Q195" s="80"/>
      <c r="R195" s="84">
        <f t="shared" si="12"/>
        <v>0</v>
      </c>
      <c r="S195" s="19" t="str">
        <f t="shared" si="9"/>
        <v>OK</v>
      </c>
      <c r="T195" s="48"/>
      <c r="U195" s="48"/>
      <c r="V195" s="48"/>
      <c r="W195" s="48"/>
      <c r="X195" s="48"/>
      <c r="Y195" s="50"/>
      <c r="Z195" s="50"/>
      <c r="AA195" s="50"/>
      <c r="AB195" s="50"/>
      <c r="AC195" s="50"/>
      <c r="AD195" s="50"/>
      <c r="AE195" s="50"/>
      <c r="AF195" s="51"/>
      <c r="AG195" s="51"/>
      <c r="AH195" s="51"/>
      <c r="AI195" s="51"/>
    </row>
    <row r="196" spans="1:35" ht="40" customHeight="1" x14ac:dyDescent="0.35">
      <c r="A196" s="109"/>
      <c r="B196" s="112"/>
      <c r="C196" s="33">
        <v>193</v>
      </c>
      <c r="D196" s="115"/>
      <c r="E196" s="39" t="s">
        <v>33</v>
      </c>
      <c r="F196" s="40" t="s">
        <v>125</v>
      </c>
      <c r="G196" s="40" t="s">
        <v>101</v>
      </c>
      <c r="H196" s="40" t="s">
        <v>29</v>
      </c>
      <c r="I196" s="38">
        <v>52</v>
      </c>
      <c r="J196" s="17">
        <v>0</v>
      </c>
      <c r="K196" s="79">
        <f t="shared" ref="K196:K259" si="14">IF(SUM(T196:AK196)&gt;J196,J196,SUM(T196:AK196))</f>
        <v>0</v>
      </c>
      <c r="L196" s="81">
        <f t="shared" si="13"/>
        <v>0</v>
      </c>
      <c r="M196" s="82"/>
      <c r="N196" s="83">
        <f t="shared" ref="N196:N259" si="15">ROUND(IF(J196*0.25-0.5&lt;0,0,J196*0.25-0.5),0)-Q196-O196</f>
        <v>0</v>
      </c>
      <c r="O196" s="80"/>
      <c r="P196" s="80"/>
      <c r="Q196" s="80"/>
      <c r="R196" s="84">
        <f t="shared" ref="R196:R259" si="16">J196-(SUM(T196:AC196))+M196</f>
        <v>0</v>
      </c>
      <c r="S196" s="19" t="str">
        <f t="shared" si="9"/>
        <v>OK</v>
      </c>
      <c r="T196" s="48"/>
      <c r="U196" s="48"/>
      <c r="V196" s="48"/>
      <c r="W196" s="48"/>
      <c r="X196" s="48"/>
      <c r="Y196" s="50"/>
      <c r="Z196" s="50"/>
      <c r="AA196" s="50"/>
      <c r="AB196" s="50"/>
      <c r="AC196" s="50"/>
      <c r="AD196" s="50"/>
      <c r="AE196" s="50"/>
      <c r="AF196" s="51"/>
      <c r="AG196" s="51"/>
      <c r="AH196" s="51"/>
      <c r="AI196" s="51"/>
    </row>
    <row r="197" spans="1:35" ht="40" customHeight="1" x14ac:dyDescent="0.35">
      <c r="A197" s="109"/>
      <c r="B197" s="112"/>
      <c r="C197" s="33">
        <v>194</v>
      </c>
      <c r="D197" s="115"/>
      <c r="E197" s="39" t="s">
        <v>35</v>
      </c>
      <c r="F197" s="40" t="s">
        <v>125</v>
      </c>
      <c r="G197" s="40" t="s">
        <v>102</v>
      </c>
      <c r="H197" s="40" t="s">
        <v>29</v>
      </c>
      <c r="I197" s="38">
        <v>66.489999999999995</v>
      </c>
      <c r="J197" s="17">
        <v>0</v>
      </c>
      <c r="K197" s="79">
        <f t="shared" si="14"/>
        <v>0</v>
      </c>
      <c r="L197" s="81">
        <f t="shared" ref="L197:L260" si="17">(SUM(T197:AK197))</f>
        <v>0</v>
      </c>
      <c r="M197" s="82"/>
      <c r="N197" s="83">
        <f t="shared" si="15"/>
        <v>0</v>
      </c>
      <c r="O197" s="80"/>
      <c r="P197" s="80"/>
      <c r="Q197" s="80"/>
      <c r="R197" s="84">
        <f t="shared" si="16"/>
        <v>0</v>
      </c>
      <c r="S197" s="19" t="str">
        <f t="shared" si="9"/>
        <v>OK</v>
      </c>
      <c r="T197" s="48"/>
      <c r="U197" s="48"/>
      <c r="V197" s="48"/>
      <c r="W197" s="48"/>
      <c r="X197" s="48"/>
      <c r="Y197" s="50"/>
      <c r="Z197" s="50"/>
      <c r="AA197" s="50"/>
      <c r="AB197" s="50"/>
      <c r="AC197" s="50"/>
      <c r="AD197" s="50"/>
      <c r="AE197" s="50"/>
      <c r="AF197" s="51"/>
      <c r="AG197" s="51"/>
      <c r="AH197" s="51"/>
      <c r="AI197" s="51"/>
    </row>
    <row r="198" spans="1:35" ht="40" customHeight="1" x14ac:dyDescent="0.35">
      <c r="A198" s="109"/>
      <c r="B198" s="112"/>
      <c r="C198" s="33">
        <v>195</v>
      </c>
      <c r="D198" s="115"/>
      <c r="E198" s="39" t="s">
        <v>127</v>
      </c>
      <c r="F198" s="40" t="s">
        <v>125</v>
      </c>
      <c r="G198" s="40" t="s">
        <v>137</v>
      </c>
      <c r="H198" s="40" t="s">
        <v>29</v>
      </c>
      <c r="I198" s="38">
        <v>6.59</v>
      </c>
      <c r="J198" s="17">
        <v>0</v>
      </c>
      <c r="K198" s="79">
        <f t="shared" si="14"/>
        <v>0</v>
      </c>
      <c r="L198" s="81">
        <f t="shared" si="17"/>
        <v>0</v>
      </c>
      <c r="M198" s="82"/>
      <c r="N198" s="83">
        <f t="shared" si="15"/>
        <v>0</v>
      </c>
      <c r="O198" s="80"/>
      <c r="P198" s="80"/>
      <c r="Q198" s="80"/>
      <c r="R198" s="84">
        <f t="shared" si="16"/>
        <v>0</v>
      </c>
      <c r="S198" s="19" t="str">
        <f t="shared" si="9"/>
        <v>OK</v>
      </c>
      <c r="T198" s="48"/>
      <c r="U198" s="48"/>
      <c r="V198" s="48"/>
      <c r="W198" s="48"/>
      <c r="X198" s="48"/>
      <c r="Y198" s="50"/>
      <c r="Z198" s="50"/>
      <c r="AA198" s="50"/>
      <c r="AB198" s="50"/>
      <c r="AC198" s="50"/>
      <c r="AD198" s="50"/>
      <c r="AE198" s="50"/>
      <c r="AF198" s="51"/>
      <c r="AG198" s="51"/>
      <c r="AH198" s="51"/>
      <c r="AI198" s="51"/>
    </row>
    <row r="199" spans="1:35" ht="40" customHeight="1" x14ac:dyDescent="0.35">
      <c r="A199" s="109"/>
      <c r="B199" s="112"/>
      <c r="C199" s="33">
        <v>196</v>
      </c>
      <c r="D199" s="115"/>
      <c r="E199" s="39" t="s">
        <v>128</v>
      </c>
      <c r="F199" s="40" t="s">
        <v>37</v>
      </c>
      <c r="G199" s="40" t="s">
        <v>103</v>
      </c>
      <c r="H199" s="40" t="s">
        <v>29</v>
      </c>
      <c r="I199" s="38">
        <v>10</v>
      </c>
      <c r="J199" s="17">
        <v>0</v>
      </c>
      <c r="K199" s="79">
        <f t="shared" si="14"/>
        <v>0</v>
      </c>
      <c r="L199" s="81">
        <f t="shared" si="17"/>
        <v>0</v>
      </c>
      <c r="M199" s="82"/>
      <c r="N199" s="83">
        <f t="shared" si="15"/>
        <v>0</v>
      </c>
      <c r="O199" s="80"/>
      <c r="P199" s="80"/>
      <c r="Q199" s="80"/>
      <c r="R199" s="84">
        <f t="shared" si="16"/>
        <v>0</v>
      </c>
      <c r="S199" s="19" t="str">
        <f t="shared" si="9"/>
        <v>OK</v>
      </c>
      <c r="T199" s="48"/>
      <c r="U199" s="48"/>
      <c r="V199" s="48"/>
      <c r="W199" s="48"/>
      <c r="X199" s="48"/>
      <c r="Y199" s="50"/>
      <c r="Z199" s="50"/>
      <c r="AA199" s="50"/>
      <c r="AB199" s="50"/>
      <c r="AC199" s="50"/>
      <c r="AD199" s="50"/>
      <c r="AE199" s="50"/>
      <c r="AF199" s="51"/>
      <c r="AG199" s="51"/>
      <c r="AH199" s="51"/>
      <c r="AI199" s="51"/>
    </row>
    <row r="200" spans="1:35" ht="40" customHeight="1" x14ac:dyDescent="0.35">
      <c r="A200" s="109"/>
      <c r="B200" s="112"/>
      <c r="C200" s="33">
        <v>197</v>
      </c>
      <c r="D200" s="115"/>
      <c r="E200" s="39" t="s">
        <v>129</v>
      </c>
      <c r="F200" s="40" t="s">
        <v>37</v>
      </c>
      <c r="G200" s="40" t="s">
        <v>104</v>
      </c>
      <c r="H200" s="40" t="s">
        <v>29</v>
      </c>
      <c r="I200" s="38">
        <v>12</v>
      </c>
      <c r="J200" s="17">
        <v>0</v>
      </c>
      <c r="K200" s="79">
        <f t="shared" si="14"/>
        <v>0</v>
      </c>
      <c r="L200" s="81">
        <f t="shared" si="17"/>
        <v>0</v>
      </c>
      <c r="M200" s="82"/>
      <c r="N200" s="83">
        <f t="shared" si="15"/>
        <v>0</v>
      </c>
      <c r="O200" s="80"/>
      <c r="P200" s="80"/>
      <c r="Q200" s="80"/>
      <c r="R200" s="84">
        <f t="shared" si="16"/>
        <v>0</v>
      </c>
      <c r="S200" s="19" t="str">
        <f t="shared" si="9"/>
        <v>OK</v>
      </c>
      <c r="T200" s="48"/>
      <c r="U200" s="48"/>
      <c r="V200" s="48"/>
      <c r="W200" s="48"/>
      <c r="X200" s="48"/>
      <c r="Y200" s="50"/>
      <c r="Z200" s="50"/>
      <c r="AA200" s="50"/>
      <c r="AB200" s="50"/>
      <c r="AC200" s="50"/>
      <c r="AD200" s="50"/>
      <c r="AE200" s="50"/>
      <c r="AF200" s="51"/>
      <c r="AG200" s="51"/>
      <c r="AH200" s="51"/>
      <c r="AI200" s="51"/>
    </row>
    <row r="201" spans="1:35" ht="40" customHeight="1" x14ac:dyDescent="0.35">
      <c r="A201" s="109"/>
      <c r="B201" s="112"/>
      <c r="C201" s="33">
        <v>198</v>
      </c>
      <c r="D201" s="115"/>
      <c r="E201" s="39" t="s">
        <v>130</v>
      </c>
      <c r="F201" s="40" t="s">
        <v>37</v>
      </c>
      <c r="G201" s="40" t="s">
        <v>105</v>
      </c>
      <c r="H201" s="40" t="s">
        <v>29</v>
      </c>
      <c r="I201" s="38">
        <v>13</v>
      </c>
      <c r="J201" s="17">
        <v>0</v>
      </c>
      <c r="K201" s="79">
        <f t="shared" si="14"/>
        <v>0</v>
      </c>
      <c r="L201" s="81">
        <f t="shared" si="17"/>
        <v>0</v>
      </c>
      <c r="M201" s="82"/>
      <c r="N201" s="83">
        <f t="shared" si="15"/>
        <v>0</v>
      </c>
      <c r="O201" s="80"/>
      <c r="P201" s="80"/>
      <c r="Q201" s="80"/>
      <c r="R201" s="84">
        <f t="shared" si="16"/>
        <v>0</v>
      </c>
      <c r="S201" s="19" t="str">
        <f t="shared" si="9"/>
        <v>OK</v>
      </c>
      <c r="T201" s="48"/>
      <c r="U201" s="48"/>
      <c r="V201" s="48"/>
      <c r="W201" s="48"/>
      <c r="X201" s="48"/>
      <c r="Y201" s="50"/>
      <c r="Z201" s="50"/>
      <c r="AA201" s="50"/>
      <c r="AB201" s="50"/>
      <c r="AC201" s="50"/>
      <c r="AD201" s="50"/>
      <c r="AE201" s="50"/>
      <c r="AF201" s="51"/>
      <c r="AG201" s="51"/>
      <c r="AH201" s="51"/>
      <c r="AI201" s="51"/>
    </row>
    <row r="202" spans="1:35" ht="40" customHeight="1" x14ac:dyDescent="0.35">
      <c r="A202" s="109"/>
      <c r="B202" s="112"/>
      <c r="C202" s="33">
        <v>199</v>
      </c>
      <c r="D202" s="115"/>
      <c r="E202" s="39" t="s">
        <v>41</v>
      </c>
      <c r="F202" s="40" t="s">
        <v>10</v>
      </c>
      <c r="G202" s="40" t="s">
        <v>137</v>
      </c>
      <c r="H202" s="40" t="s">
        <v>29</v>
      </c>
      <c r="I202" s="38">
        <v>50</v>
      </c>
      <c r="J202" s="17">
        <v>0</v>
      </c>
      <c r="K202" s="79">
        <f t="shared" si="14"/>
        <v>0</v>
      </c>
      <c r="L202" s="81">
        <f t="shared" si="17"/>
        <v>0</v>
      </c>
      <c r="M202" s="82"/>
      <c r="N202" s="83">
        <f t="shared" si="15"/>
        <v>0</v>
      </c>
      <c r="O202" s="80"/>
      <c r="P202" s="80"/>
      <c r="Q202" s="80"/>
      <c r="R202" s="84">
        <f t="shared" si="16"/>
        <v>0</v>
      </c>
      <c r="S202" s="19" t="str">
        <f t="shared" si="9"/>
        <v>OK</v>
      </c>
      <c r="T202" s="48"/>
      <c r="U202" s="48"/>
      <c r="V202" s="48"/>
      <c r="W202" s="48"/>
      <c r="X202" s="48"/>
      <c r="Y202" s="50"/>
      <c r="Z202" s="50"/>
      <c r="AA202" s="50"/>
      <c r="AB202" s="50"/>
      <c r="AC202" s="50"/>
      <c r="AD202" s="50"/>
      <c r="AE202" s="50"/>
      <c r="AF202" s="51"/>
      <c r="AG202" s="51"/>
      <c r="AH202" s="51"/>
      <c r="AI202" s="51"/>
    </row>
    <row r="203" spans="1:35" ht="40" customHeight="1" x14ac:dyDescent="0.35">
      <c r="A203" s="109"/>
      <c r="B203" s="112"/>
      <c r="C203" s="33">
        <v>200</v>
      </c>
      <c r="D203" s="115"/>
      <c r="E203" s="39" t="s">
        <v>42</v>
      </c>
      <c r="F203" s="40" t="s">
        <v>43</v>
      </c>
      <c r="G203" s="40" t="s">
        <v>137</v>
      </c>
      <c r="H203" s="40" t="s">
        <v>29</v>
      </c>
      <c r="I203" s="38">
        <v>25</v>
      </c>
      <c r="J203" s="17">
        <v>0</v>
      </c>
      <c r="K203" s="79">
        <f t="shared" si="14"/>
        <v>0</v>
      </c>
      <c r="L203" s="81">
        <f t="shared" si="17"/>
        <v>0</v>
      </c>
      <c r="M203" s="82"/>
      <c r="N203" s="83">
        <f t="shared" si="15"/>
        <v>0</v>
      </c>
      <c r="O203" s="80"/>
      <c r="P203" s="80"/>
      <c r="Q203" s="80"/>
      <c r="R203" s="84">
        <f t="shared" si="16"/>
        <v>0</v>
      </c>
      <c r="S203" s="19" t="str">
        <f t="shared" si="9"/>
        <v>OK</v>
      </c>
      <c r="T203" s="48"/>
      <c r="U203" s="48"/>
      <c r="V203" s="48"/>
      <c r="W203" s="48"/>
      <c r="X203" s="48"/>
      <c r="Y203" s="50"/>
      <c r="Z203" s="50"/>
      <c r="AA203" s="50"/>
      <c r="AB203" s="50"/>
      <c r="AC203" s="50"/>
      <c r="AD203" s="50"/>
      <c r="AE203" s="50"/>
      <c r="AF203" s="51"/>
      <c r="AG203" s="51"/>
      <c r="AH203" s="51"/>
      <c r="AI203" s="51"/>
    </row>
    <row r="204" spans="1:35" ht="40" customHeight="1" x14ac:dyDescent="0.35">
      <c r="A204" s="109"/>
      <c r="B204" s="112"/>
      <c r="C204" s="33">
        <v>201</v>
      </c>
      <c r="D204" s="115"/>
      <c r="E204" s="39" t="s">
        <v>44</v>
      </c>
      <c r="F204" s="40" t="s">
        <v>37</v>
      </c>
      <c r="G204" s="40" t="s">
        <v>106</v>
      </c>
      <c r="H204" s="40" t="s">
        <v>29</v>
      </c>
      <c r="I204" s="38">
        <v>34.21</v>
      </c>
      <c r="J204" s="17">
        <v>0</v>
      </c>
      <c r="K204" s="79">
        <f t="shared" si="14"/>
        <v>0</v>
      </c>
      <c r="L204" s="81">
        <f t="shared" si="17"/>
        <v>0</v>
      </c>
      <c r="M204" s="82"/>
      <c r="N204" s="83">
        <f t="shared" si="15"/>
        <v>0</v>
      </c>
      <c r="O204" s="80"/>
      <c r="P204" s="80"/>
      <c r="Q204" s="80"/>
      <c r="R204" s="84">
        <f t="shared" si="16"/>
        <v>0</v>
      </c>
      <c r="S204" s="19" t="str">
        <f t="shared" si="9"/>
        <v>OK</v>
      </c>
      <c r="T204" s="48"/>
      <c r="U204" s="48"/>
      <c r="V204" s="48"/>
      <c r="W204" s="48"/>
      <c r="X204" s="48"/>
      <c r="Y204" s="50"/>
      <c r="Z204" s="50"/>
      <c r="AA204" s="50"/>
      <c r="AB204" s="50"/>
      <c r="AC204" s="50"/>
      <c r="AD204" s="50"/>
      <c r="AE204" s="50"/>
      <c r="AF204" s="51"/>
      <c r="AG204" s="51"/>
      <c r="AH204" s="51"/>
      <c r="AI204" s="51"/>
    </row>
    <row r="205" spans="1:35" ht="40" customHeight="1" x14ac:dyDescent="0.35">
      <c r="A205" s="109"/>
      <c r="B205" s="112"/>
      <c r="C205" s="33">
        <v>202</v>
      </c>
      <c r="D205" s="115"/>
      <c r="E205" s="39" t="s">
        <v>46</v>
      </c>
      <c r="F205" s="40" t="s">
        <v>37</v>
      </c>
      <c r="G205" s="40" t="s">
        <v>107</v>
      </c>
      <c r="H205" s="40" t="s">
        <v>29</v>
      </c>
      <c r="I205" s="38">
        <v>27</v>
      </c>
      <c r="J205" s="17">
        <v>0</v>
      </c>
      <c r="K205" s="79">
        <f t="shared" si="14"/>
        <v>0</v>
      </c>
      <c r="L205" s="81">
        <f t="shared" si="17"/>
        <v>0</v>
      </c>
      <c r="M205" s="82"/>
      <c r="N205" s="83">
        <f t="shared" si="15"/>
        <v>0</v>
      </c>
      <c r="O205" s="80"/>
      <c r="P205" s="80"/>
      <c r="Q205" s="80"/>
      <c r="R205" s="84">
        <f t="shared" si="16"/>
        <v>0</v>
      </c>
      <c r="S205" s="19" t="str">
        <f t="shared" si="9"/>
        <v>OK</v>
      </c>
      <c r="T205" s="48"/>
      <c r="U205" s="48"/>
      <c r="V205" s="48"/>
      <c r="W205" s="48"/>
      <c r="X205" s="48"/>
      <c r="Y205" s="50"/>
      <c r="Z205" s="50"/>
      <c r="AA205" s="50"/>
      <c r="AB205" s="50"/>
      <c r="AC205" s="50"/>
      <c r="AD205" s="50"/>
      <c r="AE205" s="50"/>
      <c r="AF205" s="51"/>
      <c r="AG205" s="51"/>
      <c r="AH205" s="51"/>
      <c r="AI205" s="51"/>
    </row>
    <row r="206" spans="1:35" ht="40" customHeight="1" x14ac:dyDescent="0.35">
      <c r="A206" s="109"/>
      <c r="B206" s="112"/>
      <c r="C206" s="33">
        <v>203</v>
      </c>
      <c r="D206" s="115"/>
      <c r="E206" s="39" t="s">
        <v>48</v>
      </c>
      <c r="F206" s="40" t="s">
        <v>37</v>
      </c>
      <c r="G206" s="40" t="s">
        <v>108</v>
      </c>
      <c r="H206" s="40" t="s">
        <v>29</v>
      </c>
      <c r="I206" s="38">
        <v>18</v>
      </c>
      <c r="J206" s="17">
        <v>0</v>
      </c>
      <c r="K206" s="79">
        <f t="shared" si="14"/>
        <v>0</v>
      </c>
      <c r="L206" s="81">
        <f t="shared" si="17"/>
        <v>0</v>
      </c>
      <c r="M206" s="82"/>
      <c r="N206" s="83">
        <f t="shared" si="15"/>
        <v>0</v>
      </c>
      <c r="O206" s="80"/>
      <c r="P206" s="80"/>
      <c r="Q206" s="80"/>
      <c r="R206" s="84">
        <f t="shared" si="16"/>
        <v>0</v>
      </c>
      <c r="S206" s="19" t="str">
        <f t="shared" si="9"/>
        <v>OK</v>
      </c>
      <c r="T206" s="48"/>
      <c r="U206" s="48"/>
      <c r="V206" s="48"/>
      <c r="W206" s="48"/>
      <c r="X206" s="48"/>
      <c r="Y206" s="50"/>
      <c r="Z206" s="50"/>
      <c r="AA206" s="50"/>
      <c r="AB206" s="50"/>
      <c r="AC206" s="50"/>
      <c r="AD206" s="50"/>
      <c r="AE206" s="50"/>
      <c r="AF206" s="51"/>
      <c r="AG206" s="51"/>
      <c r="AH206" s="51"/>
      <c r="AI206" s="51"/>
    </row>
    <row r="207" spans="1:35" ht="40" customHeight="1" x14ac:dyDescent="0.35">
      <c r="A207" s="109"/>
      <c r="B207" s="112"/>
      <c r="C207" s="33">
        <v>204</v>
      </c>
      <c r="D207" s="115"/>
      <c r="E207" s="39" t="s">
        <v>50</v>
      </c>
      <c r="F207" s="40" t="s">
        <v>37</v>
      </c>
      <c r="G207" s="40" t="s">
        <v>109</v>
      </c>
      <c r="H207" s="40" t="s">
        <v>29</v>
      </c>
      <c r="I207" s="38">
        <v>240.3</v>
      </c>
      <c r="J207" s="17">
        <v>0</v>
      </c>
      <c r="K207" s="79">
        <f t="shared" si="14"/>
        <v>0</v>
      </c>
      <c r="L207" s="81">
        <f t="shared" si="17"/>
        <v>0</v>
      </c>
      <c r="M207" s="82"/>
      <c r="N207" s="83">
        <f t="shared" si="15"/>
        <v>0</v>
      </c>
      <c r="O207" s="80"/>
      <c r="P207" s="80"/>
      <c r="Q207" s="80"/>
      <c r="R207" s="84">
        <f t="shared" si="16"/>
        <v>0</v>
      </c>
      <c r="S207" s="19" t="str">
        <f t="shared" si="9"/>
        <v>OK</v>
      </c>
      <c r="T207" s="48"/>
      <c r="U207" s="48"/>
      <c r="V207" s="48"/>
      <c r="W207" s="48"/>
      <c r="X207" s="48"/>
      <c r="Y207" s="50"/>
      <c r="Z207" s="50"/>
      <c r="AA207" s="50"/>
      <c r="AB207" s="50"/>
      <c r="AC207" s="50"/>
      <c r="AD207" s="50"/>
      <c r="AE207" s="50"/>
      <c r="AF207" s="51"/>
      <c r="AG207" s="51"/>
      <c r="AH207" s="51"/>
      <c r="AI207" s="51"/>
    </row>
    <row r="208" spans="1:35" ht="40" customHeight="1" x14ac:dyDescent="0.35">
      <c r="A208" s="109"/>
      <c r="B208" s="112"/>
      <c r="C208" s="33">
        <v>205</v>
      </c>
      <c r="D208" s="115"/>
      <c r="E208" s="39" t="s">
        <v>52</v>
      </c>
      <c r="F208" s="40" t="s">
        <v>37</v>
      </c>
      <c r="G208" s="40" t="s">
        <v>110</v>
      </c>
      <c r="H208" s="40" t="s">
        <v>29</v>
      </c>
      <c r="I208" s="38">
        <v>262.35000000000002</v>
      </c>
      <c r="J208" s="17">
        <v>0</v>
      </c>
      <c r="K208" s="79">
        <f t="shared" si="14"/>
        <v>0</v>
      </c>
      <c r="L208" s="81">
        <f t="shared" si="17"/>
        <v>0</v>
      </c>
      <c r="M208" s="82"/>
      <c r="N208" s="83">
        <f t="shared" si="15"/>
        <v>0</v>
      </c>
      <c r="O208" s="80"/>
      <c r="P208" s="80"/>
      <c r="Q208" s="80"/>
      <c r="R208" s="84">
        <f t="shared" si="16"/>
        <v>0</v>
      </c>
      <c r="S208" s="19" t="str">
        <f t="shared" si="9"/>
        <v>OK</v>
      </c>
      <c r="T208" s="48"/>
      <c r="U208" s="48"/>
      <c r="V208" s="48"/>
      <c r="W208" s="48"/>
      <c r="X208" s="48"/>
      <c r="Y208" s="50"/>
      <c r="Z208" s="50"/>
      <c r="AA208" s="50"/>
      <c r="AB208" s="50"/>
      <c r="AC208" s="50"/>
      <c r="AD208" s="50"/>
      <c r="AE208" s="50"/>
      <c r="AF208" s="51"/>
      <c r="AG208" s="51"/>
      <c r="AH208" s="51"/>
      <c r="AI208" s="51"/>
    </row>
    <row r="209" spans="1:35" ht="40" customHeight="1" x14ac:dyDescent="0.35">
      <c r="A209" s="109"/>
      <c r="B209" s="112"/>
      <c r="C209" s="33">
        <v>206</v>
      </c>
      <c r="D209" s="115"/>
      <c r="E209" s="39" t="s">
        <v>54</v>
      </c>
      <c r="F209" s="40" t="s">
        <v>37</v>
      </c>
      <c r="G209" s="40" t="s">
        <v>111</v>
      </c>
      <c r="H209" s="40" t="s">
        <v>29</v>
      </c>
      <c r="I209" s="38">
        <v>78.8</v>
      </c>
      <c r="J209" s="17">
        <v>0</v>
      </c>
      <c r="K209" s="79">
        <f t="shared" si="14"/>
        <v>0</v>
      </c>
      <c r="L209" s="81">
        <f t="shared" si="17"/>
        <v>0</v>
      </c>
      <c r="M209" s="82"/>
      <c r="N209" s="83">
        <f t="shared" si="15"/>
        <v>0</v>
      </c>
      <c r="O209" s="80"/>
      <c r="P209" s="80"/>
      <c r="Q209" s="80"/>
      <c r="R209" s="84">
        <f t="shared" si="16"/>
        <v>0</v>
      </c>
      <c r="S209" s="19" t="str">
        <f t="shared" si="9"/>
        <v>OK</v>
      </c>
      <c r="T209" s="48"/>
      <c r="U209" s="48"/>
      <c r="V209" s="48"/>
      <c r="W209" s="48"/>
      <c r="X209" s="48"/>
      <c r="Y209" s="50"/>
      <c r="Z209" s="50"/>
      <c r="AA209" s="50"/>
      <c r="AB209" s="50"/>
      <c r="AC209" s="50"/>
      <c r="AD209" s="50"/>
      <c r="AE209" s="50"/>
      <c r="AF209" s="51"/>
      <c r="AG209" s="51"/>
      <c r="AH209" s="51"/>
      <c r="AI209" s="51"/>
    </row>
    <row r="210" spans="1:35" ht="40" customHeight="1" x14ac:dyDescent="0.35">
      <c r="A210" s="109"/>
      <c r="B210" s="112"/>
      <c r="C210" s="33">
        <v>207</v>
      </c>
      <c r="D210" s="115"/>
      <c r="E210" s="39" t="s">
        <v>56</v>
      </c>
      <c r="F210" s="40" t="s">
        <v>37</v>
      </c>
      <c r="G210" s="40" t="s">
        <v>112</v>
      </c>
      <c r="H210" s="40" t="s">
        <v>29</v>
      </c>
      <c r="I210" s="38">
        <v>33.17</v>
      </c>
      <c r="J210" s="17">
        <v>0</v>
      </c>
      <c r="K210" s="79">
        <f t="shared" si="14"/>
        <v>0</v>
      </c>
      <c r="L210" s="81">
        <f t="shared" si="17"/>
        <v>0</v>
      </c>
      <c r="M210" s="82"/>
      <c r="N210" s="83">
        <f t="shared" si="15"/>
        <v>0</v>
      </c>
      <c r="O210" s="80"/>
      <c r="P210" s="80"/>
      <c r="Q210" s="80"/>
      <c r="R210" s="84">
        <f t="shared" si="16"/>
        <v>0</v>
      </c>
      <c r="S210" s="19" t="str">
        <f t="shared" si="9"/>
        <v>OK</v>
      </c>
      <c r="T210" s="48"/>
      <c r="U210" s="48"/>
      <c r="V210" s="48"/>
      <c r="W210" s="48"/>
      <c r="X210" s="48"/>
      <c r="Y210" s="50"/>
      <c r="Z210" s="50"/>
      <c r="AA210" s="50"/>
      <c r="AB210" s="50"/>
      <c r="AC210" s="50"/>
      <c r="AD210" s="50"/>
      <c r="AE210" s="50"/>
      <c r="AF210" s="51"/>
      <c r="AG210" s="51"/>
      <c r="AH210" s="51"/>
      <c r="AI210" s="51"/>
    </row>
    <row r="211" spans="1:35" ht="40" customHeight="1" x14ac:dyDescent="0.35">
      <c r="A211" s="109"/>
      <c r="B211" s="112"/>
      <c r="C211" s="33">
        <v>208</v>
      </c>
      <c r="D211" s="115"/>
      <c r="E211" s="39" t="s">
        <v>58</v>
      </c>
      <c r="F211" s="40" t="s">
        <v>37</v>
      </c>
      <c r="G211" s="40" t="s">
        <v>113</v>
      </c>
      <c r="H211" s="40" t="s">
        <v>29</v>
      </c>
      <c r="I211" s="38">
        <v>74.31</v>
      </c>
      <c r="J211" s="17">
        <v>0</v>
      </c>
      <c r="K211" s="79">
        <f t="shared" si="14"/>
        <v>0</v>
      </c>
      <c r="L211" s="81">
        <f t="shared" si="17"/>
        <v>0</v>
      </c>
      <c r="M211" s="82"/>
      <c r="N211" s="83">
        <f t="shared" si="15"/>
        <v>0</v>
      </c>
      <c r="O211" s="80"/>
      <c r="P211" s="80"/>
      <c r="Q211" s="80"/>
      <c r="R211" s="84">
        <f t="shared" si="16"/>
        <v>0</v>
      </c>
      <c r="S211" s="19" t="str">
        <f t="shared" si="9"/>
        <v>OK</v>
      </c>
      <c r="T211" s="48"/>
      <c r="U211" s="48"/>
      <c r="V211" s="48"/>
      <c r="W211" s="48"/>
      <c r="X211" s="48"/>
      <c r="Y211" s="50"/>
      <c r="Z211" s="50"/>
      <c r="AA211" s="50"/>
      <c r="AB211" s="50"/>
      <c r="AC211" s="50"/>
      <c r="AD211" s="50"/>
      <c r="AE211" s="50"/>
      <c r="AF211" s="51"/>
      <c r="AG211" s="51"/>
      <c r="AH211" s="51"/>
      <c r="AI211" s="51"/>
    </row>
    <row r="212" spans="1:35" ht="40" customHeight="1" x14ac:dyDescent="0.35">
      <c r="A212" s="109"/>
      <c r="B212" s="112"/>
      <c r="C212" s="33">
        <v>209</v>
      </c>
      <c r="D212" s="115"/>
      <c r="E212" s="39" t="s">
        <v>60</v>
      </c>
      <c r="F212" s="40" t="s">
        <v>37</v>
      </c>
      <c r="G212" s="40" t="s">
        <v>114</v>
      </c>
      <c r="H212" s="40" t="s">
        <v>29</v>
      </c>
      <c r="I212" s="38">
        <v>124.47</v>
      </c>
      <c r="J212" s="17">
        <v>0</v>
      </c>
      <c r="K212" s="79">
        <f t="shared" si="14"/>
        <v>0</v>
      </c>
      <c r="L212" s="81">
        <f t="shared" si="17"/>
        <v>0</v>
      </c>
      <c r="M212" s="82"/>
      <c r="N212" s="83">
        <f t="shared" si="15"/>
        <v>0</v>
      </c>
      <c r="O212" s="80"/>
      <c r="P212" s="80"/>
      <c r="Q212" s="80"/>
      <c r="R212" s="84">
        <f t="shared" si="16"/>
        <v>0</v>
      </c>
      <c r="S212" s="19" t="str">
        <f t="shared" si="9"/>
        <v>OK</v>
      </c>
      <c r="T212" s="48"/>
      <c r="U212" s="48"/>
      <c r="V212" s="48"/>
      <c r="W212" s="48"/>
      <c r="X212" s="48"/>
      <c r="Y212" s="50"/>
      <c r="Z212" s="50"/>
      <c r="AA212" s="50"/>
      <c r="AB212" s="50"/>
      <c r="AC212" s="50"/>
      <c r="AD212" s="50"/>
      <c r="AE212" s="50"/>
      <c r="AF212" s="51"/>
      <c r="AG212" s="51"/>
      <c r="AH212" s="51"/>
      <c r="AI212" s="51"/>
    </row>
    <row r="213" spans="1:35" ht="40" customHeight="1" x14ac:dyDescent="0.35">
      <c r="A213" s="109"/>
      <c r="B213" s="112"/>
      <c r="C213" s="33">
        <v>210</v>
      </c>
      <c r="D213" s="115"/>
      <c r="E213" s="39" t="s">
        <v>62</v>
      </c>
      <c r="F213" s="40" t="s">
        <v>125</v>
      </c>
      <c r="G213" s="40" t="s">
        <v>115</v>
      </c>
      <c r="H213" s="40" t="s">
        <v>29</v>
      </c>
      <c r="I213" s="38">
        <v>1329.2</v>
      </c>
      <c r="J213" s="17">
        <v>0</v>
      </c>
      <c r="K213" s="79">
        <f t="shared" si="14"/>
        <v>0</v>
      </c>
      <c r="L213" s="81">
        <f t="shared" si="17"/>
        <v>0</v>
      </c>
      <c r="M213" s="82"/>
      <c r="N213" s="83">
        <f t="shared" si="15"/>
        <v>0</v>
      </c>
      <c r="O213" s="80"/>
      <c r="P213" s="80"/>
      <c r="Q213" s="80"/>
      <c r="R213" s="84">
        <f t="shared" si="16"/>
        <v>0</v>
      </c>
      <c r="S213" s="19" t="str">
        <f t="shared" si="9"/>
        <v>OK</v>
      </c>
      <c r="T213" s="48"/>
      <c r="U213" s="48"/>
      <c r="V213" s="48"/>
      <c r="W213" s="48"/>
      <c r="X213" s="48"/>
      <c r="Y213" s="50"/>
      <c r="Z213" s="50"/>
      <c r="AA213" s="50"/>
      <c r="AB213" s="50"/>
      <c r="AC213" s="50"/>
      <c r="AD213" s="50"/>
      <c r="AE213" s="50"/>
      <c r="AF213" s="51"/>
      <c r="AG213" s="51"/>
      <c r="AH213" s="51"/>
      <c r="AI213" s="51"/>
    </row>
    <row r="214" spans="1:35" ht="40" customHeight="1" x14ac:dyDescent="0.35">
      <c r="A214" s="109"/>
      <c r="B214" s="112"/>
      <c r="C214" s="33">
        <v>211</v>
      </c>
      <c r="D214" s="115"/>
      <c r="E214" s="39" t="s">
        <v>64</v>
      </c>
      <c r="F214" s="40" t="s">
        <v>125</v>
      </c>
      <c r="G214" s="40" t="s">
        <v>115</v>
      </c>
      <c r="H214" s="40" t="s">
        <v>29</v>
      </c>
      <c r="I214" s="38">
        <v>699.21</v>
      </c>
      <c r="J214" s="17">
        <v>0</v>
      </c>
      <c r="K214" s="79">
        <f t="shared" si="14"/>
        <v>0</v>
      </c>
      <c r="L214" s="81">
        <f t="shared" si="17"/>
        <v>0</v>
      </c>
      <c r="M214" s="82"/>
      <c r="N214" s="83">
        <f t="shared" si="15"/>
        <v>0</v>
      </c>
      <c r="O214" s="80"/>
      <c r="P214" s="80"/>
      <c r="Q214" s="80"/>
      <c r="R214" s="84">
        <f t="shared" si="16"/>
        <v>0</v>
      </c>
      <c r="S214" s="19" t="str">
        <f t="shared" si="9"/>
        <v>OK</v>
      </c>
      <c r="T214" s="48"/>
      <c r="U214" s="48"/>
      <c r="V214" s="48"/>
      <c r="W214" s="48"/>
      <c r="X214" s="48"/>
      <c r="Y214" s="50"/>
      <c r="Z214" s="50"/>
      <c r="AA214" s="50"/>
      <c r="AB214" s="50"/>
      <c r="AC214" s="50"/>
      <c r="AD214" s="50"/>
      <c r="AE214" s="50"/>
      <c r="AF214" s="51"/>
      <c r="AG214" s="51"/>
      <c r="AH214" s="51"/>
      <c r="AI214" s="51"/>
    </row>
    <row r="215" spans="1:35" ht="40" customHeight="1" x14ac:dyDescent="0.35">
      <c r="A215" s="109"/>
      <c r="B215" s="112"/>
      <c r="C215" s="33">
        <v>212</v>
      </c>
      <c r="D215" s="115"/>
      <c r="E215" s="39" t="s">
        <v>65</v>
      </c>
      <c r="F215" s="40" t="s">
        <v>125</v>
      </c>
      <c r="G215" s="40" t="s">
        <v>116</v>
      </c>
      <c r="H215" s="40" t="s">
        <v>29</v>
      </c>
      <c r="I215" s="38">
        <v>160</v>
      </c>
      <c r="J215" s="17">
        <v>0</v>
      </c>
      <c r="K215" s="79">
        <f t="shared" si="14"/>
        <v>0</v>
      </c>
      <c r="L215" s="81">
        <f t="shared" si="17"/>
        <v>0</v>
      </c>
      <c r="M215" s="82"/>
      <c r="N215" s="83">
        <f t="shared" si="15"/>
        <v>0</v>
      </c>
      <c r="O215" s="80"/>
      <c r="P215" s="80"/>
      <c r="Q215" s="80"/>
      <c r="R215" s="84">
        <f t="shared" si="16"/>
        <v>0</v>
      </c>
      <c r="S215" s="19" t="str">
        <f t="shared" si="9"/>
        <v>OK</v>
      </c>
      <c r="T215" s="48"/>
      <c r="U215" s="48"/>
      <c r="V215" s="48"/>
      <c r="W215" s="48"/>
      <c r="X215" s="48"/>
      <c r="Y215" s="50"/>
      <c r="Z215" s="50"/>
      <c r="AA215" s="50"/>
      <c r="AB215" s="50"/>
      <c r="AC215" s="50"/>
      <c r="AD215" s="50"/>
      <c r="AE215" s="50"/>
      <c r="AF215" s="51"/>
      <c r="AG215" s="51"/>
      <c r="AH215" s="51"/>
      <c r="AI215" s="51"/>
    </row>
    <row r="216" spans="1:35" ht="40" customHeight="1" x14ac:dyDescent="0.35">
      <c r="A216" s="109"/>
      <c r="B216" s="112"/>
      <c r="C216" s="33">
        <v>213</v>
      </c>
      <c r="D216" s="115"/>
      <c r="E216" s="39" t="s">
        <v>69</v>
      </c>
      <c r="F216" s="40" t="s">
        <v>125</v>
      </c>
      <c r="G216" s="40" t="s">
        <v>137</v>
      </c>
      <c r="H216" s="40" t="s">
        <v>29</v>
      </c>
      <c r="I216" s="38">
        <v>242</v>
      </c>
      <c r="J216" s="17">
        <v>0</v>
      </c>
      <c r="K216" s="79">
        <f t="shared" si="14"/>
        <v>0</v>
      </c>
      <c r="L216" s="81">
        <f t="shared" si="17"/>
        <v>0</v>
      </c>
      <c r="M216" s="82"/>
      <c r="N216" s="83">
        <f t="shared" si="15"/>
        <v>0</v>
      </c>
      <c r="O216" s="80"/>
      <c r="P216" s="80"/>
      <c r="Q216" s="80"/>
      <c r="R216" s="84">
        <f t="shared" si="16"/>
        <v>0</v>
      </c>
      <c r="S216" s="19" t="str">
        <f t="shared" si="9"/>
        <v>OK</v>
      </c>
      <c r="T216" s="48"/>
      <c r="U216" s="48"/>
      <c r="V216" s="48"/>
      <c r="W216" s="48"/>
      <c r="X216" s="48"/>
      <c r="Y216" s="50"/>
      <c r="Z216" s="50"/>
      <c r="AA216" s="50"/>
      <c r="AB216" s="50"/>
      <c r="AC216" s="50"/>
      <c r="AD216" s="50"/>
      <c r="AE216" s="50"/>
      <c r="AF216" s="51"/>
      <c r="AG216" s="51"/>
      <c r="AH216" s="51"/>
      <c r="AI216" s="51"/>
    </row>
    <row r="217" spans="1:35" ht="40" customHeight="1" x14ac:dyDescent="0.35">
      <c r="A217" s="109"/>
      <c r="B217" s="112"/>
      <c r="C217" s="33">
        <v>214</v>
      </c>
      <c r="D217" s="115"/>
      <c r="E217" s="39" t="s">
        <v>70</v>
      </c>
      <c r="F217" s="40" t="s">
        <v>125</v>
      </c>
      <c r="G217" s="40" t="s">
        <v>71</v>
      </c>
      <c r="H217" s="40" t="s">
        <v>29</v>
      </c>
      <c r="I217" s="38">
        <v>164.74</v>
      </c>
      <c r="J217" s="17">
        <v>0</v>
      </c>
      <c r="K217" s="79">
        <f t="shared" si="14"/>
        <v>0</v>
      </c>
      <c r="L217" s="81">
        <f t="shared" si="17"/>
        <v>0</v>
      </c>
      <c r="M217" s="82"/>
      <c r="N217" s="83">
        <f t="shared" si="15"/>
        <v>0</v>
      </c>
      <c r="O217" s="80"/>
      <c r="P217" s="80"/>
      <c r="Q217" s="80"/>
      <c r="R217" s="84">
        <f t="shared" si="16"/>
        <v>0</v>
      </c>
      <c r="S217" s="19" t="str">
        <f t="shared" si="9"/>
        <v>OK</v>
      </c>
      <c r="T217" s="48"/>
      <c r="U217" s="48"/>
      <c r="V217" s="48"/>
      <c r="W217" s="48"/>
      <c r="X217" s="48"/>
      <c r="Y217" s="50"/>
      <c r="Z217" s="50"/>
      <c r="AA217" s="50"/>
      <c r="AB217" s="50"/>
      <c r="AC217" s="50"/>
      <c r="AD217" s="50"/>
      <c r="AE217" s="50"/>
      <c r="AF217" s="51"/>
      <c r="AG217" s="51"/>
      <c r="AH217" s="51"/>
      <c r="AI217" s="51"/>
    </row>
    <row r="218" spans="1:35" ht="40" customHeight="1" x14ac:dyDescent="0.35">
      <c r="A218" s="109"/>
      <c r="B218" s="112"/>
      <c r="C218" s="33">
        <v>215</v>
      </c>
      <c r="D218" s="115"/>
      <c r="E218" s="39" t="s">
        <v>72</v>
      </c>
      <c r="F218" s="40" t="s">
        <v>125</v>
      </c>
      <c r="G218" s="40" t="s">
        <v>101</v>
      </c>
      <c r="H218" s="40" t="s">
        <v>29</v>
      </c>
      <c r="I218" s="38">
        <v>960</v>
      </c>
      <c r="J218" s="17">
        <v>0</v>
      </c>
      <c r="K218" s="79">
        <f t="shared" si="14"/>
        <v>0</v>
      </c>
      <c r="L218" s="81">
        <f t="shared" si="17"/>
        <v>0</v>
      </c>
      <c r="M218" s="82"/>
      <c r="N218" s="83">
        <f t="shared" si="15"/>
        <v>0</v>
      </c>
      <c r="O218" s="80"/>
      <c r="P218" s="80"/>
      <c r="Q218" s="80"/>
      <c r="R218" s="84">
        <f t="shared" si="16"/>
        <v>0</v>
      </c>
      <c r="S218" s="19" t="str">
        <f t="shared" si="9"/>
        <v>OK</v>
      </c>
      <c r="T218" s="48"/>
      <c r="U218" s="48"/>
      <c r="V218" s="48"/>
      <c r="W218" s="48"/>
      <c r="X218" s="48"/>
      <c r="Y218" s="50"/>
      <c r="Z218" s="50"/>
      <c r="AA218" s="50"/>
      <c r="AB218" s="50"/>
      <c r="AC218" s="50"/>
      <c r="AD218" s="50"/>
      <c r="AE218" s="50"/>
      <c r="AF218" s="51"/>
      <c r="AG218" s="51"/>
      <c r="AH218" s="51"/>
      <c r="AI218" s="51"/>
    </row>
    <row r="219" spans="1:35" ht="40" customHeight="1" x14ac:dyDescent="0.35">
      <c r="A219" s="109"/>
      <c r="B219" s="112"/>
      <c r="C219" s="33">
        <v>216</v>
      </c>
      <c r="D219" s="115"/>
      <c r="E219" s="39" t="s">
        <v>74</v>
      </c>
      <c r="F219" s="40" t="s">
        <v>125</v>
      </c>
      <c r="G219" s="40" t="s">
        <v>102</v>
      </c>
      <c r="H219" s="40" t="s">
        <v>29</v>
      </c>
      <c r="I219" s="38">
        <v>1340</v>
      </c>
      <c r="J219" s="17">
        <v>0</v>
      </c>
      <c r="K219" s="79">
        <f t="shared" si="14"/>
        <v>0</v>
      </c>
      <c r="L219" s="81">
        <f t="shared" si="17"/>
        <v>0</v>
      </c>
      <c r="M219" s="82"/>
      <c r="N219" s="83">
        <f t="shared" si="15"/>
        <v>0</v>
      </c>
      <c r="O219" s="80"/>
      <c r="P219" s="80"/>
      <c r="Q219" s="80"/>
      <c r="R219" s="84">
        <f t="shared" si="16"/>
        <v>0</v>
      </c>
      <c r="S219" s="19" t="str">
        <f t="shared" si="9"/>
        <v>OK</v>
      </c>
      <c r="T219" s="48"/>
      <c r="U219" s="48"/>
      <c r="V219" s="48"/>
      <c r="W219" s="48"/>
      <c r="X219" s="48"/>
      <c r="Y219" s="50"/>
      <c r="Z219" s="50"/>
      <c r="AA219" s="50"/>
      <c r="AB219" s="50"/>
      <c r="AC219" s="50"/>
      <c r="AD219" s="50"/>
      <c r="AE219" s="50"/>
      <c r="AF219" s="51"/>
      <c r="AG219" s="51"/>
      <c r="AH219" s="51"/>
      <c r="AI219" s="51"/>
    </row>
    <row r="220" spans="1:35" ht="40" customHeight="1" x14ac:dyDescent="0.35">
      <c r="A220" s="109"/>
      <c r="B220" s="112"/>
      <c r="C220" s="33">
        <v>217</v>
      </c>
      <c r="D220" s="115"/>
      <c r="E220" s="39" t="s">
        <v>76</v>
      </c>
      <c r="F220" s="40" t="s">
        <v>125</v>
      </c>
      <c r="G220" s="40" t="s">
        <v>137</v>
      </c>
      <c r="H220" s="40" t="s">
        <v>29</v>
      </c>
      <c r="I220" s="38">
        <v>610</v>
      </c>
      <c r="J220" s="17">
        <v>0</v>
      </c>
      <c r="K220" s="79">
        <f t="shared" si="14"/>
        <v>0</v>
      </c>
      <c r="L220" s="81">
        <f t="shared" si="17"/>
        <v>0</v>
      </c>
      <c r="M220" s="82"/>
      <c r="N220" s="83">
        <f t="shared" si="15"/>
        <v>0</v>
      </c>
      <c r="O220" s="80"/>
      <c r="P220" s="80"/>
      <c r="Q220" s="80"/>
      <c r="R220" s="84">
        <f t="shared" si="16"/>
        <v>0</v>
      </c>
      <c r="S220" s="19" t="str">
        <f t="shared" si="9"/>
        <v>OK</v>
      </c>
      <c r="T220" s="48"/>
      <c r="U220" s="48"/>
      <c r="V220" s="48"/>
      <c r="W220" s="48"/>
      <c r="X220" s="48"/>
      <c r="Y220" s="50"/>
      <c r="Z220" s="50"/>
      <c r="AA220" s="50"/>
      <c r="AB220" s="50"/>
      <c r="AC220" s="50"/>
      <c r="AD220" s="50"/>
      <c r="AE220" s="50"/>
      <c r="AF220" s="51"/>
      <c r="AG220" s="51"/>
      <c r="AH220" s="51"/>
      <c r="AI220" s="51"/>
    </row>
    <row r="221" spans="1:35" ht="40" customHeight="1" x14ac:dyDescent="0.35">
      <c r="A221" s="109"/>
      <c r="B221" s="112"/>
      <c r="C221" s="33">
        <v>218</v>
      </c>
      <c r="D221" s="115"/>
      <c r="E221" s="39" t="s">
        <v>77</v>
      </c>
      <c r="F221" s="40" t="s">
        <v>125</v>
      </c>
      <c r="G221" s="40" t="s">
        <v>137</v>
      </c>
      <c r="H221" s="40" t="s">
        <v>29</v>
      </c>
      <c r="I221" s="38">
        <v>1150</v>
      </c>
      <c r="J221" s="17">
        <v>0</v>
      </c>
      <c r="K221" s="79">
        <f t="shared" si="14"/>
        <v>0</v>
      </c>
      <c r="L221" s="81">
        <f t="shared" si="17"/>
        <v>0</v>
      </c>
      <c r="M221" s="82"/>
      <c r="N221" s="83">
        <f t="shared" si="15"/>
        <v>0</v>
      </c>
      <c r="O221" s="80"/>
      <c r="P221" s="80"/>
      <c r="Q221" s="80"/>
      <c r="R221" s="84">
        <f t="shared" si="16"/>
        <v>0</v>
      </c>
      <c r="S221" s="19" t="str">
        <f t="shared" si="9"/>
        <v>OK</v>
      </c>
      <c r="T221" s="48"/>
      <c r="U221" s="48"/>
      <c r="V221" s="48"/>
      <c r="W221" s="48"/>
      <c r="X221" s="48"/>
      <c r="Y221" s="50"/>
      <c r="Z221" s="50"/>
      <c r="AA221" s="50"/>
      <c r="AB221" s="50"/>
      <c r="AC221" s="50"/>
      <c r="AD221" s="50"/>
      <c r="AE221" s="50"/>
      <c r="AF221" s="51"/>
      <c r="AG221" s="51"/>
      <c r="AH221" s="51"/>
      <c r="AI221" s="51"/>
    </row>
    <row r="222" spans="1:35" ht="40" customHeight="1" x14ac:dyDescent="0.35">
      <c r="A222" s="109"/>
      <c r="B222" s="112"/>
      <c r="C222" s="33">
        <v>219</v>
      </c>
      <c r="D222" s="115"/>
      <c r="E222" s="39" t="s">
        <v>78</v>
      </c>
      <c r="F222" s="40" t="s">
        <v>125</v>
      </c>
      <c r="G222" s="40" t="s">
        <v>137</v>
      </c>
      <c r="H222" s="40" t="s">
        <v>29</v>
      </c>
      <c r="I222" s="38">
        <v>90</v>
      </c>
      <c r="J222" s="17">
        <v>0</v>
      </c>
      <c r="K222" s="79">
        <f t="shared" si="14"/>
        <v>0</v>
      </c>
      <c r="L222" s="81">
        <f t="shared" si="17"/>
        <v>0</v>
      </c>
      <c r="M222" s="82"/>
      <c r="N222" s="83">
        <f t="shared" si="15"/>
        <v>0</v>
      </c>
      <c r="O222" s="80"/>
      <c r="P222" s="80"/>
      <c r="Q222" s="80"/>
      <c r="R222" s="84">
        <f t="shared" si="16"/>
        <v>0</v>
      </c>
      <c r="S222" s="19" t="str">
        <f t="shared" si="9"/>
        <v>OK</v>
      </c>
      <c r="T222" s="48"/>
      <c r="U222" s="48"/>
      <c r="V222" s="48"/>
      <c r="W222" s="48"/>
      <c r="X222" s="48"/>
      <c r="Y222" s="50"/>
      <c r="Z222" s="50"/>
      <c r="AA222" s="50"/>
      <c r="AB222" s="50"/>
      <c r="AC222" s="50"/>
      <c r="AD222" s="50"/>
      <c r="AE222" s="50"/>
      <c r="AF222" s="51"/>
      <c r="AG222" s="51"/>
      <c r="AH222" s="51"/>
      <c r="AI222" s="51"/>
    </row>
    <row r="223" spans="1:35" ht="40" customHeight="1" x14ac:dyDescent="0.35">
      <c r="A223" s="109"/>
      <c r="B223" s="112"/>
      <c r="C223" s="33">
        <v>220</v>
      </c>
      <c r="D223" s="115"/>
      <c r="E223" s="39" t="s">
        <v>131</v>
      </c>
      <c r="F223" s="40" t="s">
        <v>125</v>
      </c>
      <c r="G223" s="40" t="s">
        <v>137</v>
      </c>
      <c r="H223" s="40" t="s">
        <v>29</v>
      </c>
      <c r="I223" s="38">
        <v>70</v>
      </c>
      <c r="J223" s="17">
        <v>0</v>
      </c>
      <c r="K223" s="79">
        <f t="shared" si="14"/>
        <v>0</v>
      </c>
      <c r="L223" s="81">
        <f t="shared" si="17"/>
        <v>0</v>
      </c>
      <c r="M223" s="82"/>
      <c r="N223" s="83">
        <f t="shared" si="15"/>
        <v>0</v>
      </c>
      <c r="O223" s="80"/>
      <c r="P223" s="80"/>
      <c r="Q223" s="80"/>
      <c r="R223" s="84">
        <f t="shared" si="16"/>
        <v>0</v>
      </c>
      <c r="S223" s="19" t="str">
        <f t="shared" si="9"/>
        <v>OK</v>
      </c>
      <c r="T223" s="48"/>
      <c r="U223" s="48"/>
      <c r="V223" s="48"/>
      <c r="W223" s="48"/>
      <c r="X223" s="48"/>
      <c r="Y223" s="50"/>
      <c r="Z223" s="50"/>
      <c r="AA223" s="50"/>
      <c r="AB223" s="50"/>
      <c r="AC223" s="50"/>
      <c r="AD223" s="50"/>
      <c r="AE223" s="50"/>
      <c r="AF223" s="51"/>
      <c r="AG223" s="51"/>
      <c r="AH223" s="51"/>
      <c r="AI223" s="51"/>
    </row>
    <row r="224" spans="1:35" ht="40" customHeight="1" x14ac:dyDescent="0.35">
      <c r="A224" s="109"/>
      <c r="B224" s="112"/>
      <c r="C224" s="33">
        <v>221</v>
      </c>
      <c r="D224" s="115"/>
      <c r="E224" s="39" t="s">
        <v>132</v>
      </c>
      <c r="F224" s="40" t="s">
        <v>37</v>
      </c>
      <c r="G224" s="40" t="s">
        <v>117</v>
      </c>
      <c r="H224" s="40" t="s">
        <v>29</v>
      </c>
      <c r="I224" s="38">
        <v>16.18</v>
      </c>
      <c r="J224" s="17">
        <v>0</v>
      </c>
      <c r="K224" s="79">
        <f t="shared" si="14"/>
        <v>0</v>
      </c>
      <c r="L224" s="81">
        <f t="shared" si="17"/>
        <v>0</v>
      </c>
      <c r="M224" s="82"/>
      <c r="N224" s="83">
        <f t="shared" si="15"/>
        <v>0</v>
      </c>
      <c r="O224" s="80"/>
      <c r="P224" s="80"/>
      <c r="Q224" s="80"/>
      <c r="R224" s="84">
        <f t="shared" si="16"/>
        <v>0</v>
      </c>
      <c r="S224" s="19" t="str">
        <f t="shared" si="9"/>
        <v>OK</v>
      </c>
      <c r="T224" s="48"/>
      <c r="U224" s="48"/>
      <c r="V224" s="48"/>
      <c r="W224" s="48"/>
      <c r="X224" s="48"/>
      <c r="Y224" s="50"/>
      <c r="Z224" s="50"/>
      <c r="AA224" s="50"/>
      <c r="AB224" s="50"/>
      <c r="AC224" s="50"/>
      <c r="AD224" s="50"/>
      <c r="AE224" s="50"/>
      <c r="AF224" s="51"/>
      <c r="AG224" s="51"/>
      <c r="AH224" s="51"/>
      <c r="AI224" s="51"/>
    </row>
    <row r="225" spans="1:35" ht="40" customHeight="1" x14ac:dyDescent="0.35">
      <c r="A225" s="109"/>
      <c r="B225" s="112"/>
      <c r="C225" s="33">
        <v>222</v>
      </c>
      <c r="D225" s="115"/>
      <c r="E225" s="39" t="s">
        <v>135</v>
      </c>
      <c r="F225" s="40" t="s">
        <v>37</v>
      </c>
      <c r="G225" s="40" t="s">
        <v>118</v>
      </c>
      <c r="H225" s="40" t="s">
        <v>29</v>
      </c>
      <c r="I225" s="38">
        <v>45</v>
      </c>
      <c r="J225" s="17">
        <v>0</v>
      </c>
      <c r="K225" s="79">
        <f t="shared" si="14"/>
        <v>0</v>
      </c>
      <c r="L225" s="81">
        <f t="shared" si="17"/>
        <v>0</v>
      </c>
      <c r="M225" s="82"/>
      <c r="N225" s="83">
        <f t="shared" si="15"/>
        <v>0</v>
      </c>
      <c r="O225" s="80"/>
      <c r="P225" s="80"/>
      <c r="Q225" s="80"/>
      <c r="R225" s="84">
        <f t="shared" si="16"/>
        <v>0</v>
      </c>
      <c r="S225" s="19" t="str">
        <f t="shared" si="9"/>
        <v>OK</v>
      </c>
      <c r="T225" s="48"/>
      <c r="U225" s="48"/>
      <c r="V225" s="48"/>
      <c r="W225" s="48"/>
      <c r="X225" s="48"/>
      <c r="Y225" s="50"/>
      <c r="Z225" s="50"/>
      <c r="AA225" s="50"/>
      <c r="AB225" s="50"/>
      <c r="AC225" s="50"/>
      <c r="AD225" s="50"/>
      <c r="AE225" s="50"/>
      <c r="AF225" s="51"/>
      <c r="AG225" s="51"/>
      <c r="AH225" s="51"/>
      <c r="AI225" s="51"/>
    </row>
    <row r="226" spans="1:35" ht="40" customHeight="1" x14ac:dyDescent="0.35">
      <c r="A226" s="109"/>
      <c r="B226" s="112"/>
      <c r="C226" s="33">
        <v>223</v>
      </c>
      <c r="D226" s="115"/>
      <c r="E226" s="39" t="s">
        <v>136</v>
      </c>
      <c r="F226" s="40" t="s">
        <v>37</v>
      </c>
      <c r="G226" s="40" t="s">
        <v>119</v>
      </c>
      <c r="H226" s="40" t="s">
        <v>29</v>
      </c>
      <c r="I226" s="38">
        <v>30</v>
      </c>
      <c r="J226" s="17">
        <v>0</v>
      </c>
      <c r="K226" s="79">
        <f t="shared" si="14"/>
        <v>0</v>
      </c>
      <c r="L226" s="81">
        <f t="shared" si="17"/>
        <v>0</v>
      </c>
      <c r="M226" s="82"/>
      <c r="N226" s="83">
        <f t="shared" si="15"/>
        <v>0</v>
      </c>
      <c r="O226" s="80"/>
      <c r="P226" s="80"/>
      <c r="Q226" s="80"/>
      <c r="R226" s="84">
        <f t="shared" si="16"/>
        <v>0</v>
      </c>
      <c r="S226" s="19" t="str">
        <f t="shared" si="9"/>
        <v>OK</v>
      </c>
      <c r="T226" s="48"/>
      <c r="U226" s="48"/>
      <c r="V226" s="48"/>
      <c r="W226" s="48"/>
      <c r="X226" s="48"/>
      <c r="Y226" s="50"/>
      <c r="Z226" s="50"/>
      <c r="AA226" s="50"/>
      <c r="AB226" s="50"/>
      <c r="AC226" s="50"/>
      <c r="AD226" s="50"/>
      <c r="AE226" s="50"/>
      <c r="AF226" s="51"/>
      <c r="AG226" s="51"/>
      <c r="AH226" s="51"/>
      <c r="AI226" s="51"/>
    </row>
    <row r="227" spans="1:35" ht="40" customHeight="1" x14ac:dyDescent="0.35">
      <c r="A227" s="109"/>
      <c r="B227" s="112"/>
      <c r="C227" s="33">
        <v>224</v>
      </c>
      <c r="D227" s="115"/>
      <c r="E227" s="39" t="s">
        <v>86</v>
      </c>
      <c r="F227" s="40" t="s">
        <v>125</v>
      </c>
      <c r="G227" s="40" t="s">
        <v>137</v>
      </c>
      <c r="H227" s="40" t="s">
        <v>29</v>
      </c>
      <c r="I227" s="38">
        <v>400</v>
      </c>
      <c r="J227" s="17">
        <v>0</v>
      </c>
      <c r="K227" s="79">
        <f t="shared" si="14"/>
        <v>0</v>
      </c>
      <c r="L227" s="81">
        <f t="shared" si="17"/>
        <v>0</v>
      </c>
      <c r="M227" s="82"/>
      <c r="N227" s="83">
        <f t="shared" si="15"/>
        <v>0</v>
      </c>
      <c r="O227" s="80"/>
      <c r="P227" s="80"/>
      <c r="Q227" s="80"/>
      <c r="R227" s="84">
        <f t="shared" si="16"/>
        <v>0</v>
      </c>
      <c r="S227" s="19" t="str">
        <f t="shared" si="9"/>
        <v>OK</v>
      </c>
      <c r="T227" s="48"/>
      <c r="U227" s="48"/>
      <c r="V227" s="48"/>
      <c r="W227" s="48"/>
      <c r="X227" s="48"/>
      <c r="Y227" s="50"/>
      <c r="Z227" s="50"/>
      <c r="AA227" s="50"/>
      <c r="AB227" s="50"/>
      <c r="AC227" s="50"/>
      <c r="AD227" s="50"/>
      <c r="AE227" s="50"/>
      <c r="AF227" s="51"/>
      <c r="AG227" s="51"/>
      <c r="AH227" s="51"/>
      <c r="AI227" s="51"/>
    </row>
    <row r="228" spans="1:35" ht="40" customHeight="1" x14ac:dyDescent="0.35">
      <c r="A228" s="109"/>
      <c r="B228" s="112"/>
      <c r="C228" s="33">
        <v>225</v>
      </c>
      <c r="D228" s="115"/>
      <c r="E228" s="39" t="s">
        <v>89</v>
      </c>
      <c r="F228" s="40" t="s">
        <v>37</v>
      </c>
      <c r="G228" s="40" t="s">
        <v>137</v>
      </c>
      <c r="H228" s="40" t="s">
        <v>29</v>
      </c>
      <c r="I228" s="38">
        <v>190</v>
      </c>
      <c r="J228" s="17">
        <v>0</v>
      </c>
      <c r="K228" s="79">
        <f t="shared" si="14"/>
        <v>0</v>
      </c>
      <c r="L228" s="81">
        <f t="shared" si="17"/>
        <v>0</v>
      </c>
      <c r="M228" s="82"/>
      <c r="N228" s="83">
        <f t="shared" si="15"/>
        <v>0</v>
      </c>
      <c r="O228" s="80"/>
      <c r="P228" s="80"/>
      <c r="Q228" s="80"/>
      <c r="R228" s="84">
        <f t="shared" si="16"/>
        <v>0</v>
      </c>
      <c r="S228" s="19" t="str">
        <f t="shared" si="9"/>
        <v>OK</v>
      </c>
      <c r="T228" s="48"/>
      <c r="U228" s="48"/>
      <c r="V228" s="48"/>
      <c r="W228" s="48"/>
      <c r="X228" s="48"/>
      <c r="Y228" s="50"/>
      <c r="Z228" s="50"/>
      <c r="AA228" s="50"/>
      <c r="AB228" s="50"/>
      <c r="AC228" s="50"/>
      <c r="AD228" s="50"/>
      <c r="AE228" s="50"/>
      <c r="AF228" s="51"/>
      <c r="AG228" s="51"/>
      <c r="AH228" s="51"/>
      <c r="AI228" s="51"/>
    </row>
    <row r="229" spans="1:35" ht="40" customHeight="1" x14ac:dyDescent="0.35">
      <c r="A229" s="109"/>
      <c r="B229" s="112"/>
      <c r="C229" s="33">
        <v>226</v>
      </c>
      <c r="D229" s="115"/>
      <c r="E229" s="39" t="s">
        <v>90</v>
      </c>
      <c r="F229" s="40" t="s">
        <v>37</v>
      </c>
      <c r="G229" s="40" t="s">
        <v>137</v>
      </c>
      <c r="H229" s="40" t="s">
        <v>29</v>
      </c>
      <c r="I229" s="38">
        <v>100</v>
      </c>
      <c r="J229" s="17">
        <v>0</v>
      </c>
      <c r="K229" s="79">
        <f t="shared" si="14"/>
        <v>0</v>
      </c>
      <c r="L229" s="81">
        <f t="shared" si="17"/>
        <v>0</v>
      </c>
      <c r="M229" s="82"/>
      <c r="N229" s="83">
        <f t="shared" si="15"/>
        <v>0</v>
      </c>
      <c r="O229" s="80"/>
      <c r="P229" s="80"/>
      <c r="Q229" s="80"/>
      <c r="R229" s="84">
        <f t="shared" si="16"/>
        <v>0</v>
      </c>
      <c r="S229" s="19" t="str">
        <f t="shared" si="9"/>
        <v>OK</v>
      </c>
      <c r="T229" s="48"/>
      <c r="U229" s="48"/>
      <c r="V229" s="48"/>
      <c r="W229" s="48"/>
      <c r="X229" s="48"/>
      <c r="Y229" s="50"/>
      <c r="Z229" s="50"/>
      <c r="AA229" s="50"/>
      <c r="AB229" s="50"/>
      <c r="AC229" s="50"/>
      <c r="AD229" s="50"/>
      <c r="AE229" s="50"/>
      <c r="AF229" s="51"/>
      <c r="AG229" s="51"/>
      <c r="AH229" s="51"/>
      <c r="AI229" s="51"/>
    </row>
    <row r="230" spans="1:35" ht="40" customHeight="1" x14ac:dyDescent="0.35">
      <c r="A230" s="109"/>
      <c r="B230" s="112"/>
      <c r="C230" s="33">
        <v>227</v>
      </c>
      <c r="D230" s="115"/>
      <c r="E230" s="39" t="s">
        <v>91</v>
      </c>
      <c r="F230" s="40" t="s">
        <v>37</v>
      </c>
      <c r="G230" s="40" t="s">
        <v>120</v>
      </c>
      <c r="H230" s="40" t="s">
        <v>29</v>
      </c>
      <c r="I230" s="38">
        <v>20</v>
      </c>
      <c r="J230" s="17">
        <v>0</v>
      </c>
      <c r="K230" s="79">
        <f t="shared" si="14"/>
        <v>0</v>
      </c>
      <c r="L230" s="81">
        <f t="shared" si="17"/>
        <v>0</v>
      </c>
      <c r="M230" s="82"/>
      <c r="N230" s="83">
        <f t="shared" si="15"/>
        <v>0</v>
      </c>
      <c r="O230" s="80"/>
      <c r="P230" s="80"/>
      <c r="Q230" s="80"/>
      <c r="R230" s="84">
        <f t="shared" si="16"/>
        <v>0</v>
      </c>
      <c r="S230" s="19" t="str">
        <f t="shared" si="9"/>
        <v>OK</v>
      </c>
      <c r="T230" s="48"/>
      <c r="U230" s="48"/>
      <c r="V230" s="48"/>
      <c r="W230" s="48"/>
      <c r="X230" s="48"/>
      <c r="Y230" s="50"/>
      <c r="Z230" s="50"/>
      <c r="AA230" s="50"/>
      <c r="AB230" s="50"/>
      <c r="AC230" s="50"/>
      <c r="AD230" s="50"/>
      <c r="AE230" s="50"/>
      <c r="AF230" s="51"/>
      <c r="AG230" s="51"/>
      <c r="AH230" s="51"/>
      <c r="AI230" s="51"/>
    </row>
    <row r="231" spans="1:35" ht="40" customHeight="1" x14ac:dyDescent="0.35">
      <c r="A231" s="109"/>
      <c r="B231" s="112"/>
      <c r="C231" s="33">
        <v>228</v>
      </c>
      <c r="D231" s="115"/>
      <c r="E231" s="39" t="s">
        <v>93</v>
      </c>
      <c r="F231" s="40" t="s">
        <v>125</v>
      </c>
      <c r="G231" s="40" t="s">
        <v>137</v>
      </c>
      <c r="H231" s="40" t="s">
        <v>29</v>
      </c>
      <c r="I231" s="38">
        <v>133</v>
      </c>
      <c r="J231" s="17">
        <v>0</v>
      </c>
      <c r="K231" s="79">
        <f t="shared" si="14"/>
        <v>0</v>
      </c>
      <c r="L231" s="81">
        <f t="shared" si="17"/>
        <v>0</v>
      </c>
      <c r="M231" s="82"/>
      <c r="N231" s="83">
        <f t="shared" si="15"/>
        <v>0</v>
      </c>
      <c r="O231" s="80"/>
      <c r="P231" s="80"/>
      <c r="Q231" s="80"/>
      <c r="R231" s="84">
        <f t="shared" si="16"/>
        <v>0</v>
      </c>
      <c r="S231" s="19" t="str">
        <f t="shared" si="9"/>
        <v>OK</v>
      </c>
      <c r="T231" s="48"/>
      <c r="U231" s="48"/>
      <c r="V231" s="48"/>
      <c r="W231" s="48"/>
      <c r="X231" s="48"/>
      <c r="Y231" s="50"/>
      <c r="Z231" s="50"/>
      <c r="AA231" s="50"/>
      <c r="AB231" s="50"/>
      <c r="AC231" s="50"/>
      <c r="AD231" s="50"/>
      <c r="AE231" s="50"/>
      <c r="AF231" s="51"/>
      <c r="AG231" s="51"/>
      <c r="AH231" s="51"/>
      <c r="AI231" s="51"/>
    </row>
    <row r="232" spans="1:35" ht="40" customHeight="1" x14ac:dyDescent="0.35">
      <c r="A232" s="110"/>
      <c r="B232" s="113"/>
      <c r="C232" s="33">
        <v>229</v>
      </c>
      <c r="D232" s="116"/>
      <c r="E232" s="39" t="s">
        <v>94</v>
      </c>
      <c r="F232" s="40" t="s">
        <v>125</v>
      </c>
      <c r="G232" s="40" t="s">
        <v>137</v>
      </c>
      <c r="H232" s="40" t="s">
        <v>29</v>
      </c>
      <c r="I232" s="38">
        <v>204.77</v>
      </c>
      <c r="J232" s="17">
        <v>0</v>
      </c>
      <c r="K232" s="79">
        <f t="shared" si="14"/>
        <v>0</v>
      </c>
      <c r="L232" s="81">
        <f t="shared" si="17"/>
        <v>0</v>
      </c>
      <c r="M232" s="82"/>
      <c r="N232" s="83">
        <f t="shared" si="15"/>
        <v>0</v>
      </c>
      <c r="O232" s="80"/>
      <c r="P232" s="80"/>
      <c r="Q232" s="80"/>
      <c r="R232" s="84">
        <f t="shared" si="16"/>
        <v>0</v>
      </c>
      <c r="S232" s="19" t="str">
        <f t="shared" si="9"/>
        <v>OK</v>
      </c>
      <c r="T232" s="48"/>
      <c r="U232" s="48"/>
      <c r="V232" s="48"/>
      <c r="W232" s="48"/>
      <c r="X232" s="48"/>
      <c r="Y232" s="50"/>
      <c r="Z232" s="50"/>
      <c r="AA232" s="50"/>
      <c r="AB232" s="50"/>
      <c r="AC232" s="50"/>
      <c r="AD232" s="50"/>
      <c r="AE232" s="50"/>
      <c r="AF232" s="51"/>
      <c r="AG232" s="51"/>
      <c r="AH232" s="51"/>
      <c r="AI232" s="51"/>
    </row>
    <row r="233" spans="1:35" ht="40" customHeight="1" x14ac:dyDescent="0.35">
      <c r="A233" s="108" t="s">
        <v>145</v>
      </c>
      <c r="B233" s="111">
        <v>7</v>
      </c>
      <c r="C233" s="33">
        <v>230</v>
      </c>
      <c r="D233" s="114" t="s">
        <v>124</v>
      </c>
      <c r="E233" s="39" t="s">
        <v>27</v>
      </c>
      <c r="F233" s="40" t="s">
        <v>125</v>
      </c>
      <c r="G233" s="40" t="s">
        <v>137</v>
      </c>
      <c r="H233" s="40" t="s">
        <v>29</v>
      </c>
      <c r="I233" s="38">
        <v>177</v>
      </c>
      <c r="J233" s="17">
        <v>0</v>
      </c>
      <c r="K233" s="79">
        <f t="shared" si="14"/>
        <v>0</v>
      </c>
      <c r="L233" s="81">
        <f t="shared" si="17"/>
        <v>0</v>
      </c>
      <c r="M233" s="82"/>
      <c r="N233" s="83">
        <f t="shared" si="15"/>
        <v>0</v>
      </c>
      <c r="O233" s="80"/>
      <c r="P233" s="80"/>
      <c r="Q233" s="80"/>
      <c r="R233" s="84">
        <f t="shared" si="16"/>
        <v>0</v>
      </c>
      <c r="S233" s="19" t="str">
        <f t="shared" si="9"/>
        <v>OK</v>
      </c>
      <c r="T233" s="48"/>
      <c r="U233" s="48"/>
      <c r="V233" s="48"/>
      <c r="W233" s="48"/>
      <c r="X233" s="48"/>
      <c r="Y233" s="50"/>
      <c r="Z233" s="50"/>
      <c r="AA233" s="50"/>
      <c r="AB233" s="50"/>
      <c r="AC233" s="50"/>
      <c r="AD233" s="50"/>
      <c r="AE233" s="50"/>
      <c r="AF233" s="51"/>
      <c r="AG233" s="51"/>
      <c r="AH233" s="51"/>
      <c r="AI233" s="51"/>
    </row>
    <row r="234" spans="1:35" ht="40" customHeight="1" x14ac:dyDescent="0.35">
      <c r="A234" s="109"/>
      <c r="B234" s="112"/>
      <c r="C234" s="33">
        <v>231</v>
      </c>
      <c r="D234" s="115"/>
      <c r="E234" s="39" t="s">
        <v>30</v>
      </c>
      <c r="F234" s="40" t="s">
        <v>31</v>
      </c>
      <c r="G234" s="40" t="s">
        <v>137</v>
      </c>
      <c r="H234" s="40" t="s">
        <v>29</v>
      </c>
      <c r="I234" s="38">
        <v>20</v>
      </c>
      <c r="J234" s="17">
        <v>0</v>
      </c>
      <c r="K234" s="79">
        <f t="shared" si="14"/>
        <v>0</v>
      </c>
      <c r="L234" s="81">
        <f t="shared" si="17"/>
        <v>0</v>
      </c>
      <c r="M234" s="82"/>
      <c r="N234" s="83">
        <f t="shared" si="15"/>
        <v>0</v>
      </c>
      <c r="O234" s="80"/>
      <c r="P234" s="80"/>
      <c r="Q234" s="80"/>
      <c r="R234" s="84">
        <f t="shared" si="16"/>
        <v>0</v>
      </c>
      <c r="S234" s="19" t="str">
        <f t="shared" si="9"/>
        <v>OK</v>
      </c>
      <c r="T234" s="48"/>
      <c r="U234" s="48"/>
      <c r="V234" s="48"/>
      <c r="W234" s="48"/>
      <c r="X234" s="48"/>
      <c r="Y234" s="50"/>
      <c r="Z234" s="50"/>
      <c r="AA234" s="50"/>
      <c r="AB234" s="50"/>
      <c r="AC234" s="50"/>
      <c r="AD234" s="50"/>
      <c r="AE234" s="50"/>
      <c r="AF234" s="51"/>
      <c r="AG234" s="51"/>
      <c r="AH234" s="51"/>
      <c r="AI234" s="51"/>
    </row>
    <row r="235" spans="1:35" ht="40" customHeight="1" x14ac:dyDescent="0.35">
      <c r="A235" s="109"/>
      <c r="B235" s="112"/>
      <c r="C235" s="33">
        <v>232</v>
      </c>
      <c r="D235" s="115"/>
      <c r="E235" s="39" t="s">
        <v>32</v>
      </c>
      <c r="F235" s="40" t="s">
        <v>125</v>
      </c>
      <c r="G235" s="40" t="s">
        <v>137</v>
      </c>
      <c r="H235" s="40" t="s">
        <v>29</v>
      </c>
      <c r="I235" s="38">
        <v>32</v>
      </c>
      <c r="J235" s="17">
        <v>0</v>
      </c>
      <c r="K235" s="79">
        <f t="shared" si="14"/>
        <v>0</v>
      </c>
      <c r="L235" s="81">
        <f t="shared" si="17"/>
        <v>0</v>
      </c>
      <c r="M235" s="82"/>
      <c r="N235" s="83">
        <f t="shared" si="15"/>
        <v>0</v>
      </c>
      <c r="O235" s="80"/>
      <c r="P235" s="80"/>
      <c r="Q235" s="80"/>
      <c r="R235" s="84">
        <f t="shared" si="16"/>
        <v>0</v>
      </c>
      <c r="S235" s="19" t="str">
        <f t="shared" si="9"/>
        <v>OK</v>
      </c>
      <c r="T235" s="48"/>
      <c r="U235" s="48"/>
      <c r="V235" s="48"/>
      <c r="W235" s="48"/>
      <c r="X235" s="48"/>
      <c r="Y235" s="50"/>
      <c r="Z235" s="50"/>
      <c r="AA235" s="50"/>
      <c r="AB235" s="50"/>
      <c r="AC235" s="50"/>
      <c r="AD235" s="50"/>
      <c r="AE235" s="50"/>
      <c r="AF235" s="51"/>
      <c r="AG235" s="51"/>
      <c r="AH235" s="51"/>
      <c r="AI235" s="51"/>
    </row>
    <row r="236" spans="1:35" ht="40" customHeight="1" x14ac:dyDescent="0.35">
      <c r="A236" s="109"/>
      <c r="B236" s="112"/>
      <c r="C236" s="33">
        <v>233</v>
      </c>
      <c r="D236" s="115"/>
      <c r="E236" s="39" t="s">
        <v>33</v>
      </c>
      <c r="F236" s="40" t="s">
        <v>125</v>
      </c>
      <c r="G236" s="40" t="s">
        <v>101</v>
      </c>
      <c r="H236" s="40" t="s">
        <v>29</v>
      </c>
      <c r="I236" s="38">
        <v>52</v>
      </c>
      <c r="J236" s="17">
        <v>0</v>
      </c>
      <c r="K236" s="79">
        <f t="shared" si="14"/>
        <v>0</v>
      </c>
      <c r="L236" s="81">
        <f t="shared" si="17"/>
        <v>0</v>
      </c>
      <c r="M236" s="82"/>
      <c r="N236" s="83">
        <f t="shared" si="15"/>
        <v>0</v>
      </c>
      <c r="O236" s="80"/>
      <c r="P236" s="80"/>
      <c r="Q236" s="80"/>
      <c r="R236" s="84">
        <f t="shared" si="16"/>
        <v>0</v>
      </c>
      <c r="S236" s="19" t="str">
        <f t="shared" si="9"/>
        <v>OK</v>
      </c>
      <c r="T236" s="48"/>
      <c r="U236" s="48"/>
      <c r="V236" s="48"/>
      <c r="W236" s="48"/>
      <c r="X236" s="48"/>
      <c r="Y236" s="50"/>
      <c r="Z236" s="50"/>
      <c r="AA236" s="50"/>
      <c r="AB236" s="50"/>
      <c r="AC236" s="50"/>
      <c r="AD236" s="50"/>
      <c r="AE236" s="50"/>
      <c r="AF236" s="51"/>
      <c r="AG236" s="51"/>
      <c r="AH236" s="51"/>
      <c r="AI236" s="51"/>
    </row>
    <row r="237" spans="1:35" ht="40" customHeight="1" x14ac:dyDescent="0.35">
      <c r="A237" s="109"/>
      <c r="B237" s="112"/>
      <c r="C237" s="33">
        <v>234</v>
      </c>
      <c r="D237" s="115"/>
      <c r="E237" s="39" t="s">
        <v>35</v>
      </c>
      <c r="F237" s="40" t="s">
        <v>125</v>
      </c>
      <c r="G237" s="40" t="s">
        <v>102</v>
      </c>
      <c r="H237" s="40" t="s">
        <v>29</v>
      </c>
      <c r="I237" s="38">
        <v>75</v>
      </c>
      <c r="J237" s="17">
        <v>0</v>
      </c>
      <c r="K237" s="79">
        <f t="shared" si="14"/>
        <v>0</v>
      </c>
      <c r="L237" s="81">
        <f t="shared" si="17"/>
        <v>0</v>
      </c>
      <c r="M237" s="82"/>
      <c r="N237" s="83">
        <f t="shared" si="15"/>
        <v>0</v>
      </c>
      <c r="O237" s="80"/>
      <c r="P237" s="80"/>
      <c r="Q237" s="80"/>
      <c r="R237" s="84">
        <f t="shared" si="16"/>
        <v>0</v>
      </c>
      <c r="S237" s="19" t="str">
        <f t="shared" si="9"/>
        <v>OK</v>
      </c>
      <c r="T237" s="48"/>
      <c r="U237" s="48"/>
      <c r="V237" s="48"/>
      <c r="W237" s="48"/>
      <c r="X237" s="48"/>
      <c r="Y237" s="50"/>
      <c r="Z237" s="50"/>
      <c r="AA237" s="50"/>
      <c r="AB237" s="50"/>
      <c r="AC237" s="50"/>
      <c r="AD237" s="50"/>
      <c r="AE237" s="50"/>
      <c r="AF237" s="51"/>
      <c r="AG237" s="51"/>
      <c r="AH237" s="51"/>
      <c r="AI237" s="51"/>
    </row>
    <row r="238" spans="1:35" ht="40" customHeight="1" x14ac:dyDescent="0.35">
      <c r="A238" s="109"/>
      <c r="B238" s="112"/>
      <c r="C238" s="33">
        <v>235</v>
      </c>
      <c r="D238" s="115"/>
      <c r="E238" s="39" t="s">
        <v>127</v>
      </c>
      <c r="F238" s="40" t="s">
        <v>125</v>
      </c>
      <c r="G238" s="40" t="s">
        <v>137</v>
      </c>
      <c r="H238" s="40" t="s">
        <v>29</v>
      </c>
      <c r="I238" s="38">
        <v>6.59</v>
      </c>
      <c r="J238" s="17">
        <v>0</v>
      </c>
      <c r="K238" s="79">
        <f t="shared" si="14"/>
        <v>0</v>
      </c>
      <c r="L238" s="81">
        <f t="shared" si="17"/>
        <v>0</v>
      </c>
      <c r="M238" s="82"/>
      <c r="N238" s="83">
        <f t="shared" si="15"/>
        <v>0</v>
      </c>
      <c r="O238" s="80"/>
      <c r="P238" s="80"/>
      <c r="Q238" s="80"/>
      <c r="R238" s="84">
        <f t="shared" si="16"/>
        <v>0</v>
      </c>
      <c r="S238" s="19" t="str">
        <f t="shared" si="9"/>
        <v>OK</v>
      </c>
      <c r="T238" s="48"/>
      <c r="U238" s="48"/>
      <c r="V238" s="48"/>
      <c r="W238" s="48"/>
      <c r="X238" s="48"/>
      <c r="Y238" s="50"/>
      <c r="Z238" s="50"/>
      <c r="AA238" s="50"/>
      <c r="AB238" s="50"/>
      <c r="AC238" s="50"/>
      <c r="AD238" s="50"/>
      <c r="AE238" s="50"/>
      <c r="AF238" s="51"/>
      <c r="AG238" s="51"/>
      <c r="AH238" s="51"/>
      <c r="AI238" s="51"/>
    </row>
    <row r="239" spans="1:35" ht="40" customHeight="1" x14ac:dyDescent="0.35">
      <c r="A239" s="109"/>
      <c r="B239" s="112"/>
      <c r="C239" s="33">
        <v>236</v>
      </c>
      <c r="D239" s="115"/>
      <c r="E239" s="39" t="s">
        <v>128</v>
      </c>
      <c r="F239" s="40" t="s">
        <v>37</v>
      </c>
      <c r="G239" s="40" t="s">
        <v>103</v>
      </c>
      <c r="H239" s="40" t="s">
        <v>29</v>
      </c>
      <c r="I239" s="38">
        <v>13.33</v>
      </c>
      <c r="J239" s="17">
        <v>0</v>
      </c>
      <c r="K239" s="79">
        <f t="shared" si="14"/>
        <v>0</v>
      </c>
      <c r="L239" s="81">
        <f t="shared" si="17"/>
        <v>0</v>
      </c>
      <c r="M239" s="82"/>
      <c r="N239" s="83">
        <f t="shared" si="15"/>
        <v>0</v>
      </c>
      <c r="O239" s="80"/>
      <c r="P239" s="80"/>
      <c r="Q239" s="80"/>
      <c r="R239" s="84">
        <f t="shared" si="16"/>
        <v>0</v>
      </c>
      <c r="S239" s="19" t="str">
        <f t="shared" si="9"/>
        <v>OK</v>
      </c>
      <c r="T239" s="48"/>
      <c r="U239" s="48"/>
      <c r="V239" s="48"/>
      <c r="W239" s="48"/>
      <c r="X239" s="48"/>
      <c r="Y239" s="50"/>
      <c r="Z239" s="50"/>
      <c r="AA239" s="50"/>
      <c r="AB239" s="50"/>
      <c r="AC239" s="50"/>
      <c r="AD239" s="50"/>
      <c r="AE239" s="50"/>
      <c r="AF239" s="51"/>
      <c r="AG239" s="51"/>
      <c r="AH239" s="51"/>
      <c r="AI239" s="51"/>
    </row>
    <row r="240" spans="1:35" ht="40" customHeight="1" x14ac:dyDescent="0.35">
      <c r="A240" s="109"/>
      <c r="B240" s="112"/>
      <c r="C240" s="33">
        <v>237</v>
      </c>
      <c r="D240" s="115"/>
      <c r="E240" s="39" t="s">
        <v>129</v>
      </c>
      <c r="F240" s="40" t="s">
        <v>37</v>
      </c>
      <c r="G240" s="40" t="s">
        <v>104</v>
      </c>
      <c r="H240" s="40" t="s">
        <v>29</v>
      </c>
      <c r="I240" s="38">
        <v>19.63</v>
      </c>
      <c r="J240" s="17">
        <v>0</v>
      </c>
      <c r="K240" s="79">
        <f t="shared" si="14"/>
        <v>0</v>
      </c>
      <c r="L240" s="81">
        <f t="shared" si="17"/>
        <v>0</v>
      </c>
      <c r="M240" s="82"/>
      <c r="N240" s="83">
        <f t="shared" si="15"/>
        <v>0</v>
      </c>
      <c r="O240" s="80"/>
      <c r="P240" s="80"/>
      <c r="Q240" s="80"/>
      <c r="R240" s="84">
        <f t="shared" si="16"/>
        <v>0</v>
      </c>
      <c r="S240" s="19" t="str">
        <f t="shared" si="9"/>
        <v>OK</v>
      </c>
      <c r="T240" s="48"/>
      <c r="U240" s="48"/>
      <c r="V240" s="48"/>
      <c r="W240" s="48"/>
      <c r="X240" s="48"/>
      <c r="Y240" s="50"/>
      <c r="Z240" s="50"/>
      <c r="AA240" s="50"/>
      <c r="AB240" s="50"/>
      <c r="AC240" s="50"/>
      <c r="AD240" s="50"/>
      <c r="AE240" s="50"/>
      <c r="AF240" s="51"/>
      <c r="AG240" s="51"/>
      <c r="AH240" s="51"/>
      <c r="AI240" s="51"/>
    </row>
    <row r="241" spans="1:35" ht="40" customHeight="1" x14ac:dyDescent="0.35">
      <c r="A241" s="109"/>
      <c r="B241" s="112"/>
      <c r="C241" s="33">
        <v>238</v>
      </c>
      <c r="D241" s="115"/>
      <c r="E241" s="39" t="s">
        <v>130</v>
      </c>
      <c r="F241" s="40" t="s">
        <v>37</v>
      </c>
      <c r="G241" s="40" t="s">
        <v>105</v>
      </c>
      <c r="H241" s="40" t="s">
        <v>29</v>
      </c>
      <c r="I241" s="38">
        <v>13</v>
      </c>
      <c r="J241" s="17">
        <v>0</v>
      </c>
      <c r="K241" s="79">
        <f t="shared" si="14"/>
        <v>0</v>
      </c>
      <c r="L241" s="81">
        <f t="shared" si="17"/>
        <v>0</v>
      </c>
      <c r="M241" s="82"/>
      <c r="N241" s="83">
        <f t="shared" si="15"/>
        <v>0</v>
      </c>
      <c r="O241" s="80"/>
      <c r="P241" s="80"/>
      <c r="Q241" s="80"/>
      <c r="R241" s="84">
        <f t="shared" si="16"/>
        <v>0</v>
      </c>
      <c r="S241" s="19" t="str">
        <f t="shared" si="9"/>
        <v>OK</v>
      </c>
      <c r="T241" s="48"/>
      <c r="U241" s="48"/>
      <c r="V241" s="48"/>
      <c r="W241" s="48"/>
      <c r="X241" s="48"/>
      <c r="Y241" s="50"/>
      <c r="Z241" s="50"/>
      <c r="AA241" s="50"/>
      <c r="AB241" s="50"/>
      <c r="AC241" s="50"/>
      <c r="AD241" s="50"/>
      <c r="AE241" s="50"/>
      <c r="AF241" s="51"/>
      <c r="AG241" s="51"/>
      <c r="AH241" s="51"/>
      <c r="AI241" s="51"/>
    </row>
    <row r="242" spans="1:35" ht="40" customHeight="1" x14ac:dyDescent="0.35">
      <c r="A242" s="109"/>
      <c r="B242" s="112"/>
      <c r="C242" s="33">
        <v>239</v>
      </c>
      <c r="D242" s="115"/>
      <c r="E242" s="39" t="s">
        <v>41</v>
      </c>
      <c r="F242" s="40" t="s">
        <v>10</v>
      </c>
      <c r="G242" s="40" t="s">
        <v>137</v>
      </c>
      <c r="H242" s="40" t="s">
        <v>29</v>
      </c>
      <c r="I242" s="38">
        <v>50.51</v>
      </c>
      <c r="J242" s="17">
        <v>0</v>
      </c>
      <c r="K242" s="79">
        <f t="shared" si="14"/>
        <v>0</v>
      </c>
      <c r="L242" s="81">
        <f t="shared" si="17"/>
        <v>0</v>
      </c>
      <c r="M242" s="82"/>
      <c r="N242" s="83">
        <f t="shared" si="15"/>
        <v>0</v>
      </c>
      <c r="O242" s="80"/>
      <c r="P242" s="80"/>
      <c r="Q242" s="80"/>
      <c r="R242" s="84">
        <f t="shared" si="16"/>
        <v>0</v>
      </c>
      <c r="S242" s="19" t="str">
        <f t="shared" si="9"/>
        <v>OK</v>
      </c>
      <c r="T242" s="48"/>
      <c r="U242" s="48"/>
      <c r="V242" s="48"/>
      <c r="W242" s="48"/>
      <c r="X242" s="48"/>
      <c r="Y242" s="50"/>
      <c r="Z242" s="50"/>
      <c r="AA242" s="50"/>
      <c r="AB242" s="50"/>
      <c r="AC242" s="50"/>
      <c r="AD242" s="50"/>
      <c r="AE242" s="50"/>
      <c r="AF242" s="51"/>
      <c r="AG242" s="51"/>
      <c r="AH242" s="51"/>
      <c r="AI242" s="51"/>
    </row>
    <row r="243" spans="1:35" ht="40" customHeight="1" x14ac:dyDescent="0.35">
      <c r="A243" s="109"/>
      <c r="B243" s="112"/>
      <c r="C243" s="33">
        <v>240</v>
      </c>
      <c r="D243" s="115"/>
      <c r="E243" s="39" t="s">
        <v>42</v>
      </c>
      <c r="F243" s="40" t="s">
        <v>43</v>
      </c>
      <c r="G243" s="40" t="s">
        <v>137</v>
      </c>
      <c r="H243" s="40" t="s">
        <v>29</v>
      </c>
      <c r="I243" s="38">
        <v>25.04</v>
      </c>
      <c r="J243" s="17">
        <v>0</v>
      </c>
      <c r="K243" s="79">
        <f t="shared" si="14"/>
        <v>0</v>
      </c>
      <c r="L243" s="81">
        <f t="shared" si="17"/>
        <v>0</v>
      </c>
      <c r="M243" s="82"/>
      <c r="N243" s="83">
        <f t="shared" si="15"/>
        <v>0</v>
      </c>
      <c r="O243" s="80"/>
      <c r="P243" s="80"/>
      <c r="Q243" s="80"/>
      <c r="R243" s="84">
        <f t="shared" si="16"/>
        <v>0</v>
      </c>
      <c r="S243" s="19" t="str">
        <f t="shared" si="9"/>
        <v>OK</v>
      </c>
      <c r="T243" s="48"/>
      <c r="U243" s="48"/>
      <c r="V243" s="48"/>
      <c r="W243" s="48"/>
      <c r="X243" s="48"/>
      <c r="Y243" s="50"/>
      <c r="Z243" s="50"/>
      <c r="AA243" s="50"/>
      <c r="AB243" s="50"/>
      <c r="AC243" s="50"/>
      <c r="AD243" s="50"/>
      <c r="AE243" s="50"/>
      <c r="AF243" s="51"/>
      <c r="AG243" s="51"/>
      <c r="AH243" s="51"/>
      <c r="AI243" s="51"/>
    </row>
    <row r="244" spans="1:35" ht="40" customHeight="1" x14ac:dyDescent="0.35">
      <c r="A244" s="109"/>
      <c r="B244" s="112"/>
      <c r="C244" s="33">
        <v>241</v>
      </c>
      <c r="D244" s="115"/>
      <c r="E244" s="39" t="s">
        <v>44</v>
      </c>
      <c r="F244" s="40" t="s">
        <v>37</v>
      </c>
      <c r="G244" s="40" t="s">
        <v>106</v>
      </c>
      <c r="H244" s="40" t="s">
        <v>29</v>
      </c>
      <c r="I244" s="38">
        <v>34.21</v>
      </c>
      <c r="J244" s="17">
        <v>0</v>
      </c>
      <c r="K244" s="79">
        <f t="shared" si="14"/>
        <v>0</v>
      </c>
      <c r="L244" s="81">
        <f t="shared" si="17"/>
        <v>0</v>
      </c>
      <c r="M244" s="82"/>
      <c r="N244" s="83">
        <f t="shared" si="15"/>
        <v>0</v>
      </c>
      <c r="O244" s="80"/>
      <c r="P244" s="80"/>
      <c r="Q244" s="80"/>
      <c r="R244" s="84">
        <f t="shared" si="16"/>
        <v>0</v>
      </c>
      <c r="S244" s="19" t="str">
        <f t="shared" si="9"/>
        <v>OK</v>
      </c>
      <c r="T244" s="48"/>
      <c r="U244" s="48"/>
      <c r="V244" s="48"/>
      <c r="W244" s="48"/>
      <c r="X244" s="48"/>
      <c r="Y244" s="50"/>
      <c r="Z244" s="50"/>
      <c r="AA244" s="50"/>
      <c r="AB244" s="50"/>
      <c r="AC244" s="50"/>
      <c r="AD244" s="50"/>
      <c r="AE244" s="50"/>
      <c r="AF244" s="51"/>
      <c r="AG244" s="51"/>
      <c r="AH244" s="51"/>
      <c r="AI244" s="51"/>
    </row>
    <row r="245" spans="1:35" ht="40" customHeight="1" x14ac:dyDescent="0.35">
      <c r="A245" s="109"/>
      <c r="B245" s="112"/>
      <c r="C245" s="33">
        <v>242</v>
      </c>
      <c r="D245" s="115"/>
      <c r="E245" s="39" t="s">
        <v>46</v>
      </c>
      <c r="F245" s="40" t="s">
        <v>37</v>
      </c>
      <c r="G245" s="40" t="s">
        <v>107</v>
      </c>
      <c r="H245" s="40" t="s">
        <v>29</v>
      </c>
      <c r="I245" s="38">
        <v>27</v>
      </c>
      <c r="J245" s="17">
        <v>0</v>
      </c>
      <c r="K245" s="79">
        <f t="shared" si="14"/>
        <v>0</v>
      </c>
      <c r="L245" s="81">
        <f t="shared" si="17"/>
        <v>0</v>
      </c>
      <c r="M245" s="82"/>
      <c r="N245" s="83">
        <f t="shared" si="15"/>
        <v>0</v>
      </c>
      <c r="O245" s="80"/>
      <c r="P245" s="80"/>
      <c r="Q245" s="80"/>
      <c r="R245" s="84">
        <f t="shared" si="16"/>
        <v>0</v>
      </c>
      <c r="S245" s="19" t="str">
        <f t="shared" si="9"/>
        <v>OK</v>
      </c>
      <c r="T245" s="48"/>
      <c r="U245" s="48"/>
      <c r="V245" s="48"/>
      <c r="W245" s="48"/>
      <c r="X245" s="48"/>
      <c r="Y245" s="50"/>
      <c r="Z245" s="50"/>
      <c r="AA245" s="50"/>
      <c r="AB245" s="50"/>
      <c r="AC245" s="50"/>
      <c r="AD245" s="50"/>
      <c r="AE245" s="50"/>
      <c r="AF245" s="51"/>
      <c r="AG245" s="51"/>
      <c r="AH245" s="51"/>
      <c r="AI245" s="51"/>
    </row>
    <row r="246" spans="1:35" ht="40" customHeight="1" x14ac:dyDescent="0.35">
      <c r="A246" s="109"/>
      <c r="B246" s="112"/>
      <c r="C246" s="33">
        <v>243</v>
      </c>
      <c r="D246" s="115"/>
      <c r="E246" s="39" t="s">
        <v>48</v>
      </c>
      <c r="F246" s="40" t="s">
        <v>37</v>
      </c>
      <c r="G246" s="40" t="s">
        <v>108</v>
      </c>
      <c r="H246" s="40" t="s">
        <v>29</v>
      </c>
      <c r="I246" s="38">
        <v>18</v>
      </c>
      <c r="J246" s="17">
        <v>0</v>
      </c>
      <c r="K246" s="79">
        <f t="shared" si="14"/>
        <v>0</v>
      </c>
      <c r="L246" s="81">
        <f t="shared" si="17"/>
        <v>0</v>
      </c>
      <c r="M246" s="82"/>
      <c r="N246" s="83">
        <f t="shared" si="15"/>
        <v>0</v>
      </c>
      <c r="O246" s="80"/>
      <c r="P246" s="80"/>
      <c r="Q246" s="80"/>
      <c r="R246" s="84">
        <f t="shared" si="16"/>
        <v>0</v>
      </c>
      <c r="S246" s="19" t="str">
        <f t="shared" si="9"/>
        <v>OK</v>
      </c>
      <c r="T246" s="48"/>
      <c r="U246" s="48"/>
      <c r="V246" s="48"/>
      <c r="W246" s="48"/>
      <c r="X246" s="48"/>
      <c r="Y246" s="50"/>
      <c r="Z246" s="50"/>
      <c r="AA246" s="50"/>
      <c r="AB246" s="50"/>
      <c r="AC246" s="50"/>
      <c r="AD246" s="50"/>
      <c r="AE246" s="50"/>
      <c r="AF246" s="51"/>
      <c r="AG246" s="51"/>
      <c r="AH246" s="51"/>
      <c r="AI246" s="51"/>
    </row>
    <row r="247" spans="1:35" ht="40" customHeight="1" x14ac:dyDescent="0.35">
      <c r="A247" s="109"/>
      <c r="B247" s="112"/>
      <c r="C247" s="33">
        <v>244</v>
      </c>
      <c r="D247" s="115"/>
      <c r="E247" s="39" t="s">
        <v>50</v>
      </c>
      <c r="F247" s="40" t="s">
        <v>37</v>
      </c>
      <c r="G247" s="40" t="s">
        <v>109</v>
      </c>
      <c r="H247" s="40" t="s">
        <v>29</v>
      </c>
      <c r="I247" s="38">
        <v>240.3</v>
      </c>
      <c r="J247" s="17">
        <v>0</v>
      </c>
      <c r="K247" s="79">
        <f t="shared" si="14"/>
        <v>0</v>
      </c>
      <c r="L247" s="81">
        <f t="shared" si="17"/>
        <v>0</v>
      </c>
      <c r="M247" s="82"/>
      <c r="N247" s="83">
        <f t="shared" si="15"/>
        <v>0</v>
      </c>
      <c r="O247" s="80"/>
      <c r="P247" s="80"/>
      <c r="Q247" s="80"/>
      <c r="R247" s="84">
        <f t="shared" si="16"/>
        <v>0</v>
      </c>
      <c r="S247" s="19" t="str">
        <f t="shared" si="9"/>
        <v>OK</v>
      </c>
      <c r="T247" s="48"/>
      <c r="U247" s="48"/>
      <c r="V247" s="48"/>
      <c r="W247" s="48"/>
      <c r="X247" s="48"/>
      <c r="Y247" s="50"/>
      <c r="Z247" s="50"/>
      <c r="AA247" s="50"/>
      <c r="AB247" s="50"/>
      <c r="AC247" s="50"/>
      <c r="AD247" s="50"/>
      <c r="AE247" s="50"/>
      <c r="AF247" s="51"/>
      <c r="AG247" s="51"/>
      <c r="AH247" s="51"/>
      <c r="AI247" s="51"/>
    </row>
    <row r="248" spans="1:35" ht="40" customHeight="1" x14ac:dyDescent="0.35">
      <c r="A248" s="109"/>
      <c r="B248" s="112"/>
      <c r="C248" s="33">
        <v>245</v>
      </c>
      <c r="D248" s="115"/>
      <c r="E248" s="39" t="s">
        <v>52</v>
      </c>
      <c r="F248" s="40" t="s">
        <v>37</v>
      </c>
      <c r="G248" s="40" t="s">
        <v>110</v>
      </c>
      <c r="H248" s="40" t="s">
        <v>29</v>
      </c>
      <c r="I248" s="38">
        <v>262.35000000000002</v>
      </c>
      <c r="J248" s="17">
        <v>0</v>
      </c>
      <c r="K248" s="79">
        <f t="shared" si="14"/>
        <v>0</v>
      </c>
      <c r="L248" s="81">
        <f t="shared" si="17"/>
        <v>0</v>
      </c>
      <c r="M248" s="82"/>
      <c r="N248" s="83">
        <f t="shared" si="15"/>
        <v>0</v>
      </c>
      <c r="O248" s="80"/>
      <c r="P248" s="80"/>
      <c r="Q248" s="80"/>
      <c r="R248" s="84">
        <f t="shared" si="16"/>
        <v>0</v>
      </c>
      <c r="S248" s="19" t="str">
        <f t="shared" si="9"/>
        <v>OK</v>
      </c>
      <c r="T248" s="48"/>
      <c r="U248" s="48"/>
      <c r="V248" s="48"/>
      <c r="W248" s="48"/>
      <c r="X248" s="48"/>
      <c r="Y248" s="50"/>
      <c r="Z248" s="50"/>
      <c r="AA248" s="50"/>
      <c r="AB248" s="50"/>
      <c r="AC248" s="50"/>
      <c r="AD248" s="50"/>
      <c r="AE248" s="50"/>
      <c r="AF248" s="51"/>
      <c r="AG248" s="51"/>
      <c r="AH248" s="51"/>
      <c r="AI248" s="51"/>
    </row>
    <row r="249" spans="1:35" ht="40" customHeight="1" x14ac:dyDescent="0.35">
      <c r="A249" s="109"/>
      <c r="B249" s="112"/>
      <c r="C249" s="33">
        <v>246</v>
      </c>
      <c r="D249" s="115"/>
      <c r="E249" s="39" t="s">
        <v>54</v>
      </c>
      <c r="F249" s="40" t="s">
        <v>37</v>
      </c>
      <c r="G249" s="40" t="s">
        <v>121</v>
      </c>
      <c r="H249" s="40" t="s">
        <v>29</v>
      </c>
      <c r="I249" s="38">
        <v>78.8</v>
      </c>
      <c r="J249" s="17">
        <v>0</v>
      </c>
      <c r="K249" s="79">
        <f t="shared" si="14"/>
        <v>0</v>
      </c>
      <c r="L249" s="81">
        <f t="shared" si="17"/>
        <v>0</v>
      </c>
      <c r="M249" s="82"/>
      <c r="N249" s="83">
        <f t="shared" si="15"/>
        <v>0</v>
      </c>
      <c r="O249" s="80"/>
      <c r="P249" s="80"/>
      <c r="Q249" s="80"/>
      <c r="R249" s="84">
        <f t="shared" si="16"/>
        <v>0</v>
      </c>
      <c r="S249" s="19" t="str">
        <f t="shared" si="9"/>
        <v>OK</v>
      </c>
      <c r="T249" s="48"/>
      <c r="U249" s="48"/>
      <c r="V249" s="48"/>
      <c r="W249" s="48"/>
      <c r="X249" s="48"/>
      <c r="Y249" s="50"/>
      <c r="Z249" s="50"/>
      <c r="AA249" s="50"/>
      <c r="AB249" s="50"/>
      <c r="AC249" s="50"/>
      <c r="AD249" s="50"/>
      <c r="AE249" s="50"/>
      <c r="AF249" s="51"/>
      <c r="AG249" s="51"/>
      <c r="AH249" s="51"/>
      <c r="AI249" s="51"/>
    </row>
    <row r="250" spans="1:35" ht="40" customHeight="1" x14ac:dyDescent="0.35">
      <c r="A250" s="109"/>
      <c r="B250" s="112"/>
      <c r="C250" s="33">
        <v>247</v>
      </c>
      <c r="D250" s="115"/>
      <c r="E250" s="39" t="s">
        <v>56</v>
      </c>
      <c r="F250" s="40" t="s">
        <v>37</v>
      </c>
      <c r="G250" s="40" t="s">
        <v>122</v>
      </c>
      <c r="H250" s="40" t="s">
        <v>29</v>
      </c>
      <c r="I250" s="38">
        <v>33.17</v>
      </c>
      <c r="J250" s="17">
        <v>0</v>
      </c>
      <c r="K250" s="79">
        <f t="shared" si="14"/>
        <v>0</v>
      </c>
      <c r="L250" s="81">
        <f t="shared" si="17"/>
        <v>0</v>
      </c>
      <c r="M250" s="82"/>
      <c r="N250" s="83">
        <f t="shared" si="15"/>
        <v>0</v>
      </c>
      <c r="O250" s="80"/>
      <c r="P250" s="80"/>
      <c r="Q250" s="80"/>
      <c r="R250" s="84">
        <f t="shared" si="16"/>
        <v>0</v>
      </c>
      <c r="S250" s="19" t="str">
        <f t="shared" si="9"/>
        <v>OK</v>
      </c>
      <c r="T250" s="48"/>
      <c r="U250" s="48"/>
      <c r="V250" s="48"/>
      <c r="W250" s="48"/>
      <c r="X250" s="48"/>
      <c r="Y250" s="50"/>
      <c r="Z250" s="50"/>
      <c r="AA250" s="50"/>
      <c r="AB250" s="50"/>
      <c r="AC250" s="50"/>
      <c r="AD250" s="50"/>
      <c r="AE250" s="50"/>
      <c r="AF250" s="51"/>
      <c r="AG250" s="51"/>
      <c r="AH250" s="51"/>
      <c r="AI250" s="51"/>
    </row>
    <row r="251" spans="1:35" ht="40" customHeight="1" x14ac:dyDescent="0.35">
      <c r="A251" s="109"/>
      <c r="B251" s="112"/>
      <c r="C251" s="33">
        <v>248</v>
      </c>
      <c r="D251" s="115"/>
      <c r="E251" s="39" t="s">
        <v>58</v>
      </c>
      <c r="F251" s="40" t="s">
        <v>37</v>
      </c>
      <c r="G251" s="40" t="s">
        <v>113</v>
      </c>
      <c r="H251" s="40" t="s">
        <v>29</v>
      </c>
      <c r="I251" s="38">
        <v>74.31</v>
      </c>
      <c r="J251" s="17">
        <v>0</v>
      </c>
      <c r="K251" s="79">
        <f t="shared" si="14"/>
        <v>0</v>
      </c>
      <c r="L251" s="81">
        <f t="shared" si="17"/>
        <v>0</v>
      </c>
      <c r="M251" s="82"/>
      <c r="N251" s="83">
        <f t="shared" si="15"/>
        <v>0</v>
      </c>
      <c r="O251" s="80"/>
      <c r="P251" s="80"/>
      <c r="Q251" s="80"/>
      <c r="R251" s="84">
        <f t="shared" si="16"/>
        <v>0</v>
      </c>
      <c r="S251" s="19" t="str">
        <f t="shared" si="9"/>
        <v>OK</v>
      </c>
      <c r="T251" s="48"/>
      <c r="U251" s="48"/>
      <c r="V251" s="48"/>
      <c r="W251" s="48"/>
      <c r="X251" s="48"/>
      <c r="Y251" s="50"/>
      <c r="Z251" s="50"/>
      <c r="AA251" s="50"/>
      <c r="AB251" s="50"/>
      <c r="AC251" s="50"/>
      <c r="AD251" s="50"/>
      <c r="AE251" s="50"/>
      <c r="AF251" s="51"/>
      <c r="AG251" s="51"/>
      <c r="AH251" s="51"/>
      <c r="AI251" s="51"/>
    </row>
    <row r="252" spans="1:35" ht="40" customHeight="1" x14ac:dyDescent="0.35">
      <c r="A252" s="109"/>
      <c r="B252" s="112"/>
      <c r="C252" s="33">
        <v>249</v>
      </c>
      <c r="D252" s="115"/>
      <c r="E252" s="39" t="s">
        <v>60</v>
      </c>
      <c r="F252" s="40" t="s">
        <v>37</v>
      </c>
      <c r="G252" s="40" t="s">
        <v>114</v>
      </c>
      <c r="H252" s="40" t="s">
        <v>29</v>
      </c>
      <c r="I252" s="38">
        <v>124.47</v>
      </c>
      <c r="J252" s="17">
        <v>0</v>
      </c>
      <c r="K252" s="79">
        <f t="shared" si="14"/>
        <v>0</v>
      </c>
      <c r="L252" s="81">
        <f t="shared" si="17"/>
        <v>0</v>
      </c>
      <c r="M252" s="82"/>
      <c r="N252" s="83">
        <f t="shared" si="15"/>
        <v>0</v>
      </c>
      <c r="O252" s="80"/>
      <c r="P252" s="80"/>
      <c r="Q252" s="80"/>
      <c r="R252" s="84">
        <f t="shared" si="16"/>
        <v>0</v>
      </c>
      <c r="S252" s="19" t="str">
        <f t="shared" si="9"/>
        <v>OK</v>
      </c>
      <c r="T252" s="48"/>
      <c r="U252" s="48"/>
      <c r="V252" s="48"/>
      <c r="W252" s="48"/>
      <c r="X252" s="48"/>
      <c r="Y252" s="50"/>
      <c r="Z252" s="50"/>
      <c r="AA252" s="50"/>
      <c r="AB252" s="50"/>
      <c r="AC252" s="50"/>
      <c r="AD252" s="50"/>
      <c r="AE252" s="50"/>
      <c r="AF252" s="51"/>
      <c r="AG252" s="51"/>
      <c r="AH252" s="51"/>
      <c r="AI252" s="51"/>
    </row>
    <row r="253" spans="1:35" ht="40" customHeight="1" x14ac:dyDescent="0.35">
      <c r="A253" s="109"/>
      <c r="B253" s="112"/>
      <c r="C253" s="33">
        <v>250</v>
      </c>
      <c r="D253" s="115"/>
      <c r="E253" s="39" t="s">
        <v>62</v>
      </c>
      <c r="F253" s="40" t="s">
        <v>125</v>
      </c>
      <c r="G253" s="40" t="s">
        <v>115</v>
      </c>
      <c r="H253" s="40" t="s">
        <v>29</v>
      </c>
      <c r="I253" s="38">
        <v>1329.82</v>
      </c>
      <c r="J253" s="17">
        <v>0</v>
      </c>
      <c r="K253" s="79">
        <f t="shared" si="14"/>
        <v>0</v>
      </c>
      <c r="L253" s="81">
        <f t="shared" si="17"/>
        <v>0</v>
      </c>
      <c r="M253" s="82"/>
      <c r="N253" s="83">
        <f t="shared" si="15"/>
        <v>0</v>
      </c>
      <c r="O253" s="80"/>
      <c r="P253" s="80"/>
      <c r="Q253" s="80"/>
      <c r="R253" s="84">
        <f t="shared" si="16"/>
        <v>0</v>
      </c>
      <c r="S253" s="19" t="str">
        <f t="shared" si="9"/>
        <v>OK</v>
      </c>
      <c r="T253" s="48"/>
      <c r="U253" s="48"/>
      <c r="V253" s="48"/>
      <c r="W253" s="48"/>
      <c r="X253" s="48"/>
      <c r="Y253" s="50"/>
      <c r="Z253" s="50"/>
      <c r="AA253" s="50"/>
      <c r="AB253" s="50"/>
      <c r="AC253" s="50"/>
      <c r="AD253" s="50"/>
      <c r="AE253" s="50"/>
      <c r="AF253" s="51"/>
      <c r="AG253" s="51"/>
      <c r="AH253" s="51"/>
      <c r="AI253" s="51"/>
    </row>
    <row r="254" spans="1:35" ht="40" customHeight="1" x14ac:dyDescent="0.35">
      <c r="A254" s="109"/>
      <c r="B254" s="112"/>
      <c r="C254" s="33">
        <v>251</v>
      </c>
      <c r="D254" s="115"/>
      <c r="E254" s="39" t="s">
        <v>64</v>
      </c>
      <c r="F254" s="40" t="s">
        <v>125</v>
      </c>
      <c r="G254" s="40" t="s">
        <v>115</v>
      </c>
      <c r="H254" s="40" t="s">
        <v>29</v>
      </c>
      <c r="I254" s="38">
        <v>699.21</v>
      </c>
      <c r="J254" s="17">
        <v>0</v>
      </c>
      <c r="K254" s="79">
        <f t="shared" si="14"/>
        <v>0</v>
      </c>
      <c r="L254" s="81">
        <f t="shared" si="17"/>
        <v>0</v>
      </c>
      <c r="M254" s="82"/>
      <c r="N254" s="83">
        <f t="shared" si="15"/>
        <v>0</v>
      </c>
      <c r="O254" s="80"/>
      <c r="P254" s="80"/>
      <c r="Q254" s="80"/>
      <c r="R254" s="84">
        <f t="shared" si="16"/>
        <v>0</v>
      </c>
      <c r="S254" s="19" t="str">
        <f t="shared" si="9"/>
        <v>OK</v>
      </c>
      <c r="T254" s="48"/>
      <c r="U254" s="48"/>
      <c r="V254" s="48"/>
      <c r="W254" s="48"/>
      <c r="X254" s="48"/>
      <c r="Y254" s="50"/>
      <c r="Z254" s="50"/>
      <c r="AA254" s="50"/>
      <c r="AB254" s="50"/>
      <c r="AC254" s="50"/>
      <c r="AD254" s="50"/>
      <c r="AE254" s="50"/>
      <c r="AF254" s="51"/>
      <c r="AG254" s="51"/>
      <c r="AH254" s="51"/>
      <c r="AI254" s="51"/>
    </row>
    <row r="255" spans="1:35" ht="40" customHeight="1" x14ac:dyDescent="0.35">
      <c r="A255" s="109"/>
      <c r="B255" s="112"/>
      <c r="C255" s="33">
        <v>252</v>
      </c>
      <c r="D255" s="115"/>
      <c r="E255" s="39" t="s">
        <v>65</v>
      </c>
      <c r="F255" s="40" t="s">
        <v>125</v>
      </c>
      <c r="G255" s="40" t="s">
        <v>116</v>
      </c>
      <c r="H255" s="40" t="s">
        <v>29</v>
      </c>
      <c r="I255" s="38">
        <v>160</v>
      </c>
      <c r="J255" s="17">
        <v>0</v>
      </c>
      <c r="K255" s="79">
        <f t="shared" si="14"/>
        <v>0</v>
      </c>
      <c r="L255" s="81">
        <f t="shared" si="17"/>
        <v>0</v>
      </c>
      <c r="M255" s="82"/>
      <c r="N255" s="83">
        <f t="shared" si="15"/>
        <v>0</v>
      </c>
      <c r="O255" s="80"/>
      <c r="P255" s="80"/>
      <c r="Q255" s="80"/>
      <c r="R255" s="84">
        <f t="shared" si="16"/>
        <v>0</v>
      </c>
      <c r="S255" s="19" t="str">
        <f t="shared" si="9"/>
        <v>OK</v>
      </c>
      <c r="T255" s="48"/>
      <c r="U255" s="48"/>
      <c r="V255" s="48"/>
      <c r="W255" s="48"/>
      <c r="X255" s="48"/>
      <c r="Y255" s="50"/>
      <c r="Z255" s="50"/>
      <c r="AA255" s="50"/>
      <c r="AB255" s="50"/>
      <c r="AC255" s="50"/>
      <c r="AD255" s="50"/>
      <c r="AE255" s="50"/>
      <c r="AF255" s="51"/>
      <c r="AG255" s="51"/>
      <c r="AH255" s="51"/>
      <c r="AI255" s="51"/>
    </row>
    <row r="256" spans="1:35" ht="40" customHeight="1" x14ac:dyDescent="0.35">
      <c r="A256" s="109"/>
      <c r="B256" s="112"/>
      <c r="C256" s="33">
        <v>253</v>
      </c>
      <c r="D256" s="115"/>
      <c r="E256" s="39" t="s">
        <v>69</v>
      </c>
      <c r="F256" s="40" t="s">
        <v>125</v>
      </c>
      <c r="G256" s="40" t="s">
        <v>137</v>
      </c>
      <c r="H256" s="40" t="s">
        <v>29</v>
      </c>
      <c r="I256" s="38">
        <v>433.26</v>
      </c>
      <c r="J256" s="17">
        <v>0</v>
      </c>
      <c r="K256" s="79">
        <f t="shared" si="14"/>
        <v>0</v>
      </c>
      <c r="L256" s="81">
        <f t="shared" si="17"/>
        <v>0</v>
      </c>
      <c r="M256" s="82"/>
      <c r="N256" s="83">
        <f t="shared" si="15"/>
        <v>0</v>
      </c>
      <c r="O256" s="80"/>
      <c r="P256" s="80"/>
      <c r="Q256" s="80"/>
      <c r="R256" s="84">
        <f t="shared" si="16"/>
        <v>0</v>
      </c>
      <c r="S256" s="19" t="str">
        <f t="shared" si="9"/>
        <v>OK</v>
      </c>
      <c r="T256" s="48"/>
      <c r="U256" s="48"/>
      <c r="V256" s="48"/>
      <c r="W256" s="48"/>
      <c r="X256" s="48"/>
      <c r="Y256" s="50"/>
      <c r="Z256" s="50"/>
      <c r="AA256" s="50"/>
      <c r="AB256" s="50"/>
      <c r="AC256" s="50"/>
      <c r="AD256" s="50"/>
      <c r="AE256" s="50"/>
      <c r="AF256" s="51"/>
      <c r="AG256" s="51"/>
      <c r="AH256" s="51"/>
      <c r="AI256" s="51"/>
    </row>
    <row r="257" spans="1:35" ht="40" customHeight="1" x14ac:dyDescent="0.35">
      <c r="A257" s="109"/>
      <c r="B257" s="112"/>
      <c r="C257" s="33">
        <v>254</v>
      </c>
      <c r="D257" s="115"/>
      <c r="E257" s="39" t="s">
        <v>70</v>
      </c>
      <c r="F257" s="40" t="s">
        <v>125</v>
      </c>
      <c r="G257" s="40" t="s">
        <v>71</v>
      </c>
      <c r="H257" s="40" t="s">
        <v>29</v>
      </c>
      <c r="I257" s="38">
        <v>164.74</v>
      </c>
      <c r="J257" s="17">
        <v>0</v>
      </c>
      <c r="K257" s="79">
        <f t="shared" si="14"/>
        <v>0</v>
      </c>
      <c r="L257" s="81">
        <f t="shared" si="17"/>
        <v>0</v>
      </c>
      <c r="M257" s="82"/>
      <c r="N257" s="83">
        <f t="shared" si="15"/>
        <v>0</v>
      </c>
      <c r="O257" s="80"/>
      <c r="P257" s="80"/>
      <c r="Q257" s="80"/>
      <c r="R257" s="84">
        <f t="shared" si="16"/>
        <v>0</v>
      </c>
      <c r="S257" s="19" t="str">
        <f t="shared" si="9"/>
        <v>OK</v>
      </c>
      <c r="T257" s="48"/>
      <c r="U257" s="48"/>
      <c r="V257" s="48"/>
      <c r="W257" s="48"/>
      <c r="X257" s="48"/>
      <c r="Y257" s="50"/>
      <c r="Z257" s="50"/>
      <c r="AA257" s="50"/>
      <c r="AB257" s="50"/>
      <c r="AC257" s="50"/>
      <c r="AD257" s="50"/>
      <c r="AE257" s="50"/>
      <c r="AF257" s="51"/>
      <c r="AG257" s="51"/>
      <c r="AH257" s="51"/>
      <c r="AI257" s="51"/>
    </row>
    <row r="258" spans="1:35" ht="40" customHeight="1" x14ac:dyDescent="0.35">
      <c r="A258" s="109"/>
      <c r="B258" s="112"/>
      <c r="C258" s="33">
        <v>255</v>
      </c>
      <c r="D258" s="115"/>
      <c r="E258" s="39" t="s">
        <v>72</v>
      </c>
      <c r="F258" s="40" t="s">
        <v>125</v>
      </c>
      <c r="G258" s="40" t="s">
        <v>101</v>
      </c>
      <c r="H258" s="40" t="s">
        <v>29</v>
      </c>
      <c r="I258" s="38">
        <v>960</v>
      </c>
      <c r="J258" s="17">
        <v>0</v>
      </c>
      <c r="K258" s="79">
        <f t="shared" si="14"/>
        <v>0</v>
      </c>
      <c r="L258" s="81">
        <f t="shared" si="17"/>
        <v>0</v>
      </c>
      <c r="M258" s="82"/>
      <c r="N258" s="83">
        <f t="shared" si="15"/>
        <v>0</v>
      </c>
      <c r="O258" s="80"/>
      <c r="P258" s="80"/>
      <c r="Q258" s="80"/>
      <c r="R258" s="84">
        <f t="shared" si="16"/>
        <v>0</v>
      </c>
      <c r="S258" s="19" t="str">
        <f t="shared" si="9"/>
        <v>OK</v>
      </c>
      <c r="T258" s="48"/>
      <c r="U258" s="48"/>
      <c r="V258" s="48"/>
      <c r="W258" s="48"/>
      <c r="X258" s="48"/>
      <c r="Y258" s="50"/>
      <c r="Z258" s="50"/>
      <c r="AA258" s="50"/>
      <c r="AB258" s="50"/>
      <c r="AC258" s="50"/>
      <c r="AD258" s="50"/>
      <c r="AE258" s="50"/>
      <c r="AF258" s="51"/>
      <c r="AG258" s="51"/>
      <c r="AH258" s="51"/>
      <c r="AI258" s="51"/>
    </row>
    <row r="259" spans="1:35" ht="40" customHeight="1" x14ac:dyDescent="0.35">
      <c r="A259" s="109"/>
      <c r="B259" s="112"/>
      <c r="C259" s="33">
        <v>256</v>
      </c>
      <c r="D259" s="115"/>
      <c r="E259" s="39" t="s">
        <v>74</v>
      </c>
      <c r="F259" s="40" t="s">
        <v>125</v>
      </c>
      <c r="G259" s="40" t="s">
        <v>102</v>
      </c>
      <c r="H259" s="40" t="s">
        <v>29</v>
      </c>
      <c r="I259" s="38">
        <v>1340</v>
      </c>
      <c r="J259" s="17">
        <v>0</v>
      </c>
      <c r="K259" s="79">
        <f t="shared" si="14"/>
        <v>0</v>
      </c>
      <c r="L259" s="81">
        <f t="shared" si="17"/>
        <v>0</v>
      </c>
      <c r="M259" s="82"/>
      <c r="N259" s="83">
        <f t="shared" si="15"/>
        <v>0</v>
      </c>
      <c r="O259" s="80"/>
      <c r="P259" s="80"/>
      <c r="Q259" s="80"/>
      <c r="R259" s="84">
        <f t="shared" si="16"/>
        <v>0</v>
      </c>
      <c r="S259" s="19" t="str">
        <f t="shared" si="9"/>
        <v>OK</v>
      </c>
      <c r="T259" s="48"/>
      <c r="U259" s="48"/>
      <c r="V259" s="48"/>
      <c r="W259" s="48"/>
      <c r="X259" s="48"/>
      <c r="Y259" s="50"/>
      <c r="Z259" s="50"/>
      <c r="AA259" s="50"/>
      <c r="AB259" s="50"/>
      <c r="AC259" s="50"/>
      <c r="AD259" s="50"/>
      <c r="AE259" s="50"/>
      <c r="AF259" s="51"/>
      <c r="AG259" s="51"/>
      <c r="AH259" s="51"/>
      <c r="AI259" s="51"/>
    </row>
    <row r="260" spans="1:35" ht="40" customHeight="1" x14ac:dyDescent="0.35">
      <c r="A260" s="109"/>
      <c r="B260" s="112"/>
      <c r="C260" s="33">
        <v>257</v>
      </c>
      <c r="D260" s="115"/>
      <c r="E260" s="39" t="s">
        <v>76</v>
      </c>
      <c r="F260" s="40" t="s">
        <v>125</v>
      </c>
      <c r="G260" s="40" t="s">
        <v>137</v>
      </c>
      <c r="H260" s="40" t="s">
        <v>29</v>
      </c>
      <c r="I260" s="38">
        <v>610.15</v>
      </c>
      <c r="J260" s="17">
        <v>0</v>
      </c>
      <c r="K260" s="79">
        <f t="shared" ref="K260:K323" si="18">IF(SUM(T260:AK260)&gt;J260,J260,SUM(T260:AK260))</f>
        <v>0</v>
      </c>
      <c r="L260" s="81">
        <f t="shared" si="17"/>
        <v>0</v>
      </c>
      <c r="M260" s="82"/>
      <c r="N260" s="83">
        <f t="shared" ref="N260:N323" si="19">ROUND(IF(J260*0.25-0.5&lt;0,0,J260*0.25-0.5),0)-Q260-O260</f>
        <v>0</v>
      </c>
      <c r="O260" s="80"/>
      <c r="P260" s="80"/>
      <c r="Q260" s="80"/>
      <c r="R260" s="84">
        <f t="shared" ref="R260:R323" si="20">J260-(SUM(T260:AC260))+M260</f>
        <v>0</v>
      </c>
      <c r="S260" s="19" t="str">
        <f t="shared" si="9"/>
        <v>OK</v>
      </c>
      <c r="T260" s="48"/>
      <c r="U260" s="48"/>
      <c r="V260" s="48"/>
      <c r="W260" s="48"/>
      <c r="X260" s="48"/>
      <c r="Y260" s="50"/>
      <c r="Z260" s="50"/>
      <c r="AA260" s="50"/>
      <c r="AB260" s="50"/>
      <c r="AC260" s="50"/>
      <c r="AD260" s="50"/>
      <c r="AE260" s="50"/>
      <c r="AF260" s="51"/>
      <c r="AG260" s="51"/>
      <c r="AH260" s="51"/>
      <c r="AI260" s="51"/>
    </row>
    <row r="261" spans="1:35" ht="40" customHeight="1" x14ac:dyDescent="0.35">
      <c r="A261" s="109"/>
      <c r="B261" s="112"/>
      <c r="C261" s="33">
        <v>258</v>
      </c>
      <c r="D261" s="115"/>
      <c r="E261" s="39" t="s">
        <v>77</v>
      </c>
      <c r="F261" s="40" t="s">
        <v>125</v>
      </c>
      <c r="G261" s="40" t="s">
        <v>137</v>
      </c>
      <c r="H261" s="40" t="s">
        <v>29</v>
      </c>
      <c r="I261" s="38">
        <v>1150.1199999999999</v>
      </c>
      <c r="J261" s="17">
        <v>0</v>
      </c>
      <c r="K261" s="79">
        <f t="shared" si="18"/>
        <v>0</v>
      </c>
      <c r="L261" s="81">
        <f t="shared" ref="L261:L324" si="21">(SUM(T261:AK261))</f>
        <v>0</v>
      </c>
      <c r="M261" s="82"/>
      <c r="N261" s="83">
        <f t="shared" si="19"/>
        <v>0</v>
      </c>
      <c r="O261" s="80"/>
      <c r="P261" s="80"/>
      <c r="Q261" s="80"/>
      <c r="R261" s="84">
        <f t="shared" si="20"/>
        <v>0</v>
      </c>
      <c r="S261" s="19" t="str">
        <f t="shared" si="9"/>
        <v>OK</v>
      </c>
      <c r="T261" s="48"/>
      <c r="U261" s="48"/>
      <c r="V261" s="48"/>
      <c r="W261" s="48"/>
      <c r="X261" s="48"/>
      <c r="Y261" s="50"/>
      <c r="Z261" s="50"/>
      <c r="AA261" s="50"/>
      <c r="AB261" s="50"/>
      <c r="AC261" s="50"/>
      <c r="AD261" s="50"/>
      <c r="AE261" s="50"/>
      <c r="AF261" s="51"/>
      <c r="AG261" s="51"/>
      <c r="AH261" s="51"/>
      <c r="AI261" s="51"/>
    </row>
    <row r="262" spans="1:35" ht="40" customHeight="1" x14ac:dyDescent="0.35">
      <c r="A262" s="109"/>
      <c r="B262" s="112"/>
      <c r="C262" s="33">
        <v>259</v>
      </c>
      <c r="D262" s="115"/>
      <c r="E262" s="39" t="s">
        <v>78</v>
      </c>
      <c r="F262" s="40" t="s">
        <v>125</v>
      </c>
      <c r="G262" s="40" t="s">
        <v>137</v>
      </c>
      <c r="H262" s="40" t="s">
        <v>29</v>
      </c>
      <c r="I262" s="38">
        <v>90</v>
      </c>
      <c r="J262" s="17">
        <v>0</v>
      </c>
      <c r="K262" s="79">
        <f t="shared" si="18"/>
        <v>0</v>
      </c>
      <c r="L262" s="81">
        <f t="shared" si="21"/>
        <v>0</v>
      </c>
      <c r="M262" s="82"/>
      <c r="N262" s="83">
        <f t="shared" si="19"/>
        <v>0</v>
      </c>
      <c r="O262" s="80"/>
      <c r="P262" s="80"/>
      <c r="Q262" s="80"/>
      <c r="R262" s="84">
        <f t="shared" si="20"/>
        <v>0</v>
      </c>
      <c r="S262" s="19" t="str">
        <f t="shared" si="9"/>
        <v>OK</v>
      </c>
      <c r="T262" s="48"/>
      <c r="U262" s="48"/>
      <c r="V262" s="48"/>
      <c r="W262" s="48"/>
      <c r="X262" s="48"/>
      <c r="Y262" s="50"/>
      <c r="Z262" s="50"/>
      <c r="AA262" s="50"/>
      <c r="AB262" s="50"/>
      <c r="AC262" s="50"/>
      <c r="AD262" s="50"/>
      <c r="AE262" s="50"/>
      <c r="AF262" s="51"/>
      <c r="AG262" s="51"/>
      <c r="AH262" s="51"/>
      <c r="AI262" s="51"/>
    </row>
    <row r="263" spans="1:35" ht="40" customHeight="1" x14ac:dyDescent="0.35">
      <c r="A263" s="109"/>
      <c r="B263" s="112"/>
      <c r="C263" s="33">
        <v>260</v>
      </c>
      <c r="D263" s="115"/>
      <c r="E263" s="39" t="s">
        <v>131</v>
      </c>
      <c r="F263" s="40" t="s">
        <v>125</v>
      </c>
      <c r="G263" s="40" t="s">
        <v>137</v>
      </c>
      <c r="H263" s="40" t="s">
        <v>29</v>
      </c>
      <c r="I263" s="38">
        <v>85.21</v>
      </c>
      <c r="J263" s="17">
        <v>0</v>
      </c>
      <c r="K263" s="79">
        <f t="shared" si="18"/>
        <v>0</v>
      </c>
      <c r="L263" s="81">
        <f t="shared" si="21"/>
        <v>0</v>
      </c>
      <c r="M263" s="82"/>
      <c r="N263" s="83">
        <f t="shared" si="19"/>
        <v>0</v>
      </c>
      <c r="O263" s="80"/>
      <c r="P263" s="80"/>
      <c r="Q263" s="80"/>
      <c r="R263" s="84">
        <f t="shared" si="20"/>
        <v>0</v>
      </c>
      <c r="S263" s="19" t="str">
        <f t="shared" si="9"/>
        <v>OK</v>
      </c>
      <c r="T263" s="48"/>
      <c r="U263" s="48"/>
      <c r="V263" s="48"/>
      <c r="W263" s="48"/>
      <c r="X263" s="48"/>
      <c r="Y263" s="50"/>
      <c r="Z263" s="50"/>
      <c r="AA263" s="50"/>
      <c r="AB263" s="50"/>
      <c r="AC263" s="50"/>
      <c r="AD263" s="50"/>
      <c r="AE263" s="50"/>
      <c r="AF263" s="51"/>
      <c r="AG263" s="51"/>
      <c r="AH263" s="51"/>
      <c r="AI263" s="51"/>
    </row>
    <row r="264" spans="1:35" ht="40" customHeight="1" x14ac:dyDescent="0.35">
      <c r="A264" s="109"/>
      <c r="B264" s="112"/>
      <c r="C264" s="33">
        <v>261</v>
      </c>
      <c r="D264" s="115"/>
      <c r="E264" s="39" t="s">
        <v>132</v>
      </c>
      <c r="F264" s="40" t="s">
        <v>37</v>
      </c>
      <c r="G264" s="40" t="s">
        <v>117</v>
      </c>
      <c r="H264" s="40" t="s">
        <v>29</v>
      </c>
      <c r="I264" s="38">
        <v>16.18</v>
      </c>
      <c r="J264" s="17">
        <v>0</v>
      </c>
      <c r="K264" s="79">
        <f t="shared" si="18"/>
        <v>0</v>
      </c>
      <c r="L264" s="81">
        <f t="shared" si="21"/>
        <v>0</v>
      </c>
      <c r="M264" s="82"/>
      <c r="N264" s="83">
        <f t="shared" si="19"/>
        <v>0</v>
      </c>
      <c r="O264" s="80"/>
      <c r="P264" s="80"/>
      <c r="Q264" s="80"/>
      <c r="R264" s="84">
        <f t="shared" si="20"/>
        <v>0</v>
      </c>
      <c r="S264" s="19" t="str">
        <f t="shared" si="9"/>
        <v>OK</v>
      </c>
      <c r="T264" s="48"/>
      <c r="U264" s="48"/>
      <c r="V264" s="48"/>
      <c r="W264" s="48"/>
      <c r="X264" s="48"/>
      <c r="Y264" s="50"/>
      <c r="Z264" s="50"/>
      <c r="AA264" s="50"/>
      <c r="AB264" s="50"/>
      <c r="AC264" s="50"/>
      <c r="AD264" s="50"/>
      <c r="AE264" s="50"/>
      <c r="AF264" s="51"/>
      <c r="AG264" s="51"/>
      <c r="AH264" s="51"/>
      <c r="AI264" s="51"/>
    </row>
    <row r="265" spans="1:35" ht="40" customHeight="1" x14ac:dyDescent="0.35">
      <c r="A265" s="109"/>
      <c r="B265" s="112"/>
      <c r="C265" s="33">
        <v>262</v>
      </c>
      <c r="D265" s="115"/>
      <c r="E265" s="39" t="s">
        <v>135</v>
      </c>
      <c r="F265" s="40" t="s">
        <v>37</v>
      </c>
      <c r="G265" s="40" t="s">
        <v>118</v>
      </c>
      <c r="H265" s="40" t="s">
        <v>29</v>
      </c>
      <c r="I265" s="38">
        <v>65.41</v>
      </c>
      <c r="J265" s="17">
        <v>0</v>
      </c>
      <c r="K265" s="79">
        <f t="shared" si="18"/>
        <v>0</v>
      </c>
      <c r="L265" s="81">
        <f t="shared" si="21"/>
        <v>0</v>
      </c>
      <c r="M265" s="82"/>
      <c r="N265" s="83">
        <f t="shared" si="19"/>
        <v>0</v>
      </c>
      <c r="O265" s="80"/>
      <c r="P265" s="80"/>
      <c r="Q265" s="80"/>
      <c r="R265" s="84">
        <f t="shared" si="20"/>
        <v>0</v>
      </c>
      <c r="S265" s="19" t="str">
        <f t="shared" si="9"/>
        <v>OK</v>
      </c>
      <c r="T265" s="48"/>
      <c r="U265" s="48"/>
      <c r="V265" s="48"/>
      <c r="W265" s="48"/>
      <c r="X265" s="48"/>
      <c r="Y265" s="50"/>
      <c r="Z265" s="50"/>
      <c r="AA265" s="50"/>
      <c r="AB265" s="50"/>
      <c r="AC265" s="50"/>
      <c r="AD265" s="50"/>
      <c r="AE265" s="50"/>
      <c r="AF265" s="51"/>
      <c r="AG265" s="51"/>
      <c r="AH265" s="51"/>
      <c r="AI265" s="51"/>
    </row>
    <row r="266" spans="1:35" ht="40" customHeight="1" x14ac:dyDescent="0.35">
      <c r="A266" s="109"/>
      <c r="B266" s="112"/>
      <c r="C266" s="33">
        <v>263</v>
      </c>
      <c r="D266" s="115"/>
      <c r="E266" s="39" t="s">
        <v>136</v>
      </c>
      <c r="F266" s="40" t="s">
        <v>37</v>
      </c>
      <c r="G266" s="40" t="s">
        <v>119</v>
      </c>
      <c r="H266" s="40" t="s">
        <v>29</v>
      </c>
      <c r="I266" s="38">
        <v>34.229999999999997</v>
      </c>
      <c r="J266" s="17">
        <v>0</v>
      </c>
      <c r="K266" s="79">
        <f t="shared" si="18"/>
        <v>0</v>
      </c>
      <c r="L266" s="81">
        <f t="shared" si="21"/>
        <v>0</v>
      </c>
      <c r="M266" s="82"/>
      <c r="N266" s="83">
        <f t="shared" si="19"/>
        <v>0</v>
      </c>
      <c r="O266" s="80"/>
      <c r="P266" s="80"/>
      <c r="Q266" s="80"/>
      <c r="R266" s="84">
        <f t="shared" si="20"/>
        <v>0</v>
      </c>
      <c r="S266" s="19" t="str">
        <f t="shared" si="9"/>
        <v>OK</v>
      </c>
      <c r="T266" s="48"/>
      <c r="U266" s="48"/>
      <c r="V266" s="48"/>
      <c r="W266" s="48"/>
      <c r="X266" s="48"/>
      <c r="Y266" s="50"/>
      <c r="Z266" s="50"/>
      <c r="AA266" s="50"/>
      <c r="AB266" s="50"/>
      <c r="AC266" s="50"/>
      <c r="AD266" s="50"/>
      <c r="AE266" s="50"/>
      <c r="AF266" s="51"/>
      <c r="AG266" s="51"/>
      <c r="AH266" s="51"/>
      <c r="AI266" s="51"/>
    </row>
    <row r="267" spans="1:35" ht="40" customHeight="1" x14ac:dyDescent="0.35">
      <c r="A267" s="109"/>
      <c r="B267" s="112"/>
      <c r="C267" s="33">
        <v>264</v>
      </c>
      <c r="D267" s="115"/>
      <c r="E267" s="39" t="s">
        <v>86</v>
      </c>
      <c r="F267" s="40" t="s">
        <v>125</v>
      </c>
      <c r="G267" s="40" t="s">
        <v>137</v>
      </c>
      <c r="H267" s="40" t="s">
        <v>29</v>
      </c>
      <c r="I267" s="38">
        <v>578.94000000000005</v>
      </c>
      <c r="J267" s="17">
        <v>0</v>
      </c>
      <c r="K267" s="79">
        <f t="shared" si="18"/>
        <v>0</v>
      </c>
      <c r="L267" s="81">
        <f t="shared" si="21"/>
        <v>0</v>
      </c>
      <c r="M267" s="82"/>
      <c r="N267" s="83">
        <f t="shared" si="19"/>
        <v>0</v>
      </c>
      <c r="O267" s="80"/>
      <c r="P267" s="80"/>
      <c r="Q267" s="80"/>
      <c r="R267" s="84">
        <f t="shared" si="20"/>
        <v>0</v>
      </c>
      <c r="S267" s="19" t="str">
        <f t="shared" si="9"/>
        <v>OK</v>
      </c>
      <c r="T267" s="48"/>
      <c r="U267" s="48"/>
      <c r="V267" s="48"/>
      <c r="W267" s="48"/>
      <c r="X267" s="48"/>
      <c r="Y267" s="50"/>
      <c r="Z267" s="50"/>
      <c r="AA267" s="50"/>
      <c r="AB267" s="50"/>
      <c r="AC267" s="50"/>
      <c r="AD267" s="50"/>
      <c r="AE267" s="50"/>
      <c r="AF267" s="51"/>
      <c r="AG267" s="51"/>
      <c r="AH267" s="51"/>
      <c r="AI267" s="51"/>
    </row>
    <row r="268" spans="1:35" ht="40" customHeight="1" x14ac:dyDescent="0.35">
      <c r="A268" s="109"/>
      <c r="B268" s="112"/>
      <c r="C268" s="33">
        <v>265</v>
      </c>
      <c r="D268" s="115"/>
      <c r="E268" s="39" t="s">
        <v>89</v>
      </c>
      <c r="F268" s="40" t="s">
        <v>37</v>
      </c>
      <c r="G268" s="40" t="s">
        <v>137</v>
      </c>
      <c r="H268" s="40" t="s">
        <v>29</v>
      </c>
      <c r="I268" s="38">
        <v>225.31</v>
      </c>
      <c r="J268" s="17">
        <v>0</v>
      </c>
      <c r="K268" s="79">
        <f t="shared" si="18"/>
        <v>0</v>
      </c>
      <c r="L268" s="81">
        <f t="shared" si="21"/>
        <v>0</v>
      </c>
      <c r="M268" s="82"/>
      <c r="N268" s="83">
        <f t="shared" si="19"/>
        <v>0</v>
      </c>
      <c r="O268" s="80"/>
      <c r="P268" s="80"/>
      <c r="Q268" s="80"/>
      <c r="R268" s="84">
        <f t="shared" si="20"/>
        <v>0</v>
      </c>
      <c r="S268" s="19" t="str">
        <f t="shared" si="9"/>
        <v>OK</v>
      </c>
      <c r="T268" s="48"/>
      <c r="U268" s="48"/>
      <c r="V268" s="48"/>
      <c r="W268" s="48"/>
      <c r="X268" s="48"/>
      <c r="Y268" s="50"/>
      <c r="Z268" s="50"/>
      <c r="AA268" s="50"/>
      <c r="AB268" s="50"/>
      <c r="AC268" s="50"/>
      <c r="AD268" s="50"/>
      <c r="AE268" s="50"/>
      <c r="AF268" s="51"/>
      <c r="AG268" s="51"/>
      <c r="AH268" s="51"/>
      <c r="AI268" s="51"/>
    </row>
    <row r="269" spans="1:35" ht="40" customHeight="1" x14ac:dyDescent="0.35">
      <c r="A269" s="109"/>
      <c r="B269" s="112"/>
      <c r="C269" s="33">
        <v>266</v>
      </c>
      <c r="D269" s="115"/>
      <c r="E269" s="39" t="s">
        <v>90</v>
      </c>
      <c r="F269" s="40" t="s">
        <v>37</v>
      </c>
      <c r="G269" s="40" t="s">
        <v>137</v>
      </c>
      <c r="H269" s="40" t="s">
        <v>29</v>
      </c>
      <c r="I269" s="38">
        <v>135</v>
      </c>
      <c r="J269" s="17">
        <v>0</v>
      </c>
      <c r="K269" s="79">
        <f t="shared" si="18"/>
        <v>0</v>
      </c>
      <c r="L269" s="81">
        <f t="shared" si="21"/>
        <v>0</v>
      </c>
      <c r="M269" s="82"/>
      <c r="N269" s="83">
        <f t="shared" si="19"/>
        <v>0</v>
      </c>
      <c r="O269" s="80"/>
      <c r="P269" s="80"/>
      <c r="Q269" s="80"/>
      <c r="R269" s="84">
        <f t="shared" si="20"/>
        <v>0</v>
      </c>
      <c r="S269" s="19" t="str">
        <f t="shared" si="9"/>
        <v>OK</v>
      </c>
      <c r="T269" s="48"/>
      <c r="U269" s="48"/>
      <c r="V269" s="48"/>
      <c r="W269" s="48"/>
      <c r="X269" s="48"/>
      <c r="Y269" s="50"/>
      <c r="Z269" s="50"/>
      <c r="AA269" s="50"/>
      <c r="AB269" s="50"/>
      <c r="AC269" s="50"/>
      <c r="AD269" s="50"/>
      <c r="AE269" s="50"/>
      <c r="AF269" s="51"/>
      <c r="AG269" s="51"/>
      <c r="AH269" s="51"/>
      <c r="AI269" s="51"/>
    </row>
    <row r="270" spans="1:35" ht="40" customHeight="1" x14ac:dyDescent="0.35">
      <c r="A270" s="110"/>
      <c r="B270" s="113"/>
      <c r="C270" s="33">
        <v>267</v>
      </c>
      <c r="D270" s="116"/>
      <c r="E270" s="39" t="s">
        <v>91</v>
      </c>
      <c r="F270" s="40" t="s">
        <v>37</v>
      </c>
      <c r="G270" s="40" t="s">
        <v>120</v>
      </c>
      <c r="H270" s="40" t="s">
        <v>29</v>
      </c>
      <c r="I270" s="38">
        <v>24.21</v>
      </c>
      <c r="J270" s="17">
        <v>0</v>
      </c>
      <c r="K270" s="79">
        <f t="shared" si="18"/>
        <v>0</v>
      </c>
      <c r="L270" s="81">
        <f t="shared" si="21"/>
        <v>0</v>
      </c>
      <c r="M270" s="82"/>
      <c r="N270" s="83">
        <f t="shared" si="19"/>
        <v>0</v>
      </c>
      <c r="O270" s="80"/>
      <c r="P270" s="80"/>
      <c r="Q270" s="80"/>
      <c r="R270" s="84">
        <f t="shared" si="20"/>
        <v>0</v>
      </c>
      <c r="S270" s="19" t="str">
        <f t="shared" si="9"/>
        <v>OK</v>
      </c>
      <c r="T270" s="48"/>
      <c r="U270" s="48"/>
      <c r="V270" s="48"/>
      <c r="W270" s="48"/>
      <c r="X270" s="48"/>
      <c r="Y270" s="50"/>
      <c r="Z270" s="50"/>
      <c r="AA270" s="50"/>
      <c r="AB270" s="50"/>
      <c r="AC270" s="50"/>
      <c r="AD270" s="50"/>
      <c r="AE270" s="50"/>
      <c r="AF270" s="51"/>
      <c r="AG270" s="51"/>
      <c r="AH270" s="51"/>
      <c r="AI270" s="51"/>
    </row>
    <row r="271" spans="1:35" ht="40" customHeight="1" x14ac:dyDescent="0.35">
      <c r="A271" s="108" t="s">
        <v>146</v>
      </c>
      <c r="B271" s="111">
        <v>8</v>
      </c>
      <c r="C271" s="33">
        <v>268</v>
      </c>
      <c r="D271" s="114" t="s">
        <v>123</v>
      </c>
      <c r="E271" s="39" t="s">
        <v>27</v>
      </c>
      <c r="F271" s="40" t="s">
        <v>125</v>
      </c>
      <c r="G271" s="40" t="s">
        <v>28</v>
      </c>
      <c r="H271" s="40" t="s">
        <v>29</v>
      </c>
      <c r="I271" s="38">
        <v>242.52</v>
      </c>
      <c r="J271" s="17">
        <v>0</v>
      </c>
      <c r="K271" s="79">
        <f t="shared" si="18"/>
        <v>0</v>
      </c>
      <c r="L271" s="81">
        <f t="shared" si="21"/>
        <v>0</v>
      </c>
      <c r="M271" s="82"/>
      <c r="N271" s="83">
        <f t="shared" si="19"/>
        <v>0</v>
      </c>
      <c r="O271" s="80"/>
      <c r="P271" s="80"/>
      <c r="Q271" s="80"/>
      <c r="R271" s="84">
        <f t="shared" si="20"/>
        <v>0</v>
      </c>
      <c r="S271" s="19" t="str">
        <f t="shared" si="9"/>
        <v>OK</v>
      </c>
      <c r="T271" s="48"/>
      <c r="U271" s="48"/>
      <c r="V271" s="48"/>
      <c r="W271" s="48"/>
      <c r="X271" s="48"/>
      <c r="Y271" s="50"/>
      <c r="Z271" s="50"/>
      <c r="AA271" s="50"/>
      <c r="AB271" s="50"/>
      <c r="AC271" s="50"/>
      <c r="AD271" s="50"/>
      <c r="AE271" s="50"/>
      <c r="AF271" s="51"/>
      <c r="AG271" s="51"/>
      <c r="AH271" s="51"/>
      <c r="AI271" s="51"/>
    </row>
    <row r="272" spans="1:35" ht="40" customHeight="1" x14ac:dyDescent="0.35">
      <c r="A272" s="109"/>
      <c r="B272" s="112"/>
      <c r="C272" s="33">
        <v>269</v>
      </c>
      <c r="D272" s="115"/>
      <c r="E272" s="39" t="s">
        <v>30</v>
      </c>
      <c r="F272" s="40" t="s">
        <v>31</v>
      </c>
      <c r="G272" s="40" t="s">
        <v>28</v>
      </c>
      <c r="H272" s="40" t="s">
        <v>29</v>
      </c>
      <c r="I272" s="38">
        <v>19.399999999999999</v>
      </c>
      <c r="J272" s="17">
        <v>0</v>
      </c>
      <c r="K272" s="79">
        <f t="shared" si="18"/>
        <v>0</v>
      </c>
      <c r="L272" s="81">
        <f t="shared" si="21"/>
        <v>0</v>
      </c>
      <c r="M272" s="82"/>
      <c r="N272" s="83">
        <f t="shared" si="19"/>
        <v>0</v>
      </c>
      <c r="O272" s="80"/>
      <c r="P272" s="80"/>
      <c r="Q272" s="80"/>
      <c r="R272" s="84">
        <f t="shared" si="20"/>
        <v>0</v>
      </c>
      <c r="S272" s="19" t="str">
        <f t="shared" si="9"/>
        <v>OK</v>
      </c>
      <c r="T272" s="48"/>
      <c r="U272" s="48"/>
      <c r="V272" s="48"/>
      <c r="W272" s="48"/>
      <c r="X272" s="48"/>
      <c r="Y272" s="50"/>
      <c r="Z272" s="50"/>
      <c r="AA272" s="50"/>
      <c r="AB272" s="50"/>
      <c r="AC272" s="50"/>
      <c r="AD272" s="50"/>
      <c r="AE272" s="50"/>
      <c r="AF272" s="51"/>
      <c r="AG272" s="51"/>
      <c r="AH272" s="51"/>
      <c r="AI272" s="51"/>
    </row>
    <row r="273" spans="1:35" ht="40" customHeight="1" x14ac:dyDescent="0.35">
      <c r="A273" s="109"/>
      <c r="B273" s="112"/>
      <c r="C273" s="33">
        <v>270</v>
      </c>
      <c r="D273" s="115"/>
      <c r="E273" s="39" t="s">
        <v>32</v>
      </c>
      <c r="F273" s="40" t="s">
        <v>125</v>
      </c>
      <c r="G273" s="40" t="s">
        <v>28</v>
      </c>
      <c r="H273" s="40" t="s">
        <v>29</v>
      </c>
      <c r="I273" s="38">
        <v>31.04</v>
      </c>
      <c r="J273" s="17">
        <v>0</v>
      </c>
      <c r="K273" s="79">
        <f t="shared" si="18"/>
        <v>0</v>
      </c>
      <c r="L273" s="81">
        <f t="shared" si="21"/>
        <v>0</v>
      </c>
      <c r="M273" s="82"/>
      <c r="N273" s="83">
        <f t="shared" si="19"/>
        <v>0</v>
      </c>
      <c r="O273" s="80"/>
      <c r="P273" s="80"/>
      <c r="Q273" s="80"/>
      <c r="R273" s="84">
        <f t="shared" si="20"/>
        <v>0</v>
      </c>
      <c r="S273" s="19" t="str">
        <f t="shared" si="9"/>
        <v>OK</v>
      </c>
      <c r="T273" s="48"/>
      <c r="U273" s="48"/>
      <c r="V273" s="48"/>
      <c r="W273" s="48"/>
      <c r="X273" s="48"/>
      <c r="Y273" s="50"/>
      <c r="Z273" s="50"/>
      <c r="AA273" s="50"/>
      <c r="AB273" s="50"/>
      <c r="AC273" s="50"/>
      <c r="AD273" s="50"/>
      <c r="AE273" s="50"/>
      <c r="AF273" s="51"/>
      <c r="AG273" s="51"/>
      <c r="AH273" s="51"/>
      <c r="AI273" s="51"/>
    </row>
    <row r="274" spans="1:35" ht="40" customHeight="1" x14ac:dyDescent="0.35">
      <c r="A274" s="109"/>
      <c r="B274" s="112"/>
      <c r="C274" s="33">
        <v>271</v>
      </c>
      <c r="D274" s="115"/>
      <c r="E274" s="39" t="s">
        <v>33</v>
      </c>
      <c r="F274" s="40" t="s">
        <v>125</v>
      </c>
      <c r="G274" s="40" t="s">
        <v>34</v>
      </c>
      <c r="H274" s="40" t="s">
        <v>29</v>
      </c>
      <c r="I274" s="38">
        <v>50.44</v>
      </c>
      <c r="J274" s="17">
        <v>0</v>
      </c>
      <c r="K274" s="79">
        <f t="shared" si="18"/>
        <v>0</v>
      </c>
      <c r="L274" s="81">
        <f t="shared" si="21"/>
        <v>0</v>
      </c>
      <c r="M274" s="82"/>
      <c r="N274" s="83">
        <f t="shared" si="19"/>
        <v>0</v>
      </c>
      <c r="O274" s="80"/>
      <c r="P274" s="80"/>
      <c r="Q274" s="80"/>
      <c r="R274" s="84">
        <f t="shared" si="20"/>
        <v>0</v>
      </c>
      <c r="S274" s="19" t="str">
        <f t="shared" si="9"/>
        <v>OK</v>
      </c>
      <c r="T274" s="48"/>
      <c r="U274" s="48"/>
      <c r="V274" s="48"/>
      <c r="W274" s="48"/>
      <c r="X274" s="48"/>
      <c r="Y274" s="50"/>
      <c r="Z274" s="50"/>
      <c r="AA274" s="50"/>
      <c r="AB274" s="50"/>
      <c r="AC274" s="50"/>
      <c r="AD274" s="50"/>
      <c r="AE274" s="50"/>
      <c r="AF274" s="51"/>
      <c r="AG274" s="51"/>
      <c r="AH274" s="51"/>
      <c r="AI274" s="51"/>
    </row>
    <row r="275" spans="1:35" ht="40" customHeight="1" x14ac:dyDescent="0.35">
      <c r="A275" s="109"/>
      <c r="B275" s="112"/>
      <c r="C275" s="33">
        <v>272</v>
      </c>
      <c r="D275" s="115"/>
      <c r="E275" s="39" t="s">
        <v>35</v>
      </c>
      <c r="F275" s="40" t="s">
        <v>125</v>
      </c>
      <c r="G275" s="40" t="s">
        <v>36</v>
      </c>
      <c r="H275" s="40" t="s">
        <v>29</v>
      </c>
      <c r="I275" s="38">
        <v>72.75</v>
      </c>
      <c r="J275" s="17">
        <v>0</v>
      </c>
      <c r="K275" s="79">
        <f t="shared" si="18"/>
        <v>0</v>
      </c>
      <c r="L275" s="81">
        <f t="shared" si="21"/>
        <v>0</v>
      </c>
      <c r="M275" s="82"/>
      <c r="N275" s="83">
        <f t="shared" si="19"/>
        <v>0</v>
      </c>
      <c r="O275" s="80"/>
      <c r="P275" s="80"/>
      <c r="Q275" s="80"/>
      <c r="R275" s="84">
        <f t="shared" si="20"/>
        <v>0</v>
      </c>
      <c r="S275" s="19" t="str">
        <f t="shared" si="9"/>
        <v>OK</v>
      </c>
      <c r="T275" s="48"/>
      <c r="U275" s="48"/>
      <c r="V275" s="48"/>
      <c r="W275" s="48"/>
      <c r="X275" s="48"/>
      <c r="Y275" s="50"/>
      <c r="Z275" s="50"/>
      <c r="AA275" s="50"/>
      <c r="AB275" s="50"/>
      <c r="AC275" s="50"/>
      <c r="AD275" s="50"/>
      <c r="AE275" s="50"/>
      <c r="AF275" s="51"/>
      <c r="AG275" s="51"/>
      <c r="AH275" s="51"/>
      <c r="AI275" s="51"/>
    </row>
    <row r="276" spans="1:35" ht="40" customHeight="1" x14ac:dyDescent="0.35">
      <c r="A276" s="109"/>
      <c r="B276" s="112"/>
      <c r="C276" s="33">
        <v>273</v>
      </c>
      <c r="D276" s="115"/>
      <c r="E276" s="39" t="s">
        <v>127</v>
      </c>
      <c r="F276" s="40" t="s">
        <v>125</v>
      </c>
      <c r="G276" s="40" t="s">
        <v>28</v>
      </c>
      <c r="H276" s="40" t="s">
        <v>29</v>
      </c>
      <c r="I276" s="38">
        <v>6.39</v>
      </c>
      <c r="J276" s="17">
        <v>0</v>
      </c>
      <c r="K276" s="79">
        <f t="shared" si="18"/>
        <v>0</v>
      </c>
      <c r="L276" s="81">
        <f t="shared" si="21"/>
        <v>0</v>
      </c>
      <c r="M276" s="82"/>
      <c r="N276" s="83">
        <f t="shared" si="19"/>
        <v>0</v>
      </c>
      <c r="O276" s="80"/>
      <c r="P276" s="80"/>
      <c r="Q276" s="80"/>
      <c r="R276" s="84">
        <f t="shared" si="20"/>
        <v>0</v>
      </c>
      <c r="S276" s="19" t="str">
        <f t="shared" si="9"/>
        <v>OK</v>
      </c>
      <c r="T276" s="48"/>
      <c r="U276" s="48"/>
      <c r="V276" s="48"/>
      <c r="W276" s="48"/>
      <c r="X276" s="48"/>
      <c r="Y276" s="50"/>
      <c r="Z276" s="50"/>
      <c r="AA276" s="50"/>
      <c r="AB276" s="50"/>
      <c r="AC276" s="50"/>
      <c r="AD276" s="50"/>
      <c r="AE276" s="50"/>
      <c r="AF276" s="51"/>
      <c r="AG276" s="51"/>
      <c r="AH276" s="51"/>
      <c r="AI276" s="51"/>
    </row>
    <row r="277" spans="1:35" ht="40" customHeight="1" x14ac:dyDescent="0.35">
      <c r="A277" s="109"/>
      <c r="B277" s="112"/>
      <c r="C277" s="33">
        <v>274</v>
      </c>
      <c r="D277" s="115"/>
      <c r="E277" s="39" t="s">
        <v>128</v>
      </c>
      <c r="F277" s="40" t="s">
        <v>37</v>
      </c>
      <c r="G277" s="40" t="s">
        <v>38</v>
      </c>
      <c r="H277" s="40" t="s">
        <v>29</v>
      </c>
      <c r="I277" s="38">
        <v>12.93</v>
      </c>
      <c r="J277" s="17">
        <v>0</v>
      </c>
      <c r="K277" s="79">
        <f t="shared" si="18"/>
        <v>0</v>
      </c>
      <c r="L277" s="81">
        <f t="shared" si="21"/>
        <v>0</v>
      </c>
      <c r="M277" s="82"/>
      <c r="N277" s="83">
        <f t="shared" si="19"/>
        <v>0</v>
      </c>
      <c r="O277" s="80"/>
      <c r="P277" s="80"/>
      <c r="Q277" s="80"/>
      <c r="R277" s="84">
        <f t="shared" si="20"/>
        <v>0</v>
      </c>
      <c r="S277" s="19" t="str">
        <f t="shared" si="9"/>
        <v>OK</v>
      </c>
      <c r="T277" s="48"/>
      <c r="U277" s="48"/>
      <c r="V277" s="48"/>
      <c r="W277" s="48"/>
      <c r="X277" s="48"/>
      <c r="Y277" s="50"/>
      <c r="Z277" s="50"/>
      <c r="AA277" s="50"/>
      <c r="AB277" s="50"/>
      <c r="AC277" s="50"/>
      <c r="AD277" s="50"/>
      <c r="AE277" s="50"/>
      <c r="AF277" s="51"/>
      <c r="AG277" s="51"/>
      <c r="AH277" s="51"/>
      <c r="AI277" s="51"/>
    </row>
    <row r="278" spans="1:35" ht="40" customHeight="1" x14ac:dyDescent="0.35">
      <c r="A278" s="109"/>
      <c r="B278" s="112"/>
      <c r="C278" s="33">
        <v>275</v>
      </c>
      <c r="D278" s="115"/>
      <c r="E278" s="39" t="s">
        <v>129</v>
      </c>
      <c r="F278" s="40" t="s">
        <v>37</v>
      </c>
      <c r="G278" s="40" t="s">
        <v>39</v>
      </c>
      <c r="H278" s="40" t="s">
        <v>29</v>
      </c>
      <c r="I278" s="38">
        <v>19.04</v>
      </c>
      <c r="J278" s="17">
        <v>0</v>
      </c>
      <c r="K278" s="79">
        <f t="shared" si="18"/>
        <v>0</v>
      </c>
      <c r="L278" s="81">
        <f t="shared" si="21"/>
        <v>0</v>
      </c>
      <c r="M278" s="82"/>
      <c r="N278" s="83">
        <f t="shared" si="19"/>
        <v>0</v>
      </c>
      <c r="O278" s="80"/>
      <c r="P278" s="80"/>
      <c r="Q278" s="80"/>
      <c r="R278" s="84">
        <f t="shared" si="20"/>
        <v>0</v>
      </c>
      <c r="S278" s="19" t="str">
        <f t="shared" si="9"/>
        <v>OK</v>
      </c>
      <c r="T278" s="48"/>
      <c r="U278" s="48"/>
      <c r="V278" s="48"/>
      <c r="W278" s="48"/>
      <c r="X278" s="48"/>
      <c r="Y278" s="50"/>
      <c r="Z278" s="50"/>
      <c r="AA278" s="50"/>
      <c r="AB278" s="50"/>
      <c r="AC278" s="50"/>
      <c r="AD278" s="50"/>
      <c r="AE278" s="50"/>
      <c r="AF278" s="51"/>
      <c r="AG278" s="51"/>
      <c r="AH278" s="51"/>
      <c r="AI278" s="51"/>
    </row>
    <row r="279" spans="1:35" ht="40" customHeight="1" x14ac:dyDescent="0.35">
      <c r="A279" s="109"/>
      <c r="B279" s="112"/>
      <c r="C279" s="33">
        <v>276</v>
      </c>
      <c r="D279" s="115"/>
      <c r="E279" s="39" t="s">
        <v>130</v>
      </c>
      <c r="F279" s="40" t="s">
        <v>37</v>
      </c>
      <c r="G279" s="40" t="s">
        <v>40</v>
      </c>
      <c r="H279" s="40" t="s">
        <v>29</v>
      </c>
      <c r="I279" s="38">
        <v>20.69</v>
      </c>
      <c r="J279" s="17">
        <v>0</v>
      </c>
      <c r="K279" s="79">
        <f t="shared" si="18"/>
        <v>0</v>
      </c>
      <c r="L279" s="81">
        <f t="shared" si="21"/>
        <v>0</v>
      </c>
      <c r="M279" s="82"/>
      <c r="N279" s="83">
        <f t="shared" si="19"/>
        <v>0</v>
      </c>
      <c r="O279" s="80"/>
      <c r="P279" s="80"/>
      <c r="Q279" s="80"/>
      <c r="R279" s="84">
        <f t="shared" si="20"/>
        <v>0</v>
      </c>
      <c r="S279" s="19" t="str">
        <f t="shared" si="9"/>
        <v>OK</v>
      </c>
      <c r="T279" s="48"/>
      <c r="U279" s="48"/>
      <c r="V279" s="48"/>
      <c r="W279" s="48"/>
      <c r="X279" s="48"/>
      <c r="Y279" s="50"/>
      <c r="Z279" s="50"/>
      <c r="AA279" s="50"/>
      <c r="AB279" s="50"/>
      <c r="AC279" s="50"/>
      <c r="AD279" s="50"/>
      <c r="AE279" s="50"/>
      <c r="AF279" s="51"/>
      <c r="AG279" s="51"/>
      <c r="AH279" s="51"/>
      <c r="AI279" s="51"/>
    </row>
    <row r="280" spans="1:35" ht="40" customHeight="1" x14ac:dyDescent="0.35">
      <c r="A280" s="109"/>
      <c r="B280" s="112"/>
      <c r="C280" s="33">
        <v>277</v>
      </c>
      <c r="D280" s="115"/>
      <c r="E280" s="39" t="s">
        <v>41</v>
      </c>
      <c r="F280" s="40" t="s">
        <v>10</v>
      </c>
      <c r="G280" s="40" t="s">
        <v>28</v>
      </c>
      <c r="H280" s="40" t="s">
        <v>29</v>
      </c>
      <c r="I280" s="38">
        <v>72.05</v>
      </c>
      <c r="J280" s="17">
        <v>0</v>
      </c>
      <c r="K280" s="79">
        <f t="shared" si="18"/>
        <v>0</v>
      </c>
      <c r="L280" s="81">
        <f t="shared" si="21"/>
        <v>0</v>
      </c>
      <c r="M280" s="82"/>
      <c r="N280" s="83">
        <f t="shared" si="19"/>
        <v>0</v>
      </c>
      <c r="O280" s="80"/>
      <c r="P280" s="80"/>
      <c r="Q280" s="80"/>
      <c r="R280" s="84">
        <f t="shared" si="20"/>
        <v>0</v>
      </c>
      <c r="S280" s="19" t="str">
        <f t="shared" si="9"/>
        <v>OK</v>
      </c>
      <c r="T280" s="48"/>
      <c r="U280" s="48"/>
      <c r="V280" s="48"/>
      <c r="W280" s="48"/>
      <c r="X280" s="48"/>
      <c r="Y280" s="50"/>
      <c r="Z280" s="50"/>
      <c r="AA280" s="50"/>
      <c r="AB280" s="50"/>
      <c r="AC280" s="50"/>
      <c r="AD280" s="50"/>
      <c r="AE280" s="50"/>
      <c r="AF280" s="51"/>
      <c r="AG280" s="51"/>
      <c r="AH280" s="51"/>
      <c r="AI280" s="51"/>
    </row>
    <row r="281" spans="1:35" ht="40" customHeight="1" x14ac:dyDescent="0.35">
      <c r="A281" s="109"/>
      <c r="B281" s="112"/>
      <c r="C281" s="33">
        <v>278</v>
      </c>
      <c r="D281" s="115"/>
      <c r="E281" s="39" t="s">
        <v>42</v>
      </c>
      <c r="F281" s="40" t="s">
        <v>43</v>
      </c>
      <c r="G281" s="40" t="s">
        <v>28</v>
      </c>
      <c r="H281" s="40" t="s">
        <v>29</v>
      </c>
      <c r="I281" s="38">
        <v>25.77</v>
      </c>
      <c r="J281" s="17">
        <v>0</v>
      </c>
      <c r="K281" s="79">
        <f t="shared" si="18"/>
        <v>0</v>
      </c>
      <c r="L281" s="81">
        <f t="shared" si="21"/>
        <v>0</v>
      </c>
      <c r="M281" s="82"/>
      <c r="N281" s="83">
        <f t="shared" si="19"/>
        <v>0</v>
      </c>
      <c r="O281" s="80"/>
      <c r="P281" s="80"/>
      <c r="Q281" s="80"/>
      <c r="R281" s="84">
        <f t="shared" si="20"/>
        <v>0</v>
      </c>
      <c r="S281" s="19" t="str">
        <f t="shared" si="9"/>
        <v>OK</v>
      </c>
      <c r="T281" s="48"/>
      <c r="U281" s="48"/>
      <c r="V281" s="48"/>
      <c r="W281" s="48"/>
      <c r="X281" s="48"/>
      <c r="Y281" s="50"/>
      <c r="Z281" s="50"/>
      <c r="AA281" s="50"/>
      <c r="AB281" s="50"/>
      <c r="AC281" s="50"/>
      <c r="AD281" s="50"/>
      <c r="AE281" s="50"/>
      <c r="AF281" s="51"/>
      <c r="AG281" s="51"/>
      <c r="AH281" s="51"/>
      <c r="AI281" s="51"/>
    </row>
    <row r="282" spans="1:35" ht="40" customHeight="1" x14ac:dyDescent="0.35">
      <c r="A282" s="109"/>
      <c r="B282" s="112"/>
      <c r="C282" s="33">
        <v>279</v>
      </c>
      <c r="D282" s="115"/>
      <c r="E282" s="39" t="s">
        <v>44</v>
      </c>
      <c r="F282" s="40" t="s">
        <v>37</v>
      </c>
      <c r="G282" s="40" t="s">
        <v>45</v>
      </c>
      <c r="H282" s="40" t="s">
        <v>29</v>
      </c>
      <c r="I282" s="38">
        <v>33.18</v>
      </c>
      <c r="J282" s="17">
        <v>0</v>
      </c>
      <c r="K282" s="79">
        <f t="shared" si="18"/>
        <v>0</v>
      </c>
      <c r="L282" s="81">
        <f t="shared" si="21"/>
        <v>0</v>
      </c>
      <c r="M282" s="82"/>
      <c r="N282" s="83">
        <f t="shared" si="19"/>
        <v>0</v>
      </c>
      <c r="O282" s="80"/>
      <c r="P282" s="80"/>
      <c r="Q282" s="80"/>
      <c r="R282" s="84">
        <f t="shared" si="20"/>
        <v>0</v>
      </c>
      <c r="S282" s="19" t="str">
        <f t="shared" si="9"/>
        <v>OK</v>
      </c>
      <c r="T282" s="48"/>
      <c r="U282" s="48"/>
      <c r="V282" s="48"/>
      <c r="W282" s="48"/>
      <c r="X282" s="48"/>
      <c r="Y282" s="50"/>
      <c r="Z282" s="50"/>
      <c r="AA282" s="50"/>
      <c r="AB282" s="50"/>
      <c r="AC282" s="50"/>
      <c r="AD282" s="50"/>
      <c r="AE282" s="50"/>
      <c r="AF282" s="51"/>
      <c r="AG282" s="51"/>
      <c r="AH282" s="51"/>
      <c r="AI282" s="51"/>
    </row>
    <row r="283" spans="1:35" ht="40" customHeight="1" x14ac:dyDescent="0.35">
      <c r="A283" s="109"/>
      <c r="B283" s="112"/>
      <c r="C283" s="33">
        <v>280</v>
      </c>
      <c r="D283" s="115"/>
      <c r="E283" s="39" t="s">
        <v>46</v>
      </c>
      <c r="F283" s="40" t="s">
        <v>37</v>
      </c>
      <c r="G283" s="40" t="s">
        <v>47</v>
      </c>
      <c r="H283" s="40" t="s">
        <v>29</v>
      </c>
      <c r="I283" s="38">
        <v>26.19</v>
      </c>
      <c r="J283" s="17">
        <v>0</v>
      </c>
      <c r="K283" s="79">
        <f t="shared" si="18"/>
        <v>0</v>
      </c>
      <c r="L283" s="81">
        <f t="shared" si="21"/>
        <v>0</v>
      </c>
      <c r="M283" s="82"/>
      <c r="N283" s="83">
        <f t="shared" si="19"/>
        <v>0</v>
      </c>
      <c r="O283" s="80"/>
      <c r="P283" s="80"/>
      <c r="Q283" s="80"/>
      <c r="R283" s="84">
        <f t="shared" si="20"/>
        <v>0</v>
      </c>
      <c r="S283" s="19" t="str">
        <f t="shared" si="9"/>
        <v>OK</v>
      </c>
      <c r="T283" s="48"/>
      <c r="U283" s="48"/>
      <c r="V283" s="48"/>
      <c r="W283" s="48"/>
      <c r="X283" s="48"/>
      <c r="Y283" s="50"/>
      <c r="Z283" s="50"/>
      <c r="AA283" s="50"/>
      <c r="AB283" s="50"/>
      <c r="AC283" s="50"/>
      <c r="AD283" s="50"/>
      <c r="AE283" s="50"/>
      <c r="AF283" s="51"/>
      <c r="AG283" s="51"/>
      <c r="AH283" s="51"/>
      <c r="AI283" s="51"/>
    </row>
    <row r="284" spans="1:35" ht="40" customHeight="1" x14ac:dyDescent="0.35">
      <c r="A284" s="109"/>
      <c r="B284" s="112"/>
      <c r="C284" s="33">
        <v>281</v>
      </c>
      <c r="D284" s="115"/>
      <c r="E284" s="39" t="s">
        <v>48</v>
      </c>
      <c r="F284" s="40" t="s">
        <v>37</v>
      </c>
      <c r="G284" s="40" t="s">
        <v>49</v>
      </c>
      <c r="H284" s="40" t="s">
        <v>29</v>
      </c>
      <c r="I284" s="38">
        <v>18.63</v>
      </c>
      <c r="J284" s="17">
        <v>0</v>
      </c>
      <c r="K284" s="79">
        <f t="shared" si="18"/>
        <v>0</v>
      </c>
      <c r="L284" s="81">
        <f t="shared" si="21"/>
        <v>0</v>
      </c>
      <c r="M284" s="82"/>
      <c r="N284" s="83">
        <f t="shared" si="19"/>
        <v>0</v>
      </c>
      <c r="O284" s="80"/>
      <c r="P284" s="80"/>
      <c r="Q284" s="80"/>
      <c r="R284" s="84">
        <f t="shared" si="20"/>
        <v>0</v>
      </c>
      <c r="S284" s="19" t="str">
        <f t="shared" si="9"/>
        <v>OK</v>
      </c>
      <c r="T284" s="48"/>
      <c r="U284" s="48"/>
      <c r="V284" s="48"/>
      <c r="W284" s="48"/>
      <c r="X284" s="48"/>
      <c r="Y284" s="50"/>
      <c r="Z284" s="50"/>
      <c r="AA284" s="50"/>
      <c r="AB284" s="50"/>
      <c r="AC284" s="50"/>
      <c r="AD284" s="50"/>
      <c r="AE284" s="50"/>
      <c r="AF284" s="51"/>
      <c r="AG284" s="51"/>
      <c r="AH284" s="51"/>
      <c r="AI284" s="51"/>
    </row>
    <row r="285" spans="1:35" ht="40" customHeight="1" x14ac:dyDescent="0.35">
      <c r="A285" s="109"/>
      <c r="B285" s="112"/>
      <c r="C285" s="33">
        <v>282</v>
      </c>
      <c r="D285" s="115"/>
      <c r="E285" s="39" t="s">
        <v>50</v>
      </c>
      <c r="F285" s="40" t="s">
        <v>37</v>
      </c>
      <c r="G285" s="40" t="s">
        <v>51</v>
      </c>
      <c r="H285" s="40" t="s">
        <v>29</v>
      </c>
      <c r="I285" s="38">
        <v>233.11</v>
      </c>
      <c r="J285" s="17">
        <v>0</v>
      </c>
      <c r="K285" s="79">
        <f t="shared" si="18"/>
        <v>0</v>
      </c>
      <c r="L285" s="81">
        <f t="shared" si="21"/>
        <v>0</v>
      </c>
      <c r="M285" s="82"/>
      <c r="N285" s="83">
        <f t="shared" si="19"/>
        <v>0</v>
      </c>
      <c r="O285" s="80"/>
      <c r="P285" s="80"/>
      <c r="Q285" s="80"/>
      <c r="R285" s="84">
        <f t="shared" si="20"/>
        <v>0</v>
      </c>
      <c r="S285" s="19" t="str">
        <f t="shared" si="9"/>
        <v>OK</v>
      </c>
      <c r="T285" s="48"/>
      <c r="U285" s="48"/>
      <c r="V285" s="48"/>
      <c r="W285" s="48"/>
      <c r="X285" s="48"/>
      <c r="Y285" s="50"/>
      <c r="Z285" s="50"/>
      <c r="AA285" s="50"/>
      <c r="AB285" s="50"/>
      <c r="AC285" s="50"/>
      <c r="AD285" s="50"/>
      <c r="AE285" s="50"/>
      <c r="AF285" s="51"/>
      <c r="AG285" s="51"/>
      <c r="AH285" s="51"/>
      <c r="AI285" s="51"/>
    </row>
    <row r="286" spans="1:35" ht="40" customHeight="1" x14ac:dyDescent="0.35">
      <c r="A286" s="109"/>
      <c r="B286" s="112"/>
      <c r="C286" s="33">
        <v>283</v>
      </c>
      <c r="D286" s="115"/>
      <c r="E286" s="39" t="s">
        <v>52</v>
      </c>
      <c r="F286" s="40" t="s">
        <v>37</v>
      </c>
      <c r="G286" s="40" t="s">
        <v>53</v>
      </c>
      <c r="H286" s="40" t="s">
        <v>29</v>
      </c>
      <c r="I286" s="38">
        <v>254.5</v>
      </c>
      <c r="J286" s="17">
        <v>0</v>
      </c>
      <c r="K286" s="79">
        <f t="shared" si="18"/>
        <v>0</v>
      </c>
      <c r="L286" s="81">
        <f t="shared" si="21"/>
        <v>0</v>
      </c>
      <c r="M286" s="82"/>
      <c r="N286" s="83">
        <f t="shared" si="19"/>
        <v>0</v>
      </c>
      <c r="O286" s="80"/>
      <c r="P286" s="80"/>
      <c r="Q286" s="80"/>
      <c r="R286" s="84">
        <f t="shared" si="20"/>
        <v>0</v>
      </c>
      <c r="S286" s="19" t="str">
        <f t="shared" si="9"/>
        <v>OK</v>
      </c>
      <c r="T286" s="48"/>
      <c r="U286" s="48"/>
      <c r="V286" s="48"/>
      <c r="W286" s="48"/>
      <c r="X286" s="48"/>
      <c r="Y286" s="50"/>
      <c r="Z286" s="50"/>
      <c r="AA286" s="50"/>
      <c r="AB286" s="50"/>
      <c r="AC286" s="50"/>
      <c r="AD286" s="50"/>
      <c r="AE286" s="50"/>
      <c r="AF286" s="51"/>
      <c r="AG286" s="51"/>
      <c r="AH286" s="51"/>
      <c r="AI286" s="51"/>
    </row>
    <row r="287" spans="1:35" ht="40" customHeight="1" x14ac:dyDescent="0.35">
      <c r="A287" s="109"/>
      <c r="B287" s="112"/>
      <c r="C287" s="33">
        <v>284</v>
      </c>
      <c r="D287" s="115"/>
      <c r="E287" s="39" t="s">
        <v>54</v>
      </c>
      <c r="F287" s="40" t="s">
        <v>37</v>
      </c>
      <c r="G287" s="40" t="s">
        <v>95</v>
      </c>
      <c r="H287" s="40" t="s">
        <v>29</v>
      </c>
      <c r="I287" s="38">
        <v>83.89</v>
      </c>
      <c r="J287" s="17">
        <v>0</v>
      </c>
      <c r="K287" s="79">
        <f t="shared" si="18"/>
        <v>0</v>
      </c>
      <c r="L287" s="81">
        <f t="shared" si="21"/>
        <v>0</v>
      </c>
      <c r="M287" s="82"/>
      <c r="N287" s="83">
        <f t="shared" si="19"/>
        <v>0</v>
      </c>
      <c r="O287" s="80"/>
      <c r="P287" s="80"/>
      <c r="Q287" s="80"/>
      <c r="R287" s="84">
        <f t="shared" si="20"/>
        <v>0</v>
      </c>
      <c r="S287" s="19" t="str">
        <f t="shared" si="9"/>
        <v>OK</v>
      </c>
      <c r="T287" s="48"/>
      <c r="U287" s="48"/>
      <c r="V287" s="48"/>
      <c r="W287" s="48"/>
      <c r="X287" s="48"/>
      <c r="Y287" s="50"/>
      <c r="Z287" s="50"/>
      <c r="AA287" s="50"/>
      <c r="AB287" s="50"/>
      <c r="AC287" s="50"/>
      <c r="AD287" s="50"/>
      <c r="AE287" s="50"/>
      <c r="AF287" s="51"/>
      <c r="AG287" s="51"/>
      <c r="AH287" s="51"/>
      <c r="AI287" s="51"/>
    </row>
    <row r="288" spans="1:35" ht="40" customHeight="1" x14ac:dyDescent="0.35">
      <c r="A288" s="109"/>
      <c r="B288" s="112"/>
      <c r="C288" s="33">
        <v>285</v>
      </c>
      <c r="D288" s="115"/>
      <c r="E288" s="39" t="s">
        <v>56</v>
      </c>
      <c r="F288" s="40" t="s">
        <v>37</v>
      </c>
      <c r="G288" s="40" t="s">
        <v>96</v>
      </c>
      <c r="H288" s="40" t="s">
        <v>29</v>
      </c>
      <c r="I288" s="38">
        <v>32.17</v>
      </c>
      <c r="J288" s="17">
        <v>0</v>
      </c>
      <c r="K288" s="79">
        <f t="shared" si="18"/>
        <v>0</v>
      </c>
      <c r="L288" s="81">
        <f t="shared" si="21"/>
        <v>0</v>
      </c>
      <c r="M288" s="82"/>
      <c r="N288" s="83">
        <f t="shared" si="19"/>
        <v>0</v>
      </c>
      <c r="O288" s="80"/>
      <c r="P288" s="80"/>
      <c r="Q288" s="80"/>
      <c r="R288" s="84">
        <f t="shared" si="20"/>
        <v>0</v>
      </c>
      <c r="S288" s="19" t="str">
        <f t="shared" si="9"/>
        <v>OK</v>
      </c>
      <c r="T288" s="48"/>
      <c r="U288" s="48"/>
      <c r="V288" s="48"/>
      <c r="W288" s="48"/>
      <c r="X288" s="48"/>
      <c r="Y288" s="50"/>
      <c r="Z288" s="50"/>
      <c r="AA288" s="50"/>
      <c r="AB288" s="50"/>
      <c r="AC288" s="50"/>
      <c r="AD288" s="50"/>
      <c r="AE288" s="50"/>
      <c r="AF288" s="51"/>
      <c r="AG288" s="51"/>
      <c r="AH288" s="51"/>
      <c r="AI288" s="51"/>
    </row>
    <row r="289" spans="1:35" ht="40" customHeight="1" x14ac:dyDescent="0.35">
      <c r="A289" s="109"/>
      <c r="B289" s="112"/>
      <c r="C289" s="33">
        <v>286</v>
      </c>
      <c r="D289" s="115"/>
      <c r="E289" s="39" t="s">
        <v>58</v>
      </c>
      <c r="F289" s="40" t="s">
        <v>37</v>
      </c>
      <c r="G289" s="40" t="s">
        <v>59</v>
      </c>
      <c r="H289" s="40" t="s">
        <v>29</v>
      </c>
      <c r="I289" s="38">
        <v>72.08</v>
      </c>
      <c r="J289" s="17">
        <v>0</v>
      </c>
      <c r="K289" s="79">
        <f t="shared" si="18"/>
        <v>0</v>
      </c>
      <c r="L289" s="81">
        <f t="shared" si="21"/>
        <v>0</v>
      </c>
      <c r="M289" s="82"/>
      <c r="N289" s="83">
        <f t="shared" si="19"/>
        <v>0</v>
      </c>
      <c r="O289" s="80"/>
      <c r="P289" s="80"/>
      <c r="Q289" s="80"/>
      <c r="R289" s="84">
        <f t="shared" si="20"/>
        <v>0</v>
      </c>
      <c r="S289" s="19" t="str">
        <f t="shared" si="9"/>
        <v>OK</v>
      </c>
      <c r="T289" s="48"/>
      <c r="U289" s="48"/>
      <c r="V289" s="48"/>
      <c r="W289" s="48"/>
      <c r="X289" s="48"/>
      <c r="Y289" s="50"/>
      <c r="Z289" s="50"/>
      <c r="AA289" s="50"/>
      <c r="AB289" s="50"/>
      <c r="AC289" s="50"/>
      <c r="AD289" s="50"/>
      <c r="AE289" s="50"/>
      <c r="AF289" s="51"/>
      <c r="AG289" s="51"/>
      <c r="AH289" s="51"/>
      <c r="AI289" s="51"/>
    </row>
    <row r="290" spans="1:35" ht="40" customHeight="1" x14ac:dyDescent="0.35">
      <c r="A290" s="109"/>
      <c r="B290" s="112"/>
      <c r="C290" s="33">
        <v>287</v>
      </c>
      <c r="D290" s="115"/>
      <c r="E290" s="39" t="s">
        <v>60</v>
      </c>
      <c r="F290" s="40" t="s">
        <v>37</v>
      </c>
      <c r="G290" s="40" t="s">
        <v>61</v>
      </c>
      <c r="H290" s="40" t="s">
        <v>29</v>
      </c>
      <c r="I290" s="38">
        <v>120.74</v>
      </c>
      <c r="J290" s="17">
        <v>0</v>
      </c>
      <c r="K290" s="79">
        <f t="shared" si="18"/>
        <v>0</v>
      </c>
      <c r="L290" s="81">
        <f t="shared" si="21"/>
        <v>0</v>
      </c>
      <c r="M290" s="82"/>
      <c r="N290" s="83">
        <f t="shared" si="19"/>
        <v>0</v>
      </c>
      <c r="O290" s="80"/>
      <c r="P290" s="80"/>
      <c r="Q290" s="80"/>
      <c r="R290" s="84">
        <f t="shared" si="20"/>
        <v>0</v>
      </c>
      <c r="S290" s="19" t="str">
        <f t="shared" si="9"/>
        <v>OK</v>
      </c>
      <c r="T290" s="48"/>
      <c r="U290" s="48"/>
      <c r="V290" s="48"/>
      <c r="W290" s="48"/>
      <c r="X290" s="48"/>
      <c r="Y290" s="50"/>
      <c r="Z290" s="50"/>
      <c r="AA290" s="50"/>
      <c r="AB290" s="50"/>
      <c r="AC290" s="50"/>
      <c r="AD290" s="50"/>
      <c r="AE290" s="50"/>
      <c r="AF290" s="51"/>
      <c r="AG290" s="51"/>
      <c r="AH290" s="51"/>
      <c r="AI290" s="51"/>
    </row>
    <row r="291" spans="1:35" ht="40" customHeight="1" x14ac:dyDescent="0.35">
      <c r="A291" s="109"/>
      <c r="B291" s="112"/>
      <c r="C291" s="33">
        <v>288</v>
      </c>
      <c r="D291" s="115"/>
      <c r="E291" s="39" t="s">
        <v>62</v>
      </c>
      <c r="F291" s="40" t="s">
        <v>125</v>
      </c>
      <c r="G291" s="40" t="s">
        <v>63</v>
      </c>
      <c r="H291" s="40" t="s">
        <v>29</v>
      </c>
      <c r="I291" s="38">
        <v>1290.07</v>
      </c>
      <c r="J291" s="17">
        <v>0</v>
      </c>
      <c r="K291" s="79">
        <f t="shared" si="18"/>
        <v>0</v>
      </c>
      <c r="L291" s="81">
        <f t="shared" si="21"/>
        <v>0</v>
      </c>
      <c r="M291" s="82"/>
      <c r="N291" s="83">
        <f t="shared" si="19"/>
        <v>0</v>
      </c>
      <c r="O291" s="80"/>
      <c r="P291" s="80"/>
      <c r="Q291" s="80"/>
      <c r="R291" s="84">
        <f t="shared" si="20"/>
        <v>0</v>
      </c>
      <c r="S291" s="19" t="str">
        <f t="shared" si="9"/>
        <v>OK</v>
      </c>
      <c r="T291" s="48"/>
      <c r="U291" s="48"/>
      <c r="V291" s="48"/>
      <c r="W291" s="48"/>
      <c r="X291" s="48"/>
      <c r="Y291" s="50"/>
      <c r="Z291" s="50"/>
      <c r="AA291" s="50"/>
      <c r="AB291" s="50"/>
      <c r="AC291" s="50"/>
      <c r="AD291" s="50"/>
      <c r="AE291" s="50"/>
      <c r="AF291" s="51"/>
      <c r="AG291" s="51"/>
      <c r="AH291" s="51"/>
      <c r="AI291" s="51"/>
    </row>
    <row r="292" spans="1:35" ht="40" customHeight="1" x14ac:dyDescent="0.35">
      <c r="A292" s="109"/>
      <c r="B292" s="112"/>
      <c r="C292" s="33">
        <v>289</v>
      </c>
      <c r="D292" s="115"/>
      <c r="E292" s="39" t="s">
        <v>64</v>
      </c>
      <c r="F292" s="40" t="s">
        <v>125</v>
      </c>
      <c r="G292" s="40" t="s">
        <v>63</v>
      </c>
      <c r="H292" s="40" t="s">
        <v>29</v>
      </c>
      <c r="I292" s="38">
        <v>678.33</v>
      </c>
      <c r="J292" s="17">
        <v>0</v>
      </c>
      <c r="K292" s="79">
        <f t="shared" si="18"/>
        <v>0</v>
      </c>
      <c r="L292" s="81">
        <f t="shared" si="21"/>
        <v>0</v>
      </c>
      <c r="M292" s="82"/>
      <c r="N292" s="83">
        <f t="shared" si="19"/>
        <v>0</v>
      </c>
      <c r="O292" s="80"/>
      <c r="P292" s="80"/>
      <c r="Q292" s="80"/>
      <c r="R292" s="84">
        <f t="shared" si="20"/>
        <v>0</v>
      </c>
      <c r="S292" s="19" t="str">
        <f t="shared" si="9"/>
        <v>OK</v>
      </c>
      <c r="T292" s="48"/>
      <c r="U292" s="48"/>
      <c r="V292" s="48"/>
      <c r="W292" s="48"/>
      <c r="X292" s="48"/>
      <c r="Y292" s="50"/>
      <c r="Z292" s="50"/>
      <c r="AA292" s="50"/>
      <c r="AB292" s="50"/>
      <c r="AC292" s="50"/>
      <c r="AD292" s="50"/>
      <c r="AE292" s="50"/>
      <c r="AF292" s="51"/>
      <c r="AG292" s="51"/>
      <c r="AH292" s="51"/>
      <c r="AI292" s="51"/>
    </row>
    <row r="293" spans="1:35" ht="40" customHeight="1" x14ac:dyDescent="0.35">
      <c r="A293" s="109"/>
      <c r="B293" s="112"/>
      <c r="C293" s="33">
        <v>290</v>
      </c>
      <c r="D293" s="115"/>
      <c r="E293" s="39" t="s">
        <v>65</v>
      </c>
      <c r="F293" s="40" t="s">
        <v>125</v>
      </c>
      <c r="G293" s="40" t="s">
        <v>66</v>
      </c>
      <c r="H293" s="40" t="s">
        <v>29</v>
      </c>
      <c r="I293" s="38">
        <v>183.14</v>
      </c>
      <c r="J293" s="17">
        <v>0</v>
      </c>
      <c r="K293" s="79">
        <f t="shared" si="18"/>
        <v>0</v>
      </c>
      <c r="L293" s="81">
        <f t="shared" si="21"/>
        <v>0</v>
      </c>
      <c r="M293" s="82"/>
      <c r="N293" s="83">
        <f t="shared" si="19"/>
        <v>0</v>
      </c>
      <c r="O293" s="80"/>
      <c r="P293" s="80"/>
      <c r="Q293" s="80"/>
      <c r="R293" s="84">
        <f t="shared" si="20"/>
        <v>0</v>
      </c>
      <c r="S293" s="19" t="str">
        <f t="shared" si="9"/>
        <v>OK</v>
      </c>
      <c r="T293" s="48"/>
      <c r="U293" s="48"/>
      <c r="V293" s="48"/>
      <c r="W293" s="48"/>
      <c r="X293" s="48"/>
      <c r="Y293" s="50"/>
      <c r="Z293" s="50"/>
      <c r="AA293" s="50"/>
      <c r="AB293" s="50"/>
      <c r="AC293" s="50"/>
      <c r="AD293" s="50"/>
      <c r="AE293" s="50"/>
      <c r="AF293" s="51"/>
      <c r="AG293" s="51"/>
      <c r="AH293" s="51"/>
      <c r="AI293" s="51"/>
    </row>
    <row r="294" spans="1:35" ht="40" customHeight="1" x14ac:dyDescent="0.35">
      <c r="A294" s="109"/>
      <c r="B294" s="112"/>
      <c r="C294" s="33">
        <v>291</v>
      </c>
      <c r="D294" s="115"/>
      <c r="E294" s="39" t="s">
        <v>67</v>
      </c>
      <c r="F294" s="40" t="s">
        <v>125</v>
      </c>
      <c r="G294" s="40" t="s">
        <v>68</v>
      </c>
      <c r="H294" s="40" t="s">
        <v>29</v>
      </c>
      <c r="I294" s="38">
        <v>841.19</v>
      </c>
      <c r="J294" s="17">
        <v>0</v>
      </c>
      <c r="K294" s="79">
        <f t="shared" si="18"/>
        <v>0</v>
      </c>
      <c r="L294" s="81">
        <f t="shared" si="21"/>
        <v>0</v>
      </c>
      <c r="M294" s="82"/>
      <c r="N294" s="83">
        <f t="shared" si="19"/>
        <v>0</v>
      </c>
      <c r="O294" s="80"/>
      <c r="P294" s="80"/>
      <c r="Q294" s="80"/>
      <c r="R294" s="84">
        <f t="shared" si="20"/>
        <v>0</v>
      </c>
      <c r="S294" s="19" t="str">
        <f t="shared" si="9"/>
        <v>OK</v>
      </c>
      <c r="T294" s="48"/>
      <c r="U294" s="48"/>
      <c r="V294" s="48"/>
      <c r="W294" s="48"/>
      <c r="X294" s="48"/>
      <c r="Y294" s="50"/>
      <c r="Z294" s="50"/>
      <c r="AA294" s="50"/>
      <c r="AB294" s="50"/>
      <c r="AC294" s="50"/>
      <c r="AD294" s="50"/>
      <c r="AE294" s="50"/>
      <c r="AF294" s="51"/>
      <c r="AG294" s="51"/>
      <c r="AH294" s="51"/>
      <c r="AI294" s="51"/>
    </row>
    <row r="295" spans="1:35" ht="40" customHeight="1" x14ac:dyDescent="0.35">
      <c r="A295" s="109"/>
      <c r="B295" s="112"/>
      <c r="C295" s="33">
        <v>292</v>
      </c>
      <c r="D295" s="115"/>
      <c r="E295" s="39" t="s">
        <v>69</v>
      </c>
      <c r="F295" s="40" t="s">
        <v>125</v>
      </c>
      <c r="G295" s="40" t="s">
        <v>28</v>
      </c>
      <c r="H295" s="40" t="s">
        <v>29</v>
      </c>
      <c r="I295" s="38">
        <v>420.31</v>
      </c>
      <c r="J295" s="17">
        <v>0</v>
      </c>
      <c r="K295" s="79">
        <f t="shared" si="18"/>
        <v>0</v>
      </c>
      <c r="L295" s="81">
        <f t="shared" si="21"/>
        <v>0</v>
      </c>
      <c r="M295" s="82"/>
      <c r="N295" s="83">
        <f t="shared" si="19"/>
        <v>0</v>
      </c>
      <c r="O295" s="80"/>
      <c r="P295" s="80"/>
      <c r="Q295" s="80"/>
      <c r="R295" s="84">
        <f t="shared" si="20"/>
        <v>0</v>
      </c>
      <c r="S295" s="19" t="str">
        <f t="shared" ref="S295:S354" si="22">IF(R295&lt;0,"ATENÇÃO","OK")</f>
        <v>OK</v>
      </c>
      <c r="T295" s="48"/>
      <c r="U295" s="48"/>
      <c r="V295" s="48"/>
      <c r="W295" s="48"/>
      <c r="X295" s="48"/>
      <c r="Y295" s="50"/>
      <c r="Z295" s="50"/>
      <c r="AA295" s="50"/>
      <c r="AB295" s="50"/>
      <c r="AC295" s="50"/>
      <c r="AD295" s="50"/>
      <c r="AE295" s="50"/>
      <c r="AF295" s="51"/>
      <c r="AG295" s="51"/>
      <c r="AH295" s="51"/>
      <c r="AI295" s="51"/>
    </row>
    <row r="296" spans="1:35" ht="40" customHeight="1" x14ac:dyDescent="0.35">
      <c r="A296" s="109"/>
      <c r="B296" s="112"/>
      <c r="C296" s="33">
        <v>293</v>
      </c>
      <c r="D296" s="115"/>
      <c r="E296" s="39" t="s">
        <v>70</v>
      </c>
      <c r="F296" s="40" t="s">
        <v>125</v>
      </c>
      <c r="G296" s="40" t="s">
        <v>71</v>
      </c>
      <c r="H296" s="40" t="s">
        <v>29</v>
      </c>
      <c r="I296" s="38">
        <v>159.81</v>
      </c>
      <c r="J296" s="17">
        <v>0</v>
      </c>
      <c r="K296" s="79">
        <f t="shared" si="18"/>
        <v>0</v>
      </c>
      <c r="L296" s="81">
        <f t="shared" si="21"/>
        <v>0</v>
      </c>
      <c r="M296" s="82"/>
      <c r="N296" s="83">
        <f t="shared" si="19"/>
        <v>0</v>
      </c>
      <c r="O296" s="80"/>
      <c r="P296" s="80"/>
      <c r="Q296" s="80"/>
      <c r="R296" s="84">
        <f t="shared" si="20"/>
        <v>0</v>
      </c>
      <c r="S296" s="19" t="str">
        <f t="shared" si="22"/>
        <v>OK</v>
      </c>
      <c r="T296" s="48"/>
      <c r="U296" s="48"/>
      <c r="V296" s="48"/>
      <c r="W296" s="48"/>
      <c r="X296" s="48"/>
      <c r="Y296" s="50"/>
      <c r="Z296" s="50"/>
      <c r="AA296" s="50"/>
      <c r="AB296" s="50"/>
      <c r="AC296" s="50"/>
      <c r="AD296" s="50"/>
      <c r="AE296" s="50"/>
      <c r="AF296" s="51"/>
      <c r="AG296" s="51"/>
      <c r="AH296" s="51"/>
      <c r="AI296" s="51"/>
    </row>
    <row r="297" spans="1:35" ht="40" customHeight="1" x14ac:dyDescent="0.35">
      <c r="A297" s="109"/>
      <c r="B297" s="112"/>
      <c r="C297" s="33">
        <v>294</v>
      </c>
      <c r="D297" s="115"/>
      <c r="E297" s="39" t="s">
        <v>72</v>
      </c>
      <c r="F297" s="40" t="s">
        <v>125</v>
      </c>
      <c r="G297" s="40" t="s">
        <v>73</v>
      </c>
      <c r="H297" s="40" t="s">
        <v>29</v>
      </c>
      <c r="I297" s="38">
        <v>931.3</v>
      </c>
      <c r="J297" s="17">
        <v>0</v>
      </c>
      <c r="K297" s="79">
        <f t="shared" si="18"/>
        <v>0</v>
      </c>
      <c r="L297" s="81">
        <f t="shared" si="21"/>
        <v>0</v>
      </c>
      <c r="M297" s="82"/>
      <c r="N297" s="83">
        <f t="shared" si="19"/>
        <v>0</v>
      </c>
      <c r="O297" s="80"/>
      <c r="P297" s="80"/>
      <c r="Q297" s="80"/>
      <c r="R297" s="84">
        <f t="shared" si="20"/>
        <v>0</v>
      </c>
      <c r="S297" s="19" t="str">
        <f t="shared" si="22"/>
        <v>OK</v>
      </c>
      <c r="T297" s="48"/>
      <c r="U297" s="48"/>
      <c r="V297" s="48"/>
      <c r="W297" s="48"/>
      <c r="X297" s="48"/>
      <c r="Y297" s="50"/>
      <c r="Z297" s="50"/>
      <c r="AA297" s="50"/>
      <c r="AB297" s="50"/>
      <c r="AC297" s="50"/>
      <c r="AD297" s="50"/>
      <c r="AE297" s="50"/>
      <c r="AF297" s="51"/>
      <c r="AG297" s="51"/>
      <c r="AH297" s="51"/>
      <c r="AI297" s="51"/>
    </row>
    <row r="298" spans="1:35" ht="40" customHeight="1" x14ac:dyDescent="0.35">
      <c r="A298" s="109"/>
      <c r="B298" s="112"/>
      <c r="C298" s="33">
        <v>295</v>
      </c>
      <c r="D298" s="115"/>
      <c r="E298" s="39" t="s">
        <v>74</v>
      </c>
      <c r="F298" s="40" t="s">
        <v>125</v>
      </c>
      <c r="G298" s="40" t="s">
        <v>75</v>
      </c>
      <c r="H298" s="40" t="s">
        <v>29</v>
      </c>
      <c r="I298" s="38">
        <v>1299.95</v>
      </c>
      <c r="J298" s="17">
        <v>0</v>
      </c>
      <c r="K298" s="79">
        <f t="shared" si="18"/>
        <v>0</v>
      </c>
      <c r="L298" s="81">
        <f t="shared" si="21"/>
        <v>0</v>
      </c>
      <c r="M298" s="82"/>
      <c r="N298" s="83">
        <f t="shared" si="19"/>
        <v>0</v>
      </c>
      <c r="O298" s="80"/>
      <c r="P298" s="80"/>
      <c r="Q298" s="80"/>
      <c r="R298" s="84">
        <f t="shared" si="20"/>
        <v>0</v>
      </c>
      <c r="S298" s="19" t="str">
        <f t="shared" si="22"/>
        <v>OK</v>
      </c>
      <c r="T298" s="48"/>
      <c r="U298" s="48"/>
      <c r="V298" s="48"/>
      <c r="W298" s="48"/>
      <c r="X298" s="48"/>
      <c r="Y298" s="50"/>
      <c r="Z298" s="50"/>
      <c r="AA298" s="50"/>
      <c r="AB298" s="50"/>
      <c r="AC298" s="50"/>
      <c r="AD298" s="50"/>
      <c r="AE298" s="50"/>
      <c r="AF298" s="51"/>
      <c r="AG298" s="51"/>
      <c r="AH298" s="51"/>
      <c r="AI298" s="51"/>
    </row>
    <row r="299" spans="1:35" ht="40" customHeight="1" x14ac:dyDescent="0.35">
      <c r="A299" s="109"/>
      <c r="B299" s="112"/>
      <c r="C299" s="33">
        <v>296</v>
      </c>
      <c r="D299" s="115"/>
      <c r="E299" s="39" t="s">
        <v>78</v>
      </c>
      <c r="F299" s="40" t="s">
        <v>125</v>
      </c>
      <c r="G299" s="40" t="s">
        <v>28</v>
      </c>
      <c r="H299" s="40" t="s">
        <v>29</v>
      </c>
      <c r="I299" s="38">
        <v>87.31</v>
      </c>
      <c r="J299" s="17">
        <v>0</v>
      </c>
      <c r="K299" s="79">
        <f t="shared" si="18"/>
        <v>0</v>
      </c>
      <c r="L299" s="81">
        <f t="shared" si="21"/>
        <v>0</v>
      </c>
      <c r="M299" s="82"/>
      <c r="N299" s="83">
        <f t="shared" si="19"/>
        <v>0</v>
      </c>
      <c r="O299" s="80"/>
      <c r="P299" s="80"/>
      <c r="Q299" s="80"/>
      <c r="R299" s="84">
        <f t="shared" si="20"/>
        <v>0</v>
      </c>
      <c r="S299" s="19" t="str">
        <f t="shared" si="22"/>
        <v>OK</v>
      </c>
      <c r="T299" s="48"/>
      <c r="U299" s="48"/>
      <c r="V299" s="48"/>
      <c r="W299" s="48"/>
      <c r="X299" s="48"/>
      <c r="Y299" s="50"/>
      <c r="Z299" s="50"/>
      <c r="AA299" s="50"/>
      <c r="AB299" s="50"/>
      <c r="AC299" s="50"/>
      <c r="AD299" s="50"/>
      <c r="AE299" s="50"/>
      <c r="AF299" s="51"/>
      <c r="AG299" s="51"/>
      <c r="AH299" s="51"/>
      <c r="AI299" s="51"/>
    </row>
    <row r="300" spans="1:35" ht="40" customHeight="1" x14ac:dyDescent="0.35">
      <c r="A300" s="109"/>
      <c r="B300" s="112"/>
      <c r="C300" s="33">
        <v>297</v>
      </c>
      <c r="D300" s="115"/>
      <c r="E300" s="39" t="s">
        <v>131</v>
      </c>
      <c r="F300" s="40" t="s">
        <v>125</v>
      </c>
      <c r="G300" s="40" t="s">
        <v>28</v>
      </c>
      <c r="H300" s="40" t="s">
        <v>29</v>
      </c>
      <c r="I300" s="38">
        <v>82.66</v>
      </c>
      <c r="J300" s="17">
        <v>0</v>
      </c>
      <c r="K300" s="79">
        <f t="shared" si="18"/>
        <v>0</v>
      </c>
      <c r="L300" s="81">
        <f t="shared" si="21"/>
        <v>0</v>
      </c>
      <c r="M300" s="82"/>
      <c r="N300" s="83">
        <f t="shared" si="19"/>
        <v>0</v>
      </c>
      <c r="O300" s="80"/>
      <c r="P300" s="80"/>
      <c r="Q300" s="80"/>
      <c r="R300" s="84">
        <f t="shared" si="20"/>
        <v>0</v>
      </c>
      <c r="S300" s="19" t="str">
        <f t="shared" si="22"/>
        <v>OK</v>
      </c>
      <c r="T300" s="48"/>
      <c r="U300" s="48"/>
      <c r="V300" s="48"/>
      <c r="W300" s="48"/>
      <c r="X300" s="48"/>
      <c r="Y300" s="50"/>
      <c r="Z300" s="50"/>
      <c r="AA300" s="50"/>
      <c r="AB300" s="50"/>
      <c r="AC300" s="50"/>
      <c r="AD300" s="50"/>
      <c r="AE300" s="50"/>
      <c r="AF300" s="51"/>
      <c r="AG300" s="51"/>
      <c r="AH300" s="51"/>
      <c r="AI300" s="51"/>
    </row>
    <row r="301" spans="1:35" ht="40" customHeight="1" x14ac:dyDescent="0.35">
      <c r="A301" s="109"/>
      <c r="B301" s="112"/>
      <c r="C301" s="33">
        <v>298</v>
      </c>
      <c r="D301" s="115"/>
      <c r="E301" s="39" t="s">
        <v>132</v>
      </c>
      <c r="F301" s="40" t="s">
        <v>37</v>
      </c>
      <c r="G301" s="40" t="s">
        <v>79</v>
      </c>
      <c r="H301" s="40" t="s">
        <v>29</v>
      </c>
      <c r="I301" s="38">
        <v>15.69</v>
      </c>
      <c r="J301" s="17">
        <v>0</v>
      </c>
      <c r="K301" s="79">
        <f t="shared" si="18"/>
        <v>0</v>
      </c>
      <c r="L301" s="81">
        <f t="shared" si="21"/>
        <v>0</v>
      </c>
      <c r="M301" s="82"/>
      <c r="N301" s="83">
        <f t="shared" si="19"/>
        <v>0</v>
      </c>
      <c r="O301" s="80"/>
      <c r="P301" s="80"/>
      <c r="Q301" s="80"/>
      <c r="R301" s="84">
        <f t="shared" si="20"/>
        <v>0</v>
      </c>
      <c r="S301" s="19" t="str">
        <f t="shared" si="22"/>
        <v>OK</v>
      </c>
      <c r="T301" s="48"/>
      <c r="U301" s="48"/>
      <c r="V301" s="48"/>
      <c r="W301" s="48"/>
      <c r="X301" s="48"/>
      <c r="Y301" s="50"/>
      <c r="Z301" s="50"/>
      <c r="AA301" s="50"/>
      <c r="AB301" s="50"/>
      <c r="AC301" s="50"/>
      <c r="AD301" s="50"/>
      <c r="AE301" s="50"/>
      <c r="AF301" s="51"/>
      <c r="AG301" s="51"/>
      <c r="AH301" s="51"/>
      <c r="AI301" s="51"/>
    </row>
    <row r="302" spans="1:35" ht="40" customHeight="1" x14ac:dyDescent="0.35">
      <c r="A302" s="109"/>
      <c r="B302" s="112"/>
      <c r="C302" s="33">
        <v>299</v>
      </c>
      <c r="D302" s="115"/>
      <c r="E302" s="39" t="s">
        <v>133</v>
      </c>
      <c r="F302" s="40" t="s">
        <v>37</v>
      </c>
      <c r="G302" s="40" t="s">
        <v>80</v>
      </c>
      <c r="H302" s="40" t="s">
        <v>29</v>
      </c>
      <c r="I302" s="38">
        <v>24.05</v>
      </c>
      <c r="J302" s="17">
        <v>0</v>
      </c>
      <c r="K302" s="79">
        <f t="shared" si="18"/>
        <v>0</v>
      </c>
      <c r="L302" s="81">
        <f t="shared" si="21"/>
        <v>0</v>
      </c>
      <c r="M302" s="82"/>
      <c r="N302" s="83">
        <f t="shared" si="19"/>
        <v>0</v>
      </c>
      <c r="O302" s="80"/>
      <c r="P302" s="80"/>
      <c r="Q302" s="80"/>
      <c r="R302" s="84">
        <f t="shared" si="20"/>
        <v>0</v>
      </c>
      <c r="S302" s="19" t="str">
        <f t="shared" si="22"/>
        <v>OK</v>
      </c>
      <c r="T302" s="48"/>
      <c r="U302" s="48"/>
      <c r="V302" s="48"/>
      <c r="W302" s="48"/>
      <c r="X302" s="48"/>
      <c r="Y302" s="50"/>
      <c r="Z302" s="50"/>
      <c r="AA302" s="50"/>
      <c r="AB302" s="50"/>
      <c r="AC302" s="50"/>
      <c r="AD302" s="50"/>
      <c r="AE302" s="50"/>
      <c r="AF302" s="51"/>
      <c r="AG302" s="51"/>
      <c r="AH302" s="51"/>
      <c r="AI302" s="51"/>
    </row>
    <row r="303" spans="1:35" ht="40" customHeight="1" x14ac:dyDescent="0.35">
      <c r="A303" s="109"/>
      <c r="B303" s="112"/>
      <c r="C303" s="33">
        <v>300</v>
      </c>
      <c r="D303" s="115"/>
      <c r="E303" s="39" t="s">
        <v>134</v>
      </c>
      <c r="F303" s="40" t="s">
        <v>37</v>
      </c>
      <c r="G303" s="40" t="s">
        <v>81</v>
      </c>
      <c r="H303" s="40" t="s">
        <v>29</v>
      </c>
      <c r="I303" s="38">
        <v>25.2</v>
      </c>
      <c r="J303" s="17">
        <v>0</v>
      </c>
      <c r="K303" s="79">
        <f t="shared" si="18"/>
        <v>0</v>
      </c>
      <c r="L303" s="81">
        <f t="shared" si="21"/>
        <v>0</v>
      </c>
      <c r="M303" s="82"/>
      <c r="N303" s="83">
        <f t="shared" si="19"/>
        <v>0</v>
      </c>
      <c r="O303" s="80"/>
      <c r="P303" s="80"/>
      <c r="Q303" s="80"/>
      <c r="R303" s="84">
        <f t="shared" si="20"/>
        <v>0</v>
      </c>
      <c r="S303" s="19" t="str">
        <f t="shared" si="22"/>
        <v>OK</v>
      </c>
      <c r="T303" s="48"/>
      <c r="U303" s="48"/>
      <c r="V303" s="48"/>
      <c r="W303" s="48"/>
      <c r="X303" s="48"/>
      <c r="Y303" s="50"/>
      <c r="Z303" s="50"/>
      <c r="AA303" s="50"/>
      <c r="AB303" s="50"/>
      <c r="AC303" s="50"/>
      <c r="AD303" s="50"/>
      <c r="AE303" s="50"/>
      <c r="AF303" s="51"/>
      <c r="AG303" s="51"/>
      <c r="AH303" s="51"/>
      <c r="AI303" s="51"/>
    </row>
    <row r="304" spans="1:35" ht="40" customHeight="1" x14ac:dyDescent="0.35">
      <c r="A304" s="109"/>
      <c r="B304" s="112"/>
      <c r="C304" s="33">
        <v>301</v>
      </c>
      <c r="D304" s="115"/>
      <c r="E304" s="39" t="s">
        <v>135</v>
      </c>
      <c r="F304" s="40" t="s">
        <v>37</v>
      </c>
      <c r="G304" s="40" t="s">
        <v>82</v>
      </c>
      <c r="H304" s="40" t="s">
        <v>29</v>
      </c>
      <c r="I304" s="38">
        <v>63.45</v>
      </c>
      <c r="J304" s="17">
        <v>0</v>
      </c>
      <c r="K304" s="79">
        <f t="shared" si="18"/>
        <v>0</v>
      </c>
      <c r="L304" s="81">
        <f t="shared" si="21"/>
        <v>0</v>
      </c>
      <c r="M304" s="82"/>
      <c r="N304" s="83">
        <f t="shared" si="19"/>
        <v>0</v>
      </c>
      <c r="O304" s="80"/>
      <c r="P304" s="80"/>
      <c r="Q304" s="80"/>
      <c r="R304" s="84">
        <f t="shared" si="20"/>
        <v>0</v>
      </c>
      <c r="S304" s="19" t="str">
        <f t="shared" si="22"/>
        <v>OK</v>
      </c>
      <c r="T304" s="48"/>
      <c r="U304" s="48"/>
      <c r="V304" s="48"/>
      <c r="W304" s="48"/>
      <c r="X304" s="48"/>
      <c r="Y304" s="50"/>
      <c r="Z304" s="50"/>
      <c r="AA304" s="50"/>
      <c r="AB304" s="50"/>
      <c r="AC304" s="50"/>
      <c r="AD304" s="50"/>
      <c r="AE304" s="50"/>
      <c r="AF304" s="51"/>
      <c r="AG304" s="51"/>
      <c r="AH304" s="51"/>
      <c r="AI304" s="51"/>
    </row>
    <row r="305" spans="1:35" ht="40" customHeight="1" x14ac:dyDescent="0.35">
      <c r="A305" s="109"/>
      <c r="B305" s="112"/>
      <c r="C305" s="33">
        <v>302</v>
      </c>
      <c r="D305" s="115"/>
      <c r="E305" s="39" t="s">
        <v>136</v>
      </c>
      <c r="F305" s="40" t="s">
        <v>37</v>
      </c>
      <c r="G305" s="40" t="s">
        <v>83</v>
      </c>
      <c r="H305" s="40" t="s">
        <v>29</v>
      </c>
      <c r="I305" s="38">
        <v>33.200000000000003</v>
      </c>
      <c r="J305" s="17">
        <v>0</v>
      </c>
      <c r="K305" s="79">
        <f t="shared" si="18"/>
        <v>0</v>
      </c>
      <c r="L305" s="81">
        <f t="shared" si="21"/>
        <v>0</v>
      </c>
      <c r="M305" s="82"/>
      <c r="N305" s="83">
        <f t="shared" si="19"/>
        <v>0</v>
      </c>
      <c r="O305" s="80"/>
      <c r="P305" s="80"/>
      <c r="Q305" s="80"/>
      <c r="R305" s="84">
        <f t="shared" si="20"/>
        <v>0</v>
      </c>
      <c r="S305" s="19" t="str">
        <f t="shared" si="22"/>
        <v>OK</v>
      </c>
      <c r="T305" s="48"/>
      <c r="U305" s="48"/>
      <c r="V305" s="48"/>
      <c r="W305" s="48"/>
      <c r="X305" s="48"/>
      <c r="Y305" s="50"/>
      <c r="Z305" s="50"/>
      <c r="AA305" s="50"/>
      <c r="AB305" s="50"/>
      <c r="AC305" s="50"/>
      <c r="AD305" s="50"/>
      <c r="AE305" s="50"/>
      <c r="AF305" s="51"/>
      <c r="AG305" s="51"/>
      <c r="AH305" s="51"/>
      <c r="AI305" s="51"/>
    </row>
    <row r="306" spans="1:35" ht="40" customHeight="1" x14ac:dyDescent="0.35">
      <c r="A306" s="109"/>
      <c r="B306" s="112"/>
      <c r="C306" s="33">
        <v>303</v>
      </c>
      <c r="D306" s="115"/>
      <c r="E306" s="39" t="s">
        <v>84</v>
      </c>
      <c r="F306" s="40" t="s">
        <v>125</v>
      </c>
      <c r="G306" s="40" t="s">
        <v>85</v>
      </c>
      <c r="H306" s="40" t="s">
        <v>29</v>
      </c>
      <c r="I306" s="38">
        <v>1374.33</v>
      </c>
      <c r="J306" s="17">
        <v>0</v>
      </c>
      <c r="K306" s="79">
        <f t="shared" si="18"/>
        <v>0</v>
      </c>
      <c r="L306" s="81">
        <f t="shared" si="21"/>
        <v>0</v>
      </c>
      <c r="M306" s="82"/>
      <c r="N306" s="83">
        <f t="shared" si="19"/>
        <v>0</v>
      </c>
      <c r="O306" s="80"/>
      <c r="P306" s="80"/>
      <c r="Q306" s="80"/>
      <c r="R306" s="84">
        <f t="shared" si="20"/>
        <v>0</v>
      </c>
      <c r="S306" s="19" t="str">
        <f t="shared" si="22"/>
        <v>OK</v>
      </c>
      <c r="T306" s="48"/>
      <c r="U306" s="48"/>
      <c r="V306" s="48"/>
      <c r="W306" s="48"/>
      <c r="X306" s="48"/>
      <c r="Y306" s="50"/>
      <c r="Z306" s="50"/>
      <c r="AA306" s="50"/>
      <c r="AB306" s="50"/>
      <c r="AC306" s="50"/>
      <c r="AD306" s="50"/>
      <c r="AE306" s="50"/>
      <c r="AF306" s="51"/>
      <c r="AG306" s="51"/>
      <c r="AH306" s="51"/>
      <c r="AI306" s="51"/>
    </row>
    <row r="307" spans="1:35" ht="40" customHeight="1" x14ac:dyDescent="0.35">
      <c r="A307" s="109"/>
      <c r="B307" s="112"/>
      <c r="C307" s="33">
        <v>304</v>
      </c>
      <c r="D307" s="115"/>
      <c r="E307" s="39" t="s">
        <v>86</v>
      </c>
      <c r="F307" s="40" t="s">
        <v>125</v>
      </c>
      <c r="G307" s="40" t="s">
        <v>87</v>
      </c>
      <c r="H307" s="40" t="s">
        <v>29</v>
      </c>
      <c r="I307" s="38">
        <v>561.63</v>
      </c>
      <c r="J307" s="17">
        <v>0</v>
      </c>
      <c r="K307" s="79">
        <f t="shared" si="18"/>
        <v>0</v>
      </c>
      <c r="L307" s="81">
        <f t="shared" si="21"/>
        <v>0</v>
      </c>
      <c r="M307" s="82"/>
      <c r="N307" s="83">
        <f t="shared" si="19"/>
        <v>0</v>
      </c>
      <c r="O307" s="80"/>
      <c r="P307" s="80"/>
      <c r="Q307" s="80"/>
      <c r="R307" s="84">
        <f t="shared" si="20"/>
        <v>0</v>
      </c>
      <c r="S307" s="19" t="str">
        <f t="shared" si="22"/>
        <v>OK</v>
      </c>
      <c r="T307" s="48"/>
      <c r="U307" s="48"/>
      <c r="V307" s="48"/>
      <c r="W307" s="48"/>
      <c r="X307" s="48"/>
      <c r="Y307" s="50"/>
      <c r="Z307" s="50"/>
      <c r="AA307" s="50"/>
      <c r="AB307" s="50"/>
      <c r="AC307" s="50"/>
      <c r="AD307" s="50"/>
      <c r="AE307" s="50"/>
      <c r="AF307" s="51"/>
      <c r="AG307" s="51"/>
      <c r="AH307" s="51"/>
      <c r="AI307" s="51"/>
    </row>
    <row r="308" spans="1:35" ht="40" customHeight="1" x14ac:dyDescent="0.35">
      <c r="A308" s="109"/>
      <c r="B308" s="112"/>
      <c r="C308" s="33">
        <v>305</v>
      </c>
      <c r="D308" s="115"/>
      <c r="E308" s="39" t="s">
        <v>88</v>
      </c>
      <c r="F308" s="40" t="s">
        <v>125</v>
      </c>
      <c r="G308" s="40" t="s">
        <v>28</v>
      </c>
      <c r="H308" s="40" t="s">
        <v>29</v>
      </c>
      <c r="I308" s="38">
        <v>1115.6199999999999</v>
      </c>
      <c r="J308" s="17">
        <v>0</v>
      </c>
      <c r="K308" s="79">
        <f t="shared" si="18"/>
        <v>0</v>
      </c>
      <c r="L308" s="81">
        <f t="shared" si="21"/>
        <v>0</v>
      </c>
      <c r="M308" s="82"/>
      <c r="N308" s="83">
        <f t="shared" si="19"/>
        <v>0</v>
      </c>
      <c r="O308" s="80"/>
      <c r="P308" s="80"/>
      <c r="Q308" s="80"/>
      <c r="R308" s="84">
        <f t="shared" si="20"/>
        <v>0</v>
      </c>
      <c r="S308" s="19" t="str">
        <f t="shared" si="22"/>
        <v>OK</v>
      </c>
      <c r="T308" s="48"/>
      <c r="U308" s="48"/>
      <c r="V308" s="48"/>
      <c r="W308" s="48"/>
      <c r="X308" s="48"/>
      <c r="Y308" s="50"/>
      <c r="Z308" s="50"/>
      <c r="AA308" s="50"/>
      <c r="AB308" s="50"/>
      <c r="AC308" s="50"/>
      <c r="AD308" s="50"/>
      <c r="AE308" s="50"/>
      <c r="AF308" s="51"/>
      <c r="AG308" s="51"/>
      <c r="AH308" s="51"/>
      <c r="AI308" s="51"/>
    </row>
    <row r="309" spans="1:35" ht="40" customHeight="1" x14ac:dyDescent="0.35">
      <c r="A309" s="109"/>
      <c r="B309" s="112"/>
      <c r="C309" s="33">
        <v>306</v>
      </c>
      <c r="D309" s="115"/>
      <c r="E309" s="39" t="s">
        <v>89</v>
      </c>
      <c r="F309" s="40" t="s">
        <v>37</v>
      </c>
      <c r="G309" s="40" t="s">
        <v>28</v>
      </c>
      <c r="H309" s="40" t="s">
        <v>29</v>
      </c>
      <c r="I309" s="38">
        <v>232.82</v>
      </c>
      <c r="J309" s="17">
        <v>0</v>
      </c>
      <c r="K309" s="79">
        <f t="shared" si="18"/>
        <v>0</v>
      </c>
      <c r="L309" s="81">
        <f t="shared" si="21"/>
        <v>0</v>
      </c>
      <c r="M309" s="82"/>
      <c r="N309" s="83">
        <f t="shared" si="19"/>
        <v>0</v>
      </c>
      <c r="O309" s="80"/>
      <c r="P309" s="80"/>
      <c r="Q309" s="80"/>
      <c r="R309" s="84">
        <f t="shared" si="20"/>
        <v>0</v>
      </c>
      <c r="S309" s="19" t="str">
        <f t="shared" si="22"/>
        <v>OK</v>
      </c>
      <c r="T309" s="48"/>
      <c r="U309" s="48"/>
      <c r="V309" s="48"/>
      <c r="W309" s="48"/>
      <c r="X309" s="48"/>
      <c r="Y309" s="50"/>
      <c r="Z309" s="50"/>
      <c r="AA309" s="50"/>
      <c r="AB309" s="50"/>
      <c r="AC309" s="50"/>
      <c r="AD309" s="50"/>
      <c r="AE309" s="50"/>
      <c r="AF309" s="51"/>
      <c r="AG309" s="51"/>
      <c r="AH309" s="51"/>
      <c r="AI309" s="51"/>
    </row>
    <row r="310" spans="1:35" ht="40" customHeight="1" x14ac:dyDescent="0.35">
      <c r="A310" s="109"/>
      <c r="B310" s="112"/>
      <c r="C310" s="33">
        <v>307</v>
      </c>
      <c r="D310" s="115"/>
      <c r="E310" s="39" t="s">
        <v>90</v>
      </c>
      <c r="F310" s="40" t="s">
        <v>37</v>
      </c>
      <c r="G310" s="40" t="s">
        <v>28</v>
      </c>
      <c r="H310" s="40" t="s">
        <v>29</v>
      </c>
      <c r="I310" s="38">
        <v>130.96</v>
      </c>
      <c r="J310" s="17">
        <v>0</v>
      </c>
      <c r="K310" s="79">
        <f t="shared" si="18"/>
        <v>0</v>
      </c>
      <c r="L310" s="81">
        <f t="shared" si="21"/>
        <v>0</v>
      </c>
      <c r="M310" s="82"/>
      <c r="N310" s="83">
        <f t="shared" si="19"/>
        <v>0</v>
      </c>
      <c r="O310" s="80"/>
      <c r="P310" s="80"/>
      <c r="Q310" s="80"/>
      <c r="R310" s="84">
        <f t="shared" si="20"/>
        <v>0</v>
      </c>
      <c r="S310" s="19" t="str">
        <f t="shared" si="22"/>
        <v>OK</v>
      </c>
      <c r="T310" s="48"/>
      <c r="U310" s="48"/>
      <c r="V310" s="48"/>
      <c r="W310" s="48"/>
      <c r="X310" s="48"/>
      <c r="Y310" s="50"/>
      <c r="Z310" s="50"/>
      <c r="AA310" s="50"/>
      <c r="AB310" s="50"/>
      <c r="AC310" s="50"/>
      <c r="AD310" s="50"/>
      <c r="AE310" s="50"/>
      <c r="AF310" s="51"/>
      <c r="AG310" s="51"/>
      <c r="AH310" s="51"/>
      <c r="AI310" s="51"/>
    </row>
    <row r="311" spans="1:35" ht="40" customHeight="1" x14ac:dyDescent="0.35">
      <c r="A311" s="109"/>
      <c r="B311" s="112"/>
      <c r="C311" s="33">
        <v>308</v>
      </c>
      <c r="D311" s="115"/>
      <c r="E311" s="39" t="s">
        <v>91</v>
      </c>
      <c r="F311" s="40" t="s">
        <v>37</v>
      </c>
      <c r="G311" s="40" t="s">
        <v>28</v>
      </c>
      <c r="H311" s="40" t="s">
        <v>29</v>
      </c>
      <c r="I311" s="38">
        <v>23.48</v>
      </c>
      <c r="J311" s="17">
        <v>0</v>
      </c>
      <c r="K311" s="79">
        <f t="shared" si="18"/>
        <v>0</v>
      </c>
      <c r="L311" s="81">
        <f t="shared" si="21"/>
        <v>0</v>
      </c>
      <c r="M311" s="82"/>
      <c r="N311" s="83">
        <f t="shared" si="19"/>
        <v>0</v>
      </c>
      <c r="O311" s="80"/>
      <c r="P311" s="80"/>
      <c r="Q311" s="80"/>
      <c r="R311" s="84">
        <f t="shared" si="20"/>
        <v>0</v>
      </c>
      <c r="S311" s="19" t="str">
        <f t="shared" si="22"/>
        <v>OK</v>
      </c>
      <c r="T311" s="48"/>
      <c r="U311" s="48"/>
      <c r="V311" s="48"/>
      <c r="W311" s="48"/>
      <c r="X311" s="48"/>
      <c r="Y311" s="50"/>
      <c r="Z311" s="50"/>
      <c r="AA311" s="50"/>
      <c r="AB311" s="50"/>
      <c r="AC311" s="50"/>
      <c r="AD311" s="50"/>
      <c r="AE311" s="50"/>
      <c r="AF311" s="51"/>
      <c r="AG311" s="51"/>
      <c r="AH311" s="51"/>
      <c r="AI311" s="51"/>
    </row>
    <row r="312" spans="1:35" ht="40" customHeight="1" x14ac:dyDescent="0.35">
      <c r="A312" s="110"/>
      <c r="B312" s="113"/>
      <c r="C312" s="33">
        <v>309</v>
      </c>
      <c r="D312" s="116"/>
      <c r="E312" s="39" t="s">
        <v>94</v>
      </c>
      <c r="F312" s="40" t="s">
        <v>125</v>
      </c>
      <c r="G312" s="40" t="s">
        <v>28</v>
      </c>
      <c r="H312" s="40" t="s">
        <v>29</v>
      </c>
      <c r="I312" s="38">
        <v>237.67</v>
      </c>
      <c r="J312" s="17">
        <v>0</v>
      </c>
      <c r="K312" s="79">
        <f t="shared" si="18"/>
        <v>0</v>
      </c>
      <c r="L312" s="81">
        <f t="shared" si="21"/>
        <v>0</v>
      </c>
      <c r="M312" s="82"/>
      <c r="N312" s="83">
        <f t="shared" si="19"/>
        <v>0</v>
      </c>
      <c r="O312" s="80"/>
      <c r="P312" s="80"/>
      <c r="Q312" s="80"/>
      <c r="R312" s="84">
        <f t="shared" si="20"/>
        <v>0</v>
      </c>
      <c r="S312" s="19" t="str">
        <f t="shared" si="22"/>
        <v>OK</v>
      </c>
      <c r="T312" s="48"/>
      <c r="U312" s="48"/>
      <c r="V312" s="48"/>
      <c r="W312" s="48"/>
      <c r="X312" s="48"/>
      <c r="Y312" s="50"/>
      <c r="Z312" s="50"/>
      <c r="AA312" s="50"/>
      <c r="AB312" s="50"/>
      <c r="AC312" s="50"/>
      <c r="AD312" s="50"/>
      <c r="AE312" s="50"/>
      <c r="AF312" s="51"/>
      <c r="AG312" s="51"/>
      <c r="AH312" s="51"/>
      <c r="AI312" s="51"/>
    </row>
    <row r="313" spans="1:35" ht="40" customHeight="1" x14ac:dyDescent="0.35">
      <c r="A313" s="108" t="s">
        <v>147</v>
      </c>
      <c r="B313" s="111">
        <v>9</v>
      </c>
      <c r="C313" s="33">
        <v>310</v>
      </c>
      <c r="D313" s="114" t="s">
        <v>123</v>
      </c>
      <c r="E313" s="39" t="s">
        <v>27</v>
      </c>
      <c r="F313" s="40" t="s">
        <v>125</v>
      </c>
      <c r="G313" s="40" t="s">
        <v>28</v>
      </c>
      <c r="H313" s="40" t="s">
        <v>29</v>
      </c>
      <c r="I313" s="38">
        <v>238.58</v>
      </c>
      <c r="J313" s="17">
        <v>0</v>
      </c>
      <c r="K313" s="79">
        <f t="shared" si="18"/>
        <v>0</v>
      </c>
      <c r="L313" s="81">
        <f t="shared" si="21"/>
        <v>0</v>
      </c>
      <c r="M313" s="82"/>
      <c r="N313" s="83">
        <f t="shared" si="19"/>
        <v>0</v>
      </c>
      <c r="O313" s="80"/>
      <c r="P313" s="80"/>
      <c r="Q313" s="80"/>
      <c r="R313" s="84">
        <f t="shared" si="20"/>
        <v>0</v>
      </c>
      <c r="S313" s="19" t="str">
        <f t="shared" si="22"/>
        <v>OK</v>
      </c>
      <c r="T313" s="48"/>
      <c r="U313" s="48"/>
      <c r="V313" s="48"/>
      <c r="W313" s="48"/>
      <c r="X313" s="48"/>
      <c r="Y313" s="50"/>
      <c r="Z313" s="50"/>
      <c r="AA313" s="50"/>
      <c r="AB313" s="50"/>
      <c r="AC313" s="50"/>
      <c r="AD313" s="50"/>
      <c r="AE313" s="50"/>
      <c r="AF313" s="51"/>
      <c r="AG313" s="51"/>
      <c r="AH313" s="51"/>
      <c r="AI313" s="51"/>
    </row>
    <row r="314" spans="1:35" ht="40" customHeight="1" x14ac:dyDescent="0.35">
      <c r="A314" s="109"/>
      <c r="B314" s="112"/>
      <c r="C314" s="33">
        <v>311</v>
      </c>
      <c r="D314" s="115"/>
      <c r="E314" s="39" t="s">
        <v>30</v>
      </c>
      <c r="F314" s="40" t="s">
        <v>31</v>
      </c>
      <c r="G314" s="40" t="s">
        <v>28</v>
      </c>
      <c r="H314" s="40" t="s">
        <v>29</v>
      </c>
      <c r="I314" s="38">
        <v>19.079999999999998</v>
      </c>
      <c r="J314" s="17">
        <v>0</v>
      </c>
      <c r="K314" s="79">
        <f t="shared" si="18"/>
        <v>0</v>
      </c>
      <c r="L314" s="81">
        <f t="shared" si="21"/>
        <v>0</v>
      </c>
      <c r="M314" s="82"/>
      <c r="N314" s="83">
        <f t="shared" si="19"/>
        <v>0</v>
      </c>
      <c r="O314" s="80"/>
      <c r="P314" s="80"/>
      <c r="Q314" s="80"/>
      <c r="R314" s="84">
        <f t="shared" si="20"/>
        <v>0</v>
      </c>
      <c r="S314" s="19" t="str">
        <f t="shared" si="22"/>
        <v>OK</v>
      </c>
      <c r="T314" s="48"/>
      <c r="U314" s="48"/>
      <c r="V314" s="48"/>
      <c r="W314" s="48"/>
      <c r="X314" s="48"/>
      <c r="Y314" s="50"/>
      <c r="Z314" s="50"/>
      <c r="AA314" s="50"/>
      <c r="AB314" s="50"/>
      <c r="AC314" s="50"/>
      <c r="AD314" s="50"/>
      <c r="AE314" s="50"/>
      <c r="AF314" s="51"/>
      <c r="AG314" s="51"/>
      <c r="AH314" s="51"/>
      <c r="AI314" s="51"/>
    </row>
    <row r="315" spans="1:35" ht="40" customHeight="1" x14ac:dyDescent="0.35">
      <c r="A315" s="109"/>
      <c r="B315" s="112"/>
      <c r="C315" s="33">
        <v>312</v>
      </c>
      <c r="D315" s="115"/>
      <c r="E315" s="39" t="s">
        <v>32</v>
      </c>
      <c r="F315" s="40" t="s">
        <v>125</v>
      </c>
      <c r="G315" s="40" t="s">
        <v>28</v>
      </c>
      <c r="H315" s="40" t="s">
        <v>29</v>
      </c>
      <c r="I315" s="38">
        <v>30.53</v>
      </c>
      <c r="J315" s="17">
        <v>0</v>
      </c>
      <c r="K315" s="79">
        <f t="shared" si="18"/>
        <v>0</v>
      </c>
      <c r="L315" s="81">
        <f t="shared" si="21"/>
        <v>0</v>
      </c>
      <c r="M315" s="82"/>
      <c r="N315" s="83">
        <f t="shared" si="19"/>
        <v>0</v>
      </c>
      <c r="O315" s="80"/>
      <c r="P315" s="80"/>
      <c r="Q315" s="80"/>
      <c r="R315" s="84">
        <f t="shared" si="20"/>
        <v>0</v>
      </c>
      <c r="S315" s="19" t="str">
        <f t="shared" si="22"/>
        <v>OK</v>
      </c>
      <c r="T315" s="48"/>
      <c r="U315" s="48"/>
      <c r="V315" s="48"/>
      <c r="W315" s="48"/>
      <c r="X315" s="48"/>
      <c r="Y315" s="50"/>
      <c r="Z315" s="50"/>
      <c r="AA315" s="50"/>
      <c r="AB315" s="50"/>
      <c r="AC315" s="50"/>
      <c r="AD315" s="50"/>
      <c r="AE315" s="50"/>
      <c r="AF315" s="51"/>
      <c r="AG315" s="51"/>
      <c r="AH315" s="51"/>
      <c r="AI315" s="51"/>
    </row>
    <row r="316" spans="1:35" ht="40" customHeight="1" x14ac:dyDescent="0.35">
      <c r="A316" s="109"/>
      <c r="B316" s="112"/>
      <c r="C316" s="33">
        <v>313</v>
      </c>
      <c r="D316" s="115"/>
      <c r="E316" s="39" t="s">
        <v>33</v>
      </c>
      <c r="F316" s="40" t="s">
        <v>125</v>
      </c>
      <c r="G316" s="40" t="s">
        <v>34</v>
      </c>
      <c r="H316" s="40" t="s">
        <v>29</v>
      </c>
      <c r="I316" s="38">
        <v>49.62</v>
      </c>
      <c r="J316" s="17">
        <v>0</v>
      </c>
      <c r="K316" s="79">
        <f t="shared" si="18"/>
        <v>0</v>
      </c>
      <c r="L316" s="81">
        <f t="shared" si="21"/>
        <v>0</v>
      </c>
      <c r="M316" s="82"/>
      <c r="N316" s="83">
        <f t="shared" si="19"/>
        <v>0</v>
      </c>
      <c r="O316" s="80"/>
      <c r="P316" s="80"/>
      <c r="Q316" s="80"/>
      <c r="R316" s="84">
        <f t="shared" si="20"/>
        <v>0</v>
      </c>
      <c r="S316" s="19" t="str">
        <f t="shared" si="22"/>
        <v>OK</v>
      </c>
      <c r="T316" s="48"/>
      <c r="U316" s="48"/>
      <c r="V316" s="48"/>
      <c r="W316" s="48"/>
      <c r="X316" s="48"/>
      <c r="Y316" s="50"/>
      <c r="Z316" s="50"/>
      <c r="AA316" s="50"/>
      <c r="AB316" s="50"/>
      <c r="AC316" s="50"/>
      <c r="AD316" s="50"/>
      <c r="AE316" s="50"/>
      <c r="AF316" s="51"/>
      <c r="AG316" s="51"/>
      <c r="AH316" s="51"/>
      <c r="AI316" s="51"/>
    </row>
    <row r="317" spans="1:35" ht="40" customHeight="1" x14ac:dyDescent="0.35">
      <c r="A317" s="109"/>
      <c r="B317" s="112"/>
      <c r="C317" s="33">
        <v>314</v>
      </c>
      <c r="D317" s="115"/>
      <c r="E317" s="39" t="s">
        <v>35</v>
      </c>
      <c r="F317" s="40" t="s">
        <v>125</v>
      </c>
      <c r="G317" s="40" t="s">
        <v>36</v>
      </c>
      <c r="H317" s="40" t="s">
        <v>29</v>
      </c>
      <c r="I317" s="38">
        <v>71.569999999999993</v>
      </c>
      <c r="J317" s="17">
        <v>0</v>
      </c>
      <c r="K317" s="79">
        <f t="shared" si="18"/>
        <v>0</v>
      </c>
      <c r="L317" s="81">
        <f t="shared" si="21"/>
        <v>0</v>
      </c>
      <c r="M317" s="82"/>
      <c r="N317" s="83">
        <f t="shared" si="19"/>
        <v>0</v>
      </c>
      <c r="O317" s="80"/>
      <c r="P317" s="80"/>
      <c r="Q317" s="80"/>
      <c r="R317" s="84">
        <f t="shared" si="20"/>
        <v>0</v>
      </c>
      <c r="S317" s="19" t="str">
        <f t="shared" si="22"/>
        <v>OK</v>
      </c>
      <c r="T317" s="48"/>
      <c r="U317" s="48"/>
      <c r="V317" s="48"/>
      <c r="W317" s="48"/>
      <c r="X317" s="48"/>
      <c r="Y317" s="50"/>
      <c r="Z317" s="50"/>
      <c r="AA317" s="50"/>
      <c r="AB317" s="50"/>
      <c r="AC317" s="50"/>
      <c r="AD317" s="50"/>
      <c r="AE317" s="50"/>
      <c r="AF317" s="51"/>
      <c r="AG317" s="51"/>
      <c r="AH317" s="51"/>
      <c r="AI317" s="51"/>
    </row>
    <row r="318" spans="1:35" ht="40" customHeight="1" x14ac:dyDescent="0.35">
      <c r="A318" s="109"/>
      <c r="B318" s="112"/>
      <c r="C318" s="33">
        <v>315</v>
      </c>
      <c r="D318" s="115"/>
      <c r="E318" s="39" t="s">
        <v>127</v>
      </c>
      <c r="F318" s="40" t="s">
        <v>125</v>
      </c>
      <c r="G318" s="40" t="s">
        <v>28</v>
      </c>
      <c r="H318" s="40" t="s">
        <v>29</v>
      </c>
      <c r="I318" s="38">
        <v>6.28</v>
      </c>
      <c r="J318" s="17">
        <v>0</v>
      </c>
      <c r="K318" s="79">
        <f t="shared" si="18"/>
        <v>0</v>
      </c>
      <c r="L318" s="81">
        <f t="shared" si="21"/>
        <v>0</v>
      </c>
      <c r="M318" s="82"/>
      <c r="N318" s="83">
        <f t="shared" si="19"/>
        <v>0</v>
      </c>
      <c r="O318" s="80"/>
      <c r="P318" s="80"/>
      <c r="Q318" s="80"/>
      <c r="R318" s="84">
        <f t="shared" si="20"/>
        <v>0</v>
      </c>
      <c r="S318" s="19" t="str">
        <f t="shared" si="22"/>
        <v>OK</v>
      </c>
      <c r="T318" s="48"/>
      <c r="U318" s="48"/>
      <c r="V318" s="48"/>
      <c r="W318" s="48"/>
      <c r="X318" s="48"/>
      <c r="Y318" s="50"/>
      <c r="Z318" s="50"/>
      <c r="AA318" s="50"/>
      <c r="AB318" s="50"/>
      <c r="AC318" s="50"/>
      <c r="AD318" s="50"/>
      <c r="AE318" s="50"/>
      <c r="AF318" s="51"/>
      <c r="AG318" s="51"/>
      <c r="AH318" s="51"/>
      <c r="AI318" s="51"/>
    </row>
    <row r="319" spans="1:35" ht="40" customHeight="1" x14ac:dyDescent="0.35">
      <c r="A319" s="109"/>
      <c r="B319" s="112"/>
      <c r="C319" s="33">
        <v>316</v>
      </c>
      <c r="D319" s="115"/>
      <c r="E319" s="39" t="s">
        <v>128</v>
      </c>
      <c r="F319" s="40" t="s">
        <v>37</v>
      </c>
      <c r="G319" s="40" t="s">
        <v>38</v>
      </c>
      <c r="H319" s="40" t="s">
        <v>29</v>
      </c>
      <c r="I319" s="38">
        <v>12.72</v>
      </c>
      <c r="J319" s="17">
        <v>0</v>
      </c>
      <c r="K319" s="79">
        <f t="shared" si="18"/>
        <v>0</v>
      </c>
      <c r="L319" s="81">
        <f t="shared" si="21"/>
        <v>0</v>
      </c>
      <c r="M319" s="82"/>
      <c r="N319" s="83">
        <f t="shared" si="19"/>
        <v>0</v>
      </c>
      <c r="O319" s="80"/>
      <c r="P319" s="80"/>
      <c r="Q319" s="80"/>
      <c r="R319" s="84">
        <f t="shared" si="20"/>
        <v>0</v>
      </c>
      <c r="S319" s="19" t="str">
        <f t="shared" si="22"/>
        <v>OK</v>
      </c>
      <c r="T319" s="48"/>
      <c r="U319" s="48"/>
      <c r="V319" s="48"/>
      <c r="W319" s="48"/>
      <c r="X319" s="48"/>
      <c r="Y319" s="50"/>
      <c r="Z319" s="50"/>
      <c r="AA319" s="50"/>
      <c r="AB319" s="50"/>
      <c r="AC319" s="50"/>
      <c r="AD319" s="50"/>
      <c r="AE319" s="50"/>
      <c r="AF319" s="51"/>
      <c r="AG319" s="51"/>
      <c r="AH319" s="51"/>
      <c r="AI319" s="51"/>
    </row>
    <row r="320" spans="1:35" ht="40" customHeight="1" x14ac:dyDescent="0.35">
      <c r="A320" s="109"/>
      <c r="B320" s="112"/>
      <c r="C320" s="33">
        <v>317</v>
      </c>
      <c r="D320" s="115"/>
      <c r="E320" s="39" t="s">
        <v>129</v>
      </c>
      <c r="F320" s="40" t="s">
        <v>37</v>
      </c>
      <c r="G320" s="40" t="s">
        <v>39</v>
      </c>
      <c r="H320" s="40" t="s">
        <v>29</v>
      </c>
      <c r="I320" s="38">
        <v>18.73</v>
      </c>
      <c r="J320" s="17">
        <v>0</v>
      </c>
      <c r="K320" s="79">
        <f t="shared" si="18"/>
        <v>0</v>
      </c>
      <c r="L320" s="81">
        <f t="shared" si="21"/>
        <v>0</v>
      </c>
      <c r="M320" s="82"/>
      <c r="N320" s="83">
        <f t="shared" si="19"/>
        <v>0</v>
      </c>
      <c r="O320" s="80"/>
      <c r="P320" s="80"/>
      <c r="Q320" s="80"/>
      <c r="R320" s="84">
        <f t="shared" si="20"/>
        <v>0</v>
      </c>
      <c r="S320" s="19" t="str">
        <f t="shared" si="22"/>
        <v>OK</v>
      </c>
      <c r="T320" s="48"/>
      <c r="U320" s="48"/>
      <c r="V320" s="48"/>
      <c r="W320" s="48"/>
      <c r="X320" s="48"/>
      <c r="Y320" s="50"/>
      <c r="Z320" s="50"/>
      <c r="AA320" s="50"/>
      <c r="AB320" s="50"/>
      <c r="AC320" s="50"/>
      <c r="AD320" s="50"/>
      <c r="AE320" s="50"/>
      <c r="AF320" s="51"/>
      <c r="AG320" s="51"/>
      <c r="AH320" s="51"/>
      <c r="AI320" s="51"/>
    </row>
    <row r="321" spans="1:35" ht="40" customHeight="1" x14ac:dyDescent="0.35">
      <c r="A321" s="109"/>
      <c r="B321" s="112"/>
      <c r="C321" s="33">
        <v>318</v>
      </c>
      <c r="D321" s="115"/>
      <c r="E321" s="39" t="s">
        <v>130</v>
      </c>
      <c r="F321" s="40" t="s">
        <v>37</v>
      </c>
      <c r="G321" s="40" t="s">
        <v>40</v>
      </c>
      <c r="H321" s="40" t="s">
        <v>29</v>
      </c>
      <c r="I321" s="38">
        <v>20.350000000000001</v>
      </c>
      <c r="J321" s="17">
        <v>0</v>
      </c>
      <c r="K321" s="79">
        <f t="shared" si="18"/>
        <v>0</v>
      </c>
      <c r="L321" s="81">
        <f t="shared" si="21"/>
        <v>0</v>
      </c>
      <c r="M321" s="82"/>
      <c r="N321" s="83">
        <f t="shared" si="19"/>
        <v>0</v>
      </c>
      <c r="O321" s="80"/>
      <c r="P321" s="80"/>
      <c r="Q321" s="80"/>
      <c r="R321" s="84">
        <f t="shared" si="20"/>
        <v>0</v>
      </c>
      <c r="S321" s="19" t="str">
        <f t="shared" si="22"/>
        <v>OK</v>
      </c>
      <c r="T321" s="48"/>
      <c r="U321" s="48"/>
      <c r="V321" s="48"/>
      <c r="W321" s="48"/>
      <c r="X321" s="48"/>
      <c r="Y321" s="50"/>
      <c r="Z321" s="50"/>
      <c r="AA321" s="50"/>
      <c r="AB321" s="50"/>
      <c r="AC321" s="50"/>
      <c r="AD321" s="50"/>
      <c r="AE321" s="50"/>
      <c r="AF321" s="51"/>
      <c r="AG321" s="51"/>
      <c r="AH321" s="51"/>
      <c r="AI321" s="51"/>
    </row>
    <row r="322" spans="1:35" ht="40" customHeight="1" x14ac:dyDescent="0.35">
      <c r="A322" s="109"/>
      <c r="B322" s="112"/>
      <c r="C322" s="33">
        <v>319</v>
      </c>
      <c r="D322" s="115"/>
      <c r="E322" s="39" t="s">
        <v>41</v>
      </c>
      <c r="F322" s="40" t="s">
        <v>10</v>
      </c>
      <c r="G322" s="40" t="s">
        <v>28</v>
      </c>
      <c r="H322" s="40" t="s">
        <v>29</v>
      </c>
      <c r="I322" s="38">
        <v>70.88</v>
      </c>
      <c r="J322" s="17">
        <v>0</v>
      </c>
      <c r="K322" s="79">
        <f t="shared" si="18"/>
        <v>0</v>
      </c>
      <c r="L322" s="81">
        <f t="shared" si="21"/>
        <v>0</v>
      </c>
      <c r="M322" s="82"/>
      <c r="N322" s="83">
        <f t="shared" si="19"/>
        <v>0</v>
      </c>
      <c r="O322" s="80"/>
      <c r="P322" s="80"/>
      <c r="Q322" s="80"/>
      <c r="R322" s="84">
        <f t="shared" si="20"/>
        <v>0</v>
      </c>
      <c r="S322" s="19" t="str">
        <f t="shared" si="22"/>
        <v>OK</v>
      </c>
      <c r="T322" s="48"/>
      <c r="U322" s="48"/>
      <c r="V322" s="48"/>
      <c r="W322" s="48"/>
      <c r="X322" s="48"/>
      <c r="Y322" s="50"/>
      <c r="Z322" s="50"/>
      <c r="AA322" s="50"/>
      <c r="AB322" s="50"/>
      <c r="AC322" s="50"/>
      <c r="AD322" s="50"/>
      <c r="AE322" s="50"/>
      <c r="AF322" s="51"/>
      <c r="AG322" s="51"/>
      <c r="AH322" s="51"/>
      <c r="AI322" s="51"/>
    </row>
    <row r="323" spans="1:35" ht="40" customHeight="1" x14ac:dyDescent="0.35">
      <c r="A323" s="109"/>
      <c r="B323" s="112"/>
      <c r="C323" s="33">
        <v>320</v>
      </c>
      <c r="D323" s="115"/>
      <c r="E323" s="39" t="s">
        <v>42</v>
      </c>
      <c r="F323" s="40" t="s">
        <v>43</v>
      </c>
      <c r="G323" s="40" t="s">
        <v>28</v>
      </c>
      <c r="H323" s="40" t="s">
        <v>29</v>
      </c>
      <c r="I323" s="38">
        <v>25.35</v>
      </c>
      <c r="J323" s="17">
        <v>0</v>
      </c>
      <c r="K323" s="79">
        <f t="shared" si="18"/>
        <v>0</v>
      </c>
      <c r="L323" s="81">
        <f t="shared" si="21"/>
        <v>0</v>
      </c>
      <c r="M323" s="82"/>
      <c r="N323" s="83">
        <f t="shared" si="19"/>
        <v>0</v>
      </c>
      <c r="O323" s="80"/>
      <c r="P323" s="80"/>
      <c r="Q323" s="80"/>
      <c r="R323" s="84">
        <f t="shared" si="20"/>
        <v>0</v>
      </c>
      <c r="S323" s="19" t="str">
        <f t="shared" si="22"/>
        <v>OK</v>
      </c>
      <c r="T323" s="48"/>
      <c r="U323" s="48"/>
      <c r="V323" s="48"/>
      <c r="W323" s="48"/>
      <c r="X323" s="48"/>
      <c r="Y323" s="50"/>
      <c r="Z323" s="50"/>
      <c r="AA323" s="50"/>
      <c r="AB323" s="50"/>
      <c r="AC323" s="50"/>
      <c r="AD323" s="50"/>
      <c r="AE323" s="50"/>
      <c r="AF323" s="51"/>
      <c r="AG323" s="51"/>
      <c r="AH323" s="51"/>
      <c r="AI323" s="51"/>
    </row>
    <row r="324" spans="1:35" ht="40" customHeight="1" x14ac:dyDescent="0.35">
      <c r="A324" s="109"/>
      <c r="B324" s="112"/>
      <c r="C324" s="33">
        <v>321</v>
      </c>
      <c r="D324" s="115"/>
      <c r="E324" s="39" t="s">
        <v>44</v>
      </c>
      <c r="F324" s="40" t="s">
        <v>37</v>
      </c>
      <c r="G324" s="40" t="s">
        <v>45</v>
      </c>
      <c r="H324" s="40" t="s">
        <v>29</v>
      </c>
      <c r="I324" s="38">
        <v>32.64</v>
      </c>
      <c r="J324" s="17">
        <v>0</v>
      </c>
      <c r="K324" s="79">
        <f t="shared" ref="K324:K354" si="23">IF(SUM(T324:AK324)&gt;J324,J324,SUM(T324:AK324))</f>
        <v>0</v>
      </c>
      <c r="L324" s="81">
        <f t="shared" si="21"/>
        <v>0</v>
      </c>
      <c r="M324" s="82"/>
      <c r="N324" s="83">
        <f t="shared" ref="N324:N354" si="24">ROUND(IF(J324*0.25-0.5&lt;0,0,J324*0.25-0.5),0)-Q324-O324</f>
        <v>0</v>
      </c>
      <c r="O324" s="80"/>
      <c r="P324" s="80"/>
      <c r="Q324" s="80"/>
      <c r="R324" s="84">
        <f t="shared" ref="R324:R354" si="25">J324-(SUM(T324:AC324))+M324</f>
        <v>0</v>
      </c>
      <c r="S324" s="19" t="str">
        <f t="shared" si="22"/>
        <v>OK</v>
      </c>
      <c r="T324" s="48"/>
      <c r="U324" s="48"/>
      <c r="V324" s="48"/>
      <c r="W324" s="48"/>
      <c r="X324" s="48"/>
      <c r="Y324" s="50"/>
      <c r="Z324" s="50"/>
      <c r="AA324" s="50"/>
      <c r="AB324" s="50"/>
      <c r="AC324" s="50"/>
      <c r="AD324" s="50"/>
      <c r="AE324" s="50"/>
      <c r="AF324" s="51"/>
      <c r="AG324" s="51"/>
      <c r="AH324" s="51"/>
      <c r="AI324" s="51"/>
    </row>
    <row r="325" spans="1:35" ht="40" customHeight="1" x14ac:dyDescent="0.35">
      <c r="A325" s="109"/>
      <c r="B325" s="112"/>
      <c r="C325" s="33">
        <v>322</v>
      </c>
      <c r="D325" s="115"/>
      <c r="E325" s="39" t="s">
        <v>46</v>
      </c>
      <c r="F325" s="40" t="s">
        <v>37</v>
      </c>
      <c r="G325" s="40" t="s">
        <v>47</v>
      </c>
      <c r="H325" s="40" t="s">
        <v>29</v>
      </c>
      <c r="I325" s="38">
        <v>25.76</v>
      </c>
      <c r="J325" s="17">
        <v>0</v>
      </c>
      <c r="K325" s="79">
        <f t="shared" si="23"/>
        <v>0</v>
      </c>
      <c r="L325" s="81">
        <f t="shared" ref="L325:L354" si="26">(SUM(T325:AK325))</f>
        <v>0</v>
      </c>
      <c r="M325" s="82"/>
      <c r="N325" s="83">
        <f t="shared" si="24"/>
        <v>0</v>
      </c>
      <c r="O325" s="80"/>
      <c r="P325" s="80"/>
      <c r="Q325" s="80"/>
      <c r="R325" s="84">
        <f t="shared" si="25"/>
        <v>0</v>
      </c>
      <c r="S325" s="19" t="str">
        <f t="shared" si="22"/>
        <v>OK</v>
      </c>
      <c r="T325" s="48"/>
      <c r="U325" s="48"/>
      <c r="V325" s="48"/>
      <c r="W325" s="48"/>
      <c r="X325" s="48"/>
      <c r="Y325" s="50"/>
      <c r="Z325" s="50"/>
      <c r="AA325" s="50"/>
      <c r="AB325" s="50"/>
      <c r="AC325" s="50"/>
      <c r="AD325" s="50"/>
      <c r="AE325" s="50"/>
      <c r="AF325" s="51"/>
      <c r="AG325" s="51"/>
      <c r="AH325" s="51"/>
      <c r="AI325" s="51"/>
    </row>
    <row r="326" spans="1:35" ht="40" customHeight="1" x14ac:dyDescent="0.35">
      <c r="A326" s="109"/>
      <c r="B326" s="112"/>
      <c r="C326" s="33">
        <v>323</v>
      </c>
      <c r="D326" s="115"/>
      <c r="E326" s="39" t="s">
        <v>48</v>
      </c>
      <c r="F326" s="40" t="s">
        <v>37</v>
      </c>
      <c r="G326" s="40" t="s">
        <v>49</v>
      </c>
      <c r="H326" s="40" t="s">
        <v>29</v>
      </c>
      <c r="I326" s="38">
        <v>18.329999999999998</v>
      </c>
      <c r="J326" s="17">
        <v>0</v>
      </c>
      <c r="K326" s="79">
        <f t="shared" si="23"/>
        <v>0</v>
      </c>
      <c r="L326" s="81">
        <f t="shared" si="26"/>
        <v>0</v>
      </c>
      <c r="M326" s="82"/>
      <c r="N326" s="83">
        <f t="shared" si="24"/>
        <v>0</v>
      </c>
      <c r="O326" s="80"/>
      <c r="P326" s="80"/>
      <c r="Q326" s="80"/>
      <c r="R326" s="84">
        <f t="shared" si="25"/>
        <v>0</v>
      </c>
      <c r="S326" s="19" t="str">
        <f t="shared" si="22"/>
        <v>OK</v>
      </c>
      <c r="T326" s="48"/>
      <c r="U326" s="48"/>
      <c r="V326" s="48"/>
      <c r="W326" s="48"/>
      <c r="X326" s="48"/>
      <c r="Y326" s="50"/>
      <c r="Z326" s="50"/>
      <c r="AA326" s="50"/>
      <c r="AB326" s="50"/>
      <c r="AC326" s="50"/>
      <c r="AD326" s="50"/>
      <c r="AE326" s="50"/>
      <c r="AF326" s="51"/>
      <c r="AG326" s="51"/>
      <c r="AH326" s="51"/>
      <c r="AI326" s="51"/>
    </row>
    <row r="327" spans="1:35" ht="40" customHeight="1" x14ac:dyDescent="0.35">
      <c r="A327" s="109"/>
      <c r="B327" s="112"/>
      <c r="C327" s="33">
        <v>324</v>
      </c>
      <c r="D327" s="115"/>
      <c r="E327" s="39" t="s">
        <v>50</v>
      </c>
      <c r="F327" s="40" t="s">
        <v>37</v>
      </c>
      <c r="G327" s="40" t="s">
        <v>51</v>
      </c>
      <c r="H327" s="40" t="s">
        <v>29</v>
      </c>
      <c r="I327" s="38">
        <v>229.33</v>
      </c>
      <c r="J327" s="17">
        <v>0</v>
      </c>
      <c r="K327" s="79">
        <f t="shared" si="23"/>
        <v>0</v>
      </c>
      <c r="L327" s="81">
        <f t="shared" si="26"/>
        <v>0</v>
      </c>
      <c r="M327" s="82"/>
      <c r="N327" s="83">
        <f t="shared" si="24"/>
        <v>0</v>
      </c>
      <c r="O327" s="80"/>
      <c r="P327" s="80"/>
      <c r="Q327" s="80"/>
      <c r="R327" s="84">
        <f t="shared" si="25"/>
        <v>0</v>
      </c>
      <c r="S327" s="19" t="str">
        <f t="shared" si="22"/>
        <v>OK</v>
      </c>
      <c r="T327" s="48"/>
      <c r="U327" s="48"/>
      <c r="V327" s="48"/>
      <c r="W327" s="48"/>
      <c r="X327" s="48"/>
      <c r="Y327" s="50"/>
      <c r="Z327" s="50"/>
      <c r="AA327" s="50"/>
      <c r="AB327" s="50"/>
      <c r="AC327" s="50"/>
      <c r="AD327" s="50"/>
      <c r="AE327" s="50"/>
      <c r="AF327" s="51"/>
      <c r="AG327" s="51"/>
      <c r="AH327" s="51"/>
      <c r="AI327" s="51"/>
    </row>
    <row r="328" spans="1:35" ht="40" customHeight="1" x14ac:dyDescent="0.35">
      <c r="A328" s="109"/>
      <c r="B328" s="112"/>
      <c r="C328" s="33">
        <v>325</v>
      </c>
      <c r="D328" s="115"/>
      <c r="E328" s="39" t="s">
        <v>52</v>
      </c>
      <c r="F328" s="40" t="s">
        <v>37</v>
      </c>
      <c r="G328" s="40" t="s">
        <v>53</v>
      </c>
      <c r="H328" s="40" t="s">
        <v>29</v>
      </c>
      <c r="I328" s="38">
        <v>250.37</v>
      </c>
      <c r="J328" s="17">
        <v>0</v>
      </c>
      <c r="K328" s="79">
        <f t="shared" si="23"/>
        <v>0</v>
      </c>
      <c r="L328" s="81">
        <f t="shared" si="26"/>
        <v>0</v>
      </c>
      <c r="M328" s="82"/>
      <c r="N328" s="83">
        <f t="shared" si="24"/>
        <v>0</v>
      </c>
      <c r="O328" s="80"/>
      <c r="P328" s="80"/>
      <c r="Q328" s="80"/>
      <c r="R328" s="84">
        <f t="shared" si="25"/>
        <v>0</v>
      </c>
      <c r="S328" s="19" t="str">
        <f t="shared" si="22"/>
        <v>OK</v>
      </c>
      <c r="T328" s="48"/>
      <c r="U328" s="48"/>
      <c r="V328" s="48"/>
      <c r="W328" s="48"/>
      <c r="X328" s="48"/>
      <c r="Y328" s="50"/>
      <c r="Z328" s="50"/>
      <c r="AA328" s="50"/>
      <c r="AB328" s="50"/>
      <c r="AC328" s="50"/>
      <c r="AD328" s="50"/>
      <c r="AE328" s="50"/>
      <c r="AF328" s="51"/>
      <c r="AG328" s="51"/>
      <c r="AH328" s="51"/>
      <c r="AI328" s="51"/>
    </row>
    <row r="329" spans="1:35" ht="40" customHeight="1" x14ac:dyDescent="0.35">
      <c r="A329" s="109"/>
      <c r="B329" s="112"/>
      <c r="C329" s="33">
        <v>326</v>
      </c>
      <c r="D329" s="115"/>
      <c r="E329" s="39" t="s">
        <v>54</v>
      </c>
      <c r="F329" s="40" t="s">
        <v>37</v>
      </c>
      <c r="G329" s="40" t="s">
        <v>95</v>
      </c>
      <c r="H329" s="40" t="s">
        <v>29</v>
      </c>
      <c r="I329" s="38">
        <v>82.53</v>
      </c>
      <c r="J329" s="17">
        <v>0</v>
      </c>
      <c r="K329" s="79">
        <f t="shared" si="23"/>
        <v>0</v>
      </c>
      <c r="L329" s="81">
        <f t="shared" si="26"/>
        <v>0</v>
      </c>
      <c r="M329" s="82"/>
      <c r="N329" s="83">
        <f t="shared" si="24"/>
        <v>0</v>
      </c>
      <c r="O329" s="80"/>
      <c r="P329" s="80"/>
      <c r="Q329" s="80"/>
      <c r="R329" s="84">
        <f t="shared" si="25"/>
        <v>0</v>
      </c>
      <c r="S329" s="19" t="str">
        <f t="shared" si="22"/>
        <v>OK</v>
      </c>
      <c r="T329" s="48"/>
      <c r="U329" s="48"/>
      <c r="V329" s="48"/>
      <c r="W329" s="48"/>
      <c r="X329" s="48"/>
      <c r="Y329" s="50"/>
      <c r="Z329" s="50"/>
      <c r="AA329" s="50"/>
      <c r="AB329" s="50"/>
      <c r="AC329" s="50"/>
      <c r="AD329" s="50"/>
      <c r="AE329" s="50"/>
      <c r="AF329" s="51"/>
      <c r="AG329" s="51"/>
      <c r="AH329" s="51"/>
      <c r="AI329" s="51"/>
    </row>
    <row r="330" spans="1:35" ht="40" customHeight="1" x14ac:dyDescent="0.35">
      <c r="A330" s="109"/>
      <c r="B330" s="112"/>
      <c r="C330" s="33">
        <v>327</v>
      </c>
      <c r="D330" s="115"/>
      <c r="E330" s="39" t="s">
        <v>56</v>
      </c>
      <c r="F330" s="40" t="s">
        <v>37</v>
      </c>
      <c r="G330" s="40" t="s">
        <v>96</v>
      </c>
      <c r="H330" s="40" t="s">
        <v>29</v>
      </c>
      <c r="I330" s="38">
        <v>31.65</v>
      </c>
      <c r="J330" s="17">
        <v>0</v>
      </c>
      <c r="K330" s="79">
        <f t="shared" si="23"/>
        <v>0</v>
      </c>
      <c r="L330" s="81">
        <f t="shared" si="26"/>
        <v>0</v>
      </c>
      <c r="M330" s="82"/>
      <c r="N330" s="83">
        <f t="shared" si="24"/>
        <v>0</v>
      </c>
      <c r="O330" s="80"/>
      <c r="P330" s="80"/>
      <c r="Q330" s="80"/>
      <c r="R330" s="84">
        <f t="shared" si="25"/>
        <v>0</v>
      </c>
      <c r="S330" s="19" t="str">
        <f t="shared" si="22"/>
        <v>OK</v>
      </c>
      <c r="T330" s="48"/>
      <c r="U330" s="48"/>
      <c r="V330" s="48"/>
      <c r="W330" s="48"/>
      <c r="X330" s="48"/>
      <c r="Y330" s="50"/>
      <c r="Z330" s="50"/>
      <c r="AA330" s="50"/>
      <c r="AB330" s="50"/>
      <c r="AC330" s="50"/>
      <c r="AD330" s="50"/>
      <c r="AE330" s="50"/>
      <c r="AF330" s="51"/>
      <c r="AG330" s="51"/>
      <c r="AH330" s="51"/>
      <c r="AI330" s="51"/>
    </row>
    <row r="331" spans="1:35" ht="40" customHeight="1" x14ac:dyDescent="0.35">
      <c r="A331" s="109"/>
      <c r="B331" s="112"/>
      <c r="C331" s="33">
        <v>328</v>
      </c>
      <c r="D331" s="115"/>
      <c r="E331" s="39" t="s">
        <v>58</v>
      </c>
      <c r="F331" s="40" t="s">
        <v>37</v>
      </c>
      <c r="G331" s="40" t="s">
        <v>59</v>
      </c>
      <c r="H331" s="40" t="s">
        <v>29</v>
      </c>
      <c r="I331" s="38">
        <v>70.91</v>
      </c>
      <c r="J331" s="17">
        <v>0</v>
      </c>
      <c r="K331" s="79">
        <f t="shared" si="23"/>
        <v>0</v>
      </c>
      <c r="L331" s="81">
        <f t="shared" si="26"/>
        <v>0</v>
      </c>
      <c r="M331" s="82"/>
      <c r="N331" s="83">
        <f t="shared" si="24"/>
        <v>0</v>
      </c>
      <c r="O331" s="80"/>
      <c r="P331" s="80"/>
      <c r="Q331" s="80"/>
      <c r="R331" s="84">
        <f t="shared" si="25"/>
        <v>0</v>
      </c>
      <c r="S331" s="19" t="str">
        <f t="shared" si="22"/>
        <v>OK</v>
      </c>
      <c r="T331" s="48"/>
      <c r="U331" s="48"/>
      <c r="V331" s="48"/>
      <c r="W331" s="48"/>
      <c r="X331" s="48"/>
      <c r="Y331" s="50"/>
      <c r="Z331" s="50"/>
      <c r="AA331" s="50"/>
      <c r="AB331" s="50"/>
      <c r="AC331" s="50"/>
      <c r="AD331" s="50"/>
      <c r="AE331" s="50"/>
      <c r="AF331" s="51"/>
      <c r="AG331" s="51"/>
      <c r="AH331" s="51"/>
      <c r="AI331" s="51"/>
    </row>
    <row r="332" spans="1:35" ht="40" customHeight="1" x14ac:dyDescent="0.35">
      <c r="A332" s="109"/>
      <c r="B332" s="112"/>
      <c r="C332" s="33">
        <v>329</v>
      </c>
      <c r="D332" s="115"/>
      <c r="E332" s="39" t="s">
        <v>60</v>
      </c>
      <c r="F332" s="40" t="s">
        <v>37</v>
      </c>
      <c r="G332" s="40" t="s">
        <v>61</v>
      </c>
      <c r="H332" s="40" t="s">
        <v>29</v>
      </c>
      <c r="I332" s="38">
        <v>118.78</v>
      </c>
      <c r="J332" s="17">
        <v>0</v>
      </c>
      <c r="K332" s="79">
        <f t="shared" si="23"/>
        <v>0</v>
      </c>
      <c r="L332" s="81">
        <f t="shared" si="26"/>
        <v>0</v>
      </c>
      <c r="M332" s="82"/>
      <c r="N332" s="83">
        <f t="shared" si="24"/>
        <v>0</v>
      </c>
      <c r="O332" s="80"/>
      <c r="P332" s="80"/>
      <c r="Q332" s="80"/>
      <c r="R332" s="84">
        <f t="shared" si="25"/>
        <v>0</v>
      </c>
      <c r="S332" s="19" t="str">
        <f t="shared" si="22"/>
        <v>OK</v>
      </c>
      <c r="T332" s="48"/>
      <c r="U332" s="48"/>
      <c r="V332" s="48"/>
      <c r="W332" s="48"/>
      <c r="X332" s="48"/>
      <c r="Y332" s="50"/>
      <c r="Z332" s="50"/>
      <c r="AA332" s="50"/>
      <c r="AB332" s="50"/>
      <c r="AC332" s="50"/>
      <c r="AD332" s="50"/>
      <c r="AE332" s="50"/>
      <c r="AF332" s="51"/>
      <c r="AG332" s="51"/>
      <c r="AH332" s="51"/>
      <c r="AI332" s="51"/>
    </row>
    <row r="333" spans="1:35" ht="40" customHeight="1" x14ac:dyDescent="0.35">
      <c r="A333" s="109"/>
      <c r="B333" s="112"/>
      <c r="C333" s="33">
        <v>330</v>
      </c>
      <c r="D333" s="115"/>
      <c r="E333" s="39" t="s">
        <v>64</v>
      </c>
      <c r="F333" s="40" t="s">
        <v>125</v>
      </c>
      <c r="G333" s="40" t="s">
        <v>63</v>
      </c>
      <c r="H333" s="40" t="s">
        <v>29</v>
      </c>
      <c r="I333" s="38">
        <v>667.31</v>
      </c>
      <c r="J333" s="17">
        <v>0</v>
      </c>
      <c r="K333" s="79">
        <f t="shared" si="23"/>
        <v>0</v>
      </c>
      <c r="L333" s="81">
        <f t="shared" si="26"/>
        <v>0</v>
      </c>
      <c r="M333" s="82"/>
      <c r="N333" s="83">
        <f t="shared" si="24"/>
        <v>0</v>
      </c>
      <c r="O333" s="80"/>
      <c r="P333" s="80"/>
      <c r="Q333" s="80"/>
      <c r="R333" s="84">
        <f t="shared" si="25"/>
        <v>0</v>
      </c>
      <c r="S333" s="19" t="str">
        <f t="shared" si="22"/>
        <v>OK</v>
      </c>
      <c r="T333" s="48"/>
      <c r="U333" s="48"/>
      <c r="V333" s="48"/>
      <c r="W333" s="48"/>
      <c r="X333" s="48"/>
      <c r="Y333" s="50"/>
      <c r="Z333" s="50"/>
      <c r="AA333" s="50"/>
      <c r="AB333" s="50"/>
      <c r="AC333" s="50"/>
      <c r="AD333" s="50"/>
      <c r="AE333" s="50"/>
      <c r="AF333" s="51"/>
      <c r="AG333" s="51"/>
      <c r="AH333" s="51"/>
      <c r="AI333" s="51"/>
    </row>
    <row r="334" spans="1:35" ht="40" customHeight="1" x14ac:dyDescent="0.35">
      <c r="A334" s="109"/>
      <c r="B334" s="112"/>
      <c r="C334" s="33">
        <v>331</v>
      </c>
      <c r="D334" s="115"/>
      <c r="E334" s="39" t="s">
        <v>65</v>
      </c>
      <c r="F334" s="40" t="s">
        <v>125</v>
      </c>
      <c r="G334" s="40" t="s">
        <v>66</v>
      </c>
      <c r="H334" s="40" t="s">
        <v>29</v>
      </c>
      <c r="I334" s="38">
        <v>180.17</v>
      </c>
      <c r="J334" s="17">
        <v>0</v>
      </c>
      <c r="K334" s="79">
        <f t="shared" si="23"/>
        <v>0</v>
      </c>
      <c r="L334" s="81">
        <f t="shared" si="26"/>
        <v>0</v>
      </c>
      <c r="M334" s="82"/>
      <c r="N334" s="83">
        <f t="shared" si="24"/>
        <v>0</v>
      </c>
      <c r="O334" s="80"/>
      <c r="P334" s="80"/>
      <c r="Q334" s="80"/>
      <c r="R334" s="84">
        <f t="shared" si="25"/>
        <v>0</v>
      </c>
      <c r="S334" s="19" t="str">
        <f t="shared" si="22"/>
        <v>OK</v>
      </c>
      <c r="T334" s="48"/>
      <c r="U334" s="48"/>
      <c r="V334" s="48"/>
      <c r="W334" s="48"/>
      <c r="X334" s="48"/>
      <c r="Y334" s="50"/>
      <c r="Z334" s="50"/>
      <c r="AA334" s="50"/>
      <c r="AB334" s="50"/>
      <c r="AC334" s="50"/>
      <c r="AD334" s="50"/>
      <c r="AE334" s="50"/>
      <c r="AF334" s="51"/>
      <c r="AG334" s="51"/>
      <c r="AH334" s="51"/>
      <c r="AI334" s="51"/>
    </row>
    <row r="335" spans="1:35" ht="40" customHeight="1" x14ac:dyDescent="0.35">
      <c r="A335" s="109"/>
      <c r="B335" s="112"/>
      <c r="C335" s="33">
        <v>332</v>
      </c>
      <c r="D335" s="115"/>
      <c r="E335" s="39" t="s">
        <v>67</v>
      </c>
      <c r="F335" s="40" t="s">
        <v>125</v>
      </c>
      <c r="G335" s="40" t="s">
        <v>68</v>
      </c>
      <c r="H335" s="40" t="s">
        <v>29</v>
      </c>
      <c r="I335" s="38">
        <v>827.52</v>
      </c>
      <c r="J335" s="17">
        <v>0</v>
      </c>
      <c r="K335" s="79">
        <f t="shared" si="23"/>
        <v>0</v>
      </c>
      <c r="L335" s="81">
        <f t="shared" si="26"/>
        <v>0</v>
      </c>
      <c r="M335" s="82"/>
      <c r="N335" s="83">
        <f t="shared" si="24"/>
        <v>0</v>
      </c>
      <c r="O335" s="80"/>
      <c r="P335" s="80"/>
      <c r="Q335" s="80"/>
      <c r="R335" s="84">
        <f t="shared" si="25"/>
        <v>0</v>
      </c>
      <c r="S335" s="19" t="str">
        <f t="shared" si="22"/>
        <v>OK</v>
      </c>
      <c r="T335" s="48"/>
      <c r="U335" s="48"/>
      <c r="V335" s="48"/>
      <c r="W335" s="48"/>
      <c r="X335" s="48"/>
      <c r="Y335" s="50"/>
      <c r="Z335" s="50"/>
      <c r="AA335" s="50"/>
      <c r="AB335" s="50"/>
      <c r="AC335" s="50"/>
      <c r="AD335" s="50"/>
      <c r="AE335" s="50"/>
      <c r="AF335" s="51"/>
      <c r="AG335" s="51"/>
      <c r="AH335" s="51"/>
      <c r="AI335" s="51"/>
    </row>
    <row r="336" spans="1:35" ht="40" customHeight="1" x14ac:dyDescent="0.35">
      <c r="A336" s="109"/>
      <c r="B336" s="112"/>
      <c r="C336" s="33">
        <v>333</v>
      </c>
      <c r="D336" s="115"/>
      <c r="E336" s="39" t="s">
        <v>69</v>
      </c>
      <c r="F336" s="40" t="s">
        <v>125</v>
      </c>
      <c r="G336" s="40" t="s">
        <v>28</v>
      </c>
      <c r="H336" s="40" t="s">
        <v>29</v>
      </c>
      <c r="I336" s="38">
        <v>413.48</v>
      </c>
      <c r="J336" s="17">
        <v>0</v>
      </c>
      <c r="K336" s="79">
        <f t="shared" si="23"/>
        <v>0</v>
      </c>
      <c r="L336" s="81">
        <f t="shared" si="26"/>
        <v>0</v>
      </c>
      <c r="M336" s="82"/>
      <c r="N336" s="83">
        <f t="shared" si="24"/>
        <v>0</v>
      </c>
      <c r="O336" s="80"/>
      <c r="P336" s="80"/>
      <c r="Q336" s="80"/>
      <c r="R336" s="84">
        <f t="shared" si="25"/>
        <v>0</v>
      </c>
      <c r="S336" s="19" t="str">
        <f t="shared" si="22"/>
        <v>OK</v>
      </c>
      <c r="T336" s="48"/>
      <c r="U336" s="48"/>
      <c r="V336" s="48"/>
      <c r="W336" s="48"/>
      <c r="X336" s="48"/>
      <c r="Y336" s="50"/>
      <c r="Z336" s="50"/>
      <c r="AA336" s="50"/>
      <c r="AB336" s="50"/>
      <c r="AC336" s="50"/>
      <c r="AD336" s="50"/>
      <c r="AE336" s="50"/>
      <c r="AF336" s="51"/>
      <c r="AG336" s="51"/>
      <c r="AH336" s="51"/>
      <c r="AI336" s="51"/>
    </row>
    <row r="337" spans="1:35" ht="40" customHeight="1" x14ac:dyDescent="0.35">
      <c r="A337" s="109"/>
      <c r="B337" s="112"/>
      <c r="C337" s="33">
        <v>334</v>
      </c>
      <c r="D337" s="115"/>
      <c r="E337" s="39" t="s">
        <v>70</v>
      </c>
      <c r="F337" s="40" t="s">
        <v>125</v>
      </c>
      <c r="G337" s="40" t="s">
        <v>71</v>
      </c>
      <c r="H337" s="40" t="s">
        <v>29</v>
      </c>
      <c r="I337" s="38">
        <v>157.21</v>
      </c>
      <c r="J337" s="17">
        <v>0</v>
      </c>
      <c r="K337" s="79">
        <f t="shared" si="23"/>
        <v>0</v>
      </c>
      <c r="L337" s="81">
        <f t="shared" si="26"/>
        <v>0</v>
      </c>
      <c r="M337" s="82"/>
      <c r="N337" s="83">
        <f t="shared" si="24"/>
        <v>0</v>
      </c>
      <c r="O337" s="80"/>
      <c r="P337" s="80"/>
      <c r="Q337" s="80"/>
      <c r="R337" s="84">
        <f t="shared" si="25"/>
        <v>0</v>
      </c>
      <c r="S337" s="19" t="str">
        <f t="shared" si="22"/>
        <v>OK</v>
      </c>
      <c r="T337" s="48"/>
      <c r="U337" s="48"/>
      <c r="V337" s="48"/>
      <c r="W337" s="48"/>
      <c r="X337" s="48"/>
      <c r="Y337" s="50"/>
      <c r="Z337" s="50"/>
      <c r="AA337" s="50"/>
      <c r="AB337" s="50"/>
      <c r="AC337" s="50"/>
      <c r="AD337" s="50"/>
      <c r="AE337" s="50"/>
      <c r="AF337" s="51"/>
      <c r="AG337" s="51"/>
      <c r="AH337" s="51"/>
      <c r="AI337" s="51"/>
    </row>
    <row r="338" spans="1:35" ht="40" customHeight="1" x14ac:dyDescent="0.35">
      <c r="A338" s="109"/>
      <c r="B338" s="112"/>
      <c r="C338" s="33">
        <v>335</v>
      </c>
      <c r="D338" s="115"/>
      <c r="E338" s="39" t="s">
        <v>72</v>
      </c>
      <c r="F338" s="40" t="s">
        <v>125</v>
      </c>
      <c r="G338" s="40" t="s">
        <v>73</v>
      </c>
      <c r="H338" s="40" t="s">
        <v>29</v>
      </c>
      <c r="I338" s="38">
        <v>916.17</v>
      </c>
      <c r="J338" s="17">
        <v>0</v>
      </c>
      <c r="K338" s="79">
        <f t="shared" si="23"/>
        <v>0</v>
      </c>
      <c r="L338" s="81">
        <f t="shared" si="26"/>
        <v>0</v>
      </c>
      <c r="M338" s="82"/>
      <c r="N338" s="83">
        <f t="shared" si="24"/>
        <v>0</v>
      </c>
      <c r="O338" s="80"/>
      <c r="P338" s="80"/>
      <c r="Q338" s="80"/>
      <c r="R338" s="84">
        <f t="shared" si="25"/>
        <v>0</v>
      </c>
      <c r="S338" s="19" t="str">
        <f t="shared" si="22"/>
        <v>OK</v>
      </c>
      <c r="T338" s="48"/>
      <c r="U338" s="48"/>
      <c r="V338" s="48"/>
      <c r="W338" s="48"/>
      <c r="X338" s="48"/>
      <c r="Y338" s="50"/>
      <c r="Z338" s="50"/>
      <c r="AA338" s="50"/>
      <c r="AB338" s="50"/>
      <c r="AC338" s="50"/>
      <c r="AD338" s="50"/>
      <c r="AE338" s="50"/>
      <c r="AF338" s="51"/>
      <c r="AG338" s="51"/>
      <c r="AH338" s="51"/>
      <c r="AI338" s="51"/>
    </row>
    <row r="339" spans="1:35" ht="40" customHeight="1" x14ac:dyDescent="0.35">
      <c r="A339" s="109"/>
      <c r="B339" s="112"/>
      <c r="C339" s="33">
        <v>336</v>
      </c>
      <c r="D339" s="115"/>
      <c r="E339" s="39" t="s">
        <v>74</v>
      </c>
      <c r="F339" s="40" t="s">
        <v>125</v>
      </c>
      <c r="G339" s="40" t="s">
        <v>75</v>
      </c>
      <c r="H339" s="40" t="s">
        <v>29</v>
      </c>
      <c r="I339" s="38">
        <v>1278.82</v>
      </c>
      <c r="J339" s="17">
        <v>0</v>
      </c>
      <c r="K339" s="79">
        <f t="shared" si="23"/>
        <v>0</v>
      </c>
      <c r="L339" s="81">
        <f t="shared" si="26"/>
        <v>0</v>
      </c>
      <c r="M339" s="82"/>
      <c r="N339" s="83">
        <f t="shared" si="24"/>
        <v>0</v>
      </c>
      <c r="O339" s="80"/>
      <c r="P339" s="80"/>
      <c r="Q339" s="80"/>
      <c r="R339" s="84">
        <f t="shared" si="25"/>
        <v>0</v>
      </c>
      <c r="S339" s="19" t="str">
        <f t="shared" si="22"/>
        <v>OK</v>
      </c>
      <c r="T339" s="48"/>
      <c r="U339" s="48"/>
      <c r="V339" s="48"/>
      <c r="W339" s="48"/>
      <c r="X339" s="48"/>
      <c r="Y339" s="50"/>
      <c r="Z339" s="50"/>
      <c r="AA339" s="50"/>
      <c r="AB339" s="50"/>
      <c r="AC339" s="50"/>
      <c r="AD339" s="50"/>
      <c r="AE339" s="50"/>
      <c r="AF339" s="51"/>
      <c r="AG339" s="51"/>
      <c r="AH339" s="51"/>
      <c r="AI339" s="51"/>
    </row>
    <row r="340" spans="1:35" ht="40" customHeight="1" x14ac:dyDescent="0.35">
      <c r="A340" s="109"/>
      <c r="B340" s="112"/>
      <c r="C340" s="33">
        <v>337</v>
      </c>
      <c r="D340" s="115"/>
      <c r="E340" s="39" t="s">
        <v>76</v>
      </c>
      <c r="F340" s="40" t="s">
        <v>125</v>
      </c>
      <c r="G340" s="40" t="s">
        <v>28</v>
      </c>
      <c r="H340" s="40" t="s">
        <v>29</v>
      </c>
      <c r="I340" s="38">
        <v>684.04</v>
      </c>
      <c r="J340" s="17">
        <v>0</v>
      </c>
      <c r="K340" s="79">
        <f t="shared" si="23"/>
        <v>0</v>
      </c>
      <c r="L340" s="81">
        <f t="shared" si="26"/>
        <v>0</v>
      </c>
      <c r="M340" s="82"/>
      <c r="N340" s="83">
        <f t="shared" si="24"/>
        <v>0</v>
      </c>
      <c r="O340" s="80"/>
      <c r="P340" s="80"/>
      <c r="Q340" s="80"/>
      <c r="R340" s="84">
        <f t="shared" si="25"/>
        <v>0</v>
      </c>
      <c r="S340" s="19" t="str">
        <f t="shared" si="22"/>
        <v>OK</v>
      </c>
      <c r="T340" s="48"/>
      <c r="U340" s="48"/>
      <c r="V340" s="48"/>
      <c r="W340" s="48"/>
      <c r="X340" s="48"/>
      <c r="Y340" s="50"/>
      <c r="Z340" s="50"/>
      <c r="AA340" s="50"/>
      <c r="AB340" s="50"/>
      <c r="AC340" s="50"/>
      <c r="AD340" s="50"/>
      <c r="AE340" s="50"/>
      <c r="AF340" s="51"/>
      <c r="AG340" s="51"/>
      <c r="AH340" s="51"/>
      <c r="AI340" s="51"/>
    </row>
    <row r="341" spans="1:35" ht="40" customHeight="1" x14ac:dyDescent="0.35">
      <c r="A341" s="109"/>
      <c r="B341" s="112"/>
      <c r="C341" s="33">
        <v>338</v>
      </c>
      <c r="D341" s="115"/>
      <c r="E341" s="39" t="s">
        <v>77</v>
      </c>
      <c r="F341" s="40" t="s">
        <v>125</v>
      </c>
      <c r="G341" s="40" t="s">
        <v>28</v>
      </c>
      <c r="H341" s="40" t="s">
        <v>29</v>
      </c>
      <c r="I341" s="38">
        <v>1291.77</v>
      </c>
      <c r="J341" s="17">
        <v>0</v>
      </c>
      <c r="K341" s="79">
        <f t="shared" si="23"/>
        <v>0</v>
      </c>
      <c r="L341" s="81">
        <f t="shared" si="26"/>
        <v>0</v>
      </c>
      <c r="M341" s="82"/>
      <c r="N341" s="83">
        <f t="shared" si="24"/>
        <v>0</v>
      </c>
      <c r="O341" s="80"/>
      <c r="P341" s="80"/>
      <c r="Q341" s="80"/>
      <c r="R341" s="84">
        <f t="shared" si="25"/>
        <v>0</v>
      </c>
      <c r="S341" s="19" t="str">
        <f t="shared" si="22"/>
        <v>OK</v>
      </c>
      <c r="T341" s="48"/>
      <c r="U341" s="48"/>
      <c r="V341" s="48"/>
      <c r="W341" s="48"/>
      <c r="X341" s="48"/>
      <c r="Y341" s="50"/>
      <c r="Z341" s="50"/>
      <c r="AA341" s="50"/>
      <c r="AB341" s="50"/>
      <c r="AC341" s="50"/>
      <c r="AD341" s="50"/>
      <c r="AE341" s="50"/>
      <c r="AF341" s="51"/>
      <c r="AG341" s="51"/>
      <c r="AH341" s="51"/>
      <c r="AI341" s="51"/>
    </row>
    <row r="342" spans="1:35" ht="40" customHeight="1" x14ac:dyDescent="0.35">
      <c r="A342" s="109"/>
      <c r="B342" s="112"/>
      <c r="C342" s="33">
        <v>339</v>
      </c>
      <c r="D342" s="115"/>
      <c r="E342" s="39" t="s">
        <v>78</v>
      </c>
      <c r="F342" s="40" t="s">
        <v>125</v>
      </c>
      <c r="G342" s="40" t="s">
        <v>28</v>
      </c>
      <c r="H342" s="40" t="s">
        <v>29</v>
      </c>
      <c r="I342" s="38">
        <v>85.89</v>
      </c>
      <c r="J342" s="17">
        <v>0</v>
      </c>
      <c r="K342" s="79">
        <f t="shared" si="23"/>
        <v>0</v>
      </c>
      <c r="L342" s="81">
        <f t="shared" si="26"/>
        <v>0</v>
      </c>
      <c r="M342" s="82"/>
      <c r="N342" s="83">
        <f t="shared" si="24"/>
        <v>0</v>
      </c>
      <c r="O342" s="80"/>
      <c r="P342" s="80"/>
      <c r="Q342" s="80"/>
      <c r="R342" s="84">
        <f t="shared" si="25"/>
        <v>0</v>
      </c>
      <c r="S342" s="19" t="str">
        <f t="shared" si="22"/>
        <v>OK</v>
      </c>
      <c r="T342" s="48"/>
      <c r="U342" s="48"/>
      <c r="V342" s="48"/>
      <c r="W342" s="48"/>
      <c r="X342" s="48"/>
      <c r="Y342" s="50"/>
      <c r="Z342" s="50"/>
      <c r="AA342" s="50"/>
      <c r="AB342" s="50"/>
      <c r="AC342" s="50"/>
      <c r="AD342" s="50"/>
      <c r="AE342" s="50"/>
      <c r="AF342" s="51"/>
      <c r="AG342" s="51"/>
      <c r="AH342" s="51"/>
      <c r="AI342" s="51"/>
    </row>
    <row r="343" spans="1:35" ht="40" customHeight="1" x14ac:dyDescent="0.35">
      <c r="A343" s="109"/>
      <c r="B343" s="112"/>
      <c r="C343" s="33">
        <v>340</v>
      </c>
      <c r="D343" s="115"/>
      <c r="E343" s="39" t="s">
        <v>131</v>
      </c>
      <c r="F343" s="40" t="s">
        <v>125</v>
      </c>
      <c r="G343" s="40" t="s">
        <v>28</v>
      </c>
      <c r="H343" s="40" t="s">
        <v>29</v>
      </c>
      <c r="I343" s="38">
        <v>81.319999999999993</v>
      </c>
      <c r="J343" s="17">
        <v>0</v>
      </c>
      <c r="K343" s="79">
        <f t="shared" si="23"/>
        <v>0</v>
      </c>
      <c r="L343" s="81">
        <f t="shared" si="26"/>
        <v>0</v>
      </c>
      <c r="M343" s="82"/>
      <c r="N343" s="83">
        <f t="shared" si="24"/>
        <v>0</v>
      </c>
      <c r="O343" s="80"/>
      <c r="P343" s="80"/>
      <c r="Q343" s="80"/>
      <c r="R343" s="84">
        <f t="shared" si="25"/>
        <v>0</v>
      </c>
      <c r="S343" s="19" t="str">
        <f t="shared" si="22"/>
        <v>OK</v>
      </c>
      <c r="T343" s="48"/>
      <c r="U343" s="48"/>
      <c r="V343" s="48"/>
      <c r="W343" s="48"/>
      <c r="X343" s="48"/>
      <c r="Y343" s="50"/>
      <c r="Z343" s="50"/>
      <c r="AA343" s="50"/>
      <c r="AB343" s="50"/>
      <c r="AC343" s="50"/>
      <c r="AD343" s="50"/>
      <c r="AE343" s="50"/>
      <c r="AF343" s="51"/>
      <c r="AG343" s="51"/>
      <c r="AH343" s="51"/>
      <c r="AI343" s="51"/>
    </row>
    <row r="344" spans="1:35" ht="40" customHeight="1" x14ac:dyDescent="0.35">
      <c r="A344" s="109"/>
      <c r="B344" s="112"/>
      <c r="C344" s="33">
        <v>341</v>
      </c>
      <c r="D344" s="115"/>
      <c r="E344" s="39" t="s">
        <v>133</v>
      </c>
      <c r="F344" s="40" t="s">
        <v>37</v>
      </c>
      <c r="G344" s="40" t="s">
        <v>80</v>
      </c>
      <c r="H344" s="40" t="s">
        <v>29</v>
      </c>
      <c r="I344" s="38">
        <v>23.66</v>
      </c>
      <c r="J344" s="17">
        <v>0</v>
      </c>
      <c r="K344" s="79">
        <f t="shared" si="23"/>
        <v>0</v>
      </c>
      <c r="L344" s="81">
        <f t="shared" si="26"/>
        <v>0</v>
      </c>
      <c r="M344" s="82"/>
      <c r="N344" s="83">
        <f t="shared" si="24"/>
        <v>0</v>
      </c>
      <c r="O344" s="80"/>
      <c r="P344" s="80"/>
      <c r="Q344" s="80"/>
      <c r="R344" s="84">
        <f t="shared" si="25"/>
        <v>0</v>
      </c>
      <c r="S344" s="19" t="str">
        <f t="shared" si="22"/>
        <v>OK</v>
      </c>
      <c r="T344" s="48"/>
      <c r="U344" s="48"/>
      <c r="V344" s="48"/>
      <c r="W344" s="48"/>
      <c r="X344" s="48"/>
      <c r="Y344" s="50"/>
      <c r="Z344" s="50"/>
      <c r="AA344" s="50"/>
      <c r="AB344" s="50"/>
      <c r="AC344" s="50"/>
      <c r="AD344" s="50"/>
      <c r="AE344" s="50"/>
      <c r="AF344" s="51"/>
      <c r="AG344" s="51"/>
      <c r="AH344" s="51"/>
      <c r="AI344" s="51"/>
    </row>
    <row r="345" spans="1:35" ht="40" customHeight="1" x14ac:dyDescent="0.35">
      <c r="A345" s="109"/>
      <c r="B345" s="112"/>
      <c r="C345" s="33">
        <v>342</v>
      </c>
      <c r="D345" s="115"/>
      <c r="E345" s="39" t="s">
        <v>134</v>
      </c>
      <c r="F345" s="40" t="s">
        <v>37</v>
      </c>
      <c r="G345" s="40" t="s">
        <v>81</v>
      </c>
      <c r="H345" s="40" t="s">
        <v>29</v>
      </c>
      <c r="I345" s="38">
        <v>24.79</v>
      </c>
      <c r="J345" s="17">
        <v>0</v>
      </c>
      <c r="K345" s="79">
        <f t="shared" si="23"/>
        <v>0</v>
      </c>
      <c r="L345" s="81">
        <f t="shared" si="26"/>
        <v>0</v>
      </c>
      <c r="M345" s="82"/>
      <c r="N345" s="83">
        <f t="shared" si="24"/>
        <v>0</v>
      </c>
      <c r="O345" s="80"/>
      <c r="P345" s="80"/>
      <c r="Q345" s="80"/>
      <c r="R345" s="84">
        <f t="shared" si="25"/>
        <v>0</v>
      </c>
      <c r="S345" s="19" t="str">
        <f t="shared" si="22"/>
        <v>OK</v>
      </c>
      <c r="T345" s="48"/>
      <c r="U345" s="48"/>
      <c r="V345" s="48"/>
      <c r="W345" s="48"/>
      <c r="X345" s="48"/>
      <c r="Y345" s="50"/>
      <c r="Z345" s="50"/>
      <c r="AA345" s="50"/>
      <c r="AB345" s="50"/>
      <c r="AC345" s="50"/>
      <c r="AD345" s="50"/>
      <c r="AE345" s="50"/>
      <c r="AF345" s="51"/>
      <c r="AG345" s="51"/>
      <c r="AH345" s="51"/>
      <c r="AI345" s="51"/>
    </row>
    <row r="346" spans="1:35" ht="40" customHeight="1" x14ac:dyDescent="0.35">
      <c r="A346" s="109"/>
      <c r="B346" s="112"/>
      <c r="C346" s="33">
        <v>343</v>
      </c>
      <c r="D346" s="115"/>
      <c r="E346" s="39" t="s">
        <v>135</v>
      </c>
      <c r="F346" s="40" t="s">
        <v>37</v>
      </c>
      <c r="G346" s="40" t="s">
        <v>82</v>
      </c>
      <c r="H346" s="40" t="s">
        <v>29</v>
      </c>
      <c r="I346" s="38">
        <v>62.42</v>
      </c>
      <c r="J346" s="17">
        <v>0</v>
      </c>
      <c r="K346" s="79">
        <f t="shared" si="23"/>
        <v>0</v>
      </c>
      <c r="L346" s="81">
        <f t="shared" si="26"/>
        <v>0</v>
      </c>
      <c r="M346" s="82"/>
      <c r="N346" s="83">
        <f t="shared" si="24"/>
        <v>0</v>
      </c>
      <c r="O346" s="80"/>
      <c r="P346" s="80"/>
      <c r="Q346" s="80"/>
      <c r="R346" s="84">
        <f t="shared" si="25"/>
        <v>0</v>
      </c>
      <c r="S346" s="19" t="str">
        <f t="shared" si="22"/>
        <v>OK</v>
      </c>
      <c r="T346" s="48"/>
      <c r="U346" s="48"/>
      <c r="V346" s="48"/>
      <c r="W346" s="48"/>
      <c r="X346" s="48"/>
      <c r="Y346" s="50"/>
      <c r="Z346" s="50"/>
      <c r="AA346" s="50"/>
      <c r="AB346" s="50"/>
      <c r="AC346" s="50"/>
      <c r="AD346" s="50"/>
      <c r="AE346" s="50"/>
      <c r="AF346" s="51"/>
      <c r="AG346" s="51"/>
      <c r="AH346" s="51"/>
      <c r="AI346" s="51"/>
    </row>
    <row r="347" spans="1:35" ht="40" customHeight="1" x14ac:dyDescent="0.35">
      <c r="A347" s="109"/>
      <c r="B347" s="112"/>
      <c r="C347" s="33">
        <v>344</v>
      </c>
      <c r="D347" s="115"/>
      <c r="E347" s="39" t="s">
        <v>136</v>
      </c>
      <c r="F347" s="40" t="s">
        <v>37</v>
      </c>
      <c r="G347" s="40" t="s">
        <v>83</v>
      </c>
      <c r="H347" s="40" t="s">
        <v>29</v>
      </c>
      <c r="I347" s="38">
        <v>32.659999999999997</v>
      </c>
      <c r="J347" s="17">
        <v>0</v>
      </c>
      <c r="K347" s="79">
        <f t="shared" si="23"/>
        <v>0</v>
      </c>
      <c r="L347" s="81">
        <f t="shared" si="26"/>
        <v>0</v>
      </c>
      <c r="M347" s="82"/>
      <c r="N347" s="83">
        <f t="shared" si="24"/>
        <v>0</v>
      </c>
      <c r="O347" s="80"/>
      <c r="P347" s="80"/>
      <c r="Q347" s="80"/>
      <c r="R347" s="84">
        <f t="shared" si="25"/>
        <v>0</v>
      </c>
      <c r="S347" s="19" t="str">
        <f t="shared" si="22"/>
        <v>OK</v>
      </c>
      <c r="T347" s="48"/>
      <c r="U347" s="48"/>
      <c r="V347" s="48"/>
      <c r="W347" s="48"/>
      <c r="X347" s="48"/>
      <c r="Y347" s="50"/>
      <c r="Z347" s="50"/>
      <c r="AA347" s="50"/>
      <c r="AB347" s="50"/>
      <c r="AC347" s="50"/>
      <c r="AD347" s="50"/>
      <c r="AE347" s="50"/>
      <c r="AF347" s="51"/>
      <c r="AG347" s="51"/>
      <c r="AH347" s="51"/>
      <c r="AI347" s="51"/>
    </row>
    <row r="348" spans="1:35" ht="40" customHeight="1" x14ac:dyDescent="0.35">
      <c r="A348" s="109"/>
      <c r="B348" s="112"/>
      <c r="C348" s="33">
        <v>345</v>
      </c>
      <c r="D348" s="115"/>
      <c r="E348" s="39" t="s">
        <v>86</v>
      </c>
      <c r="F348" s="40" t="s">
        <v>125</v>
      </c>
      <c r="G348" s="40" t="s">
        <v>87</v>
      </c>
      <c r="H348" s="40" t="s">
        <v>29</v>
      </c>
      <c r="I348" s="38">
        <v>552.51</v>
      </c>
      <c r="J348" s="17">
        <v>0</v>
      </c>
      <c r="K348" s="79">
        <f t="shared" si="23"/>
        <v>0</v>
      </c>
      <c r="L348" s="81">
        <f t="shared" si="26"/>
        <v>0</v>
      </c>
      <c r="M348" s="82"/>
      <c r="N348" s="83">
        <f t="shared" si="24"/>
        <v>0</v>
      </c>
      <c r="O348" s="80"/>
      <c r="P348" s="80"/>
      <c r="Q348" s="80"/>
      <c r="R348" s="84">
        <f t="shared" si="25"/>
        <v>0</v>
      </c>
      <c r="S348" s="19" t="str">
        <f t="shared" si="22"/>
        <v>OK</v>
      </c>
      <c r="T348" s="48"/>
      <c r="U348" s="48"/>
      <c r="V348" s="48"/>
      <c r="W348" s="48"/>
      <c r="X348" s="48"/>
      <c r="Y348" s="50"/>
      <c r="Z348" s="50"/>
      <c r="AA348" s="50"/>
      <c r="AB348" s="50"/>
      <c r="AC348" s="50"/>
      <c r="AD348" s="50"/>
      <c r="AE348" s="50"/>
      <c r="AF348" s="51"/>
      <c r="AG348" s="51"/>
      <c r="AH348" s="51"/>
      <c r="AI348" s="51"/>
    </row>
    <row r="349" spans="1:35" ht="40" customHeight="1" x14ac:dyDescent="0.35">
      <c r="A349" s="109"/>
      <c r="B349" s="112"/>
      <c r="C349" s="33">
        <v>346</v>
      </c>
      <c r="D349" s="115"/>
      <c r="E349" s="39" t="s">
        <v>88</v>
      </c>
      <c r="F349" s="40" t="s">
        <v>125</v>
      </c>
      <c r="G349" s="40" t="s">
        <v>28</v>
      </c>
      <c r="H349" s="40" t="s">
        <v>29</v>
      </c>
      <c r="I349" s="38">
        <v>1097.5</v>
      </c>
      <c r="J349" s="17">
        <v>0</v>
      </c>
      <c r="K349" s="79">
        <f t="shared" si="23"/>
        <v>0</v>
      </c>
      <c r="L349" s="81">
        <f t="shared" si="26"/>
        <v>0</v>
      </c>
      <c r="M349" s="82"/>
      <c r="N349" s="83">
        <f t="shared" si="24"/>
        <v>0</v>
      </c>
      <c r="O349" s="80"/>
      <c r="P349" s="80"/>
      <c r="Q349" s="80"/>
      <c r="R349" s="84">
        <f t="shared" si="25"/>
        <v>0</v>
      </c>
      <c r="S349" s="19" t="str">
        <f t="shared" si="22"/>
        <v>OK</v>
      </c>
      <c r="T349" s="48"/>
      <c r="U349" s="48"/>
      <c r="V349" s="48"/>
      <c r="W349" s="48"/>
      <c r="X349" s="48"/>
      <c r="Y349" s="50"/>
      <c r="Z349" s="50"/>
      <c r="AA349" s="50"/>
      <c r="AB349" s="50"/>
      <c r="AC349" s="50"/>
      <c r="AD349" s="50"/>
      <c r="AE349" s="50"/>
      <c r="AF349" s="51"/>
      <c r="AG349" s="51"/>
      <c r="AH349" s="51"/>
      <c r="AI349" s="51"/>
    </row>
    <row r="350" spans="1:35" ht="40" customHeight="1" x14ac:dyDescent="0.35">
      <c r="A350" s="109"/>
      <c r="B350" s="112"/>
      <c r="C350" s="33">
        <v>347</v>
      </c>
      <c r="D350" s="115"/>
      <c r="E350" s="39" t="s">
        <v>89</v>
      </c>
      <c r="F350" s="40" t="s">
        <v>37</v>
      </c>
      <c r="G350" s="40" t="s">
        <v>28</v>
      </c>
      <c r="H350" s="40" t="s">
        <v>29</v>
      </c>
      <c r="I350" s="38">
        <v>229.04</v>
      </c>
      <c r="J350" s="17">
        <v>0</v>
      </c>
      <c r="K350" s="79">
        <f t="shared" si="23"/>
        <v>0</v>
      </c>
      <c r="L350" s="81">
        <f t="shared" si="26"/>
        <v>0</v>
      </c>
      <c r="M350" s="82"/>
      <c r="N350" s="83">
        <f t="shared" si="24"/>
        <v>0</v>
      </c>
      <c r="O350" s="80"/>
      <c r="P350" s="80"/>
      <c r="Q350" s="80"/>
      <c r="R350" s="84">
        <f t="shared" si="25"/>
        <v>0</v>
      </c>
      <c r="S350" s="19" t="str">
        <f t="shared" si="22"/>
        <v>OK</v>
      </c>
      <c r="T350" s="48"/>
      <c r="U350" s="48"/>
      <c r="V350" s="48"/>
      <c r="W350" s="48"/>
      <c r="X350" s="48"/>
      <c r="Y350" s="50"/>
      <c r="Z350" s="50"/>
      <c r="AA350" s="50"/>
      <c r="AB350" s="50"/>
      <c r="AC350" s="50"/>
      <c r="AD350" s="50"/>
      <c r="AE350" s="50"/>
      <c r="AF350" s="51"/>
      <c r="AG350" s="51"/>
      <c r="AH350" s="51"/>
      <c r="AI350" s="51"/>
    </row>
    <row r="351" spans="1:35" ht="40" customHeight="1" x14ac:dyDescent="0.35">
      <c r="A351" s="109"/>
      <c r="B351" s="112"/>
      <c r="C351" s="33">
        <v>348</v>
      </c>
      <c r="D351" s="115"/>
      <c r="E351" s="39" t="s">
        <v>90</v>
      </c>
      <c r="F351" s="40" t="s">
        <v>37</v>
      </c>
      <c r="G351" s="40" t="s">
        <v>28</v>
      </c>
      <c r="H351" s="40" t="s">
        <v>29</v>
      </c>
      <c r="I351" s="38">
        <v>128.83000000000001</v>
      </c>
      <c r="J351" s="17">
        <v>0</v>
      </c>
      <c r="K351" s="79">
        <f t="shared" si="23"/>
        <v>0</v>
      </c>
      <c r="L351" s="81">
        <f t="shared" si="26"/>
        <v>0</v>
      </c>
      <c r="M351" s="82"/>
      <c r="N351" s="83">
        <f t="shared" si="24"/>
        <v>0</v>
      </c>
      <c r="O351" s="80"/>
      <c r="P351" s="80"/>
      <c r="Q351" s="80"/>
      <c r="R351" s="84">
        <f t="shared" si="25"/>
        <v>0</v>
      </c>
      <c r="S351" s="19" t="str">
        <f t="shared" si="22"/>
        <v>OK</v>
      </c>
      <c r="T351" s="48"/>
      <c r="U351" s="48"/>
      <c r="V351" s="48"/>
      <c r="W351" s="48"/>
      <c r="X351" s="48"/>
      <c r="Y351" s="50"/>
      <c r="Z351" s="50"/>
      <c r="AA351" s="50"/>
      <c r="AB351" s="50"/>
      <c r="AC351" s="50"/>
      <c r="AD351" s="50"/>
      <c r="AE351" s="50"/>
      <c r="AF351" s="51"/>
      <c r="AG351" s="51"/>
      <c r="AH351" s="51"/>
      <c r="AI351" s="51"/>
    </row>
    <row r="352" spans="1:35" ht="40" customHeight="1" x14ac:dyDescent="0.35">
      <c r="A352" s="109"/>
      <c r="B352" s="112"/>
      <c r="C352" s="33">
        <v>349</v>
      </c>
      <c r="D352" s="115"/>
      <c r="E352" s="39" t="s">
        <v>91</v>
      </c>
      <c r="F352" s="40" t="s">
        <v>37</v>
      </c>
      <c r="G352" s="40" t="s">
        <v>92</v>
      </c>
      <c r="H352" s="40" t="s">
        <v>29</v>
      </c>
      <c r="I352" s="38">
        <v>23.1</v>
      </c>
      <c r="J352" s="17">
        <v>0</v>
      </c>
      <c r="K352" s="79">
        <f t="shared" si="23"/>
        <v>0</v>
      </c>
      <c r="L352" s="81">
        <f t="shared" si="26"/>
        <v>0</v>
      </c>
      <c r="M352" s="82"/>
      <c r="N352" s="83">
        <f t="shared" si="24"/>
        <v>0</v>
      </c>
      <c r="O352" s="80"/>
      <c r="P352" s="80"/>
      <c r="Q352" s="80"/>
      <c r="R352" s="84">
        <f t="shared" si="25"/>
        <v>0</v>
      </c>
      <c r="S352" s="19" t="str">
        <f t="shared" si="22"/>
        <v>OK</v>
      </c>
      <c r="T352" s="48"/>
      <c r="U352" s="48"/>
      <c r="V352" s="48"/>
      <c r="W352" s="48"/>
      <c r="X352" s="48"/>
      <c r="Y352" s="50"/>
      <c r="Z352" s="50"/>
      <c r="AA352" s="50"/>
      <c r="AB352" s="50"/>
      <c r="AC352" s="50"/>
      <c r="AD352" s="50"/>
      <c r="AE352" s="50"/>
      <c r="AF352" s="51"/>
      <c r="AG352" s="51"/>
      <c r="AH352" s="51"/>
      <c r="AI352" s="51"/>
    </row>
    <row r="353" spans="1:35" ht="40" customHeight="1" x14ac:dyDescent="0.35">
      <c r="A353" s="109"/>
      <c r="B353" s="112"/>
      <c r="C353" s="33">
        <v>350</v>
      </c>
      <c r="D353" s="115"/>
      <c r="E353" s="39" t="s">
        <v>93</v>
      </c>
      <c r="F353" s="40" t="s">
        <v>125</v>
      </c>
      <c r="G353" s="40" t="s">
        <v>28</v>
      </c>
      <c r="H353" s="40" t="s">
        <v>29</v>
      </c>
      <c r="I353" s="38">
        <v>213.77</v>
      </c>
      <c r="J353" s="17">
        <v>0</v>
      </c>
      <c r="K353" s="79">
        <f t="shared" si="23"/>
        <v>0</v>
      </c>
      <c r="L353" s="81">
        <f t="shared" si="26"/>
        <v>0</v>
      </c>
      <c r="M353" s="82"/>
      <c r="N353" s="83">
        <f t="shared" si="24"/>
        <v>0</v>
      </c>
      <c r="O353" s="80"/>
      <c r="P353" s="80"/>
      <c r="Q353" s="80"/>
      <c r="R353" s="84">
        <f t="shared" si="25"/>
        <v>0</v>
      </c>
      <c r="S353" s="19" t="str">
        <f t="shared" si="22"/>
        <v>OK</v>
      </c>
      <c r="T353" s="48"/>
      <c r="U353" s="48"/>
      <c r="V353" s="48"/>
      <c r="W353" s="48"/>
      <c r="X353" s="48"/>
      <c r="Y353" s="50"/>
      <c r="Z353" s="50"/>
      <c r="AA353" s="50"/>
      <c r="AB353" s="50"/>
      <c r="AC353" s="50"/>
      <c r="AD353" s="50"/>
      <c r="AE353" s="50"/>
      <c r="AF353" s="51"/>
      <c r="AG353" s="51"/>
      <c r="AH353" s="51"/>
      <c r="AI353" s="51"/>
    </row>
    <row r="354" spans="1:35" ht="40" customHeight="1" x14ac:dyDescent="0.35">
      <c r="A354" s="110"/>
      <c r="B354" s="113"/>
      <c r="C354" s="41">
        <v>351</v>
      </c>
      <c r="D354" s="116"/>
      <c r="E354" s="39" t="s">
        <v>94</v>
      </c>
      <c r="F354" s="40" t="s">
        <v>125</v>
      </c>
      <c r="G354" s="40" t="s">
        <v>28</v>
      </c>
      <c r="H354" s="40" t="s">
        <v>29</v>
      </c>
      <c r="I354" s="38">
        <v>233.81</v>
      </c>
      <c r="J354" s="17">
        <v>0</v>
      </c>
      <c r="K354" s="79">
        <f t="shared" si="23"/>
        <v>0</v>
      </c>
      <c r="L354" s="81">
        <f t="shared" si="26"/>
        <v>0</v>
      </c>
      <c r="M354" s="82"/>
      <c r="N354" s="83">
        <f t="shared" si="24"/>
        <v>0</v>
      </c>
      <c r="O354" s="80"/>
      <c r="P354" s="80"/>
      <c r="Q354" s="80"/>
      <c r="R354" s="84">
        <f t="shared" si="25"/>
        <v>0</v>
      </c>
      <c r="S354" s="19" t="str">
        <f t="shared" si="22"/>
        <v>OK</v>
      </c>
      <c r="T354" s="48"/>
      <c r="U354" s="48"/>
      <c r="V354" s="48"/>
      <c r="W354" s="48"/>
      <c r="X354" s="48"/>
      <c r="Y354" s="50"/>
      <c r="Z354" s="50"/>
      <c r="AA354" s="50"/>
      <c r="AB354" s="50"/>
      <c r="AC354" s="50"/>
      <c r="AD354" s="50"/>
      <c r="AE354" s="50"/>
      <c r="AF354" s="51"/>
      <c r="AG354" s="51"/>
      <c r="AH354" s="51"/>
      <c r="AI354" s="51"/>
    </row>
    <row r="355" spans="1:35" ht="24" customHeight="1" x14ac:dyDescent="0.6">
      <c r="J355" s="85">
        <f t="shared" ref="J355:L355" si="27">SUMPRODUCT($I$4:$I$354,J4:J354)</f>
        <v>311124.94</v>
      </c>
      <c r="K355" s="85">
        <f t="shared" si="27"/>
        <v>0</v>
      </c>
      <c r="L355" s="85">
        <f t="shared" si="27"/>
        <v>0</v>
      </c>
      <c r="M355" s="45"/>
      <c r="N355" s="45"/>
      <c r="O355" s="45"/>
      <c r="P355" s="45"/>
      <c r="Q355" s="45"/>
      <c r="T355" s="31">
        <f t="shared" ref="T355:AI355" si="28">SUMPRODUCT($I$4:$I$354,T4:T354)</f>
        <v>0</v>
      </c>
      <c r="U355" s="31">
        <f t="shared" si="28"/>
        <v>0</v>
      </c>
      <c r="V355" s="31">
        <f t="shared" si="28"/>
        <v>0</v>
      </c>
      <c r="W355" s="31">
        <f t="shared" si="28"/>
        <v>0</v>
      </c>
      <c r="X355" s="31">
        <f t="shared" si="28"/>
        <v>0</v>
      </c>
      <c r="Y355" s="31">
        <f t="shared" si="28"/>
        <v>0</v>
      </c>
      <c r="Z355" s="31">
        <f t="shared" si="28"/>
        <v>0</v>
      </c>
      <c r="AA355" s="31">
        <f t="shared" si="28"/>
        <v>0</v>
      </c>
      <c r="AB355" s="31">
        <f t="shared" si="28"/>
        <v>0</v>
      </c>
      <c r="AC355" s="31">
        <f t="shared" si="28"/>
        <v>0</v>
      </c>
      <c r="AD355" s="31">
        <f t="shared" si="28"/>
        <v>0</v>
      </c>
      <c r="AE355" s="31">
        <f t="shared" si="28"/>
        <v>0</v>
      </c>
      <c r="AF355" s="31">
        <f t="shared" si="28"/>
        <v>0</v>
      </c>
      <c r="AG355" s="31">
        <f t="shared" si="28"/>
        <v>0</v>
      </c>
      <c r="AH355" s="31">
        <f t="shared" si="28"/>
        <v>0</v>
      </c>
      <c r="AI355" s="31">
        <f t="shared" si="28"/>
        <v>0</v>
      </c>
    </row>
    <row r="360" spans="1:35" ht="40" customHeight="1" x14ac:dyDescent="0.6">
      <c r="A360" s="58"/>
      <c r="D360" s="61"/>
    </row>
    <row r="361" spans="1:35" ht="40" customHeight="1" x14ac:dyDescent="0.6">
      <c r="A361" s="58"/>
      <c r="D361" s="61"/>
    </row>
    <row r="362" spans="1:35" ht="40" customHeight="1" x14ac:dyDescent="0.6">
      <c r="A362" s="58"/>
      <c r="D362" s="61"/>
    </row>
    <row r="363" spans="1:35" ht="40" customHeight="1" x14ac:dyDescent="0.6">
      <c r="A363" s="58"/>
      <c r="D363" s="61"/>
    </row>
    <row r="364" spans="1:35" ht="40" customHeight="1" x14ac:dyDescent="0.6">
      <c r="A364" s="58"/>
      <c r="D364" s="61"/>
    </row>
    <row r="365" spans="1:35" ht="40" customHeight="1" x14ac:dyDescent="0.6">
      <c r="A365" s="58"/>
      <c r="D365" s="61"/>
    </row>
    <row r="366" spans="1:35" ht="40" customHeight="1" x14ac:dyDescent="0.6">
      <c r="A366" s="58"/>
      <c r="D366" s="61"/>
    </row>
    <row r="367" spans="1:35" ht="40" customHeight="1" x14ac:dyDescent="0.6">
      <c r="A367" s="58"/>
      <c r="D367" s="61"/>
    </row>
    <row r="368" spans="1:35" ht="40" customHeight="1" x14ac:dyDescent="0.6">
      <c r="A368" s="58"/>
      <c r="D368" s="61"/>
    </row>
    <row r="369" spans="1:9" ht="40" customHeight="1" x14ac:dyDescent="0.6">
      <c r="A369" s="58"/>
      <c r="D369" s="61"/>
    </row>
    <row r="370" spans="1:9" ht="40" customHeight="1" x14ac:dyDescent="0.6">
      <c r="A370" s="58"/>
      <c r="D370" s="61"/>
    </row>
    <row r="371" spans="1:9" ht="40" customHeight="1" x14ac:dyDescent="0.6">
      <c r="A371" s="58"/>
      <c r="D371" s="61"/>
    </row>
    <row r="372" spans="1:9" ht="40" customHeight="1" x14ac:dyDescent="0.6">
      <c r="A372" s="58"/>
      <c r="D372" s="61"/>
    </row>
    <row r="373" spans="1:9" ht="40" customHeight="1" x14ac:dyDescent="0.6">
      <c r="A373" s="58"/>
      <c r="D373" s="61"/>
    </row>
    <row r="374" spans="1:9" ht="40" customHeight="1" x14ac:dyDescent="0.6">
      <c r="A374" s="58"/>
      <c r="D374" s="61"/>
    </row>
    <row r="375" spans="1:9" ht="40" customHeight="1" x14ac:dyDescent="0.6">
      <c r="A375" s="58"/>
      <c r="D375" s="61"/>
    </row>
    <row r="376" spans="1:9" ht="40" customHeight="1" x14ac:dyDescent="0.6">
      <c r="A376" s="58"/>
      <c r="D376" s="61"/>
    </row>
    <row r="377" spans="1:9" ht="40" customHeight="1" x14ac:dyDescent="0.6">
      <c r="A377" s="58"/>
      <c r="D377" s="61"/>
    </row>
    <row r="379" spans="1:9" ht="40" customHeight="1" x14ac:dyDescent="0.6">
      <c r="A379" s="58"/>
      <c r="C379" s="3"/>
      <c r="D379" s="61"/>
      <c r="E379" s="53"/>
      <c r="F379" s="3"/>
      <c r="G379" s="3"/>
      <c r="H379" s="3"/>
      <c r="I379" s="54"/>
    </row>
    <row r="380" spans="1:9" ht="40" customHeight="1" x14ac:dyDescent="0.6">
      <c r="A380" s="58"/>
      <c r="C380" s="3"/>
      <c r="D380" s="61"/>
      <c r="E380" s="53"/>
      <c r="F380" s="3"/>
      <c r="G380" s="3"/>
      <c r="H380" s="3"/>
      <c r="I380" s="54"/>
    </row>
  </sheetData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T4:AE354">
    <cfRule type="cellIs" dxfId="80" priority="5" stopIfTrue="1" operator="greaterThan">
      <formula>0</formula>
    </cfRule>
    <cfRule type="cellIs" dxfId="79" priority="6" stopIfTrue="1" operator="greaterThan">
      <formula>0</formula>
    </cfRule>
    <cfRule type="cellIs" dxfId="78" priority="7" stopIfTrue="1" operator="greaterThan">
      <formula>0</formula>
    </cfRule>
  </conditionalFormatting>
  <conditionalFormatting sqref="T4:AI354">
    <cfRule type="cellIs" dxfId="77" priority="1" operator="greaterThan">
      <formula>10</formula>
    </cfRule>
    <cfRule type="cellIs" dxfId="76" priority="4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420F8-76A3-417E-8CF3-C36C376E9E96}">
  <dimension ref="A1:AI380"/>
  <sheetViews>
    <sheetView zoomScale="85" zoomScaleNormal="85" workbookViewId="0">
      <selection activeCell="L358" sqref="L358"/>
    </sheetView>
  </sheetViews>
  <sheetFormatPr defaultColWidth="9.7265625" defaultRowHeight="40" customHeight="1" x14ac:dyDescent="0.6"/>
  <cols>
    <col min="1" max="1" width="10.7265625" style="56" customWidth="1"/>
    <col min="2" max="2" width="9.7265625" style="57"/>
    <col min="3" max="3" width="9.54296875" style="1" customWidth="1"/>
    <col min="4" max="4" width="19.26953125" style="60" customWidth="1"/>
    <col min="5" max="5" width="44.1796875" style="32" customWidth="1"/>
    <col min="6" max="6" width="10" style="1" customWidth="1"/>
    <col min="7" max="7" width="19.453125" style="1" customWidth="1"/>
    <col min="8" max="8" width="16.7265625" style="1" customWidth="1"/>
    <col min="9" max="9" width="13.7265625" style="22" bestFit="1" customWidth="1"/>
    <col min="10" max="17" width="13.81640625" style="4" customWidth="1"/>
    <col min="18" max="18" width="13.26953125" style="21" customWidth="1"/>
    <col min="19" max="19" width="12.54296875" style="5" customWidth="1"/>
    <col min="20" max="20" width="14.54296875" style="6" customWidth="1"/>
    <col min="21" max="21" width="14.7265625" style="6" customWidth="1"/>
    <col min="22" max="22" width="13.7265625" style="6" customWidth="1"/>
    <col min="23" max="23" width="14.26953125" style="6" customWidth="1"/>
    <col min="24" max="24" width="13.453125" style="6" customWidth="1"/>
    <col min="25" max="31" width="13.7265625" style="6" customWidth="1"/>
    <col min="32" max="35" width="13.7265625" style="2" customWidth="1"/>
    <col min="36" max="16384" width="9.7265625" style="2"/>
  </cols>
  <sheetData>
    <row r="1" spans="1:35" ht="35.25" customHeight="1" x14ac:dyDescent="0.35">
      <c r="A1" s="126" t="s">
        <v>23</v>
      </c>
      <c r="B1" s="126"/>
      <c r="C1" s="126"/>
      <c r="D1" s="127"/>
      <c r="E1" s="117" t="s">
        <v>126</v>
      </c>
      <c r="F1" s="118"/>
      <c r="G1" s="118"/>
      <c r="H1" s="118"/>
      <c r="I1" s="119"/>
      <c r="J1" s="117" t="s">
        <v>24</v>
      </c>
      <c r="K1" s="118"/>
      <c r="L1" s="118"/>
      <c r="M1" s="118"/>
      <c r="N1" s="118"/>
      <c r="O1" s="118"/>
      <c r="P1" s="118"/>
      <c r="Q1" s="118"/>
      <c r="R1" s="118"/>
      <c r="S1" s="119"/>
      <c r="T1" s="128" t="s">
        <v>197</v>
      </c>
      <c r="U1" s="128" t="s">
        <v>198</v>
      </c>
      <c r="V1" s="128" t="s">
        <v>199</v>
      </c>
      <c r="W1" s="128" t="s">
        <v>200</v>
      </c>
      <c r="X1" s="128" t="s">
        <v>201</v>
      </c>
      <c r="Y1" s="128" t="s">
        <v>17</v>
      </c>
      <c r="Z1" s="128" t="s">
        <v>17</v>
      </c>
      <c r="AA1" s="128" t="s">
        <v>17</v>
      </c>
      <c r="AB1" s="128" t="s">
        <v>17</v>
      </c>
      <c r="AC1" s="128" t="s">
        <v>17</v>
      </c>
      <c r="AD1" s="128" t="s">
        <v>17</v>
      </c>
      <c r="AE1" s="128" t="s">
        <v>17</v>
      </c>
      <c r="AF1" s="128" t="s">
        <v>17</v>
      </c>
      <c r="AG1" s="128" t="s">
        <v>17</v>
      </c>
      <c r="AH1" s="128" t="s">
        <v>17</v>
      </c>
      <c r="AI1" s="128" t="s">
        <v>17</v>
      </c>
    </row>
    <row r="2" spans="1:35" ht="25.15" customHeight="1" x14ac:dyDescent="0.35">
      <c r="A2" s="121" t="s">
        <v>150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2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</row>
    <row r="3" spans="1:35" s="3" customFormat="1" ht="40" customHeight="1" x14ac:dyDescent="0.25">
      <c r="A3" s="52" t="s">
        <v>138</v>
      </c>
      <c r="B3" s="55" t="s">
        <v>21</v>
      </c>
      <c r="C3" s="55" t="s">
        <v>19</v>
      </c>
      <c r="D3" s="59" t="s">
        <v>12</v>
      </c>
      <c r="E3" s="52" t="s">
        <v>26</v>
      </c>
      <c r="F3" s="55" t="s">
        <v>3</v>
      </c>
      <c r="G3" s="52" t="s">
        <v>16</v>
      </c>
      <c r="H3" s="55" t="s">
        <v>13</v>
      </c>
      <c r="I3" s="25" t="s">
        <v>20</v>
      </c>
      <c r="J3" s="55" t="s">
        <v>18</v>
      </c>
      <c r="K3" s="77" t="s">
        <v>171</v>
      </c>
      <c r="L3" s="77" t="s">
        <v>172</v>
      </c>
      <c r="M3" s="77" t="s">
        <v>173</v>
      </c>
      <c r="N3" s="77" t="s">
        <v>174</v>
      </c>
      <c r="O3" s="77" t="s">
        <v>175</v>
      </c>
      <c r="P3" s="77" t="s">
        <v>176</v>
      </c>
      <c r="Q3" s="77" t="s">
        <v>177</v>
      </c>
      <c r="R3" s="78" t="s">
        <v>0</v>
      </c>
      <c r="S3" s="26" t="s">
        <v>2</v>
      </c>
      <c r="T3" s="63">
        <v>45551</v>
      </c>
      <c r="U3" s="63">
        <v>45618</v>
      </c>
      <c r="V3" s="63">
        <v>45618</v>
      </c>
      <c r="W3" s="63">
        <v>45621</v>
      </c>
      <c r="X3" s="63">
        <v>45621</v>
      </c>
      <c r="Y3" s="30" t="s">
        <v>1</v>
      </c>
      <c r="Z3" s="30" t="s">
        <v>1</v>
      </c>
      <c r="AA3" s="30" t="s">
        <v>1</v>
      </c>
      <c r="AB3" s="30" t="s">
        <v>1</v>
      </c>
      <c r="AC3" s="30" t="s">
        <v>1</v>
      </c>
      <c r="AD3" s="30" t="s">
        <v>1</v>
      </c>
      <c r="AE3" s="30" t="s">
        <v>1</v>
      </c>
      <c r="AF3" s="30" t="s">
        <v>1</v>
      </c>
      <c r="AG3" s="30" t="s">
        <v>1</v>
      </c>
      <c r="AH3" s="30" t="s">
        <v>1</v>
      </c>
      <c r="AI3" s="30" t="s">
        <v>1</v>
      </c>
    </row>
    <row r="4" spans="1:35" ht="40" customHeight="1" x14ac:dyDescent="0.35">
      <c r="A4" s="108" t="s">
        <v>139</v>
      </c>
      <c r="B4" s="111">
        <v>1</v>
      </c>
      <c r="C4" s="33">
        <v>1</v>
      </c>
      <c r="D4" s="123" t="s">
        <v>123</v>
      </c>
      <c r="E4" s="34" t="s">
        <v>27</v>
      </c>
      <c r="F4" s="35" t="s">
        <v>125</v>
      </c>
      <c r="G4" s="35" t="s">
        <v>28</v>
      </c>
      <c r="H4" s="33" t="s">
        <v>29</v>
      </c>
      <c r="I4" s="36">
        <v>161.22</v>
      </c>
      <c r="J4" s="17">
        <v>10</v>
      </c>
      <c r="K4" s="79">
        <f t="shared" ref="K4:K67" si="0">IF(SUM(T4:AK4)&gt;J4,J4,SUM(T4:AK4))</f>
        <v>2</v>
      </c>
      <c r="L4" s="81">
        <f>(SUM(T4:AK4))</f>
        <v>2</v>
      </c>
      <c r="M4" s="82"/>
      <c r="N4" s="83">
        <f t="shared" ref="N4:N67" si="1">ROUND(IF(J4*0.25-0.5&lt;0,0,J4*0.25-0.5),0)-Q4-O4</f>
        <v>2</v>
      </c>
      <c r="O4" s="82"/>
      <c r="P4" s="82"/>
      <c r="Q4" s="82"/>
      <c r="R4" s="84">
        <f t="shared" ref="R4:R67" si="2">J4-(SUM(T4:AC4))+M4</f>
        <v>8</v>
      </c>
      <c r="S4" s="19" t="str">
        <f>IF(R4&lt;0,"ATENÇÃO","OK")</f>
        <v>OK</v>
      </c>
      <c r="T4" s="103">
        <v>2</v>
      </c>
      <c r="U4" s="49"/>
      <c r="V4" s="103"/>
      <c r="W4" s="103"/>
      <c r="X4" s="103"/>
      <c r="Y4" s="50"/>
      <c r="Z4" s="50"/>
      <c r="AA4" s="50"/>
      <c r="AB4" s="50"/>
      <c r="AC4" s="50"/>
      <c r="AD4" s="50"/>
      <c r="AE4" s="50"/>
      <c r="AF4" s="51"/>
      <c r="AG4" s="51"/>
      <c r="AH4" s="51"/>
      <c r="AI4" s="51"/>
    </row>
    <row r="5" spans="1:35" ht="40" customHeight="1" x14ac:dyDescent="0.35">
      <c r="A5" s="109"/>
      <c r="B5" s="112"/>
      <c r="C5" s="33">
        <v>2</v>
      </c>
      <c r="D5" s="124"/>
      <c r="E5" s="34" t="s">
        <v>30</v>
      </c>
      <c r="F5" s="37" t="s">
        <v>31</v>
      </c>
      <c r="G5" s="37" t="s">
        <v>28</v>
      </c>
      <c r="H5" s="33" t="s">
        <v>29</v>
      </c>
      <c r="I5" s="38">
        <v>12.89</v>
      </c>
      <c r="J5" s="17">
        <v>200</v>
      </c>
      <c r="K5" s="79">
        <f t="shared" si="0"/>
        <v>0</v>
      </c>
      <c r="L5" s="81">
        <f t="shared" ref="L5:L68" si="3">(SUM(T5:AK5))</f>
        <v>0</v>
      </c>
      <c r="M5" s="82"/>
      <c r="N5" s="83">
        <f t="shared" si="1"/>
        <v>50</v>
      </c>
      <c r="O5" s="80"/>
      <c r="P5" s="80"/>
      <c r="Q5" s="80"/>
      <c r="R5" s="84">
        <f t="shared" si="2"/>
        <v>200</v>
      </c>
      <c r="S5" s="19" t="str">
        <f t="shared" ref="S5:S68" si="4">IF(R5&lt;0,"ATENÇÃO","OK")</f>
        <v>OK</v>
      </c>
      <c r="T5" s="103"/>
      <c r="U5" s="49"/>
      <c r="V5" s="103"/>
      <c r="W5" s="103"/>
      <c r="X5" s="103"/>
      <c r="Y5" s="50"/>
      <c r="Z5" s="50"/>
      <c r="AA5" s="50"/>
      <c r="AB5" s="50"/>
      <c r="AC5" s="50"/>
      <c r="AD5" s="50"/>
      <c r="AE5" s="50"/>
      <c r="AF5" s="51"/>
      <c r="AG5" s="51"/>
      <c r="AH5" s="51"/>
      <c r="AI5" s="51"/>
    </row>
    <row r="6" spans="1:35" ht="40" customHeight="1" x14ac:dyDescent="0.35">
      <c r="A6" s="109"/>
      <c r="B6" s="112"/>
      <c r="C6" s="33">
        <v>3</v>
      </c>
      <c r="D6" s="124"/>
      <c r="E6" s="34" t="s">
        <v>32</v>
      </c>
      <c r="F6" s="37" t="s">
        <v>125</v>
      </c>
      <c r="G6" s="37" t="s">
        <v>28</v>
      </c>
      <c r="H6" s="33" t="s">
        <v>29</v>
      </c>
      <c r="I6" s="38">
        <v>20.63</v>
      </c>
      <c r="J6" s="17">
        <v>100</v>
      </c>
      <c r="K6" s="79">
        <f t="shared" si="0"/>
        <v>0</v>
      </c>
      <c r="L6" s="81">
        <f t="shared" si="3"/>
        <v>0</v>
      </c>
      <c r="M6" s="82"/>
      <c r="N6" s="83">
        <f t="shared" si="1"/>
        <v>25</v>
      </c>
      <c r="O6" s="80"/>
      <c r="P6" s="80"/>
      <c r="Q6" s="80"/>
      <c r="R6" s="84">
        <f t="shared" si="2"/>
        <v>100</v>
      </c>
      <c r="S6" s="19" t="str">
        <f t="shared" si="4"/>
        <v>OK</v>
      </c>
      <c r="T6" s="103"/>
      <c r="U6" s="49"/>
      <c r="V6" s="103"/>
      <c r="W6" s="103"/>
      <c r="X6" s="103"/>
      <c r="Y6" s="50"/>
      <c r="Z6" s="50"/>
      <c r="AA6" s="50"/>
      <c r="AB6" s="50"/>
      <c r="AC6" s="50"/>
      <c r="AD6" s="50"/>
      <c r="AE6" s="50"/>
      <c r="AF6" s="51"/>
      <c r="AG6" s="51"/>
      <c r="AH6" s="51"/>
      <c r="AI6" s="51"/>
    </row>
    <row r="7" spans="1:35" ht="40" customHeight="1" x14ac:dyDescent="0.35">
      <c r="A7" s="109"/>
      <c r="B7" s="112"/>
      <c r="C7" s="33">
        <v>4</v>
      </c>
      <c r="D7" s="124"/>
      <c r="E7" s="34" t="s">
        <v>33</v>
      </c>
      <c r="F7" s="37" t="s">
        <v>125</v>
      </c>
      <c r="G7" s="37" t="s">
        <v>34</v>
      </c>
      <c r="H7" s="33" t="s">
        <v>29</v>
      </c>
      <c r="I7" s="38">
        <v>33.53</v>
      </c>
      <c r="J7" s="17">
        <v>100</v>
      </c>
      <c r="K7" s="79">
        <f t="shared" si="0"/>
        <v>86</v>
      </c>
      <c r="L7" s="81">
        <f t="shared" si="3"/>
        <v>86</v>
      </c>
      <c r="M7" s="82"/>
      <c r="N7" s="83">
        <f t="shared" si="1"/>
        <v>25</v>
      </c>
      <c r="O7" s="80"/>
      <c r="P7" s="80"/>
      <c r="Q7" s="80"/>
      <c r="R7" s="84">
        <f t="shared" si="2"/>
        <v>14</v>
      </c>
      <c r="S7" s="19" t="str">
        <f t="shared" si="4"/>
        <v>OK</v>
      </c>
      <c r="T7" s="103">
        <v>14</v>
      </c>
      <c r="U7" s="49">
        <v>50</v>
      </c>
      <c r="V7" s="103">
        <v>10</v>
      </c>
      <c r="W7" s="103"/>
      <c r="X7" s="103">
        <v>12</v>
      </c>
      <c r="Y7" s="50"/>
      <c r="Z7" s="50"/>
      <c r="AA7" s="50"/>
      <c r="AB7" s="50"/>
      <c r="AC7" s="50"/>
      <c r="AD7" s="50"/>
      <c r="AE7" s="50"/>
      <c r="AF7" s="51"/>
      <c r="AG7" s="51"/>
      <c r="AH7" s="51"/>
      <c r="AI7" s="51"/>
    </row>
    <row r="8" spans="1:35" ht="40" customHeight="1" x14ac:dyDescent="0.35">
      <c r="A8" s="109"/>
      <c r="B8" s="112"/>
      <c r="C8" s="33">
        <v>5</v>
      </c>
      <c r="D8" s="124"/>
      <c r="E8" s="34" t="s">
        <v>35</v>
      </c>
      <c r="F8" s="37" t="s">
        <v>125</v>
      </c>
      <c r="G8" s="37" t="s">
        <v>36</v>
      </c>
      <c r="H8" s="33" t="s">
        <v>29</v>
      </c>
      <c r="I8" s="38">
        <v>48.36</v>
      </c>
      <c r="J8" s="17">
        <v>100</v>
      </c>
      <c r="K8" s="79">
        <f t="shared" si="0"/>
        <v>20</v>
      </c>
      <c r="L8" s="81">
        <f t="shared" si="3"/>
        <v>20</v>
      </c>
      <c r="M8" s="82"/>
      <c r="N8" s="83">
        <f t="shared" si="1"/>
        <v>25</v>
      </c>
      <c r="O8" s="80"/>
      <c r="P8" s="80"/>
      <c r="Q8" s="80"/>
      <c r="R8" s="84">
        <f t="shared" si="2"/>
        <v>80</v>
      </c>
      <c r="S8" s="19" t="str">
        <f t="shared" si="4"/>
        <v>OK</v>
      </c>
      <c r="T8" s="103"/>
      <c r="U8" s="49">
        <v>10</v>
      </c>
      <c r="V8" s="103">
        <v>10</v>
      </c>
      <c r="W8" s="103"/>
      <c r="X8" s="103"/>
      <c r="Y8" s="50"/>
      <c r="Z8" s="50"/>
      <c r="AA8" s="50"/>
      <c r="AB8" s="50"/>
      <c r="AC8" s="50"/>
      <c r="AD8" s="50"/>
      <c r="AE8" s="50"/>
      <c r="AF8" s="51"/>
      <c r="AG8" s="51"/>
      <c r="AH8" s="51"/>
      <c r="AI8" s="51"/>
    </row>
    <row r="9" spans="1:35" ht="40" customHeight="1" x14ac:dyDescent="0.35">
      <c r="A9" s="109"/>
      <c r="B9" s="112"/>
      <c r="C9" s="33">
        <v>6</v>
      </c>
      <c r="D9" s="124"/>
      <c r="E9" s="34" t="s">
        <v>127</v>
      </c>
      <c r="F9" s="35" t="s">
        <v>125</v>
      </c>
      <c r="G9" s="37" t="s">
        <v>28</v>
      </c>
      <c r="H9" s="33" t="s">
        <v>29</v>
      </c>
      <c r="I9" s="36">
        <v>4.24</v>
      </c>
      <c r="J9" s="17">
        <v>200</v>
      </c>
      <c r="K9" s="79">
        <f t="shared" si="0"/>
        <v>0</v>
      </c>
      <c r="L9" s="81">
        <f t="shared" si="3"/>
        <v>0</v>
      </c>
      <c r="M9" s="82"/>
      <c r="N9" s="83">
        <f t="shared" si="1"/>
        <v>50</v>
      </c>
      <c r="O9" s="80"/>
      <c r="P9" s="80"/>
      <c r="Q9" s="80"/>
      <c r="R9" s="84">
        <f t="shared" si="2"/>
        <v>200</v>
      </c>
      <c r="S9" s="19" t="str">
        <f t="shared" si="4"/>
        <v>OK</v>
      </c>
      <c r="T9" s="103"/>
      <c r="U9" s="49"/>
      <c r="V9" s="103"/>
      <c r="W9" s="103"/>
      <c r="X9" s="103"/>
      <c r="Y9" s="50"/>
      <c r="Z9" s="50"/>
      <c r="AA9" s="50"/>
      <c r="AB9" s="50"/>
      <c r="AC9" s="50"/>
      <c r="AD9" s="50"/>
      <c r="AE9" s="50"/>
      <c r="AF9" s="51"/>
      <c r="AG9" s="51"/>
      <c r="AH9" s="51"/>
      <c r="AI9" s="51"/>
    </row>
    <row r="10" spans="1:35" ht="40" customHeight="1" x14ac:dyDescent="0.35">
      <c r="A10" s="109"/>
      <c r="B10" s="112"/>
      <c r="C10" s="33">
        <v>7</v>
      </c>
      <c r="D10" s="124"/>
      <c r="E10" s="39" t="s">
        <v>128</v>
      </c>
      <c r="F10" s="40" t="s">
        <v>37</v>
      </c>
      <c r="G10" s="40" t="s">
        <v>38</v>
      </c>
      <c r="H10" s="33" t="s">
        <v>29</v>
      </c>
      <c r="I10" s="38">
        <v>8.59</v>
      </c>
      <c r="J10" s="17">
        <v>3000</v>
      </c>
      <c r="K10" s="79">
        <f t="shared" si="0"/>
        <v>1870</v>
      </c>
      <c r="L10" s="81">
        <f t="shared" si="3"/>
        <v>1870</v>
      </c>
      <c r="M10" s="82"/>
      <c r="N10" s="83">
        <f t="shared" si="1"/>
        <v>750</v>
      </c>
      <c r="O10" s="80"/>
      <c r="P10" s="80"/>
      <c r="Q10" s="80"/>
      <c r="R10" s="84">
        <f t="shared" si="2"/>
        <v>1130</v>
      </c>
      <c r="S10" s="19" t="str">
        <f t="shared" si="4"/>
        <v>OK</v>
      </c>
      <c r="T10" s="103">
        <v>270</v>
      </c>
      <c r="U10" s="49">
        <v>1500</v>
      </c>
      <c r="V10" s="103">
        <v>100</v>
      </c>
      <c r="W10" s="103"/>
      <c r="X10" s="103"/>
      <c r="Y10" s="50"/>
      <c r="Z10" s="50"/>
      <c r="AA10" s="50"/>
      <c r="AB10" s="50"/>
      <c r="AC10" s="50"/>
      <c r="AD10" s="50"/>
      <c r="AE10" s="50"/>
      <c r="AF10" s="51"/>
      <c r="AG10" s="51"/>
      <c r="AH10" s="51"/>
      <c r="AI10" s="51"/>
    </row>
    <row r="11" spans="1:35" ht="40" customHeight="1" x14ac:dyDescent="0.35">
      <c r="A11" s="109"/>
      <c r="B11" s="112"/>
      <c r="C11" s="33">
        <v>8</v>
      </c>
      <c r="D11" s="124"/>
      <c r="E11" s="39" t="s">
        <v>129</v>
      </c>
      <c r="F11" s="40" t="s">
        <v>37</v>
      </c>
      <c r="G11" s="40" t="s">
        <v>39</v>
      </c>
      <c r="H11" s="33" t="s">
        <v>29</v>
      </c>
      <c r="I11" s="38">
        <v>12.65</v>
      </c>
      <c r="J11" s="17">
        <v>5000</v>
      </c>
      <c r="K11" s="79">
        <f t="shared" si="0"/>
        <v>200</v>
      </c>
      <c r="L11" s="81">
        <f t="shared" si="3"/>
        <v>200</v>
      </c>
      <c r="M11" s="82"/>
      <c r="N11" s="83">
        <f t="shared" si="1"/>
        <v>1250</v>
      </c>
      <c r="O11" s="80"/>
      <c r="P11" s="80"/>
      <c r="Q11" s="80"/>
      <c r="R11" s="84">
        <f t="shared" si="2"/>
        <v>4800</v>
      </c>
      <c r="S11" s="19" t="str">
        <f t="shared" si="4"/>
        <v>OK</v>
      </c>
      <c r="T11" s="103"/>
      <c r="U11" s="49">
        <v>200</v>
      </c>
      <c r="V11" s="103"/>
      <c r="W11" s="103"/>
      <c r="X11" s="103"/>
      <c r="Y11" s="50"/>
      <c r="Z11" s="50"/>
      <c r="AA11" s="50"/>
      <c r="AB11" s="50"/>
      <c r="AC11" s="50"/>
      <c r="AD11" s="50"/>
      <c r="AE11" s="50"/>
      <c r="AF11" s="51"/>
      <c r="AG11" s="51"/>
      <c r="AH11" s="51"/>
      <c r="AI11" s="51"/>
    </row>
    <row r="12" spans="1:35" ht="40" customHeight="1" x14ac:dyDescent="0.35">
      <c r="A12" s="109"/>
      <c r="B12" s="112"/>
      <c r="C12" s="33">
        <v>9</v>
      </c>
      <c r="D12" s="124"/>
      <c r="E12" s="39" t="s">
        <v>130</v>
      </c>
      <c r="F12" s="41" t="s">
        <v>37</v>
      </c>
      <c r="G12" s="40" t="s">
        <v>40</v>
      </c>
      <c r="H12" s="40" t="s">
        <v>29</v>
      </c>
      <c r="I12" s="38">
        <v>13.75</v>
      </c>
      <c r="J12" s="17">
        <v>0</v>
      </c>
      <c r="K12" s="79">
        <f t="shared" si="0"/>
        <v>0</v>
      </c>
      <c r="L12" s="81">
        <f t="shared" si="3"/>
        <v>0</v>
      </c>
      <c r="M12" s="82"/>
      <c r="N12" s="83">
        <f t="shared" si="1"/>
        <v>0</v>
      </c>
      <c r="O12" s="80"/>
      <c r="P12" s="80"/>
      <c r="Q12" s="80"/>
      <c r="R12" s="84">
        <f t="shared" si="2"/>
        <v>0</v>
      </c>
      <c r="S12" s="19" t="str">
        <f t="shared" si="4"/>
        <v>OK</v>
      </c>
      <c r="T12" s="103"/>
      <c r="U12" s="49"/>
      <c r="V12" s="103"/>
      <c r="W12" s="103"/>
      <c r="X12" s="103"/>
      <c r="Y12" s="50"/>
      <c r="Z12" s="50"/>
      <c r="AA12" s="50"/>
      <c r="AB12" s="50"/>
      <c r="AC12" s="50"/>
      <c r="AD12" s="50"/>
      <c r="AE12" s="50"/>
      <c r="AF12" s="51"/>
      <c r="AG12" s="51"/>
      <c r="AH12" s="51"/>
      <c r="AI12" s="51"/>
    </row>
    <row r="13" spans="1:35" ht="40" customHeight="1" x14ac:dyDescent="0.35">
      <c r="A13" s="109"/>
      <c r="B13" s="112"/>
      <c r="C13" s="33">
        <v>10</v>
      </c>
      <c r="D13" s="124"/>
      <c r="E13" s="39" t="s">
        <v>41</v>
      </c>
      <c r="F13" s="41" t="s">
        <v>10</v>
      </c>
      <c r="G13" s="40" t="s">
        <v>28</v>
      </c>
      <c r="H13" s="40" t="s">
        <v>29</v>
      </c>
      <c r="I13" s="38">
        <v>47.9</v>
      </c>
      <c r="J13" s="17">
        <v>50</v>
      </c>
      <c r="K13" s="79">
        <f t="shared" si="0"/>
        <v>0</v>
      </c>
      <c r="L13" s="81">
        <f t="shared" si="3"/>
        <v>0</v>
      </c>
      <c r="M13" s="82"/>
      <c r="N13" s="83">
        <f t="shared" si="1"/>
        <v>12</v>
      </c>
      <c r="O13" s="80"/>
      <c r="P13" s="80"/>
      <c r="Q13" s="80"/>
      <c r="R13" s="84">
        <f t="shared" si="2"/>
        <v>50</v>
      </c>
      <c r="S13" s="19" t="str">
        <f t="shared" si="4"/>
        <v>OK</v>
      </c>
      <c r="T13" s="103"/>
      <c r="U13" s="103"/>
      <c r="V13" s="103"/>
      <c r="W13" s="103"/>
      <c r="X13" s="103"/>
      <c r="Y13" s="50"/>
      <c r="Z13" s="50"/>
      <c r="AA13" s="50"/>
      <c r="AB13" s="50"/>
      <c r="AC13" s="50"/>
      <c r="AD13" s="50"/>
      <c r="AE13" s="50"/>
      <c r="AF13" s="51"/>
      <c r="AG13" s="51"/>
      <c r="AH13" s="51"/>
      <c r="AI13" s="51"/>
    </row>
    <row r="14" spans="1:35" ht="40" customHeight="1" x14ac:dyDescent="0.35">
      <c r="A14" s="109"/>
      <c r="B14" s="112"/>
      <c r="C14" s="33">
        <v>11</v>
      </c>
      <c r="D14" s="124"/>
      <c r="E14" s="39" t="s">
        <v>42</v>
      </c>
      <c r="F14" s="40" t="s">
        <v>43</v>
      </c>
      <c r="G14" s="40" t="s">
        <v>28</v>
      </c>
      <c r="H14" s="40" t="s">
        <v>29</v>
      </c>
      <c r="I14" s="38">
        <v>17.13</v>
      </c>
      <c r="J14" s="17">
        <v>200</v>
      </c>
      <c r="K14" s="79">
        <f t="shared" si="0"/>
        <v>0</v>
      </c>
      <c r="L14" s="81">
        <f t="shared" si="3"/>
        <v>0</v>
      </c>
      <c r="M14" s="82"/>
      <c r="N14" s="83">
        <f t="shared" si="1"/>
        <v>50</v>
      </c>
      <c r="O14" s="80"/>
      <c r="P14" s="80"/>
      <c r="Q14" s="80"/>
      <c r="R14" s="84">
        <f t="shared" si="2"/>
        <v>200</v>
      </c>
      <c r="S14" s="19" t="str">
        <f t="shared" si="4"/>
        <v>OK</v>
      </c>
      <c r="T14" s="103"/>
      <c r="U14" s="103"/>
      <c r="V14" s="103"/>
      <c r="W14" s="103"/>
      <c r="X14" s="103"/>
      <c r="Y14" s="50"/>
      <c r="Z14" s="50"/>
      <c r="AA14" s="50"/>
      <c r="AB14" s="50"/>
      <c r="AC14" s="50"/>
      <c r="AD14" s="50"/>
      <c r="AE14" s="50"/>
      <c r="AF14" s="51"/>
      <c r="AG14" s="51"/>
      <c r="AH14" s="51"/>
      <c r="AI14" s="51"/>
    </row>
    <row r="15" spans="1:35" ht="40" customHeight="1" x14ac:dyDescent="0.35">
      <c r="A15" s="109"/>
      <c r="B15" s="112"/>
      <c r="C15" s="33">
        <v>12</v>
      </c>
      <c r="D15" s="124"/>
      <c r="E15" s="39" t="s">
        <v>44</v>
      </c>
      <c r="F15" s="40" t="s">
        <v>37</v>
      </c>
      <c r="G15" s="40" t="s">
        <v>45</v>
      </c>
      <c r="H15" s="40" t="s">
        <v>29</v>
      </c>
      <c r="I15" s="38">
        <v>22.06</v>
      </c>
      <c r="J15" s="17">
        <v>70</v>
      </c>
      <c r="K15" s="79">
        <f t="shared" si="0"/>
        <v>70</v>
      </c>
      <c r="L15" s="81">
        <f t="shared" si="3"/>
        <v>70</v>
      </c>
      <c r="M15" s="82"/>
      <c r="N15" s="83">
        <f t="shared" si="1"/>
        <v>17</v>
      </c>
      <c r="O15" s="80"/>
      <c r="P15" s="80"/>
      <c r="Q15" s="80"/>
      <c r="R15" s="84">
        <f t="shared" si="2"/>
        <v>0</v>
      </c>
      <c r="S15" s="19" t="str">
        <f t="shared" si="4"/>
        <v>OK</v>
      </c>
      <c r="T15" s="103">
        <v>30</v>
      </c>
      <c r="U15" s="103">
        <v>40</v>
      </c>
      <c r="V15" s="103"/>
      <c r="W15" s="103"/>
      <c r="X15" s="103"/>
      <c r="Y15" s="50"/>
      <c r="Z15" s="50"/>
      <c r="AA15" s="50"/>
      <c r="AB15" s="50"/>
      <c r="AC15" s="50"/>
      <c r="AD15" s="50"/>
      <c r="AE15" s="50"/>
      <c r="AF15" s="51"/>
      <c r="AG15" s="51"/>
      <c r="AH15" s="51"/>
      <c r="AI15" s="51"/>
    </row>
    <row r="16" spans="1:35" ht="40" customHeight="1" x14ac:dyDescent="0.35">
      <c r="A16" s="109"/>
      <c r="B16" s="112"/>
      <c r="C16" s="33">
        <v>13</v>
      </c>
      <c r="D16" s="124"/>
      <c r="E16" s="42" t="s">
        <v>46</v>
      </c>
      <c r="F16" s="43" t="s">
        <v>37</v>
      </c>
      <c r="G16" s="43" t="s">
        <v>47</v>
      </c>
      <c r="H16" s="43" t="s">
        <v>29</v>
      </c>
      <c r="I16" s="44">
        <v>17.41</v>
      </c>
      <c r="J16" s="17">
        <f>100</f>
        <v>100</v>
      </c>
      <c r="K16" s="79">
        <f t="shared" si="0"/>
        <v>100</v>
      </c>
      <c r="L16" s="81">
        <f t="shared" si="3"/>
        <v>239</v>
      </c>
      <c r="M16" s="82">
        <v>140</v>
      </c>
      <c r="N16" s="83">
        <f t="shared" si="1"/>
        <v>25</v>
      </c>
      <c r="O16" s="80"/>
      <c r="P16" s="80"/>
      <c r="Q16" s="80"/>
      <c r="R16" s="84">
        <f t="shared" si="2"/>
        <v>1</v>
      </c>
      <c r="S16" s="19" t="str">
        <f t="shared" si="4"/>
        <v>OK</v>
      </c>
      <c r="T16" s="103">
        <v>9</v>
      </c>
      <c r="U16" s="103">
        <v>90</v>
      </c>
      <c r="V16" s="103"/>
      <c r="W16" s="103">
        <v>140</v>
      </c>
      <c r="X16" s="103"/>
      <c r="Y16" s="50"/>
      <c r="Z16" s="50"/>
      <c r="AA16" s="50"/>
      <c r="AB16" s="50"/>
      <c r="AC16" s="50"/>
      <c r="AD16" s="50"/>
      <c r="AE16" s="50"/>
      <c r="AF16" s="51"/>
      <c r="AG16" s="51"/>
      <c r="AH16" s="51"/>
      <c r="AI16" s="51"/>
    </row>
    <row r="17" spans="1:35" ht="40" customHeight="1" x14ac:dyDescent="0.35">
      <c r="A17" s="109"/>
      <c r="B17" s="112"/>
      <c r="C17" s="33">
        <v>14</v>
      </c>
      <c r="D17" s="124"/>
      <c r="E17" s="39" t="s">
        <v>48</v>
      </c>
      <c r="F17" s="40" t="s">
        <v>37</v>
      </c>
      <c r="G17" s="40" t="s">
        <v>49</v>
      </c>
      <c r="H17" s="40" t="s">
        <v>29</v>
      </c>
      <c r="I17" s="38">
        <v>12.38</v>
      </c>
      <c r="J17" s="17">
        <v>100</v>
      </c>
      <c r="K17" s="79">
        <f t="shared" si="0"/>
        <v>0</v>
      </c>
      <c r="L17" s="81">
        <f t="shared" si="3"/>
        <v>0</v>
      </c>
      <c r="M17" s="82"/>
      <c r="N17" s="83">
        <f t="shared" si="1"/>
        <v>25</v>
      </c>
      <c r="O17" s="80"/>
      <c r="P17" s="80"/>
      <c r="Q17" s="80"/>
      <c r="R17" s="84">
        <f t="shared" si="2"/>
        <v>100</v>
      </c>
      <c r="S17" s="19" t="str">
        <f t="shared" si="4"/>
        <v>OK</v>
      </c>
      <c r="T17" s="103"/>
      <c r="U17" s="103"/>
      <c r="V17" s="103"/>
      <c r="W17" s="103"/>
      <c r="X17" s="103"/>
      <c r="Y17" s="50"/>
      <c r="Z17" s="50"/>
      <c r="AA17" s="50"/>
      <c r="AB17" s="50"/>
      <c r="AC17" s="50"/>
      <c r="AD17" s="50"/>
      <c r="AE17" s="50"/>
      <c r="AF17" s="51"/>
      <c r="AG17" s="51"/>
      <c r="AH17" s="51"/>
      <c r="AI17" s="51"/>
    </row>
    <row r="18" spans="1:35" ht="40" customHeight="1" x14ac:dyDescent="0.35">
      <c r="A18" s="109"/>
      <c r="B18" s="112"/>
      <c r="C18" s="33">
        <v>15</v>
      </c>
      <c r="D18" s="124"/>
      <c r="E18" s="39" t="s">
        <v>50</v>
      </c>
      <c r="F18" s="40" t="s">
        <v>37</v>
      </c>
      <c r="G18" s="40" t="s">
        <v>51</v>
      </c>
      <c r="H18" s="40" t="s">
        <v>29</v>
      </c>
      <c r="I18" s="38">
        <v>154.96</v>
      </c>
      <c r="J18" s="17">
        <v>100</v>
      </c>
      <c r="K18" s="79">
        <f t="shared" si="0"/>
        <v>0</v>
      </c>
      <c r="L18" s="81">
        <f t="shared" si="3"/>
        <v>0</v>
      </c>
      <c r="M18" s="82"/>
      <c r="N18" s="83">
        <f t="shared" si="1"/>
        <v>25</v>
      </c>
      <c r="O18" s="80"/>
      <c r="P18" s="80"/>
      <c r="Q18" s="80"/>
      <c r="R18" s="84">
        <f t="shared" si="2"/>
        <v>100</v>
      </c>
      <c r="S18" s="19" t="str">
        <f t="shared" si="4"/>
        <v>OK</v>
      </c>
      <c r="T18" s="103"/>
      <c r="U18" s="103"/>
      <c r="V18" s="103"/>
      <c r="W18" s="103"/>
      <c r="X18" s="103"/>
      <c r="Y18" s="50"/>
      <c r="Z18" s="50"/>
      <c r="AA18" s="50"/>
      <c r="AB18" s="50"/>
      <c r="AC18" s="50"/>
      <c r="AD18" s="50"/>
      <c r="AE18" s="50"/>
      <c r="AF18" s="51"/>
      <c r="AG18" s="51"/>
      <c r="AH18" s="51"/>
      <c r="AI18" s="51"/>
    </row>
    <row r="19" spans="1:35" ht="40" customHeight="1" x14ac:dyDescent="0.35">
      <c r="A19" s="109"/>
      <c r="B19" s="112"/>
      <c r="C19" s="33">
        <v>16</v>
      </c>
      <c r="D19" s="124"/>
      <c r="E19" s="39" t="s">
        <v>52</v>
      </c>
      <c r="F19" s="40" t="s">
        <v>37</v>
      </c>
      <c r="G19" s="40" t="s">
        <v>53</v>
      </c>
      <c r="H19" s="40" t="s">
        <v>29</v>
      </c>
      <c r="I19" s="38">
        <v>169.18</v>
      </c>
      <c r="J19" s="17">
        <v>70</v>
      </c>
      <c r="K19" s="79">
        <f t="shared" si="0"/>
        <v>0</v>
      </c>
      <c r="L19" s="81">
        <f t="shared" si="3"/>
        <v>0</v>
      </c>
      <c r="M19" s="82"/>
      <c r="N19" s="83">
        <f t="shared" si="1"/>
        <v>17</v>
      </c>
      <c r="O19" s="80"/>
      <c r="P19" s="80"/>
      <c r="Q19" s="80"/>
      <c r="R19" s="84">
        <f t="shared" si="2"/>
        <v>70</v>
      </c>
      <c r="S19" s="19" t="str">
        <f t="shared" si="4"/>
        <v>OK</v>
      </c>
      <c r="T19" s="103"/>
      <c r="U19" s="103"/>
      <c r="V19" s="103"/>
      <c r="W19" s="103"/>
      <c r="X19" s="103"/>
      <c r="Y19" s="50"/>
      <c r="Z19" s="50"/>
      <c r="AA19" s="50"/>
      <c r="AB19" s="50"/>
      <c r="AC19" s="50"/>
      <c r="AD19" s="50"/>
      <c r="AE19" s="50"/>
      <c r="AF19" s="51"/>
      <c r="AG19" s="51"/>
      <c r="AH19" s="51"/>
      <c r="AI19" s="51"/>
    </row>
    <row r="20" spans="1:35" ht="40" customHeight="1" x14ac:dyDescent="0.35">
      <c r="A20" s="109"/>
      <c r="B20" s="112"/>
      <c r="C20" s="33">
        <v>17</v>
      </c>
      <c r="D20" s="124"/>
      <c r="E20" s="39" t="s">
        <v>54</v>
      </c>
      <c r="F20" s="40" t="s">
        <v>37</v>
      </c>
      <c r="G20" s="40" t="s">
        <v>55</v>
      </c>
      <c r="H20" s="40" t="s">
        <v>29</v>
      </c>
      <c r="I20" s="38">
        <v>55.76</v>
      </c>
      <c r="J20" s="17">
        <v>150</v>
      </c>
      <c r="K20" s="79">
        <f t="shared" si="0"/>
        <v>0</v>
      </c>
      <c r="L20" s="81">
        <f t="shared" si="3"/>
        <v>0</v>
      </c>
      <c r="M20" s="82"/>
      <c r="N20" s="83">
        <f t="shared" si="1"/>
        <v>37</v>
      </c>
      <c r="O20" s="80"/>
      <c r="P20" s="80"/>
      <c r="Q20" s="80"/>
      <c r="R20" s="84">
        <f t="shared" si="2"/>
        <v>150</v>
      </c>
      <c r="S20" s="19" t="str">
        <f t="shared" si="4"/>
        <v>OK</v>
      </c>
      <c r="T20" s="103"/>
      <c r="U20" s="103"/>
      <c r="V20" s="103"/>
      <c r="W20" s="103"/>
      <c r="X20" s="103"/>
      <c r="Y20" s="50"/>
      <c r="Z20" s="50"/>
      <c r="AA20" s="50"/>
      <c r="AB20" s="50"/>
      <c r="AC20" s="50"/>
      <c r="AD20" s="50"/>
      <c r="AE20" s="50"/>
      <c r="AF20" s="51"/>
      <c r="AG20" s="51"/>
      <c r="AH20" s="51"/>
      <c r="AI20" s="51"/>
    </row>
    <row r="21" spans="1:35" ht="40" customHeight="1" x14ac:dyDescent="0.35">
      <c r="A21" s="109"/>
      <c r="B21" s="112"/>
      <c r="C21" s="33">
        <v>18</v>
      </c>
      <c r="D21" s="124"/>
      <c r="E21" s="39" t="s">
        <v>56</v>
      </c>
      <c r="F21" s="40" t="s">
        <v>37</v>
      </c>
      <c r="G21" s="40" t="s">
        <v>57</v>
      </c>
      <c r="H21" s="40" t="s">
        <v>29</v>
      </c>
      <c r="I21" s="38">
        <v>21.39</v>
      </c>
      <c r="J21" s="17">
        <v>100</v>
      </c>
      <c r="K21" s="79">
        <f t="shared" si="0"/>
        <v>0</v>
      </c>
      <c r="L21" s="81">
        <f t="shared" si="3"/>
        <v>0</v>
      </c>
      <c r="M21" s="82"/>
      <c r="N21" s="83">
        <f t="shared" si="1"/>
        <v>25</v>
      </c>
      <c r="O21" s="80"/>
      <c r="P21" s="80"/>
      <c r="Q21" s="80"/>
      <c r="R21" s="84">
        <f t="shared" si="2"/>
        <v>100</v>
      </c>
      <c r="S21" s="19" t="str">
        <f t="shared" si="4"/>
        <v>OK</v>
      </c>
      <c r="T21" s="103"/>
      <c r="U21" s="103"/>
      <c r="V21" s="103"/>
      <c r="W21" s="103"/>
      <c r="X21" s="103"/>
      <c r="Y21" s="50"/>
      <c r="Z21" s="50"/>
      <c r="AA21" s="50"/>
      <c r="AB21" s="50"/>
      <c r="AC21" s="50"/>
      <c r="AD21" s="50"/>
      <c r="AE21" s="50"/>
      <c r="AF21" s="51"/>
      <c r="AG21" s="51"/>
      <c r="AH21" s="51"/>
      <c r="AI21" s="51"/>
    </row>
    <row r="22" spans="1:35" ht="40" customHeight="1" x14ac:dyDescent="0.35">
      <c r="A22" s="109"/>
      <c r="B22" s="112"/>
      <c r="C22" s="33">
        <v>19</v>
      </c>
      <c r="D22" s="124"/>
      <c r="E22" s="39" t="s">
        <v>58</v>
      </c>
      <c r="F22" s="40" t="s">
        <v>37</v>
      </c>
      <c r="G22" s="40" t="s">
        <v>59</v>
      </c>
      <c r="H22" s="40" t="s">
        <v>29</v>
      </c>
      <c r="I22" s="38">
        <v>47.92</v>
      </c>
      <c r="J22" s="17">
        <v>100</v>
      </c>
      <c r="K22" s="79">
        <f t="shared" si="0"/>
        <v>0</v>
      </c>
      <c r="L22" s="81">
        <f t="shared" si="3"/>
        <v>0</v>
      </c>
      <c r="M22" s="82"/>
      <c r="N22" s="83">
        <f t="shared" si="1"/>
        <v>25</v>
      </c>
      <c r="O22" s="80"/>
      <c r="P22" s="80"/>
      <c r="Q22" s="80"/>
      <c r="R22" s="84">
        <f t="shared" si="2"/>
        <v>100</v>
      </c>
      <c r="S22" s="19" t="str">
        <f t="shared" si="4"/>
        <v>OK</v>
      </c>
      <c r="T22" s="103"/>
      <c r="U22" s="103"/>
      <c r="V22" s="103"/>
      <c r="W22" s="103"/>
      <c r="X22" s="103"/>
      <c r="Y22" s="50"/>
      <c r="Z22" s="50"/>
      <c r="AA22" s="50"/>
      <c r="AB22" s="50"/>
      <c r="AC22" s="50"/>
      <c r="AD22" s="50"/>
      <c r="AE22" s="50"/>
      <c r="AF22" s="51"/>
      <c r="AG22" s="51"/>
      <c r="AH22" s="51"/>
      <c r="AI22" s="51"/>
    </row>
    <row r="23" spans="1:35" ht="40" customHeight="1" x14ac:dyDescent="0.35">
      <c r="A23" s="109"/>
      <c r="B23" s="112"/>
      <c r="C23" s="33">
        <v>20</v>
      </c>
      <c r="D23" s="124"/>
      <c r="E23" s="39" t="s">
        <v>60</v>
      </c>
      <c r="F23" s="40" t="s">
        <v>37</v>
      </c>
      <c r="G23" s="40" t="s">
        <v>61</v>
      </c>
      <c r="H23" s="40" t="s">
        <v>29</v>
      </c>
      <c r="I23" s="38">
        <v>80.260000000000005</v>
      </c>
      <c r="J23" s="17">
        <v>50</v>
      </c>
      <c r="K23" s="79">
        <f t="shared" si="0"/>
        <v>50</v>
      </c>
      <c r="L23" s="81">
        <f t="shared" si="3"/>
        <v>50</v>
      </c>
      <c r="M23" s="82"/>
      <c r="N23" s="83">
        <f t="shared" si="1"/>
        <v>12</v>
      </c>
      <c r="O23" s="80"/>
      <c r="P23" s="80"/>
      <c r="Q23" s="80"/>
      <c r="R23" s="84">
        <f t="shared" si="2"/>
        <v>0</v>
      </c>
      <c r="S23" s="19" t="str">
        <f t="shared" si="4"/>
        <v>OK</v>
      </c>
      <c r="T23" s="103"/>
      <c r="U23" s="103">
        <v>50</v>
      </c>
      <c r="V23" s="103"/>
      <c r="W23" s="103"/>
      <c r="X23" s="103"/>
      <c r="Y23" s="50"/>
      <c r="Z23" s="50"/>
      <c r="AA23" s="50"/>
      <c r="AB23" s="50"/>
      <c r="AC23" s="50"/>
      <c r="AD23" s="50"/>
      <c r="AE23" s="50"/>
      <c r="AF23" s="51"/>
      <c r="AG23" s="51"/>
      <c r="AH23" s="51"/>
      <c r="AI23" s="51"/>
    </row>
    <row r="24" spans="1:35" ht="40" customHeight="1" x14ac:dyDescent="0.35">
      <c r="A24" s="109"/>
      <c r="B24" s="112"/>
      <c r="C24" s="33">
        <v>21</v>
      </c>
      <c r="D24" s="124"/>
      <c r="E24" s="39" t="s">
        <v>62</v>
      </c>
      <c r="F24" s="40" t="s">
        <v>125</v>
      </c>
      <c r="G24" s="40" t="s">
        <v>63</v>
      </c>
      <c r="H24" s="40" t="s">
        <v>29</v>
      </c>
      <c r="I24" s="38">
        <v>857.58</v>
      </c>
      <c r="J24" s="17">
        <v>4</v>
      </c>
      <c r="K24" s="79">
        <f t="shared" si="0"/>
        <v>1</v>
      </c>
      <c r="L24" s="81">
        <f t="shared" si="3"/>
        <v>1</v>
      </c>
      <c r="M24" s="82"/>
      <c r="N24" s="83">
        <f t="shared" si="1"/>
        <v>1</v>
      </c>
      <c r="O24" s="80"/>
      <c r="P24" s="80"/>
      <c r="Q24" s="80"/>
      <c r="R24" s="84">
        <f t="shared" si="2"/>
        <v>3</v>
      </c>
      <c r="S24" s="19" t="str">
        <f t="shared" si="4"/>
        <v>OK</v>
      </c>
      <c r="T24" s="103">
        <v>1</v>
      </c>
      <c r="U24" s="103"/>
      <c r="V24" s="103"/>
      <c r="W24" s="103"/>
      <c r="X24" s="103"/>
      <c r="Y24" s="50"/>
      <c r="Z24" s="50"/>
      <c r="AA24" s="50"/>
      <c r="AB24" s="50"/>
      <c r="AC24" s="50"/>
      <c r="AD24" s="50"/>
      <c r="AE24" s="50"/>
      <c r="AF24" s="51"/>
      <c r="AG24" s="51"/>
      <c r="AH24" s="51"/>
      <c r="AI24" s="51"/>
    </row>
    <row r="25" spans="1:35" ht="40" customHeight="1" x14ac:dyDescent="0.35">
      <c r="A25" s="109"/>
      <c r="B25" s="112"/>
      <c r="C25" s="33">
        <v>22</v>
      </c>
      <c r="D25" s="124"/>
      <c r="E25" s="39" t="s">
        <v>64</v>
      </c>
      <c r="F25" s="40" t="s">
        <v>125</v>
      </c>
      <c r="G25" s="40" t="s">
        <v>63</v>
      </c>
      <c r="H25" s="40" t="s">
        <v>29</v>
      </c>
      <c r="I25" s="38">
        <v>450.92</v>
      </c>
      <c r="J25" s="17">
        <v>4</v>
      </c>
      <c r="K25" s="79">
        <f t="shared" si="0"/>
        <v>1</v>
      </c>
      <c r="L25" s="81">
        <f t="shared" si="3"/>
        <v>1</v>
      </c>
      <c r="M25" s="82"/>
      <c r="N25" s="83">
        <f t="shared" si="1"/>
        <v>1</v>
      </c>
      <c r="O25" s="80"/>
      <c r="P25" s="80"/>
      <c r="Q25" s="80"/>
      <c r="R25" s="84">
        <f t="shared" si="2"/>
        <v>3</v>
      </c>
      <c r="S25" s="19" t="str">
        <f t="shared" si="4"/>
        <v>OK</v>
      </c>
      <c r="T25" s="103">
        <v>1</v>
      </c>
      <c r="U25" s="103"/>
      <c r="V25" s="103"/>
      <c r="W25" s="103"/>
      <c r="X25" s="103"/>
      <c r="Y25" s="50"/>
      <c r="Z25" s="50"/>
      <c r="AA25" s="50"/>
      <c r="AB25" s="50"/>
      <c r="AC25" s="50"/>
      <c r="AD25" s="50"/>
      <c r="AE25" s="50"/>
      <c r="AF25" s="51"/>
      <c r="AG25" s="51"/>
      <c r="AH25" s="51"/>
      <c r="AI25" s="51"/>
    </row>
    <row r="26" spans="1:35" ht="40" customHeight="1" x14ac:dyDescent="0.35">
      <c r="A26" s="109"/>
      <c r="B26" s="112"/>
      <c r="C26" s="33">
        <v>23</v>
      </c>
      <c r="D26" s="124"/>
      <c r="E26" s="39" t="s">
        <v>65</v>
      </c>
      <c r="F26" s="40" t="s">
        <v>125</v>
      </c>
      <c r="G26" s="40" t="s">
        <v>66</v>
      </c>
      <c r="H26" s="40" t="s">
        <v>29</v>
      </c>
      <c r="I26" s="38">
        <v>121.74</v>
      </c>
      <c r="J26" s="17">
        <v>8</v>
      </c>
      <c r="K26" s="79">
        <f t="shared" si="0"/>
        <v>0</v>
      </c>
      <c r="L26" s="81">
        <f t="shared" si="3"/>
        <v>0</v>
      </c>
      <c r="M26" s="82"/>
      <c r="N26" s="83">
        <f t="shared" si="1"/>
        <v>2</v>
      </c>
      <c r="O26" s="80"/>
      <c r="P26" s="80"/>
      <c r="Q26" s="80"/>
      <c r="R26" s="84">
        <f t="shared" si="2"/>
        <v>8</v>
      </c>
      <c r="S26" s="19" t="str">
        <f t="shared" si="4"/>
        <v>OK</v>
      </c>
      <c r="T26" s="103"/>
      <c r="U26" s="103"/>
      <c r="V26" s="103"/>
      <c r="W26" s="103"/>
      <c r="X26" s="103"/>
      <c r="Y26" s="50"/>
      <c r="Z26" s="50"/>
      <c r="AA26" s="50"/>
      <c r="AB26" s="50"/>
      <c r="AC26" s="50"/>
      <c r="AD26" s="50"/>
      <c r="AE26" s="50"/>
      <c r="AF26" s="51"/>
      <c r="AG26" s="51"/>
      <c r="AH26" s="51"/>
      <c r="AI26" s="51"/>
    </row>
    <row r="27" spans="1:35" ht="40" customHeight="1" x14ac:dyDescent="0.35">
      <c r="A27" s="109"/>
      <c r="B27" s="112"/>
      <c r="C27" s="33">
        <v>24</v>
      </c>
      <c r="D27" s="124"/>
      <c r="E27" s="39" t="s">
        <v>67</v>
      </c>
      <c r="F27" s="40" t="s">
        <v>125</v>
      </c>
      <c r="G27" s="40" t="s">
        <v>68</v>
      </c>
      <c r="H27" s="40" t="s">
        <v>29</v>
      </c>
      <c r="I27" s="38">
        <v>559.17999999999995</v>
      </c>
      <c r="J27" s="17">
        <v>6</v>
      </c>
      <c r="K27" s="79">
        <f t="shared" si="0"/>
        <v>0</v>
      </c>
      <c r="L27" s="81">
        <f t="shared" si="3"/>
        <v>0</v>
      </c>
      <c r="M27" s="82"/>
      <c r="N27" s="83">
        <f t="shared" si="1"/>
        <v>1</v>
      </c>
      <c r="O27" s="80"/>
      <c r="P27" s="80"/>
      <c r="Q27" s="80"/>
      <c r="R27" s="84">
        <f t="shared" si="2"/>
        <v>6</v>
      </c>
      <c r="S27" s="19" t="str">
        <f t="shared" si="4"/>
        <v>OK</v>
      </c>
      <c r="T27" s="103"/>
      <c r="U27" s="103"/>
      <c r="V27" s="103"/>
      <c r="W27" s="103"/>
      <c r="X27" s="103"/>
      <c r="Y27" s="50"/>
      <c r="Z27" s="50"/>
      <c r="AA27" s="50"/>
      <c r="AB27" s="50"/>
      <c r="AC27" s="50"/>
      <c r="AD27" s="50"/>
      <c r="AE27" s="50"/>
      <c r="AF27" s="51"/>
      <c r="AG27" s="51"/>
      <c r="AH27" s="51"/>
      <c r="AI27" s="51"/>
    </row>
    <row r="28" spans="1:35" ht="40" customHeight="1" x14ac:dyDescent="0.35">
      <c r="A28" s="109"/>
      <c r="B28" s="112"/>
      <c r="C28" s="33">
        <v>25</v>
      </c>
      <c r="D28" s="124"/>
      <c r="E28" s="39" t="s">
        <v>69</v>
      </c>
      <c r="F28" s="40" t="s">
        <v>125</v>
      </c>
      <c r="G28" s="40" t="s">
        <v>28</v>
      </c>
      <c r="H28" s="40" t="s">
        <v>29</v>
      </c>
      <c r="I28" s="38">
        <v>279.39999999999998</v>
      </c>
      <c r="J28" s="17">
        <v>8</v>
      </c>
      <c r="K28" s="79">
        <f t="shared" si="0"/>
        <v>2</v>
      </c>
      <c r="L28" s="81">
        <f t="shared" si="3"/>
        <v>2</v>
      </c>
      <c r="M28" s="82"/>
      <c r="N28" s="83">
        <f t="shared" si="1"/>
        <v>2</v>
      </c>
      <c r="O28" s="80"/>
      <c r="P28" s="80"/>
      <c r="Q28" s="80"/>
      <c r="R28" s="84">
        <f t="shared" si="2"/>
        <v>6</v>
      </c>
      <c r="S28" s="19" t="str">
        <f t="shared" si="4"/>
        <v>OK</v>
      </c>
      <c r="T28" s="103"/>
      <c r="U28" s="103">
        <v>2</v>
      </c>
      <c r="V28" s="103"/>
      <c r="W28" s="103"/>
      <c r="X28" s="103"/>
      <c r="Y28" s="50"/>
      <c r="Z28" s="50"/>
      <c r="AA28" s="50"/>
      <c r="AB28" s="50"/>
      <c r="AC28" s="50"/>
      <c r="AD28" s="50"/>
      <c r="AE28" s="50"/>
      <c r="AF28" s="51"/>
      <c r="AG28" s="51"/>
      <c r="AH28" s="51"/>
      <c r="AI28" s="51"/>
    </row>
    <row r="29" spans="1:35" ht="40" customHeight="1" x14ac:dyDescent="0.35">
      <c r="A29" s="109"/>
      <c r="B29" s="112"/>
      <c r="C29" s="33">
        <v>26</v>
      </c>
      <c r="D29" s="124"/>
      <c r="E29" s="39" t="s">
        <v>70</v>
      </c>
      <c r="F29" s="40" t="s">
        <v>125</v>
      </c>
      <c r="G29" s="40" t="s">
        <v>71</v>
      </c>
      <c r="H29" s="40" t="s">
        <v>29</v>
      </c>
      <c r="I29" s="38">
        <v>106.23</v>
      </c>
      <c r="J29" s="17">
        <v>20</v>
      </c>
      <c r="K29" s="79">
        <f t="shared" si="0"/>
        <v>6</v>
      </c>
      <c r="L29" s="81">
        <f t="shared" si="3"/>
        <v>6</v>
      </c>
      <c r="M29" s="82"/>
      <c r="N29" s="83">
        <f t="shared" si="1"/>
        <v>5</v>
      </c>
      <c r="O29" s="80"/>
      <c r="P29" s="80"/>
      <c r="Q29" s="80"/>
      <c r="R29" s="84">
        <f t="shared" si="2"/>
        <v>14</v>
      </c>
      <c r="S29" s="19" t="str">
        <f t="shared" si="4"/>
        <v>OK</v>
      </c>
      <c r="T29" s="103"/>
      <c r="U29" s="103">
        <v>6</v>
      </c>
      <c r="V29" s="103"/>
      <c r="W29" s="103"/>
      <c r="X29" s="103"/>
      <c r="Y29" s="50"/>
      <c r="Z29" s="50"/>
      <c r="AA29" s="50"/>
      <c r="AB29" s="50"/>
      <c r="AC29" s="50"/>
      <c r="AD29" s="50"/>
      <c r="AE29" s="50"/>
      <c r="AF29" s="51"/>
      <c r="AG29" s="51"/>
      <c r="AH29" s="51"/>
      <c r="AI29" s="51"/>
    </row>
    <row r="30" spans="1:35" ht="40" customHeight="1" x14ac:dyDescent="0.35">
      <c r="A30" s="109"/>
      <c r="B30" s="112"/>
      <c r="C30" s="33">
        <v>27</v>
      </c>
      <c r="D30" s="124"/>
      <c r="E30" s="39" t="s">
        <v>72</v>
      </c>
      <c r="F30" s="40" t="s">
        <v>125</v>
      </c>
      <c r="G30" s="40" t="s">
        <v>73</v>
      </c>
      <c r="H30" s="40" t="s">
        <v>29</v>
      </c>
      <c r="I30" s="38">
        <v>619.09</v>
      </c>
      <c r="J30" s="17">
        <v>15</v>
      </c>
      <c r="K30" s="79">
        <f t="shared" si="0"/>
        <v>3</v>
      </c>
      <c r="L30" s="81">
        <f t="shared" si="3"/>
        <v>3</v>
      </c>
      <c r="M30" s="82"/>
      <c r="N30" s="83">
        <f t="shared" si="1"/>
        <v>3</v>
      </c>
      <c r="O30" s="80"/>
      <c r="P30" s="80"/>
      <c r="Q30" s="80"/>
      <c r="R30" s="84">
        <f t="shared" si="2"/>
        <v>12</v>
      </c>
      <c r="S30" s="19" t="str">
        <f t="shared" si="4"/>
        <v>OK</v>
      </c>
      <c r="T30" s="103"/>
      <c r="U30" s="103">
        <v>3</v>
      </c>
      <c r="V30" s="103"/>
      <c r="W30" s="103"/>
      <c r="X30" s="103"/>
      <c r="Y30" s="50"/>
      <c r="Z30" s="50"/>
      <c r="AA30" s="50"/>
      <c r="AB30" s="50"/>
      <c r="AC30" s="50"/>
      <c r="AD30" s="50"/>
      <c r="AE30" s="50"/>
      <c r="AF30" s="51"/>
      <c r="AG30" s="51"/>
      <c r="AH30" s="51"/>
      <c r="AI30" s="51"/>
    </row>
    <row r="31" spans="1:35" ht="40" customHeight="1" x14ac:dyDescent="0.35">
      <c r="A31" s="109"/>
      <c r="B31" s="112"/>
      <c r="C31" s="33">
        <v>28</v>
      </c>
      <c r="D31" s="124"/>
      <c r="E31" s="39" t="s">
        <v>74</v>
      </c>
      <c r="F31" s="40" t="s">
        <v>125</v>
      </c>
      <c r="G31" s="40" t="s">
        <v>75</v>
      </c>
      <c r="H31" s="40" t="s">
        <v>29</v>
      </c>
      <c r="I31" s="38">
        <v>864.15</v>
      </c>
      <c r="J31" s="17">
        <v>15</v>
      </c>
      <c r="K31" s="79">
        <f t="shared" si="0"/>
        <v>0</v>
      </c>
      <c r="L31" s="81">
        <f t="shared" si="3"/>
        <v>0</v>
      </c>
      <c r="M31" s="82"/>
      <c r="N31" s="83">
        <f t="shared" si="1"/>
        <v>3</v>
      </c>
      <c r="O31" s="80"/>
      <c r="P31" s="80"/>
      <c r="Q31" s="80"/>
      <c r="R31" s="84">
        <f t="shared" si="2"/>
        <v>15</v>
      </c>
      <c r="S31" s="19" t="str">
        <f t="shared" si="4"/>
        <v>OK</v>
      </c>
      <c r="T31" s="103"/>
      <c r="U31" s="103"/>
      <c r="V31" s="103"/>
      <c r="W31" s="103"/>
      <c r="X31" s="103"/>
      <c r="Y31" s="50"/>
      <c r="Z31" s="50"/>
      <c r="AA31" s="50"/>
      <c r="AB31" s="50"/>
      <c r="AC31" s="50"/>
      <c r="AD31" s="50"/>
      <c r="AE31" s="50"/>
      <c r="AF31" s="51"/>
      <c r="AG31" s="51"/>
      <c r="AH31" s="51"/>
      <c r="AI31" s="51"/>
    </row>
    <row r="32" spans="1:35" ht="40" customHeight="1" x14ac:dyDescent="0.35">
      <c r="A32" s="109"/>
      <c r="B32" s="112"/>
      <c r="C32" s="33">
        <v>29</v>
      </c>
      <c r="D32" s="124"/>
      <c r="E32" s="39" t="s">
        <v>76</v>
      </c>
      <c r="F32" s="40" t="s">
        <v>125</v>
      </c>
      <c r="G32" s="40" t="s">
        <v>28</v>
      </c>
      <c r="H32" s="40" t="s">
        <v>29</v>
      </c>
      <c r="I32" s="38">
        <v>462.23</v>
      </c>
      <c r="J32" s="17">
        <v>20</v>
      </c>
      <c r="K32" s="79">
        <f t="shared" si="0"/>
        <v>1</v>
      </c>
      <c r="L32" s="81">
        <f t="shared" si="3"/>
        <v>1</v>
      </c>
      <c r="M32" s="82"/>
      <c r="N32" s="83">
        <f t="shared" si="1"/>
        <v>5</v>
      </c>
      <c r="O32" s="80"/>
      <c r="P32" s="80"/>
      <c r="Q32" s="80"/>
      <c r="R32" s="84">
        <f t="shared" si="2"/>
        <v>19</v>
      </c>
      <c r="S32" s="19" t="str">
        <f t="shared" si="4"/>
        <v>OK</v>
      </c>
      <c r="T32" s="103">
        <v>1</v>
      </c>
      <c r="U32" s="103"/>
      <c r="V32" s="103"/>
      <c r="W32" s="103"/>
      <c r="X32" s="103"/>
      <c r="Y32" s="50"/>
      <c r="Z32" s="50"/>
      <c r="AA32" s="50"/>
      <c r="AB32" s="50"/>
      <c r="AC32" s="50"/>
      <c r="AD32" s="50"/>
      <c r="AE32" s="50"/>
      <c r="AF32" s="51"/>
      <c r="AG32" s="51"/>
      <c r="AH32" s="51"/>
      <c r="AI32" s="51"/>
    </row>
    <row r="33" spans="1:35" ht="40" customHeight="1" x14ac:dyDescent="0.35">
      <c r="A33" s="109"/>
      <c r="B33" s="112"/>
      <c r="C33" s="33">
        <v>30</v>
      </c>
      <c r="D33" s="124"/>
      <c r="E33" s="39" t="s">
        <v>77</v>
      </c>
      <c r="F33" s="40" t="s">
        <v>125</v>
      </c>
      <c r="G33" s="40" t="s">
        <v>28</v>
      </c>
      <c r="H33" s="40" t="s">
        <v>29</v>
      </c>
      <c r="I33" s="38">
        <v>872.9</v>
      </c>
      <c r="J33" s="17">
        <v>15</v>
      </c>
      <c r="K33" s="79">
        <f t="shared" si="0"/>
        <v>0</v>
      </c>
      <c r="L33" s="81">
        <f t="shared" si="3"/>
        <v>0</v>
      </c>
      <c r="M33" s="82"/>
      <c r="N33" s="83">
        <f t="shared" si="1"/>
        <v>3</v>
      </c>
      <c r="O33" s="80"/>
      <c r="P33" s="80"/>
      <c r="Q33" s="80"/>
      <c r="R33" s="84">
        <f t="shared" si="2"/>
        <v>15</v>
      </c>
      <c r="S33" s="19" t="str">
        <f t="shared" si="4"/>
        <v>OK</v>
      </c>
      <c r="T33" s="103"/>
      <c r="U33" s="103"/>
      <c r="V33" s="103"/>
      <c r="W33" s="103"/>
      <c r="X33" s="103"/>
      <c r="Y33" s="50"/>
      <c r="Z33" s="50"/>
      <c r="AA33" s="50"/>
      <c r="AB33" s="50"/>
      <c r="AC33" s="50"/>
      <c r="AD33" s="50"/>
      <c r="AE33" s="50"/>
      <c r="AF33" s="51"/>
      <c r="AG33" s="51"/>
      <c r="AH33" s="51"/>
      <c r="AI33" s="51"/>
    </row>
    <row r="34" spans="1:35" ht="40" customHeight="1" x14ac:dyDescent="0.35">
      <c r="A34" s="109"/>
      <c r="B34" s="112"/>
      <c r="C34" s="33">
        <v>31</v>
      </c>
      <c r="D34" s="124"/>
      <c r="E34" s="39" t="s">
        <v>78</v>
      </c>
      <c r="F34" s="40" t="s">
        <v>125</v>
      </c>
      <c r="G34" s="40" t="s">
        <v>28</v>
      </c>
      <c r="H34" s="40" t="s">
        <v>29</v>
      </c>
      <c r="I34" s="38">
        <v>58.04</v>
      </c>
      <c r="J34" s="17">
        <v>10</v>
      </c>
      <c r="K34" s="79">
        <f t="shared" si="0"/>
        <v>8</v>
      </c>
      <c r="L34" s="81">
        <f t="shared" si="3"/>
        <v>8</v>
      </c>
      <c r="M34" s="82"/>
      <c r="N34" s="83">
        <f t="shared" si="1"/>
        <v>2</v>
      </c>
      <c r="O34" s="80"/>
      <c r="P34" s="80"/>
      <c r="Q34" s="80"/>
      <c r="R34" s="84">
        <f t="shared" si="2"/>
        <v>2</v>
      </c>
      <c r="S34" s="19" t="str">
        <f t="shared" si="4"/>
        <v>OK</v>
      </c>
      <c r="T34" s="103">
        <v>8</v>
      </c>
      <c r="U34" s="103"/>
      <c r="V34" s="103"/>
      <c r="W34" s="103"/>
      <c r="X34" s="103"/>
      <c r="Y34" s="50"/>
      <c r="Z34" s="50"/>
      <c r="AA34" s="50"/>
      <c r="AB34" s="50"/>
      <c r="AC34" s="50"/>
      <c r="AD34" s="50"/>
      <c r="AE34" s="50"/>
      <c r="AF34" s="51"/>
      <c r="AG34" s="51"/>
      <c r="AH34" s="51"/>
      <c r="AI34" s="51"/>
    </row>
    <row r="35" spans="1:35" ht="40" customHeight="1" x14ac:dyDescent="0.35">
      <c r="A35" s="109"/>
      <c r="B35" s="112"/>
      <c r="C35" s="33">
        <v>32</v>
      </c>
      <c r="D35" s="124"/>
      <c r="E35" s="39" t="s">
        <v>131</v>
      </c>
      <c r="F35" s="40" t="s">
        <v>125</v>
      </c>
      <c r="G35" s="40" t="s">
        <v>28</v>
      </c>
      <c r="H35" s="40" t="s">
        <v>29</v>
      </c>
      <c r="I35" s="38">
        <v>54.95</v>
      </c>
      <c r="J35" s="17">
        <v>20</v>
      </c>
      <c r="K35" s="79">
        <f t="shared" si="0"/>
        <v>8</v>
      </c>
      <c r="L35" s="81">
        <f t="shared" si="3"/>
        <v>8</v>
      </c>
      <c r="M35" s="82"/>
      <c r="N35" s="83">
        <f t="shared" si="1"/>
        <v>5</v>
      </c>
      <c r="O35" s="80"/>
      <c r="P35" s="80"/>
      <c r="Q35" s="80"/>
      <c r="R35" s="84">
        <f t="shared" si="2"/>
        <v>12</v>
      </c>
      <c r="S35" s="19" t="str">
        <f t="shared" si="4"/>
        <v>OK</v>
      </c>
      <c r="T35" s="103">
        <v>8</v>
      </c>
      <c r="U35" s="103"/>
      <c r="V35" s="103"/>
      <c r="W35" s="103"/>
      <c r="X35" s="103"/>
      <c r="Y35" s="50"/>
      <c r="Z35" s="50"/>
      <c r="AA35" s="50"/>
      <c r="AB35" s="50"/>
      <c r="AC35" s="50"/>
      <c r="AD35" s="50"/>
      <c r="AE35" s="50"/>
      <c r="AF35" s="51"/>
      <c r="AG35" s="51"/>
      <c r="AH35" s="51"/>
      <c r="AI35" s="51"/>
    </row>
    <row r="36" spans="1:35" ht="40" customHeight="1" x14ac:dyDescent="0.35">
      <c r="A36" s="109"/>
      <c r="B36" s="112"/>
      <c r="C36" s="33">
        <v>33</v>
      </c>
      <c r="D36" s="124"/>
      <c r="E36" s="39" t="s">
        <v>132</v>
      </c>
      <c r="F36" s="40" t="s">
        <v>37</v>
      </c>
      <c r="G36" s="40" t="s">
        <v>79</v>
      </c>
      <c r="H36" s="40" t="s">
        <v>29</v>
      </c>
      <c r="I36" s="38">
        <v>10.43</v>
      </c>
      <c r="J36" s="17">
        <v>2000</v>
      </c>
      <c r="K36" s="79">
        <f t="shared" si="0"/>
        <v>0</v>
      </c>
      <c r="L36" s="81">
        <f t="shared" si="3"/>
        <v>0</v>
      </c>
      <c r="M36" s="82"/>
      <c r="N36" s="83">
        <f t="shared" si="1"/>
        <v>500</v>
      </c>
      <c r="O36" s="80"/>
      <c r="P36" s="80"/>
      <c r="Q36" s="80"/>
      <c r="R36" s="84">
        <f t="shared" si="2"/>
        <v>2000</v>
      </c>
      <c r="S36" s="19" t="str">
        <f t="shared" si="4"/>
        <v>OK</v>
      </c>
      <c r="T36" s="103"/>
      <c r="U36" s="103"/>
      <c r="V36" s="103"/>
      <c r="W36" s="103"/>
      <c r="X36" s="103"/>
      <c r="Y36" s="50"/>
      <c r="Z36" s="50"/>
      <c r="AA36" s="50"/>
      <c r="AB36" s="50"/>
      <c r="AC36" s="50"/>
      <c r="AD36" s="50"/>
      <c r="AE36" s="50"/>
      <c r="AF36" s="51"/>
      <c r="AG36" s="51"/>
      <c r="AH36" s="51"/>
      <c r="AI36" s="51"/>
    </row>
    <row r="37" spans="1:35" ht="40" customHeight="1" x14ac:dyDescent="0.35">
      <c r="A37" s="109"/>
      <c r="B37" s="112"/>
      <c r="C37" s="33">
        <v>34</v>
      </c>
      <c r="D37" s="124"/>
      <c r="E37" s="39" t="s">
        <v>133</v>
      </c>
      <c r="F37" s="40" t="s">
        <v>37</v>
      </c>
      <c r="G37" s="40" t="s">
        <v>80</v>
      </c>
      <c r="H37" s="40" t="s">
        <v>29</v>
      </c>
      <c r="I37" s="38">
        <v>15.99</v>
      </c>
      <c r="J37" s="17">
        <f>0</f>
        <v>0</v>
      </c>
      <c r="K37" s="79">
        <f t="shared" si="0"/>
        <v>0</v>
      </c>
      <c r="L37" s="81">
        <f t="shared" si="3"/>
        <v>80</v>
      </c>
      <c r="M37" s="82">
        <v>80</v>
      </c>
      <c r="N37" s="83">
        <f t="shared" si="1"/>
        <v>0</v>
      </c>
      <c r="O37" s="80"/>
      <c r="P37" s="80"/>
      <c r="Q37" s="80"/>
      <c r="R37" s="84">
        <f t="shared" si="2"/>
        <v>0</v>
      </c>
      <c r="S37" s="19" t="str">
        <f t="shared" si="4"/>
        <v>OK</v>
      </c>
      <c r="T37" s="103">
        <v>80</v>
      </c>
      <c r="U37" s="103"/>
      <c r="V37" s="103"/>
      <c r="W37" s="103"/>
      <c r="X37" s="103"/>
      <c r="Y37" s="50"/>
      <c r="Z37" s="50"/>
      <c r="AA37" s="50"/>
      <c r="AB37" s="50"/>
      <c r="AC37" s="50"/>
      <c r="AD37" s="50"/>
      <c r="AE37" s="50"/>
      <c r="AF37" s="51"/>
      <c r="AG37" s="51"/>
      <c r="AH37" s="51"/>
      <c r="AI37" s="51"/>
    </row>
    <row r="38" spans="1:35" ht="40" customHeight="1" x14ac:dyDescent="0.35">
      <c r="A38" s="109"/>
      <c r="B38" s="112"/>
      <c r="C38" s="33">
        <v>35</v>
      </c>
      <c r="D38" s="124"/>
      <c r="E38" s="39" t="s">
        <v>134</v>
      </c>
      <c r="F38" s="40" t="s">
        <v>37</v>
      </c>
      <c r="G38" s="40" t="s">
        <v>81</v>
      </c>
      <c r="H38" s="40" t="s">
        <v>29</v>
      </c>
      <c r="I38" s="38">
        <v>16.75</v>
      </c>
      <c r="J38" s="17"/>
      <c r="K38" s="79">
        <f t="shared" si="0"/>
        <v>0</v>
      </c>
      <c r="L38" s="81">
        <f t="shared" si="3"/>
        <v>0</v>
      </c>
      <c r="M38" s="82"/>
      <c r="N38" s="83">
        <f t="shared" si="1"/>
        <v>0</v>
      </c>
      <c r="O38" s="80"/>
      <c r="P38" s="80"/>
      <c r="Q38" s="80"/>
      <c r="R38" s="84">
        <f t="shared" si="2"/>
        <v>0</v>
      </c>
      <c r="S38" s="19" t="str">
        <f t="shared" si="4"/>
        <v>OK</v>
      </c>
      <c r="T38" s="103"/>
      <c r="U38" s="103"/>
      <c r="V38" s="103"/>
      <c r="W38" s="103"/>
      <c r="X38" s="103"/>
      <c r="Y38" s="50"/>
      <c r="Z38" s="50"/>
      <c r="AA38" s="50"/>
      <c r="AB38" s="50"/>
      <c r="AC38" s="50"/>
      <c r="AD38" s="50"/>
      <c r="AE38" s="50"/>
      <c r="AF38" s="51"/>
      <c r="AG38" s="51"/>
      <c r="AH38" s="51"/>
      <c r="AI38" s="51"/>
    </row>
    <row r="39" spans="1:35" ht="40" customHeight="1" x14ac:dyDescent="0.35">
      <c r="A39" s="109"/>
      <c r="B39" s="112"/>
      <c r="C39" s="33">
        <v>36</v>
      </c>
      <c r="D39" s="124"/>
      <c r="E39" s="39" t="s">
        <v>135</v>
      </c>
      <c r="F39" s="40" t="s">
        <v>37</v>
      </c>
      <c r="G39" s="40" t="s">
        <v>82</v>
      </c>
      <c r="H39" s="40" t="s">
        <v>29</v>
      </c>
      <c r="I39" s="38">
        <v>42.18</v>
      </c>
      <c r="J39" s="17">
        <v>1000</v>
      </c>
      <c r="K39" s="79">
        <f t="shared" si="0"/>
        <v>0</v>
      </c>
      <c r="L39" s="81">
        <f t="shared" si="3"/>
        <v>0</v>
      </c>
      <c r="M39" s="82"/>
      <c r="N39" s="83">
        <f t="shared" si="1"/>
        <v>250</v>
      </c>
      <c r="O39" s="80"/>
      <c r="P39" s="80"/>
      <c r="Q39" s="80"/>
      <c r="R39" s="84">
        <f t="shared" si="2"/>
        <v>1000</v>
      </c>
      <c r="S39" s="19" t="str">
        <f t="shared" si="4"/>
        <v>OK</v>
      </c>
      <c r="T39" s="103"/>
      <c r="U39" s="103"/>
      <c r="V39" s="103"/>
      <c r="W39" s="103"/>
      <c r="X39" s="103"/>
      <c r="Y39" s="50"/>
      <c r="Z39" s="50"/>
      <c r="AA39" s="50"/>
      <c r="AB39" s="50"/>
      <c r="AC39" s="50"/>
      <c r="AD39" s="50"/>
      <c r="AE39" s="50"/>
      <c r="AF39" s="51"/>
      <c r="AG39" s="51"/>
      <c r="AH39" s="51"/>
      <c r="AI39" s="51"/>
    </row>
    <row r="40" spans="1:35" ht="40" customHeight="1" x14ac:dyDescent="0.35">
      <c r="A40" s="109"/>
      <c r="B40" s="112"/>
      <c r="C40" s="33">
        <v>37</v>
      </c>
      <c r="D40" s="124"/>
      <c r="E40" s="39" t="s">
        <v>136</v>
      </c>
      <c r="F40" s="40" t="s">
        <v>37</v>
      </c>
      <c r="G40" s="40" t="s">
        <v>83</v>
      </c>
      <c r="H40" s="40" t="s">
        <v>29</v>
      </c>
      <c r="I40" s="38">
        <v>22.07</v>
      </c>
      <c r="J40" s="17">
        <v>1000</v>
      </c>
      <c r="K40" s="79">
        <f t="shared" si="0"/>
        <v>0</v>
      </c>
      <c r="L40" s="81">
        <f t="shared" si="3"/>
        <v>0</v>
      </c>
      <c r="M40" s="82"/>
      <c r="N40" s="83">
        <f t="shared" si="1"/>
        <v>250</v>
      </c>
      <c r="O40" s="80"/>
      <c r="P40" s="80"/>
      <c r="Q40" s="80"/>
      <c r="R40" s="84">
        <f t="shared" si="2"/>
        <v>1000</v>
      </c>
      <c r="S40" s="19" t="str">
        <f t="shared" si="4"/>
        <v>OK</v>
      </c>
      <c r="T40" s="103"/>
      <c r="U40" s="103"/>
      <c r="V40" s="103"/>
      <c r="W40" s="103"/>
      <c r="X40" s="103"/>
      <c r="Y40" s="50"/>
      <c r="Z40" s="50"/>
      <c r="AA40" s="50"/>
      <c r="AB40" s="50"/>
      <c r="AC40" s="50"/>
      <c r="AD40" s="50"/>
      <c r="AE40" s="50"/>
      <c r="AF40" s="51"/>
      <c r="AG40" s="51"/>
      <c r="AH40" s="51"/>
      <c r="AI40" s="51"/>
    </row>
    <row r="41" spans="1:35" ht="40" customHeight="1" x14ac:dyDescent="0.35">
      <c r="A41" s="109"/>
      <c r="B41" s="112"/>
      <c r="C41" s="33">
        <v>38</v>
      </c>
      <c r="D41" s="124"/>
      <c r="E41" s="39" t="s">
        <v>84</v>
      </c>
      <c r="F41" s="40" t="s">
        <v>125</v>
      </c>
      <c r="G41" s="40" t="s">
        <v>85</v>
      </c>
      <c r="H41" s="40" t="s">
        <v>29</v>
      </c>
      <c r="I41" s="38">
        <v>913.6</v>
      </c>
      <c r="J41" s="17">
        <v>2</v>
      </c>
      <c r="K41" s="79">
        <f t="shared" si="0"/>
        <v>0</v>
      </c>
      <c r="L41" s="81">
        <f t="shared" si="3"/>
        <v>0</v>
      </c>
      <c r="M41" s="82"/>
      <c r="N41" s="83">
        <f t="shared" si="1"/>
        <v>0</v>
      </c>
      <c r="O41" s="80"/>
      <c r="P41" s="80"/>
      <c r="Q41" s="80"/>
      <c r="R41" s="84">
        <f t="shared" si="2"/>
        <v>2</v>
      </c>
      <c r="S41" s="19" t="str">
        <f t="shared" si="4"/>
        <v>OK</v>
      </c>
      <c r="T41" s="103"/>
      <c r="U41" s="103"/>
      <c r="V41" s="103"/>
      <c r="W41" s="103"/>
      <c r="X41" s="103"/>
      <c r="Y41" s="50"/>
      <c r="Z41" s="50"/>
      <c r="AA41" s="50"/>
      <c r="AB41" s="50"/>
      <c r="AC41" s="50"/>
      <c r="AD41" s="50"/>
      <c r="AE41" s="50"/>
      <c r="AF41" s="51"/>
      <c r="AG41" s="51"/>
      <c r="AH41" s="51"/>
      <c r="AI41" s="51"/>
    </row>
    <row r="42" spans="1:35" ht="40" customHeight="1" x14ac:dyDescent="0.35">
      <c r="A42" s="109"/>
      <c r="B42" s="112"/>
      <c r="C42" s="33">
        <v>39</v>
      </c>
      <c r="D42" s="124"/>
      <c r="E42" s="39" t="s">
        <v>86</v>
      </c>
      <c r="F42" s="40" t="s">
        <v>125</v>
      </c>
      <c r="G42" s="40" t="s">
        <v>87</v>
      </c>
      <c r="H42" s="40" t="s">
        <v>29</v>
      </c>
      <c r="I42" s="38">
        <v>373.35</v>
      </c>
      <c r="J42" s="17">
        <v>4</v>
      </c>
      <c r="K42" s="79">
        <f t="shared" si="0"/>
        <v>0</v>
      </c>
      <c r="L42" s="81">
        <f t="shared" si="3"/>
        <v>0</v>
      </c>
      <c r="M42" s="82"/>
      <c r="N42" s="83">
        <f t="shared" si="1"/>
        <v>1</v>
      </c>
      <c r="O42" s="80"/>
      <c r="P42" s="80"/>
      <c r="Q42" s="80"/>
      <c r="R42" s="84">
        <f t="shared" si="2"/>
        <v>4</v>
      </c>
      <c r="S42" s="19" t="str">
        <f t="shared" si="4"/>
        <v>OK</v>
      </c>
      <c r="T42" s="103"/>
      <c r="U42" s="103"/>
      <c r="V42" s="103"/>
      <c r="W42" s="103"/>
      <c r="X42" s="103"/>
      <c r="Y42" s="50"/>
      <c r="Z42" s="50"/>
      <c r="AA42" s="50"/>
      <c r="AB42" s="50"/>
      <c r="AC42" s="50"/>
      <c r="AD42" s="50"/>
      <c r="AE42" s="50"/>
      <c r="AF42" s="51"/>
      <c r="AG42" s="51"/>
      <c r="AH42" s="51"/>
      <c r="AI42" s="51"/>
    </row>
    <row r="43" spans="1:35" ht="40" customHeight="1" x14ac:dyDescent="0.35">
      <c r="A43" s="109"/>
      <c r="B43" s="112"/>
      <c r="C43" s="33">
        <v>40</v>
      </c>
      <c r="D43" s="124"/>
      <c r="E43" s="39" t="s">
        <v>88</v>
      </c>
      <c r="F43" s="40" t="s">
        <v>125</v>
      </c>
      <c r="G43" s="40" t="s">
        <v>28</v>
      </c>
      <c r="H43" s="40" t="s">
        <v>29</v>
      </c>
      <c r="I43" s="38">
        <v>741.62</v>
      </c>
      <c r="J43" s="17">
        <v>6</v>
      </c>
      <c r="K43" s="79">
        <f t="shared" si="0"/>
        <v>2</v>
      </c>
      <c r="L43" s="81">
        <f t="shared" si="3"/>
        <v>2</v>
      </c>
      <c r="M43" s="82"/>
      <c r="N43" s="83">
        <f t="shared" si="1"/>
        <v>1</v>
      </c>
      <c r="O43" s="80"/>
      <c r="P43" s="80"/>
      <c r="Q43" s="80"/>
      <c r="R43" s="84">
        <f t="shared" si="2"/>
        <v>4</v>
      </c>
      <c r="S43" s="19" t="str">
        <f t="shared" si="4"/>
        <v>OK</v>
      </c>
      <c r="T43" s="103">
        <v>2</v>
      </c>
      <c r="U43" s="103"/>
      <c r="V43" s="103"/>
      <c r="W43" s="103"/>
      <c r="X43" s="103"/>
      <c r="Y43" s="50"/>
      <c r="Z43" s="50"/>
      <c r="AA43" s="50"/>
      <c r="AB43" s="50"/>
      <c r="AC43" s="50"/>
      <c r="AD43" s="50"/>
      <c r="AE43" s="50"/>
      <c r="AF43" s="51"/>
      <c r="AG43" s="51"/>
      <c r="AH43" s="51"/>
      <c r="AI43" s="51"/>
    </row>
    <row r="44" spans="1:35" ht="40" customHeight="1" x14ac:dyDescent="0.35">
      <c r="A44" s="109"/>
      <c r="B44" s="112"/>
      <c r="C44" s="33">
        <v>41</v>
      </c>
      <c r="D44" s="124"/>
      <c r="E44" s="39" t="s">
        <v>89</v>
      </c>
      <c r="F44" s="40" t="s">
        <v>37</v>
      </c>
      <c r="G44" s="40" t="s">
        <v>28</v>
      </c>
      <c r="H44" s="40" t="s">
        <v>29</v>
      </c>
      <c r="I44" s="38">
        <v>154.77000000000001</v>
      </c>
      <c r="J44" s="17">
        <v>600</v>
      </c>
      <c r="K44" s="79">
        <f t="shared" si="0"/>
        <v>0</v>
      </c>
      <c r="L44" s="81">
        <f t="shared" si="3"/>
        <v>0</v>
      </c>
      <c r="M44" s="82"/>
      <c r="N44" s="83">
        <f t="shared" si="1"/>
        <v>150</v>
      </c>
      <c r="O44" s="80"/>
      <c r="P44" s="80"/>
      <c r="Q44" s="80"/>
      <c r="R44" s="84">
        <f t="shared" si="2"/>
        <v>600</v>
      </c>
      <c r="S44" s="19" t="str">
        <f t="shared" si="4"/>
        <v>OK</v>
      </c>
      <c r="T44" s="103"/>
      <c r="U44" s="103"/>
      <c r="V44" s="103"/>
      <c r="W44" s="103"/>
      <c r="X44" s="103"/>
      <c r="Y44" s="50"/>
      <c r="Z44" s="50"/>
      <c r="AA44" s="50"/>
      <c r="AB44" s="50"/>
      <c r="AC44" s="50"/>
      <c r="AD44" s="50"/>
      <c r="AE44" s="50"/>
      <c r="AF44" s="51"/>
      <c r="AG44" s="51"/>
      <c r="AH44" s="51"/>
      <c r="AI44" s="51"/>
    </row>
    <row r="45" spans="1:35" ht="40" customHeight="1" x14ac:dyDescent="0.35">
      <c r="A45" s="109"/>
      <c r="B45" s="112"/>
      <c r="C45" s="33">
        <v>42</v>
      </c>
      <c r="D45" s="124"/>
      <c r="E45" s="39" t="s">
        <v>90</v>
      </c>
      <c r="F45" s="40" t="s">
        <v>37</v>
      </c>
      <c r="G45" s="40" t="s">
        <v>28</v>
      </c>
      <c r="H45" s="40" t="s">
        <v>29</v>
      </c>
      <c r="I45" s="38">
        <v>87.06</v>
      </c>
      <c r="J45" s="17">
        <v>2000</v>
      </c>
      <c r="K45" s="79">
        <f t="shared" si="0"/>
        <v>0</v>
      </c>
      <c r="L45" s="81">
        <f t="shared" si="3"/>
        <v>0</v>
      </c>
      <c r="M45" s="82"/>
      <c r="N45" s="83">
        <f t="shared" si="1"/>
        <v>500</v>
      </c>
      <c r="O45" s="80"/>
      <c r="P45" s="80"/>
      <c r="Q45" s="80"/>
      <c r="R45" s="84">
        <f t="shared" si="2"/>
        <v>2000</v>
      </c>
      <c r="S45" s="19" t="str">
        <f t="shared" si="4"/>
        <v>OK</v>
      </c>
      <c r="T45" s="103"/>
      <c r="U45" s="103"/>
      <c r="V45" s="103"/>
      <c r="W45" s="103"/>
      <c r="X45" s="103"/>
      <c r="Y45" s="50"/>
      <c r="Z45" s="50"/>
      <c r="AA45" s="50"/>
      <c r="AB45" s="50"/>
      <c r="AC45" s="50"/>
      <c r="AD45" s="50"/>
      <c r="AE45" s="50"/>
      <c r="AF45" s="51"/>
      <c r="AG45" s="51"/>
      <c r="AH45" s="51"/>
      <c r="AI45" s="51"/>
    </row>
    <row r="46" spans="1:35" ht="40" customHeight="1" x14ac:dyDescent="0.35">
      <c r="A46" s="109"/>
      <c r="B46" s="112"/>
      <c r="C46" s="33">
        <v>43</v>
      </c>
      <c r="D46" s="124"/>
      <c r="E46" s="39" t="s">
        <v>91</v>
      </c>
      <c r="F46" s="40" t="s">
        <v>37</v>
      </c>
      <c r="G46" s="40" t="s">
        <v>92</v>
      </c>
      <c r="H46" s="40" t="s">
        <v>29</v>
      </c>
      <c r="I46" s="38">
        <v>15.61</v>
      </c>
      <c r="J46" s="17">
        <v>2000</v>
      </c>
      <c r="K46" s="79">
        <f t="shared" si="0"/>
        <v>0</v>
      </c>
      <c r="L46" s="81">
        <f t="shared" si="3"/>
        <v>0</v>
      </c>
      <c r="M46" s="82"/>
      <c r="N46" s="83">
        <f t="shared" si="1"/>
        <v>500</v>
      </c>
      <c r="O46" s="80"/>
      <c r="P46" s="80"/>
      <c r="Q46" s="80"/>
      <c r="R46" s="84">
        <f t="shared" si="2"/>
        <v>2000</v>
      </c>
      <c r="S46" s="19" t="str">
        <f t="shared" si="4"/>
        <v>OK</v>
      </c>
      <c r="T46" s="103"/>
      <c r="U46" s="103"/>
      <c r="V46" s="103"/>
      <c r="W46" s="103"/>
      <c r="X46" s="103"/>
      <c r="Y46" s="50"/>
      <c r="Z46" s="50"/>
      <c r="AA46" s="50"/>
      <c r="AB46" s="50"/>
      <c r="AC46" s="50"/>
      <c r="AD46" s="50"/>
      <c r="AE46" s="50"/>
      <c r="AF46" s="51"/>
      <c r="AG46" s="51"/>
      <c r="AH46" s="51"/>
      <c r="AI46" s="51"/>
    </row>
    <row r="47" spans="1:35" ht="40" customHeight="1" x14ac:dyDescent="0.35">
      <c r="A47" s="109"/>
      <c r="B47" s="112"/>
      <c r="C47" s="33">
        <v>44</v>
      </c>
      <c r="D47" s="124"/>
      <c r="E47" s="39" t="s">
        <v>93</v>
      </c>
      <c r="F47" s="40" t="s">
        <v>125</v>
      </c>
      <c r="G47" s="40" t="s">
        <v>28</v>
      </c>
      <c r="H47" s="40" t="s">
        <v>29</v>
      </c>
      <c r="I47" s="38">
        <v>144.44999999999999</v>
      </c>
      <c r="J47" s="17">
        <v>50</v>
      </c>
      <c r="K47" s="79">
        <f t="shared" si="0"/>
        <v>20</v>
      </c>
      <c r="L47" s="81">
        <f t="shared" si="3"/>
        <v>20</v>
      </c>
      <c r="M47" s="82"/>
      <c r="N47" s="83">
        <f t="shared" si="1"/>
        <v>12</v>
      </c>
      <c r="O47" s="80"/>
      <c r="P47" s="80"/>
      <c r="Q47" s="80"/>
      <c r="R47" s="84">
        <f t="shared" si="2"/>
        <v>30</v>
      </c>
      <c r="S47" s="19" t="str">
        <f t="shared" si="4"/>
        <v>OK</v>
      </c>
      <c r="T47" s="103"/>
      <c r="U47" s="103">
        <v>10</v>
      </c>
      <c r="V47" s="103">
        <v>10</v>
      </c>
      <c r="W47" s="103"/>
      <c r="X47" s="103"/>
      <c r="Y47" s="50"/>
      <c r="Z47" s="50"/>
      <c r="AA47" s="50"/>
      <c r="AB47" s="50"/>
      <c r="AC47" s="50"/>
      <c r="AD47" s="50"/>
      <c r="AE47" s="50"/>
      <c r="AF47" s="51"/>
      <c r="AG47" s="51"/>
      <c r="AH47" s="51"/>
      <c r="AI47" s="51"/>
    </row>
    <row r="48" spans="1:35" ht="40" customHeight="1" x14ac:dyDescent="0.35">
      <c r="A48" s="110"/>
      <c r="B48" s="113"/>
      <c r="C48" s="33">
        <v>45</v>
      </c>
      <c r="D48" s="125"/>
      <c r="E48" s="39" t="s">
        <v>94</v>
      </c>
      <c r="F48" s="40" t="s">
        <v>125</v>
      </c>
      <c r="G48" s="40" t="s">
        <v>28</v>
      </c>
      <c r="H48" s="40" t="s">
        <v>29</v>
      </c>
      <c r="I48" s="38">
        <v>157.99</v>
      </c>
      <c r="J48" s="17">
        <v>8</v>
      </c>
      <c r="K48" s="79">
        <f t="shared" si="0"/>
        <v>0</v>
      </c>
      <c r="L48" s="81">
        <f t="shared" si="3"/>
        <v>0</v>
      </c>
      <c r="M48" s="82"/>
      <c r="N48" s="83">
        <f t="shared" si="1"/>
        <v>2</v>
      </c>
      <c r="O48" s="80"/>
      <c r="P48" s="80"/>
      <c r="Q48" s="80"/>
      <c r="R48" s="84">
        <f t="shared" si="2"/>
        <v>8</v>
      </c>
      <c r="S48" s="19" t="str">
        <f t="shared" si="4"/>
        <v>OK</v>
      </c>
      <c r="T48" s="103"/>
      <c r="U48" s="103"/>
      <c r="V48" s="103"/>
      <c r="W48" s="103"/>
      <c r="X48" s="103"/>
      <c r="Y48" s="50"/>
      <c r="Z48" s="50"/>
      <c r="AA48" s="50"/>
      <c r="AB48" s="50"/>
      <c r="AC48" s="50"/>
      <c r="AD48" s="50"/>
      <c r="AE48" s="50"/>
      <c r="AF48" s="51"/>
      <c r="AG48" s="51"/>
      <c r="AH48" s="51"/>
      <c r="AI48" s="51"/>
    </row>
    <row r="49" spans="1:35" ht="40" customHeight="1" x14ac:dyDescent="0.35">
      <c r="A49" s="108" t="s">
        <v>140</v>
      </c>
      <c r="B49" s="111">
        <v>2</v>
      </c>
      <c r="C49" s="33">
        <v>46</v>
      </c>
      <c r="D49" s="114" t="s">
        <v>123</v>
      </c>
      <c r="E49" s="39" t="s">
        <v>27</v>
      </c>
      <c r="F49" s="40" t="s">
        <v>125</v>
      </c>
      <c r="G49" s="40" t="s">
        <v>28</v>
      </c>
      <c r="H49" s="40" t="s">
        <v>29</v>
      </c>
      <c r="I49" s="38">
        <v>185.26</v>
      </c>
      <c r="J49" s="17">
        <v>0</v>
      </c>
      <c r="K49" s="79">
        <f t="shared" si="0"/>
        <v>0</v>
      </c>
      <c r="L49" s="81">
        <f t="shared" si="3"/>
        <v>0</v>
      </c>
      <c r="M49" s="82"/>
      <c r="N49" s="83">
        <f t="shared" si="1"/>
        <v>0</v>
      </c>
      <c r="O49" s="80"/>
      <c r="P49" s="80"/>
      <c r="Q49" s="80"/>
      <c r="R49" s="84">
        <f t="shared" si="2"/>
        <v>0</v>
      </c>
      <c r="S49" s="19" t="str">
        <f t="shared" si="4"/>
        <v>OK</v>
      </c>
      <c r="T49" s="103"/>
      <c r="U49" s="103"/>
      <c r="V49" s="103"/>
      <c r="W49" s="103"/>
      <c r="X49" s="103"/>
      <c r="Y49" s="50"/>
      <c r="Z49" s="50"/>
      <c r="AA49" s="50"/>
      <c r="AB49" s="50"/>
      <c r="AC49" s="50"/>
      <c r="AD49" s="50"/>
      <c r="AE49" s="50"/>
      <c r="AF49" s="51"/>
      <c r="AG49" s="51"/>
      <c r="AH49" s="51"/>
      <c r="AI49" s="51"/>
    </row>
    <row r="50" spans="1:35" ht="40" customHeight="1" x14ac:dyDescent="0.35">
      <c r="A50" s="109"/>
      <c r="B50" s="112"/>
      <c r="C50" s="33">
        <v>47</v>
      </c>
      <c r="D50" s="115"/>
      <c r="E50" s="39" t="s">
        <v>30</v>
      </c>
      <c r="F50" s="40" t="s">
        <v>31</v>
      </c>
      <c r="G50" s="40" t="s">
        <v>28</v>
      </c>
      <c r="H50" s="40" t="s">
        <v>29</v>
      </c>
      <c r="I50" s="38">
        <v>14.82</v>
      </c>
      <c r="J50" s="17">
        <v>0</v>
      </c>
      <c r="K50" s="79">
        <f t="shared" si="0"/>
        <v>0</v>
      </c>
      <c r="L50" s="81">
        <f t="shared" si="3"/>
        <v>0</v>
      </c>
      <c r="M50" s="82"/>
      <c r="N50" s="83">
        <f t="shared" si="1"/>
        <v>0</v>
      </c>
      <c r="O50" s="80"/>
      <c r="P50" s="80"/>
      <c r="Q50" s="80"/>
      <c r="R50" s="84">
        <f t="shared" si="2"/>
        <v>0</v>
      </c>
      <c r="S50" s="19" t="str">
        <f t="shared" si="4"/>
        <v>OK</v>
      </c>
      <c r="T50" s="103"/>
      <c r="U50" s="103"/>
      <c r="V50" s="103"/>
      <c r="W50" s="103"/>
      <c r="X50" s="103"/>
      <c r="Y50" s="50"/>
      <c r="Z50" s="50"/>
      <c r="AA50" s="50"/>
      <c r="AB50" s="50"/>
      <c r="AC50" s="50"/>
      <c r="AD50" s="50"/>
      <c r="AE50" s="50"/>
      <c r="AF50" s="51"/>
      <c r="AG50" s="51"/>
      <c r="AH50" s="51"/>
      <c r="AI50" s="51"/>
    </row>
    <row r="51" spans="1:35" ht="40" customHeight="1" x14ac:dyDescent="0.35">
      <c r="A51" s="109"/>
      <c r="B51" s="112"/>
      <c r="C51" s="33">
        <v>48</v>
      </c>
      <c r="D51" s="115"/>
      <c r="E51" s="39" t="s">
        <v>35</v>
      </c>
      <c r="F51" s="40" t="s">
        <v>125</v>
      </c>
      <c r="G51" s="40" t="s">
        <v>36</v>
      </c>
      <c r="H51" s="40" t="s">
        <v>29</v>
      </c>
      <c r="I51" s="38">
        <v>55.57</v>
      </c>
      <c r="J51" s="17">
        <v>0</v>
      </c>
      <c r="K51" s="79">
        <f t="shared" si="0"/>
        <v>0</v>
      </c>
      <c r="L51" s="81">
        <f t="shared" si="3"/>
        <v>0</v>
      </c>
      <c r="M51" s="82"/>
      <c r="N51" s="83">
        <f t="shared" si="1"/>
        <v>0</v>
      </c>
      <c r="O51" s="80"/>
      <c r="P51" s="80"/>
      <c r="Q51" s="80"/>
      <c r="R51" s="84">
        <f t="shared" si="2"/>
        <v>0</v>
      </c>
      <c r="S51" s="19" t="str">
        <f t="shared" si="4"/>
        <v>OK</v>
      </c>
      <c r="T51" s="103"/>
      <c r="U51" s="103"/>
      <c r="V51" s="103"/>
      <c r="W51" s="103"/>
      <c r="X51" s="103"/>
      <c r="Y51" s="50"/>
      <c r="Z51" s="50"/>
      <c r="AA51" s="50"/>
      <c r="AB51" s="50"/>
      <c r="AC51" s="50"/>
      <c r="AD51" s="50"/>
      <c r="AE51" s="50"/>
      <c r="AF51" s="51"/>
      <c r="AG51" s="51"/>
      <c r="AH51" s="51"/>
      <c r="AI51" s="51"/>
    </row>
    <row r="52" spans="1:35" ht="40" customHeight="1" x14ac:dyDescent="0.35">
      <c r="A52" s="109"/>
      <c r="B52" s="112"/>
      <c r="C52" s="33">
        <v>49</v>
      </c>
      <c r="D52" s="115"/>
      <c r="E52" s="39" t="s">
        <v>127</v>
      </c>
      <c r="F52" s="40" t="s">
        <v>125</v>
      </c>
      <c r="G52" s="40" t="s">
        <v>28</v>
      </c>
      <c r="H52" s="40" t="s">
        <v>29</v>
      </c>
      <c r="I52" s="38">
        <v>4.88</v>
      </c>
      <c r="J52" s="17">
        <v>0</v>
      </c>
      <c r="K52" s="79">
        <f t="shared" si="0"/>
        <v>0</v>
      </c>
      <c r="L52" s="81">
        <f t="shared" si="3"/>
        <v>0</v>
      </c>
      <c r="M52" s="82"/>
      <c r="N52" s="83">
        <f t="shared" si="1"/>
        <v>0</v>
      </c>
      <c r="O52" s="80"/>
      <c r="P52" s="80"/>
      <c r="Q52" s="80"/>
      <c r="R52" s="84">
        <f t="shared" si="2"/>
        <v>0</v>
      </c>
      <c r="S52" s="19" t="str">
        <f t="shared" si="4"/>
        <v>OK</v>
      </c>
      <c r="T52" s="103"/>
      <c r="U52" s="103"/>
      <c r="V52" s="103"/>
      <c r="W52" s="103"/>
      <c r="X52" s="103"/>
      <c r="Y52" s="50"/>
      <c r="Z52" s="50"/>
      <c r="AA52" s="50"/>
      <c r="AB52" s="50"/>
      <c r="AC52" s="50"/>
      <c r="AD52" s="50"/>
      <c r="AE52" s="50"/>
      <c r="AF52" s="51"/>
      <c r="AG52" s="51"/>
      <c r="AH52" s="51"/>
      <c r="AI52" s="51"/>
    </row>
    <row r="53" spans="1:35" ht="40" customHeight="1" x14ac:dyDescent="0.35">
      <c r="A53" s="109"/>
      <c r="B53" s="112"/>
      <c r="C53" s="33">
        <v>50</v>
      </c>
      <c r="D53" s="115"/>
      <c r="E53" s="39" t="s">
        <v>129</v>
      </c>
      <c r="F53" s="40" t="s">
        <v>37</v>
      </c>
      <c r="G53" s="40" t="s">
        <v>39</v>
      </c>
      <c r="H53" s="40" t="s">
        <v>29</v>
      </c>
      <c r="I53" s="38">
        <v>14.54</v>
      </c>
      <c r="J53" s="17">
        <v>0</v>
      </c>
      <c r="K53" s="79">
        <f t="shared" si="0"/>
        <v>0</v>
      </c>
      <c r="L53" s="81">
        <f t="shared" si="3"/>
        <v>0</v>
      </c>
      <c r="M53" s="82"/>
      <c r="N53" s="83">
        <f t="shared" si="1"/>
        <v>0</v>
      </c>
      <c r="O53" s="80"/>
      <c r="P53" s="80"/>
      <c r="Q53" s="80"/>
      <c r="R53" s="84">
        <f t="shared" si="2"/>
        <v>0</v>
      </c>
      <c r="S53" s="19" t="str">
        <f t="shared" si="4"/>
        <v>OK</v>
      </c>
      <c r="T53" s="103"/>
      <c r="U53" s="103"/>
      <c r="V53" s="103"/>
      <c r="W53" s="103"/>
      <c r="X53" s="103"/>
      <c r="Y53" s="50"/>
      <c r="Z53" s="50"/>
      <c r="AA53" s="50"/>
      <c r="AB53" s="50"/>
      <c r="AC53" s="50"/>
      <c r="AD53" s="50"/>
      <c r="AE53" s="50"/>
      <c r="AF53" s="51"/>
      <c r="AG53" s="51"/>
      <c r="AH53" s="51"/>
      <c r="AI53" s="51"/>
    </row>
    <row r="54" spans="1:35" ht="40" customHeight="1" x14ac:dyDescent="0.35">
      <c r="A54" s="109"/>
      <c r="B54" s="112"/>
      <c r="C54" s="33">
        <v>51</v>
      </c>
      <c r="D54" s="115"/>
      <c r="E54" s="39" t="s">
        <v>130</v>
      </c>
      <c r="F54" s="40" t="s">
        <v>37</v>
      </c>
      <c r="G54" s="40" t="s">
        <v>40</v>
      </c>
      <c r="H54" s="40" t="s">
        <v>29</v>
      </c>
      <c r="I54" s="38">
        <v>15.8</v>
      </c>
      <c r="J54" s="17">
        <v>0</v>
      </c>
      <c r="K54" s="79">
        <f t="shared" si="0"/>
        <v>0</v>
      </c>
      <c r="L54" s="81">
        <f t="shared" si="3"/>
        <v>0</v>
      </c>
      <c r="M54" s="82"/>
      <c r="N54" s="83">
        <f t="shared" si="1"/>
        <v>0</v>
      </c>
      <c r="O54" s="80"/>
      <c r="P54" s="80"/>
      <c r="Q54" s="80"/>
      <c r="R54" s="84">
        <f t="shared" si="2"/>
        <v>0</v>
      </c>
      <c r="S54" s="19" t="str">
        <f t="shared" si="4"/>
        <v>OK</v>
      </c>
      <c r="T54" s="103"/>
      <c r="U54" s="103"/>
      <c r="V54" s="103"/>
      <c r="W54" s="103"/>
      <c r="X54" s="103"/>
      <c r="Y54" s="50"/>
      <c r="Z54" s="50"/>
      <c r="AA54" s="50"/>
      <c r="AB54" s="50"/>
      <c r="AC54" s="50"/>
      <c r="AD54" s="50"/>
      <c r="AE54" s="50"/>
      <c r="AF54" s="51"/>
      <c r="AG54" s="51"/>
      <c r="AH54" s="51"/>
      <c r="AI54" s="51"/>
    </row>
    <row r="55" spans="1:35" ht="40" customHeight="1" x14ac:dyDescent="0.35">
      <c r="A55" s="109"/>
      <c r="B55" s="112"/>
      <c r="C55" s="33">
        <v>52</v>
      </c>
      <c r="D55" s="115"/>
      <c r="E55" s="39" t="s">
        <v>44</v>
      </c>
      <c r="F55" s="40" t="s">
        <v>37</v>
      </c>
      <c r="G55" s="40" t="s">
        <v>45</v>
      </c>
      <c r="H55" s="40" t="s">
        <v>29</v>
      </c>
      <c r="I55" s="38">
        <v>25.35</v>
      </c>
      <c r="J55" s="17">
        <v>0</v>
      </c>
      <c r="K55" s="79">
        <f t="shared" si="0"/>
        <v>0</v>
      </c>
      <c r="L55" s="81">
        <f t="shared" si="3"/>
        <v>0</v>
      </c>
      <c r="M55" s="82"/>
      <c r="N55" s="83">
        <f t="shared" si="1"/>
        <v>0</v>
      </c>
      <c r="O55" s="80"/>
      <c r="P55" s="80"/>
      <c r="Q55" s="80"/>
      <c r="R55" s="84">
        <f t="shared" si="2"/>
        <v>0</v>
      </c>
      <c r="S55" s="19" t="str">
        <f t="shared" si="4"/>
        <v>OK</v>
      </c>
      <c r="T55" s="103"/>
      <c r="U55" s="103"/>
      <c r="V55" s="103"/>
      <c r="W55" s="103"/>
      <c r="X55" s="103"/>
      <c r="Y55" s="50"/>
      <c r="Z55" s="50"/>
      <c r="AA55" s="50"/>
      <c r="AB55" s="50"/>
      <c r="AC55" s="50"/>
      <c r="AD55" s="50"/>
      <c r="AE55" s="50"/>
      <c r="AF55" s="51"/>
      <c r="AG55" s="51"/>
      <c r="AH55" s="51"/>
      <c r="AI55" s="51"/>
    </row>
    <row r="56" spans="1:35" ht="40" customHeight="1" x14ac:dyDescent="0.35">
      <c r="A56" s="109"/>
      <c r="B56" s="112"/>
      <c r="C56" s="33">
        <v>53</v>
      </c>
      <c r="D56" s="115"/>
      <c r="E56" s="39" t="s">
        <v>46</v>
      </c>
      <c r="F56" s="40" t="s">
        <v>37</v>
      </c>
      <c r="G56" s="40" t="s">
        <v>47</v>
      </c>
      <c r="H56" s="40" t="s">
        <v>29</v>
      </c>
      <c r="I56" s="38">
        <v>20</v>
      </c>
      <c r="J56" s="17">
        <v>0</v>
      </c>
      <c r="K56" s="79">
        <f t="shared" si="0"/>
        <v>0</v>
      </c>
      <c r="L56" s="81">
        <f t="shared" si="3"/>
        <v>0</v>
      </c>
      <c r="M56" s="82"/>
      <c r="N56" s="83">
        <f t="shared" si="1"/>
        <v>0</v>
      </c>
      <c r="O56" s="80"/>
      <c r="P56" s="80"/>
      <c r="Q56" s="80"/>
      <c r="R56" s="84">
        <f t="shared" si="2"/>
        <v>0</v>
      </c>
      <c r="S56" s="19" t="str">
        <f t="shared" si="4"/>
        <v>OK</v>
      </c>
      <c r="T56" s="103"/>
      <c r="U56" s="103"/>
      <c r="V56" s="103"/>
      <c r="W56" s="103"/>
      <c r="X56" s="103"/>
      <c r="Y56" s="50"/>
      <c r="Z56" s="50"/>
      <c r="AA56" s="50"/>
      <c r="AB56" s="50"/>
      <c r="AC56" s="50"/>
      <c r="AD56" s="50"/>
      <c r="AE56" s="50"/>
      <c r="AF56" s="51"/>
      <c r="AG56" s="51"/>
      <c r="AH56" s="51"/>
      <c r="AI56" s="51"/>
    </row>
    <row r="57" spans="1:35" ht="40" customHeight="1" x14ac:dyDescent="0.35">
      <c r="A57" s="109"/>
      <c r="B57" s="112"/>
      <c r="C57" s="33">
        <v>54</v>
      </c>
      <c r="D57" s="115"/>
      <c r="E57" s="39" t="s">
        <v>48</v>
      </c>
      <c r="F57" s="40" t="s">
        <v>37</v>
      </c>
      <c r="G57" s="40" t="s">
        <v>49</v>
      </c>
      <c r="H57" s="40" t="s">
        <v>29</v>
      </c>
      <c r="I57" s="38">
        <v>14.23</v>
      </c>
      <c r="J57" s="17">
        <v>0</v>
      </c>
      <c r="K57" s="79">
        <f t="shared" si="0"/>
        <v>0</v>
      </c>
      <c r="L57" s="81">
        <f t="shared" si="3"/>
        <v>0</v>
      </c>
      <c r="M57" s="82"/>
      <c r="N57" s="83">
        <f t="shared" si="1"/>
        <v>0</v>
      </c>
      <c r="O57" s="80"/>
      <c r="P57" s="80"/>
      <c r="Q57" s="80"/>
      <c r="R57" s="84">
        <f t="shared" si="2"/>
        <v>0</v>
      </c>
      <c r="S57" s="19" t="str">
        <f t="shared" si="4"/>
        <v>OK</v>
      </c>
      <c r="T57" s="103"/>
      <c r="U57" s="103"/>
      <c r="V57" s="103"/>
      <c r="W57" s="103"/>
      <c r="X57" s="103"/>
      <c r="Y57" s="50"/>
      <c r="Z57" s="50"/>
      <c r="AA57" s="50"/>
      <c r="AB57" s="50"/>
      <c r="AC57" s="50"/>
      <c r="AD57" s="50"/>
      <c r="AE57" s="50"/>
      <c r="AF57" s="51"/>
      <c r="AG57" s="51"/>
      <c r="AH57" s="51"/>
      <c r="AI57" s="51"/>
    </row>
    <row r="58" spans="1:35" ht="40" customHeight="1" x14ac:dyDescent="0.35">
      <c r="A58" s="109"/>
      <c r="B58" s="112"/>
      <c r="C58" s="33">
        <v>55</v>
      </c>
      <c r="D58" s="115"/>
      <c r="E58" s="39" t="s">
        <v>54</v>
      </c>
      <c r="F58" s="40" t="s">
        <v>37</v>
      </c>
      <c r="G58" s="40" t="s">
        <v>95</v>
      </c>
      <c r="H58" s="40" t="s">
        <v>29</v>
      </c>
      <c r="I58" s="38">
        <v>64.08</v>
      </c>
      <c r="J58" s="17">
        <v>0</v>
      </c>
      <c r="K58" s="79">
        <f t="shared" si="0"/>
        <v>0</v>
      </c>
      <c r="L58" s="81">
        <f t="shared" si="3"/>
        <v>0</v>
      </c>
      <c r="M58" s="82"/>
      <c r="N58" s="83">
        <f t="shared" si="1"/>
        <v>0</v>
      </c>
      <c r="O58" s="80"/>
      <c r="P58" s="80"/>
      <c r="Q58" s="80"/>
      <c r="R58" s="84">
        <f t="shared" si="2"/>
        <v>0</v>
      </c>
      <c r="S58" s="19" t="str">
        <f t="shared" si="4"/>
        <v>OK</v>
      </c>
      <c r="T58" s="103"/>
      <c r="U58" s="103"/>
      <c r="V58" s="103"/>
      <c r="W58" s="103"/>
      <c r="X58" s="103"/>
      <c r="Y58" s="50"/>
      <c r="Z58" s="50"/>
      <c r="AA58" s="50"/>
      <c r="AB58" s="50"/>
      <c r="AC58" s="50"/>
      <c r="AD58" s="50"/>
      <c r="AE58" s="50"/>
      <c r="AF58" s="51"/>
      <c r="AG58" s="51"/>
      <c r="AH58" s="51"/>
      <c r="AI58" s="51"/>
    </row>
    <row r="59" spans="1:35" ht="40" customHeight="1" x14ac:dyDescent="0.35">
      <c r="A59" s="109"/>
      <c r="B59" s="112"/>
      <c r="C59" s="33">
        <v>56</v>
      </c>
      <c r="D59" s="115"/>
      <c r="E59" s="39" t="s">
        <v>56</v>
      </c>
      <c r="F59" s="40" t="s">
        <v>37</v>
      </c>
      <c r="G59" s="40" t="s">
        <v>96</v>
      </c>
      <c r="H59" s="40" t="s">
        <v>29</v>
      </c>
      <c r="I59" s="38">
        <v>24.58</v>
      </c>
      <c r="J59" s="17">
        <v>0</v>
      </c>
      <c r="K59" s="79">
        <f t="shared" si="0"/>
        <v>0</v>
      </c>
      <c r="L59" s="81">
        <f t="shared" si="3"/>
        <v>0</v>
      </c>
      <c r="M59" s="82"/>
      <c r="N59" s="83">
        <f t="shared" si="1"/>
        <v>0</v>
      </c>
      <c r="O59" s="80"/>
      <c r="P59" s="80"/>
      <c r="Q59" s="80"/>
      <c r="R59" s="84">
        <f t="shared" si="2"/>
        <v>0</v>
      </c>
      <c r="S59" s="19" t="str">
        <f t="shared" si="4"/>
        <v>OK</v>
      </c>
      <c r="T59" s="103"/>
      <c r="U59" s="103"/>
      <c r="V59" s="103"/>
      <c r="W59" s="103"/>
      <c r="X59" s="103"/>
      <c r="Y59" s="50"/>
      <c r="Z59" s="50"/>
      <c r="AA59" s="50"/>
      <c r="AB59" s="50"/>
      <c r="AC59" s="50"/>
      <c r="AD59" s="50"/>
      <c r="AE59" s="50"/>
      <c r="AF59" s="51"/>
      <c r="AG59" s="51"/>
      <c r="AH59" s="51"/>
      <c r="AI59" s="51"/>
    </row>
    <row r="60" spans="1:35" ht="40" customHeight="1" x14ac:dyDescent="0.35">
      <c r="A60" s="109"/>
      <c r="B60" s="112"/>
      <c r="C60" s="33">
        <v>57</v>
      </c>
      <c r="D60" s="115"/>
      <c r="E60" s="39" t="s">
        <v>58</v>
      </c>
      <c r="F60" s="40" t="s">
        <v>37</v>
      </c>
      <c r="G60" s="40" t="s">
        <v>59</v>
      </c>
      <c r="H60" s="40" t="s">
        <v>29</v>
      </c>
      <c r="I60" s="38">
        <v>55.06</v>
      </c>
      <c r="J60" s="17">
        <v>0</v>
      </c>
      <c r="K60" s="79">
        <f t="shared" si="0"/>
        <v>0</v>
      </c>
      <c r="L60" s="81">
        <f t="shared" si="3"/>
        <v>0</v>
      </c>
      <c r="M60" s="82"/>
      <c r="N60" s="83">
        <f t="shared" si="1"/>
        <v>0</v>
      </c>
      <c r="O60" s="80"/>
      <c r="P60" s="80"/>
      <c r="Q60" s="80"/>
      <c r="R60" s="84">
        <f t="shared" si="2"/>
        <v>0</v>
      </c>
      <c r="S60" s="19" t="str">
        <f t="shared" si="4"/>
        <v>OK</v>
      </c>
      <c r="T60" s="103"/>
      <c r="U60" s="103"/>
      <c r="V60" s="103"/>
      <c r="W60" s="103"/>
      <c r="X60" s="103"/>
      <c r="Y60" s="50"/>
      <c r="Z60" s="50"/>
      <c r="AA60" s="50"/>
      <c r="AB60" s="50"/>
      <c r="AC60" s="50"/>
      <c r="AD60" s="50"/>
      <c r="AE60" s="50"/>
      <c r="AF60" s="51"/>
      <c r="AG60" s="51"/>
      <c r="AH60" s="51"/>
      <c r="AI60" s="51"/>
    </row>
    <row r="61" spans="1:35" ht="40" customHeight="1" x14ac:dyDescent="0.35">
      <c r="A61" s="109"/>
      <c r="B61" s="112"/>
      <c r="C61" s="33">
        <v>58</v>
      </c>
      <c r="D61" s="115"/>
      <c r="E61" s="39" t="s">
        <v>62</v>
      </c>
      <c r="F61" s="40" t="s">
        <v>125</v>
      </c>
      <c r="G61" s="40" t="s">
        <v>63</v>
      </c>
      <c r="H61" s="40" t="s">
        <v>29</v>
      </c>
      <c r="I61" s="38">
        <v>985.48</v>
      </c>
      <c r="J61" s="17">
        <v>0</v>
      </c>
      <c r="K61" s="79">
        <f t="shared" si="0"/>
        <v>0</v>
      </c>
      <c r="L61" s="81">
        <f t="shared" si="3"/>
        <v>0</v>
      </c>
      <c r="M61" s="82"/>
      <c r="N61" s="83">
        <f t="shared" si="1"/>
        <v>0</v>
      </c>
      <c r="O61" s="80"/>
      <c r="P61" s="80"/>
      <c r="Q61" s="80"/>
      <c r="R61" s="84">
        <f t="shared" si="2"/>
        <v>0</v>
      </c>
      <c r="S61" s="19" t="str">
        <f t="shared" si="4"/>
        <v>OK</v>
      </c>
      <c r="T61" s="103"/>
      <c r="U61" s="103"/>
      <c r="V61" s="103"/>
      <c r="W61" s="103"/>
      <c r="X61" s="103"/>
      <c r="Y61" s="50"/>
      <c r="Z61" s="50"/>
      <c r="AA61" s="50"/>
      <c r="AB61" s="50"/>
      <c r="AC61" s="50"/>
      <c r="AD61" s="50"/>
      <c r="AE61" s="50"/>
      <c r="AF61" s="51"/>
      <c r="AG61" s="51"/>
      <c r="AH61" s="51"/>
      <c r="AI61" s="51"/>
    </row>
    <row r="62" spans="1:35" ht="40" customHeight="1" x14ac:dyDescent="0.35">
      <c r="A62" s="109"/>
      <c r="B62" s="112"/>
      <c r="C62" s="33">
        <v>59</v>
      </c>
      <c r="D62" s="115"/>
      <c r="E62" s="39" t="s">
        <v>64</v>
      </c>
      <c r="F62" s="40" t="s">
        <v>125</v>
      </c>
      <c r="G62" s="40" t="s">
        <v>63</v>
      </c>
      <c r="H62" s="40" t="s">
        <v>29</v>
      </c>
      <c r="I62" s="38">
        <v>518.16999999999996</v>
      </c>
      <c r="J62" s="17">
        <v>0</v>
      </c>
      <c r="K62" s="79">
        <f t="shared" si="0"/>
        <v>0</v>
      </c>
      <c r="L62" s="81">
        <f t="shared" si="3"/>
        <v>0</v>
      </c>
      <c r="M62" s="82"/>
      <c r="N62" s="83">
        <f t="shared" si="1"/>
        <v>0</v>
      </c>
      <c r="O62" s="80"/>
      <c r="P62" s="80"/>
      <c r="Q62" s="80"/>
      <c r="R62" s="84">
        <f t="shared" si="2"/>
        <v>0</v>
      </c>
      <c r="S62" s="19" t="str">
        <f t="shared" si="4"/>
        <v>OK</v>
      </c>
      <c r="T62" s="103"/>
      <c r="U62" s="103"/>
      <c r="V62" s="103"/>
      <c r="W62" s="103"/>
      <c r="X62" s="103"/>
      <c r="Y62" s="50"/>
      <c r="Z62" s="50"/>
      <c r="AA62" s="50"/>
      <c r="AB62" s="50"/>
      <c r="AC62" s="50"/>
      <c r="AD62" s="50"/>
      <c r="AE62" s="50"/>
      <c r="AF62" s="51"/>
      <c r="AG62" s="51"/>
      <c r="AH62" s="51"/>
      <c r="AI62" s="51"/>
    </row>
    <row r="63" spans="1:35" ht="40" customHeight="1" x14ac:dyDescent="0.35">
      <c r="A63" s="109"/>
      <c r="B63" s="112"/>
      <c r="C63" s="33">
        <v>60</v>
      </c>
      <c r="D63" s="115"/>
      <c r="E63" s="39" t="s">
        <v>65</v>
      </c>
      <c r="F63" s="40" t="s">
        <v>125</v>
      </c>
      <c r="G63" s="40" t="s">
        <v>66</v>
      </c>
      <c r="H63" s="40" t="s">
        <v>29</v>
      </c>
      <c r="I63" s="38">
        <v>139.9</v>
      </c>
      <c r="J63" s="17">
        <v>0</v>
      </c>
      <c r="K63" s="79">
        <f t="shared" si="0"/>
        <v>0</v>
      </c>
      <c r="L63" s="81">
        <f t="shared" si="3"/>
        <v>0</v>
      </c>
      <c r="M63" s="82"/>
      <c r="N63" s="83">
        <f t="shared" si="1"/>
        <v>0</v>
      </c>
      <c r="O63" s="80"/>
      <c r="P63" s="80"/>
      <c r="Q63" s="80"/>
      <c r="R63" s="84">
        <f t="shared" si="2"/>
        <v>0</v>
      </c>
      <c r="S63" s="19" t="str">
        <f t="shared" si="4"/>
        <v>OK</v>
      </c>
      <c r="T63" s="103"/>
      <c r="U63" s="103"/>
      <c r="V63" s="103"/>
      <c r="W63" s="103"/>
      <c r="X63" s="103"/>
      <c r="Y63" s="50"/>
      <c r="Z63" s="50"/>
      <c r="AA63" s="50"/>
      <c r="AB63" s="50"/>
      <c r="AC63" s="50"/>
      <c r="AD63" s="50"/>
      <c r="AE63" s="50"/>
      <c r="AF63" s="51"/>
      <c r="AG63" s="51"/>
      <c r="AH63" s="51"/>
      <c r="AI63" s="51"/>
    </row>
    <row r="64" spans="1:35" ht="40" customHeight="1" x14ac:dyDescent="0.35">
      <c r="A64" s="109"/>
      <c r="B64" s="112"/>
      <c r="C64" s="33">
        <v>61</v>
      </c>
      <c r="D64" s="115"/>
      <c r="E64" s="39" t="s">
        <v>67</v>
      </c>
      <c r="F64" s="40" t="s">
        <v>125</v>
      </c>
      <c r="G64" s="40" t="s">
        <v>68</v>
      </c>
      <c r="H64" s="40" t="s">
        <v>29</v>
      </c>
      <c r="I64" s="38">
        <v>642.58000000000004</v>
      </c>
      <c r="J64" s="17">
        <v>0</v>
      </c>
      <c r="K64" s="79">
        <f t="shared" si="0"/>
        <v>0</v>
      </c>
      <c r="L64" s="81">
        <f t="shared" si="3"/>
        <v>0</v>
      </c>
      <c r="M64" s="82"/>
      <c r="N64" s="83">
        <f t="shared" si="1"/>
        <v>0</v>
      </c>
      <c r="O64" s="80"/>
      <c r="P64" s="80"/>
      <c r="Q64" s="80"/>
      <c r="R64" s="84">
        <f t="shared" si="2"/>
        <v>0</v>
      </c>
      <c r="S64" s="19" t="str">
        <f t="shared" si="4"/>
        <v>OK</v>
      </c>
      <c r="T64" s="103"/>
      <c r="U64" s="103"/>
      <c r="V64" s="103"/>
      <c r="W64" s="103"/>
      <c r="X64" s="103"/>
      <c r="Y64" s="50"/>
      <c r="Z64" s="50"/>
      <c r="AA64" s="50"/>
      <c r="AB64" s="50"/>
      <c r="AC64" s="50"/>
      <c r="AD64" s="50"/>
      <c r="AE64" s="50"/>
      <c r="AF64" s="51"/>
      <c r="AG64" s="51"/>
      <c r="AH64" s="51"/>
      <c r="AI64" s="51"/>
    </row>
    <row r="65" spans="1:35" ht="40" customHeight="1" x14ac:dyDescent="0.35">
      <c r="A65" s="109"/>
      <c r="B65" s="112"/>
      <c r="C65" s="33">
        <v>62</v>
      </c>
      <c r="D65" s="115"/>
      <c r="E65" s="39" t="s">
        <v>74</v>
      </c>
      <c r="F65" s="40" t="s">
        <v>125</v>
      </c>
      <c r="G65" s="40" t="s">
        <v>39</v>
      </c>
      <c r="H65" s="40" t="s">
        <v>29</v>
      </c>
      <c r="I65" s="38">
        <v>993.02</v>
      </c>
      <c r="J65" s="17">
        <v>0</v>
      </c>
      <c r="K65" s="79">
        <f t="shared" si="0"/>
        <v>0</v>
      </c>
      <c r="L65" s="81">
        <f t="shared" si="3"/>
        <v>0</v>
      </c>
      <c r="M65" s="82"/>
      <c r="N65" s="83">
        <f t="shared" si="1"/>
        <v>0</v>
      </c>
      <c r="O65" s="80"/>
      <c r="P65" s="80"/>
      <c r="Q65" s="80"/>
      <c r="R65" s="84">
        <f t="shared" si="2"/>
        <v>0</v>
      </c>
      <c r="S65" s="19" t="str">
        <f t="shared" si="4"/>
        <v>OK</v>
      </c>
      <c r="T65" s="103"/>
      <c r="U65" s="103"/>
      <c r="V65" s="103"/>
      <c r="W65" s="103"/>
      <c r="X65" s="103"/>
      <c r="Y65" s="50"/>
      <c r="Z65" s="50"/>
      <c r="AA65" s="50"/>
      <c r="AB65" s="50"/>
      <c r="AC65" s="50"/>
      <c r="AD65" s="50"/>
      <c r="AE65" s="50"/>
      <c r="AF65" s="51"/>
      <c r="AG65" s="51"/>
      <c r="AH65" s="51"/>
      <c r="AI65" s="51"/>
    </row>
    <row r="66" spans="1:35" ht="40" customHeight="1" x14ac:dyDescent="0.35">
      <c r="A66" s="109"/>
      <c r="B66" s="112"/>
      <c r="C66" s="33">
        <v>63</v>
      </c>
      <c r="D66" s="115"/>
      <c r="E66" s="39" t="s">
        <v>78</v>
      </c>
      <c r="F66" s="40" t="s">
        <v>125</v>
      </c>
      <c r="G66" s="40" t="s">
        <v>28</v>
      </c>
      <c r="H66" s="40" t="s">
        <v>29</v>
      </c>
      <c r="I66" s="38">
        <v>66.69</v>
      </c>
      <c r="J66" s="17">
        <v>0</v>
      </c>
      <c r="K66" s="79">
        <f t="shared" si="0"/>
        <v>0</v>
      </c>
      <c r="L66" s="81">
        <f t="shared" si="3"/>
        <v>0</v>
      </c>
      <c r="M66" s="82"/>
      <c r="N66" s="83">
        <f t="shared" si="1"/>
        <v>0</v>
      </c>
      <c r="O66" s="80"/>
      <c r="P66" s="80"/>
      <c r="Q66" s="80"/>
      <c r="R66" s="84">
        <f t="shared" si="2"/>
        <v>0</v>
      </c>
      <c r="S66" s="19" t="str">
        <f t="shared" si="4"/>
        <v>OK</v>
      </c>
      <c r="T66" s="103"/>
      <c r="U66" s="103"/>
      <c r="V66" s="103"/>
      <c r="W66" s="103"/>
      <c r="X66" s="103"/>
      <c r="Y66" s="50"/>
      <c r="Z66" s="50"/>
      <c r="AA66" s="50"/>
      <c r="AB66" s="50"/>
      <c r="AC66" s="50"/>
      <c r="AD66" s="50"/>
      <c r="AE66" s="50"/>
      <c r="AF66" s="51"/>
      <c r="AG66" s="51"/>
      <c r="AH66" s="51"/>
      <c r="AI66" s="51"/>
    </row>
    <row r="67" spans="1:35" ht="40" customHeight="1" x14ac:dyDescent="0.35">
      <c r="A67" s="109"/>
      <c r="B67" s="112"/>
      <c r="C67" s="33">
        <v>64</v>
      </c>
      <c r="D67" s="115"/>
      <c r="E67" s="39" t="s">
        <v>131</v>
      </c>
      <c r="F67" s="40" t="s">
        <v>125</v>
      </c>
      <c r="G67" s="40" t="s">
        <v>28</v>
      </c>
      <c r="H67" s="40" t="s">
        <v>29</v>
      </c>
      <c r="I67" s="38">
        <v>63.14</v>
      </c>
      <c r="J67" s="17">
        <v>0</v>
      </c>
      <c r="K67" s="79">
        <f t="shared" si="0"/>
        <v>0</v>
      </c>
      <c r="L67" s="81">
        <f t="shared" si="3"/>
        <v>0</v>
      </c>
      <c r="M67" s="82"/>
      <c r="N67" s="83">
        <f t="shared" si="1"/>
        <v>0</v>
      </c>
      <c r="O67" s="80"/>
      <c r="P67" s="80"/>
      <c r="Q67" s="80"/>
      <c r="R67" s="84">
        <f t="shared" si="2"/>
        <v>0</v>
      </c>
      <c r="S67" s="19" t="str">
        <f t="shared" si="4"/>
        <v>OK</v>
      </c>
      <c r="T67" s="103"/>
      <c r="U67" s="103"/>
      <c r="V67" s="103"/>
      <c r="W67" s="103"/>
      <c r="X67" s="103"/>
      <c r="Y67" s="50"/>
      <c r="Z67" s="50"/>
      <c r="AA67" s="50"/>
      <c r="AB67" s="50"/>
      <c r="AC67" s="50"/>
      <c r="AD67" s="50"/>
      <c r="AE67" s="50"/>
      <c r="AF67" s="51"/>
      <c r="AG67" s="51"/>
      <c r="AH67" s="51"/>
      <c r="AI67" s="51"/>
    </row>
    <row r="68" spans="1:35" ht="40" customHeight="1" x14ac:dyDescent="0.35">
      <c r="A68" s="109"/>
      <c r="B68" s="112"/>
      <c r="C68" s="33">
        <v>65</v>
      </c>
      <c r="D68" s="115"/>
      <c r="E68" s="39" t="s">
        <v>132</v>
      </c>
      <c r="F68" s="40" t="s">
        <v>37</v>
      </c>
      <c r="G68" s="40" t="s">
        <v>79</v>
      </c>
      <c r="H68" s="40" t="s">
        <v>29</v>
      </c>
      <c r="I68" s="38">
        <v>11.99</v>
      </c>
      <c r="J68" s="17">
        <v>0</v>
      </c>
      <c r="K68" s="79">
        <f t="shared" ref="K68:K131" si="5">IF(SUM(T68:AK68)&gt;J68,J68,SUM(T68:AK68))</f>
        <v>0</v>
      </c>
      <c r="L68" s="81">
        <f t="shared" si="3"/>
        <v>0</v>
      </c>
      <c r="M68" s="82"/>
      <c r="N68" s="83">
        <f t="shared" ref="N68:N131" si="6">ROUND(IF(J68*0.25-0.5&lt;0,0,J68*0.25-0.5),0)-Q68-O68</f>
        <v>0</v>
      </c>
      <c r="O68" s="80"/>
      <c r="P68" s="80"/>
      <c r="Q68" s="80"/>
      <c r="R68" s="84">
        <f t="shared" ref="R68:R131" si="7">J68-(SUM(T68:AC68))+M68</f>
        <v>0</v>
      </c>
      <c r="S68" s="19" t="str">
        <f t="shared" si="4"/>
        <v>OK</v>
      </c>
      <c r="T68" s="103"/>
      <c r="U68" s="103"/>
      <c r="V68" s="103"/>
      <c r="W68" s="103"/>
      <c r="X68" s="103"/>
      <c r="Y68" s="50"/>
      <c r="Z68" s="50"/>
      <c r="AA68" s="50"/>
      <c r="AB68" s="50"/>
      <c r="AC68" s="50"/>
      <c r="AD68" s="50"/>
      <c r="AE68" s="50"/>
      <c r="AF68" s="51"/>
      <c r="AG68" s="51"/>
      <c r="AH68" s="51"/>
      <c r="AI68" s="51"/>
    </row>
    <row r="69" spans="1:35" ht="40" customHeight="1" x14ac:dyDescent="0.35">
      <c r="A69" s="109"/>
      <c r="B69" s="112"/>
      <c r="C69" s="33">
        <v>66</v>
      </c>
      <c r="D69" s="115"/>
      <c r="E69" s="39" t="s">
        <v>133</v>
      </c>
      <c r="F69" s="40" t="s">
        <v>37</v>
      </c>
      <c r="G69" s="40" t="s">
        <v>80</v>
      </c>
      <c r="H69" s="40" t="s">
        <v>29</v>
      </c>
      <c r="I69" s="38">
        <v>18.37</v>
      </c>
      <c r="J69" s="17">
        <v>0</v>
      </c>
      <c r="K69" s="79">
        <f t="shared" si="5"/>
        <v>0</v>
      </c>
      <c r="L69" s="81">
        <f t="shared" ref="L69:L132" si="8">(SUM(T69:AK69))</f>
        <v>0</v>
      </c>
      <c r="M69" s="82"/>
      <c r="N69" s="83">
        <f t="shared" si="6"/>
        <v>0</v>
      </c>
      <c r="O69" s="80"/>
      <c r="P69" s="80"/>
      <c r="Q69" s="80"/>
      <c r="R69" s="84">
        <f t="shared" si="7"/>
        <v>0</v>
      </c>
      <c r="S69" s="19" t="str">
        <f t="shared" ref="S69:S294" si="9">IF(R69&lt;0,"ATENÇÃO","OK")</f>
        <v>OK</v>
      </c>
      <c r="T69" s="103"/>
      <c r="U69" s="103"/>
      <c r="V69" s="103"/>
      <c r="W69" s="103"/>
      <c r="X69" s="103"/>
      <c r="Y69" s="50"/>
      <c r="Z69" s="50"/>
      <c r="AA69" s="50"/>
      <c r="AB69" s="50"/>
      <c r="AC69" s="50"/>
      <c r="AD69" s="50"/>
      <c r="AE69" s="50"/>
      <c r="AF69" s="51"/>
      <c r="AG69" s="51"/>
      <c r="AH69" s="51"/>
      <c r="AI69" s="51"/>
    </row>
    <row r="70" spans="1:35" ht="40" customHeight="1" x14ac:dyDescent="0.35">
      <c r="A70" s="109"/>
      <c r="B70" s="112"/>
      <c r="C70" s="33">
        <v>67</v>
      </c>
      <c r="D70" s="115"/>
      <c r="E70" s="39" t="s">
        <v>134</v>
      </c>
      <c r="F70" s="40" t="s">
        <v>37</v>
      </c>
      <c r="G70" s="40" t="s">
        <v>81</v>
      </c>
      <c r="H70" s="40" t="s">
        <v>29</v>
      </c>
      <c r="I70" s="38">
        <v>19.25</v>
      </c>
      <c r="J70" s="17">
        <v>0</v>
      </c>
      <c r="K70" s="79">
        <f t="shared" si="5"/>
        <v>0</v>
      </c>
      <c r="L70" s="81">
        <f t="shared" si="8"/>
        <v>0</v>
      </c>
      <c r="M70" s="82"/>
      <c r="N70" s="83">
        <f t="shared" si="6"/>
        <v>0</v>
      </c>
      <c r="O70" s="80"/>
      <c r="P70" s="80"/>
      <c r="Q70" s="80"/>
      <c r="R70" s="84">
        <f t="shared" si="7"/>
        <v>0</v>
      </c>
      <c r="S70" s="19" t="str">
        <f t="shared" si="9"/>
        <v>OK</v>
      </c>
      <c r="T70" s="103"/>
      <c r="U70" s="103"/>
      <c r="V70" s="103"/>
      <c r="W70" s="103"/>
      <c r="X70" s="103"/>
      <c r="Y70" s="50"/>
      <c r="Z70" s="50"/>
      <c r="AA70" s="50"/>
      <c r="AB70" s="50"/>
      <c r="AC70" s="50"/>
      <c r="AD70" s="50"/>
      <c r="AE70" s="50"/>
      <c r="AF70" s="51"/>
      <c r="AG70" s="51"/>
      <c r="AH70" s="51"/>
      <c r="AI70" s="51"/>
    </row>
    <row r="71" spans="1:35" ht="40" customHeight="1" x14ac:dyDescent="0.35">
      <c r="A71" s="109"/>
      <c r="B71" s="112"/>
      <c r="C71" s="33">
        <v>68</v>
      </c>
      <c r="D71" s="115"/>
      <c r="E71" s="39" t="s">
        <v>135</v>
      </c>
      <c r="F71" s="40" t="s">
        <v>37</v>
      </c>
      <c r="G71" s="40" t="s">
        <v>82</v>
      </c>
      <c r="H71" s="40" t="s">
        <v>29</v>
      </c>
      <c r="I71" s="38">
        <v>48.47</v>
      </c>
      <c r="J71" s="17">
        <v>0</v>
      </c>
      <c r="K71" s="79">
        <f t="shared" si="5"/>
        <v>0</v>
      </c>
      <c r="L71" s="81">
        <f t="shared" si="8"/>
        <v>0</v>
      </c>
      <c r="M71" s="82"/>
      <c r="N71" s="83">
        <f t="shared" si="6"/>
        <v>0</v>
      </c>
      <c r="O71" s="80"/>
      <c r="P71" s="80"/>
      <c r="Q71" s="80"/>
      <c r="R71" s="84">
        <f t="shared" si="7"/>
        <v>0</v>
      </c>
      <c r="S71" s="19" t="str">
        <f t="shared" si="9"/>
        <v>OK</v>
      </c>
      <c r="T71" s="103"/>
      <c r="U71" s="103"/>
      <c r="V71" s="103"/>
      <c r="W71" s="103"/>
      <c r="X71" s="103"/>
      <c r="Y71" s="50"/>
      <c r="Z71" s="50"/>
      <c r="AA71" s="50"/>
      <c r="AB71" s="50"/>
      <c r="AC71" s="50"/>
      <c r="AD71" s="50"/>
      <c r="AE71" s="50"/>
      <c r="AF71" s="51"/>
      <c r="AG71" s="51"/>
      <c r="AH71" s="51"/>
      <c r="AI71" s="51"/>
    </row>
    <row r="72" spans="1:35" ht="40" customHeight="1" x14ac:dyDescent="0.35">
      <c r="A72" s="109"/>
      <c r="B72" s="112"/>
      <c r="C72" s="33">
        <v>69</v>
      </c>
      <c r="D72" s="115"/>
      <c r="E72" s="39" t="s">
        <v>136</v>
      </c>
      <c r="F72" s="40" t="s">
        <v>37</v>
      </c>
      <c r="G72" s="40" t="s">
        <v>83</v>
      </c>
      <c r="H72" s="40" t="s">
        <v>29</v>
      </c>
      <c r="I72" s="38">
        <v>25.36</v>
      </c>
      <c r="J72" s="17">
        <v>0</v>
      </c>
      <c r="K72" s="79">
        <f t="shared" si="5"/>
        <v>0</v>
      </c>
      <c r="L72" s="81">
        <f t="shared" si="8"/>
        <v>0</v>
      </c>
      <c r="M72" s="82"/>
      <c r="N72" s="83">
        <f t="shared" si="6"/>
        <v>0</v>
      </c>
      <c r="O72" s="80"/>
      <c r="P72" s="80"/>
      <c r="Q72" s="80"/>
      <c r="R72" s="84">
        <f t="shared" si="7"/>
        <v>0</v>
      </c>
      <c r="S72" s="19" t="str">
        <f t="shared" si="9"/>
        <v>OK</v>
      </c>
      <c r="T72" s="103"/>
      <c r="U72" s="103"/>
      <c r="V72" s="103"/>
      <c r="W72" s="103"/>
      <c r="X72" s="103"/>
      <c r="Y72" s="50"/>
      <c r="Z72" s="50"/>
      <c r="AA72" s="50"/>
      <c r="AB72" s="50"/>
      <c r="AC72" s="50"/>
      <c r="AD72" s="50"/>
      <c r="AE72" s="50"/>
      <c r="AF72" s="51"/>
      <c r="AG72" s="51"/>
      <c r="AH72" s="51"/>
      <c r="AI72" s="51"/>
    </row>
    <row r="73" spans="1:35" ht="40" customHeight="1" x14ac:dyDescent="0.35">
      <c r="A73" s="109"/>
      <c r="B73" s="112"/>
      <c r="C73" s="33">
        <v>70</v>
      </c>
      <c r="D73" s="115"/>
      <c r="E73" s="39" t="s">
        <v>84</v>
      </c>
      <c r="F73" s="40" t="s">
        <v>125</v>
      </c>
      <c r="G73" s="40" t="s">
        <v>85</v>
      </c>
      <c r="H73" s="40" t="s">
        <v>29</v>
      </c>
      <c r="I73" s="38">
        <v>1049.8499999999999</v>
      </c>
      <c r="J73" s="17">
        <v>0</v>
      </c>
      <c r="K73" s="79">
        <f t="shared" si="5"/>
        <v>0</v>
      </c>
      <c r="L73" s="81">
        <f t="shared" si="8"/>
        <v>0</v>
      </c>
      <c r="M73" s="82"/>
      <c r="N73" s="83">
        <f t="shared" si="6"/>
        <v>0</v>
      </c>
      <c r="O73" s="80"/>
      <c r="P73" s="80"/>
      <c r="Q73" s="80"/>
      <c r="R73" s="84">
        <f t="shared" si="7"/>
        <v>0</v>
      </c>
      <c r="S73" s="19" t="str">
        <f t="shared" si="9"/>
        <v>OK</v>
      </c>
      <c r="T73" s="103"/>
      <c r="U73" s="103"/>
      <c r="V73" s="103"/>
      <c r="W73" s="103"/>
      <c r="X73" s="103"/>
      <c r="Y73" s="50"/>
      <c r="Z73" s="50"/>
      <c r="AA73" s="50"/>
      <c r="AB73" s="50"/>
      <c r="AC73" s="50"/>
      <c r="AD73" s="50"/>
      <c r="AE73" s="50"/>
      <c r="AF73" s="51"/>
      <c r="AG73" s="51"/>
      <c r="AH73" s="51"/>
      <c r="AI73" s="51"/>
    </row>
    <row r="74" spans="1:35" ht="40" customHeight="1" x14ac:dyDescent="0.35">
      <c r="A74" s="109"/>
      <c r="B74" s="112"/>
      <c r="C74" s="33">
        <v>71</v>
      </c>
      <c r="D74" s="115"/>
      <c r="E74" s="39" t="s">
        <v>86</v>
      </c>
      <c r="F74" s="40" t="s">
        <v>125</v>
      </c>
      <c r="G74" s="40" t="s">
        <v>87</v>
      </c>
      <c r="H74" s="40" t="s">
        <v>29</v>
      </c>
      <c r="I74" s="38">
        <v>429.03</v>
      </c>
      <c r="J74" s="17">
        <v>0</v>
      </c>
      <c r="K74" s="79">
        <f t="shared" si="5"/>
        <v>0</v>
      </c>
      <c r="L74" s="81">
        <f t="shared" si="8"/>
        <v>0</v>
      </c>
      <c r="M74" s="82"/>
      <c r="N74" s="83">
        <f t="shared" si="6"/>
        <v>0</v>
      </c>
      <c r="O74" s="80"/>
      <c r="P74" s="80"/>
      <c r="Q74" s="80"/>
      <c r="R74" s="84">
        <f t="shared" si="7"/>
        <v>0</v>
      </c>
      <c r="S74" s="19" t="str">
        <f t="shared" si="9"/>
        <v>OK</v>
      </c>
      <c r="T74" s="103"/>
      <c r="U74" s="103"/>
      <c r="V74" s="103"/>
      <c r="W74" s="103"/>
      <c r="X74" s="103"/>
      <c r="Y74" s="50"/>
      <c r="Z74" s="50"/>
      <c r="AA74" s="50"/>
      <c r="AB74" s="50"/>
      <c r="AC74" s="50"/>
      <c r="AD74" s="50"/>
      <c r="AE74" s="50"/>
      <c r="AF74" s="51"/>
      <c r="AG74" s="51"/>
      <c r="AH74" s="51"/>
      <c r="AI74" s="51"/>
    </row>
    <row r="75" spans="1:35" ht="40" customHeight="1" x14ac:dyDescent="0.35">
      <c r="A75" s="109"/>
      <c r="B75" s="112"/>
      <c r="C75" s="33">
        <v>72</v>
      </c>
      <c r="D75" s="115"/>
      <c r="E75" s="39" t="s">
        <v>89</v>
      </c>
      <c r="F75" s="40" t="s">
        <v>37</v>
      </c>
      <c r="G75" s="40" t="s">
        <v>28</v>
      </c>
      <c r="H75" s="40" t="s">
        <v>29</v>
      </c>
      <c r="I75" s="38">
        <v>177.85</v>
      </c>
      <c r="J75" s="17">
        <v>0</v>
      </c>
      <c r="K75" s="79">
        <f t="shared" si="5"/>
        <v>0</v>
      </c>
      <c r="L75" s="81">
        <f t="shared" si="8"/>
        <v>0</v>
      </c>
      <c r="M75" s="82"/>
      <c r="N75" s="83">
        <f t="shared" si="6"/>
        <v>0</v>
      </c>
      <c r="O75" s="80"/>
      <c r="P75" s="80"/>
      <c r="Q75" s="80"/>
      <c r="R75" s="84">
        <f t="shared" si="7"/>
        <v>0</v>
      </c>
      <c r="S75" s="19" t="str">
        <f t="shared" si="9"/>
        <v>OK</v>
      </c>
      <c r="T75" s="103"/>
      <c r="U75" s="103"/>
      <c r="V75" s="103"/>
      <c r="W75" s="103"/>
      <c r="X75" s="103"/>
      <c r="Y75" s="50"/>
      <c r="Z75" s="50"/>
      <c r="AA75" s="50"/>
      <c r="AB75" s="50"/>
      <c r="AC75" s="50"/>
      <c r="AD75" s="50"/>
      <c r="AE75" s="50"/>
      <c r="AF75" s="51"/>
      <c r="AG75" s="51"/>
      <c r="AH75" s="51"/>
      <c r="AI75" s="51"/>
    </row>
    <row r="76" spans="1:35" ht="40" customHeight="1" x14ac:dyDescent="0.35">
      <c r="A76" s="109"/>
      <c r="B76" s="112"/>
      <c r="C76" s="33">
        <v>73</v>
      </c>
      <c r="D76" s="115"/>
      <c r="E76" s="39" t="s">
        <v>90</v>
      </c>
      <c r="F76" s="40" t="s">
        <v>37</v>
      </c>
      <c r="G76" s="40" t="s">
        <v>28</v>
      </c>
      <c r="H76" s="40" t="s">
        <v>29</v>
      </c>
      <c r="I76" s="38">
        <v>100.04</v>
      </c>
      <c r="J76" s="17">
        <v>0</v>
      </c>
      <c r="K76" s="79">
        <f t="shared" si="5"/>
        <v>0</v>
      </c>
      <c r="L76" s="81">
        <f t="shared" si="8"/>
        <v>0</v>
      </c>
      <c r="M76" s="82"/>
      <c r="N76" s="83">
        <f t="shared" si="6"/>
        <v>0</v>
      </c>
      <c r="O76" s="80"/>
      <c r="P76" s="80"/>
      <c r="Q76" s="80"/>
      <c r="R76" s="84">
        <f t="shared" si="7"/>
        <v>0</v>
      </c>
      <c r="S76" s="19" t="str">
        <f t="shared" si="9"/>
        <v>OK</v>
      </c>
      <c r="T76" s="103"/>
      <c r="U76" s="103"/>
      <c r="V76" s="103"/>
      <c r="W76" s="103"/>
      <c r="X76" s="103"/>
      <c r="Y76" s="50"/>
      <c r="Z76" s="50"/>
      <c r="AA76" s="50"/>
      <c r="AB76" s="50"/>
      <c r="AC76" s="50"/>
      <c r="AD76" s="50"/>
      <c r="AE76" s="50"/>
      <c r="AF76" s="51"/>
      <c r="AG76" s="51"/>
      <c r="AH76" s="51"/>
      <c r="AI76" s="51"/>
    </row>
    <row r="77" spans="1:35" ht="40" customHeight="1" x14ac:dyDescent="0.35">
      <c r="A77" s="109"/>
      <c r="B77" s="112"/>
      <c r="C77" s="33">
        <v>74</v>
      </c>
      <c r="D77" s="115"/>
      <c r="E77" s="39" t="s">
        <v>91</v>
      </c>
      <c r="F77" s="40" t="s">
        <v>37</v>
      </c>
      <c r="G77" s="40" t="s">
        <v>92</v>
      </c>
      <c r="H77" s="40" t="s">
        <v>29</v>
      </c>
      <c r="I77" s="38">
        <v>17.940000000000001</v>
      </c>
      <c r="J77" s="17">
        <v>0</v>
      </c>
      <c r="K77" s="79">
        <f t="shared" si="5"/>
        <v>0</v>
      </c>
      <c r="L77" s="81">
        <f t="shared" si="8"/>
        <v>0</v>
      </c>
      <c r="M77" s="82"/>
      <c r="N77" s="83">
        <f t="shared" si="6"/>
        <v>0</v>
      </c>
      <c r="O77" s="80"/>
      <c r="P77" s="80"/>
      <c r="Q77" s="80"/>
      <c r="R77" s="84">
        <f t="shared" si="7"/>
        <v>0</v>
      </c>
      <c r="S77" s="19" t="str">
        <f t="shared" si="9"/>
        <v>OK</v>
      </c>
      <c r="T77" s="103"/>
      <c r="U77" s="103"/>
      <c r="V77" s="103"/>
      <c r="W77" s="103"/>
      <c r="X77" s="103"/>
      <c r="Y77" s="50"/>
      <c r="Z77" s="50"/>
      <c r="AA77" s="50"/>
      <c r="AB77" s="50"/>
      <c r="AC77" s="50"/>
      <c r="AD77" s="50"/>
      <c r="AE77" s="50"/>
      <c r="AF77" s="51"/>
      <c r="AG77" s="51"/>
      <c r="AH77" s="51"/>
      <c r="AI77" s="51"/>
    </row>
    <row r="78" spans="1:35" ht="40" customHeight="1" x14ac:dyDescent="0.35">
      <c r="A78" s="109"/>
      <c r="B78" s="112"/>
      <c r="C78" s="33">
        <v>75</v>
      </c>
      <c r="D78" s="115"/>
      <c r="E78" s="39" t="s">
        <v>93</v>
      </c>
      <c r="F78" s="40" t="s">
        <v>125</v>
      </c>
      <c r="G78" s="40" t="s">
        <v>28</v>
      </c>
      <c r="H78" s="40" t="s">
        <v>29</v>
      </c>
      <c r="I78" s="38">
        <v>165.99</v>
      </c>
      <c r="J78" s="17">
        <v>0</v>
      </c>
      <c r="K78" s="79">
        <f t="shared" si="5"/>
        <v>0</v>
      </c>
      <c r="L78" s="81">
        <f t="shared" si="8"/>
        <v>0</v>
      </c>
      <c r="M78" s="82"/>
      <c r="N78" s="83">
        <f t="shared" si="6"/>
        <v>0</v>
      </c>
      <c r="O78" s="80"/>
      <c r="P78" s="80"/>
      <c r="Q78" s="80"/>
      <c r="R78" s="84">
        <f t="shared" si="7"/>
        <v>0</v>
      </c>
      <c r="S78" s="19" t="str">
        <f t="shared" si="9"/>
        <v>OK</v>
      </c>
      <c r="T78" s="103"/>
      <c r="U78" s="103"/>
      <c r="V78" s="103"/>
      <c r="W78" s="103"/>
      <c r="X78" s="103"/>
      <c r="Y78" s="50"/>
      <c r="Z78" s="50"/>
      <c r="AA78" s="50"/>
      <c r="AB78" s="50"/>
      <c r="AC78" s="50"/>
      <c r="AD78" s="50"/>
      <c r="AE78" s="50"/>
      <c r="AF78" s="51"/>
      <c r="AG78" s="51"/>
      <c r="AH78" s="51"/>
      <c r="AI78" s="51"/>
    </row>
    <row r="79" spans="1:35" ht="40" customHeight="1" x14ac:dyDescent="0.35">
      <c r="A79" s="109"/>
      <c r="B79" s="113"/>
      <c r="C79" s="33">
        <v>76</v>
      </c>
      <c r="D79" s="116"/>
      <c r="E79" s="39" t="s">
        <v>94</v>
      </c>
      <c r="F79" s="40" t="s">
        <v>125</v>
      </c>
      <c r="G79" s="40" t="s">
        <v>28</v>
      </c>
      <c r="H79" s="40" t="s">
        <v>29</v>
      </c>
      <c r="I79" s="38">
        <v>181.56</v>
      </c>
      <c r="J79" s="17">
        <v>0</v>
      </c>
      <c r="K79" s="79">
        <f t="shared" si="5"/>
        <v>0</v>
      </c>
      <c r="L79" s="81">
        <f t="shared" si="8"/>
        <v>0</v>
      </c>
      <c r="M79" s="82"/>
      <c r="N79" s="83">
        <f t="shared" si="6"/>
        <v>0</v>
      </c>
      <c r="O79" s="80"/>
      <c r="P79" s="80"/>
      <c r="Q79" s="80"/>
      <c r="R79" s="84">
        <f t="shared" si="7"/>
        <v>0</v>
      </c>
      <c r="S79" s="19" t="str">
        <f t="shared" si="9"/>
        <v>OK</v>
      </c>
      <c r="T79" s="103"/>
      <c r="U79" s="103"/>
      <c r="V79" s="103"/>
      <c r="W79" s="103"/>
      <c r="X79" s="103"/>
      <c r="Y79" s="50"/>
      <c r="Z79" s="50"/>
      <c r="AA79" s="50"/>
      <c r="AB79" s="50"/>
      <c r="AC79" s="50"/>
      <c r="AD79" s="50"/>
      <c r="AE79" s="50"/>
      <c r="AF79" s="51"/>
      <c r="AG79" s="51"/>
      <c r="AH79" s="51"/>
      <c r="AI79" s="51"/>
    </row>
    <row r="80" spans="1:35" ht="40" customHeight="1" x14ac:dyDescent="0.35">
      <c r="A80" s="108" t="s">
        <v>141</v>
      </c>
      <c r="B80" s="111">
        <v>3</v>
      </c>
      <c r="C80" s="33">
        <v>77</v>
      </c>
      <c r="D80" s="114" t="s">
        <v>123</v>
      </c>
      <c r="E80" s="39" t="s">
        <v>27</v>
      </c>
      <c r="F80" s="40" t="s">
        <v>125</v>
      </c>
      <c r="G80" s="40" t="s">
        <v>28</v>
      </c>
      <c r="H80" s="40" t="s">
        <v>29</v>
      </c>
      <c r="I80" s="38">
        <v>214.44</v>
      </c>
      <c r="J80" s="17">
        <v>0</v>
      </c>
      <c r="K80" s="79">
        <f t="shared" si="5"/>
        <v>0</v>
      </c>
      <c r="L80" s="81">
        <f t="shared" si="8"/>
        <v>0</v>
      </c>
      <c r="M80" s="82"/>
      <c r="N80" s="83">
        <f t="shared" si="6"/>
        <v>0</v>
      </c>
      <c r="O80" s="80"/>
      <c r="P80" s="80"/>
      <c r="Q80" s="80"/>
      <c r="R80" s="84">
        <f t="shared" si="7"/>
        <v>0</v>
      </c>
      <c r="S80" s="19" t="str">
        <f t="shared" si="9"/>
        <v>OK</v>
      </c>
      <c r="T80" s="103"/>
      <c r="U80" s="103"/>
      <c r="V80" s="103"/>
      <c r="W80" s="103"/>
      <c r="X80" s="103"/>
      <c r="Y80" s="50"/>
      <c r="Z80" s="50"/>
      <c r="AA80" s="50"/>
      <c r="AB80" s="50"/>
      <c r="AC80" s="50"/>
      <c r="AD80" s="50"/>
      <c r="AE80" s="50"/>
      <c r="AF80" s="51"/>
      <c r="AG80" s="51"/>
      <c r="AH80" s="51"/>
      <c r="AI80" s="51"/>
    </row>
    <row r="81" spans="1:35" ht="40" customHeight="1" x14ac:dyDescent="0.35">
      <c r="A81" s="109"/>
      <c r="B81" s="112"/>
      <c r="C81" s="33">
        <v>78</v>
      </c>
      <c r="D81" s="115"/>
      <c r="E81" s="39" t="s">
        <v>32</v>
      </c>
      <c r="F81" s="40" t="s">
        <v>125</v>
      </c>
      <c r="G81" s="40" t="s">
        <v>28</v>
      </c>
      <c r="H81" s="40" t="s">
        <v>29</v>
      </c>
      <c r="I81" s="38">
        <v>27.44</v>
      </c>
      <c r="J81" s="17">
        <v>0</v>
      </c>
      <c r="K81" s="79">
        <f t="shared" si="5"/>
        <v>0</v>
      </c>
      <c r="L81" s="81">
        <f t="shared" si="8"/>
        <v>0</v>
      </c>
      <c r="M81" s="82"/>
      <c r="N81" s="83">
        <f t="shared" si="6"/>
        <v>0</v>
      </c>
      <c r="O81" s="80"/>
      <c r="P81" s="80"/>
      <c r="Q81" s="80"/>
      <c r="R81" s="84">
        <f t="shared" si="7"/>
        <v>0</v>
      </c>
      <c r="S81" s="19" t="str">
        <f t="shared" si="9"/>
        <v>OK</v>
      </c>
      <c r="T81" s="103"/>
      <c r="U81" s="103"/>
      <c r="V81" s="103"/>
      <c r="W81" s="103"/>
      <c r="X81" s="103"/>
      <c r="Y81" s="50"/>
      <c r="Z81" s="50"/>
      <c r="AA81" s="50"/>
      <c r="AB81" s="50"/>
      <c r="AC81" s="50"/>
      <c r="AD81" s="50"/>
      <c r="AE81" s="50"/>
      <c r="AF81" s="51"/>
      <c r="AG81" s="51"/>
      <c r="AH81" s="51"/>
      <c r="AI81" s="51"/>
    </row>
    <row r="82" spans="1:35" ht="40" customHeight="1" x14ac:dyDescent="0.35">
      <c r="A82" s="109"/>
      <c r="B82" s="112"/>
      <c r="C82" s="33">
        <v>79</v>
      </c>
      <c r="D82" s="115"/>
      <c r="E82" s="39" t="s">
        <v>33</v>
      </c>
      <c r="F82" s="40" t="s">
        <v>125</v>
      </c>
      <c r="G82" s="40" t="s">
        <v>34</v>
      </c>
      <c r="H82" s="40" t="s">
        <v>29</v>
      </c>
      <c r="I82" s="38">
        <v>44.6</v>
      </c>
      <c r="J82" s="17">
        <v>0</v>
      </c>
      <c r="K82" s="79">
        <f t="shared" si="5"/>
        <v>0</v>
      </c>
      <c r="L82" s="81">
        <f t="shared" si="8"/>
        <v>0</v>
      </c>
      <c r="M82" s="82"/>
      <c r="N82" s="83">
        <f t="shared" si="6"/>
        <v>0</v>
      </c>
      <c r="O82" s="80"/>
      <c r="P82" s="80"/>
      <c r="Q82" s="80"/>
      <c r="R82" s="84">
        <f t="shared" si="7"/>
        <v>0</v>
      </c>
      <c r="S82" s="19" t="str">
        <f t="shared" si="9"/>
        <v>OK</v>
      </c>
      <c r="T82" s="103"/>
      <c r="U82" s="103"/>
      <c r="V82" s="103"/>
      <c r="W82" s="103"/>
      <c r="X82" s="103"/>
      <c r="Y82" s="50"/>
      <c r="Z82" s="50"/>
      <c r="AA82" s="50"/>
      <c r="AB82" s="50"/>
      <c r="AC82" s="50"/>
      <c r="AD82" s="50"/>
      <c r="AE82" s="50"/>
      <c r="AF82" s="51"/>
      <c r="AG82" s="51"/>
      <c r="AH82" s="51"/>
      <c r="AI82" s="51"/>
    </row>
    <row r="83" spans="1:35" ht="40" customHeight="1" x14ac:dyDescent="0.35">
      <c r="A83" s="109"/>
      <c r="B83" s="112"/>
      <c r="C83" s="33">
        <v>80</v>
      </c>
      <c r="D83" s="115"/>
      <c r="E83" s="39" t="s">
        <v>35</v>
      </c>
      <c r="F83" s="40" t="s">
        <v>125</v>
      </c>
      <c r="G83" s="40" t="s">
        <v>36</v>
      </c>
      <c r="H83" s="40" t="s">
        <v>29</v>
      </c>
      <c r="I83" s="38">
        <v>64.33</v>
      </c>
      <c r="J83" s="17">
        <v>0</v>
      </c>
      <c r="K83" s="79">
        <f t="shared" si="5"/>
        <v>0</v>
      </c>
      <c r="L83" s="81">
        <f t="shared" si="8"/>
        <v>0</v>
      </c>
      <c r="M83" s="82"/>
      <c r="N83" s="83">
        <f t="shared" si="6"/>
        <v>0</v>
      </c>
      <c r="O83" s="80"/>
      <c r="P83" s="80"/>
      <c r="Q83" s="80"/>
      <c r="R83" s="84">
        <f t="shared" si="7"/>
        <v>0</v>
      </c>
      <c r="S83" s="19" t="str">
        <f t="shared" si="9"/>
        <v>OK</v>
      </c>
      <c r="T83" s="103"/>
      <c r="U83" s="103"/>
      <c r="V83" s="103"/>
      <c r="W83" s="103"/>
      <c r="X83" s="103"/>
      <c r="Y83" s="50"/>
      <c r="Z83" s="50"/>
      <c r="AA83" s="50"/>
      <c r="AB83" s="50"/>
      <c r="AC83" s="50"/>
      <c r="AD83" s="50"/>
      <c r="AE83" s="50"/>
      <c r="AF83" s="51"/>
      <c r="AG83" s="51"/>
      <c r="AH83" s="51"/>
      <c r="AI83" s="51"/>
    </row>
    <row r="84" spans="1:35" ht="40" customHeight="1" x14ac:dyDescent="0.35">
      <c r="A84" s="109"/>
      <c r="B84" s="112"/>
      <c r="C84" s="33">
        <v>81</v>
      </c>
      <c r="D84" s="115"/>
      <c r="E84" s="39" t="s">
        <v>127</v>
      </c>
      <c r="F84" s="40" t="s">
        <v>125</v>
      </c>
      <c r="G84" s="40" t="s">
        <v>28</v>
      </c>
      <c r="H84" s="40" t="s">
        <v>29</v>
      </c>
      <c r="I84" s="38">
        <v>5.65</v>
      </c>
      <c r="J84" s="17">
        <v>0</v>
      </c>
      <c r="K84" s="79">
        <f t="shared" si="5"/>
        <v>0</v>
      </c>
      <c r="L84" s="81">
        <f t="shared" si="8"/>
        <v>0</v>
      </c>
      <c r="M84" s="82"/>
      <c r="N84" s="83">
        <f t="shared" si="6"/>
        <v>0</v>
      </c>
      <c r="O84" s="80"/>
      <c r="P84" s="80"/>
      <c r="Q84" s="80"/>
      <c r="R84" s="84">
        <f t="shared" si="7"/>
        <v>0</v>
      </c>
      <c r="S84" s="19" t="str">
        <f t="shared" si="9"/>
        <v>OK</v>
      </c>
      <c r="T84" s="103"/>
      <c r="U84" s="103"/>
      <c r="V84" s="103"/>
      <c r="W84" s="103"/>
      <c r="X84" s="103"/>
      <c r="Y84" s="50"/>
      <c r="Z84" s="50"/>
      <c r="AA84" s="50"/>
      <c r="AB84" s="50"/>
      <c r="AC84" s="50"/>
      <c r="AD84" s="50"/>
      <c r="AE84" s="50"/>
      <c r="AF84" s="51"/>
      <c r="AG84" s="51"/>
      <c r="AH84" s="51"/>
      <c r="AI84" s="51"/>
    </row>
    <row r="85" spans="1:35" ht="40" customHeight="1" x14ac:dyDescent="0.35">
      <c r="A85" s="109"/>
      <c r="B85" s="112"/>
      <c r="C85" s="33">
        <v>82</v>
      </c>
      <c r="D85" s="115"/>
      <c r="E85" s="39" t="s">
        <v>128</v>
      </c>
      <c r="F85" s="40" t="s">
        <v>37</v>
      </c>
      <c r="G85" s="40" t="s">
        <v>38</v>
      </c>
      <c r="H85" s="40" t="s">
        <v>29</v>
      </c>
      <c r="I85" s="38">
        <v>11.43</v>
      </c>
      <c r="J85" s="17">
        <v>0</v>
      </c>
      <c r="K85" s="79">
        <f t="shared" si="5"/>
        <v>0</v>
      </c>
      <c r="L85" s="81">
        <f t="shared" si="8"/>
        <v>0</v>
      </c>
      <c r="M85" s="82"/>
      <c r="N85" s="83">
        <f t="shared" si="6"/>
        <v>0</v>
      </c>
      <c r="O85" s="80"/>
      <c r="P85" s="80"/>
      <c r="Q85" s="80"/>
      <c r="R85" s="84">
        <f t="shared" si="7"/>
        <v>0</v>
      </c>
      <c r="S85" s="19" t="str">
        <f t="shared" si="9"/>
        <v>OK</v>
      </c>
      <c r="T85" s="103"/>
      <c r="U85" s="103"/>
      <c r="V85" s="103"/>
      <c r="W85" s="103"/>
      <c r="X85" s="103"/>
      <c r="Y85" s="50"/>
      <c r="Z85" s="50"/>
      <c r="AA85" s="50"/>
      <c r="AB85" s="50"/>
      <c r="AC85" s="50"/>
      <c r="AD85" s="50"/>
      <c r="AE85" s="50"/>
      <c r="AF85" s="51"/>
      <c r="AG85" s="51"/>
      <c r="AH85" s="51"/>
      <c r="AI85" s="51"/>
    </row>
    <row r="86" spans="1:35" ht="40" customHeight="1" x14ac:dyDescent="0.35">
      <c r="A86" s="109"/>
      <c r="B86" s="112"/>
      <c r="C86" s="33">
        <v>83</v>
      </c>
      <c r="D86" s="115"/>
      <c r="E86" s="39" t="s">
        <v>129</v>
      </c>
      <c r="F86" s="40" t="s">
        <v>37</v>
      </c>
      <c r="G86" s="40" t="s">
        <v>39</v>
      </c>
      <c r="H86" s="40" t="s">
        <v>29</v>
      </c>
      <c r="I86" s="38">
        <v>16.829999999999998</v>
      </c>
      <c r="J86" s="17">
        <v>0</v>
      </c>
      <c r="K86" s="79">
        <f t="shared" si="5"/>
        <v>0</v>
      </c>
      <c r="L86" s="81">
        <f t="shared" si="8"/>
        <v>0</v>
      </c>
      <c r="M86" s="82"/>
      <c r="N86" s="83">
        <f t="shared" si="6"/>
        <v>0</v>
      </c>
      <c r="O86" s="80"/>
      <c r="P86" s="80"/>
      <c r="Q86" s="80"/>
      <c r="R86" s="84">
        <f t="shared" si="7"/>
        <v>0</v>
      </c>
      <c r="S86" s="19" t="str">
        <f t="shared" si="9"/>
        <v>OK</v>
      </c>
      <c r="T86" s="103"/>
      <c r="U86" s="103"/>
      <c r="V86" s="103"/>
      <c r="W86" s="103"/>
      <c r="X86" s="103"/>
      <c r="Y86" s="50"/>
      <c r="Z86" s="50"/>
      <c r="AA86" s="50"/>
      <c r="AB86" s="50"/>
      <c r="AC86" s="50"/>
      <c r="AD86" s="50"/>
      <c r="AE86" s="50"/>
      <c r="AF86" s="51"/>
      <c r="AG86" s="51"/>
      <c r="AH86" s="51"/>
      <c r="AI86" s="51"/>
    </row>
    <row r="87" spans="1:35" ht="40" customHeight="1" x14ac:dyDescent="0.35">
      <c r="A87" s="109"/>
      <c r="B87" s="112"/>
      <c r="C87" s="33">
        <v>84</v>
      </c>
      <c r="D87" s="115"/>
      <c r="E87" s="39" t="s">
        <v>41</v>
      </c>
      <c r="F87" s="40" t="s">
        <v>10</v>
      </c>
      <c r="G87" s="40" t="s">
        <v>28</v>
      </c>
      <c r="H87" s="40" t="s">
        <v>29</v>
      </c>
      <c r="I87" s="38">
        <v>63.71</v>
      </c>
      <c r="J87" s="17">
        <v>0</v>
      </c>
      <c r="K87" s="79">
        <f t="shared" si="5"/>
        <v>0</v>
      </c>
      <c r="L87" s="81">
        <f t="shared" si="8"/>
        <v>0</v>
      </c>
      <c r="M87" s="82"/>
      <c r="N87" s="83">
        <f t="shared" si="6"/>
        <v>0</v>
      </c>
      <c r="O87" s="80"/>
      <c r="P87" s="80"/>
      <c r="Q87" s="80"/>
      <c r="R87" s="84">
        <f t="shared" si="7"/>
        <v>0</v>
      </c>
      <c r="S87" s="19" t="str">
        <f t="shared" si="9"/>
        <v>OK</v>
      </c>
      <c r="T87" s="103"/>
      <c r="U87" s="103"/>
      <c r="V87" s="103"/>
      <c r="W87" s="103"/>
      <c r="X87" s="103"/>
      <c r="Y87" s="50"/>
      <c r="Z87" s="50"/>
      <c r="AA87" s="50"/>
      <c r="AB87" s="50"/>
      <c r="AC87" s="50"/>
      <c r="AD87" s="50"/>
      <c r="AE87" s="50"/>
      <c r="AF87" s="51"/>
      <c r="AG87" s="51"/>
      <c r="AH87" s="51"/>
      <c r="AI87" s="51"/>
    </row>
    <row r="88" spans="1:35" ht="40" customHeight="1" x14ac:dyDescent="0.35">
      <c r="A88" s="109"/>
      <c r="B88" s="112"/>
      <c r="C88" s="33">
        <v>85</v>
      </c>
      <c r="D88" s="115"/>
      <c r="E88" s="39" t="s">
        <v>44</v>
      </c>
      <c r="F88" s="40" t="s">
        <v>37</v>
      </c>
      <c r="G88" s="40" t="s">
        <v>97</v>
      </c>
      <c r="H88" s="40" t="s">
        <v>29</v>
      </c>
      <c r="I88" s="38">
        <v>29.34</v>
      </c>
      <c r="J88" s="17">
        <v>0</v>
      </c>
      <c r="K88" s="79">
        <f t="shared" si="5"/>
        <v>0</v>
      </c>
      <c r="L88" s="81">
        <f t="shared" si="8"/>
        <v>0</v>
      </c>
      <c r="M88" s="82"/>
      <c r="N88" s="83">
        <f t="shared" si="6"/>
        <v>0</v>
      </c>
      <c r="O88" s="80"/>
      <c r="P88" s="80"/>
      <c r="Q88" s="80"/>
      <c r="R88" s="84">
        <f t="shared" si="7"/>
        <v>0</v>
      </c>
      <c r="S88" s="19" t="str">
        <f t="shared" si="9"/>
        <v>OK</v>
      </c>
      <c r="T88" s="103"/>
      <c r="U88" s="103"/>
      <c r="V88" s="103"/>
      <c r="W88" s="103"/>
      <c r="X88" s="103"/>
      <c r="Y88" s="50"/>
      <c r="Z88" s="50"/>
      <c r="AA88" s="50"/>
      <c r="AB88" s="50"/>
      <c r="AC88" s="50"/>
      <c r="AD88" s="50"/>
      <c r="AE88" s="50"/>
      <c r="AF88" s="51"/>
      <c r="AG88" s="51"/>
      <c r="AH88" s="51"/>
      <c r="AI88" s="51"/>
    </row>
    <row r="89" spans="1:35" ht="40" customHeight="1" x14ac:dyDescent="0.35">
      <c r="A89" s="109"/>
      <c r="B89" s="112"/>
      <c r="C89" s="33">
        <v>86</v>
      </c>
      <c r="D89" s="115"/>
      <c r="E89" s="39" t="s">
        <v>46</v>
      </c>
      <c r="F89" s="40" t="s">
        <v>37</v>
      </c>
      <c r="G89" s="40" t="s">
        <v>47</v>
      </c>
      <c r="H89" s="40" t="s">
        <v>29</v>
      </c>
      <c r="I89" s="38">
        <v>23.16</v>
      </c>
      <c r="J89" s="17">
        <v>0</v>
      </c>
      <c r="K89" s="79">
        <f t="shared" si="5"/>
        <v>0</v>
      </c>
      <c r="L89" s="81">
        <f t="shared" si="8"/>
        <v>0</v>
      </c>
      <c r="M89" s="82"/>
      <c r="N89" s="83">
        <f t="shared" si="6"/>
        <v>0</v>
      </c>
      <c r="O89" s="80"/>
      <c r="P89" s="80"/>
      <c r="Q89" s="80"/>
      <c r="R89" s="84">
        <f t="shared" si="7"/>
        <v>0</v>
      </c>
      <c r="S89" s="19" t="str">
        <f t="shared" si="9"/>
        <v>OK</v>
      </c>
      <c r="T89" s="103"/>
      <c r="U89" s="103"/>
      <c r="V89" s="103"/>
      <c r="W89" s="103"/>
      <c r="X89" s="103"/>
      <c r="Y89" s="50"/>
      <c r="Z89" s="50"/>
      <c r="AA89" s="50"/>
      <c r="AB89" s="50"/>
      <c r="AC89" s="50"/>
      <c r="AD89" s="50"/>
      <c r="AE89" s="50"/>
      <c r="AF89" s="51"/>
      <c r="AG89" s="51"/>
      <c r="AH89" s="51"/>
      <c r="AI89" s="51"/>
    </row>
    <row r="90" spans="1:35" ht="40" customHeight="1" x14ac:dyDescent="0.35">
      <c r="A90" s="109"/>
      <c r="B90" s="112"/>
      <c r="C90" s="33">
        <v>87</v>
      </c>
      <c r="D90" s="115"/>
      <c r="E90" s="39" t="s">
        <v>48</v>
      </c>
      <c r="F90" s="40" t="s">
        <v>37</v>
      </c>
      <c r="G90" s="40" t="s">
        <v>49</v>
      </c>
      <c r="H90" s="40" t="s">
        <v>29</v>
      </c>
      <c r="I90" s="38">
        <v>16.47</v>
      </c>
      <c r="J90" s="17">
        <v>0</v>
      </c>
      <c r="K90" s="79">
        <f t="shared" si="5"/>
        <v>0</v>
      </c>
      <c r="L90" s="81">
        <f t="shared" si="8"/>
        <v>0</v>
      </c>
      <c r="M90" s="82"/>
      <c r="N90" s="83">
        <f t="shared" si="6"/>
        <v>0</v>
      </c>
      <c r="O90" s="80"/>
      <c r="P90" s="80"/>
      <c r="Q90" s="80"/>
      <c r="R90" s="84">
        <f t="shared" si="7"/>
        <v>0</v>
      </c>
      <c r="S90" s="19" t="str">
        <f t="shared" si="9"/>
        <v>OK</v>
      </c>
      <c r="T90" s="103"/>
      <c r="U90" s="103"/>
      <c r="V90" s="103"/>
      <c r="W90" s="103"/>
      <c r="X90" s="103"/>
      <c r="Y90" s="50"/>
      <c r="Z90" s="50"/>
      <c r="AA90" s="50"/>
      <c r="AB90" s="50"/>
      <c r="AC90" s="50"/>
      <c r="AD90" s="50"/>
      <c r="AE90" s="50"/>
      <c r="AF90" s="51"/>
      <c r="AG90" s="51"/>
      <c r="AH90" s="51"/>
      <c r="AI90" s="51"/>
    </row>
    <row r="91" spans="1:35" ht="40" customHeight="1" x14ac:dyDescent="0.35">
      <c r="A91" s="109"/>
      <c r="B91" s="112"/>
      <c r="C91" s="33">
        <v>88</v>
      </c>
      <c r="D91" s="115"/>
      <c r="E91" s="39" t="s">
        <v>50</v>
      </c>
      <c r="F91" s="40" t="s">
        <v>37</v>
      </c>
      <c r="G91" s="40" t="s">
        <v>51</v>
      </c>
      <c r="H91" s="40" t="s">
        <v>29</v>
      </c>
      <c r="I91" s="38">
        <v>206.12</v>
      </c>
      <c r="J91" s="17">
        <v>0</v>
      </c>
      <c r="K91" s="79">
        <f t="shared" si="5"/>
        <v>0</v>
      </c>
      <c r="L91" s="81">
        <f t="shared" si="8"/>
        <v>0</v>
      </c>
      <c r="M91" s="82"/>
      <c r="N91" s="83">
        <f t="shared" si="6"/>
        <v>0</v>
      </c>
      <c r="O91" s="80"/>
      <c r="P91" s="80"/>
      <c r="Q91" s="80"/>
      <c r="R91" s="84">
        <f t="shared" si="7"/>
        <v>0</v>
      </c>
      <c r="S91" s="19" t="str">
        <f t="shared" si="9"/>
        <v>OK</v>
      </c>
      <c r="T91" s="103"/>
      <c r="U91" s="103"/>
      <c r="V91" s="103"/>
      <c r="W91" s="103"/>
      <c r="X91" s="103"/>
      <c r="Y91" s="50"/>
      <c r="Z91" s="50"/>
      <c r="AA91" s="50"/>
      <c r="AB91" s="50"/>
      <c r="AC91" s="50"/>
      <c r="AD91" s="50"/>
      <c r="AE91" s="50"/>
      <c r="AF91" s="51"/>
      <c r="AG91" s="51"/>
      <c r="AH91" s="51"/>
      <c r="AI91" s="51"/>
    </row>
    <row r="92" spans="1:35" ht="40" customHeight="1" x14ac:dyDescent="0.35">
      <c r="A92" s="109"/>
      <c r="B92" s="112"/>
      <c r="C92" s="33">
        <v>89</v>
      </c>
      <c r="D92" s="115"/>
      <c r="E92" s="39" t="s">
        <v>52</v>
      </c>
      <c r="F92" s="40" t="s">
        <v>37</v>
      </c>
      <c r="G92" s="40" t="s">
        <v>53</v>
      </c>
      <c r="H92" s="40" t="s">
        <v>29</v>
      </c>
      <c r="I92" s="38">
        <v>225.04</v>
      </c>
      <c r="J92" s="17">
        <v>0</v>
      </c>
      <c r="K92" s="79">
        <f t="shared" si="5"/>
        <v>0</v>
      </c>
      <c r="L92" s="81">
        <f t="shared" si="8"/>
        <v>0</v>
      </c>
      <c r="M92" s="82"/>
      <c r="N92" s="83">
        <f t="shared" si="6"/>
        <v>0</v>
      </c>
      <c r="O92" s="80"/>
      <c r="P92" s="80"/>
      <c r="Q92" s="80"/>
      <c r="R92" s="84">
        <f t="shared" si="7"/>
        <v>0</v>
      </c>
      <c r="S92" s="19" t="str">
        <f t="shared" si="9"/>
        <v>OK</v>
      </c>
      <c r="T92" s="103"/>
      <c r="U92" s="103"/>
      <c r="V92" s="103"/>
      <c r="W92" s="103"/>
      <c r="X92" s="103"/>
      <c r="Y92" s="50"/>
      <c r="Z92" s="50"/>
      <c r="AA92" s="50"/>
      <c r="AB92" s="50"/>
      <c r="AC92" s="50"/>
      <c r="AD92" s="50"/>
      <c r="AE92" s="50"/>
      <c r="AF92" s="51"/>
      <c r="AG92" s="51"/>
      <c r="AH92" s="51"/>
      <c r="AI92" s="51"/>
    </row>
    <row r="93" spans="1:35" ht="40" customHeight="1" x14ac:dyDescent="0.35">
      <c r="A93" s="109"/>
      <c r="B93" s="112"/>
      <c r="C93" s="33">
        <v>90</v>
      </c>
      <c r="D93" s="115"/>
      <c r="E93" s="39" t="s">
        <v>54</v>
      </c>
      <c r="F93" s="40" t="s">
        <v>37</v>
      </c>
      <c r="G93" s="40" t="s">
        <v>95</v>
      </c>
      <c r="H93" s="40" t="s">
        <v>29</v>
      </c>
      <c r="I93" s="38">
        <v>74.180000000000007</v>
      </c>
      <c r="J93" s="17">
        <v>0</v>
      </c>
      <c r="K93" s="79">
        <f t="shared" si="5"/>
        <v>0</v>
      </c>
      <c r="L93" s="81">
        <f t="shared" si="8"/>
        <v>0</v>
      </c>
      <c r="M93" s="82"/>
      <c r="N93" s="83">
        <f t="shared" si="6"/>
        <v>0</v>
      </c>
      <c r="O93" s="80"/>
      <c r="P93" s="80"/>
      <c r="Q93" s="80"/>
      <c r="R93" s="84">
        <f t="shared" si="7"/>
        <v>0</v>
      </c>
      <c r="S93" s="19" t="str">
        <f t="shared" si="9"/>
        <v>OK</v>
      </c>
      <c r="T93" s="103"/>
      <c r="U93" s="103"/>
      <c r="V93" s="103"/>
      <c r="W93" s="103"/>
      <c r="X93" s="103"/>
      <c r="Y93" s="50"/>
      <c r="Z93" s="50"/>
      <c r="AA93" s="50"/>
      <c r="AB93" s="50"/>
      <c r="AC93" s="50"/>
      <c r="AD93" s="50"/>
      <c r="AE93" s="50"/>
      <c r="AF93" s="51"/>
      <c r="AG93" s="51"/>
      <c r="AH93" s="51"/>
      <c r="AI93" s="51"/>
    </row>
    <row r="94" spans="1:35" ht="40" customHeight="1" x14ac:dyDescent="0.35">
      <c r="A94" s="109"/>
      <c r="B94" s="112"/>
      <c r="C94" s="33">
        <v>91</v>
      </c>
      <c r="D94" s="115"/>
      <c r="E94" s="39" t="s">
        <v>56</v>
      </c>
      <c r="F94" s="40" t="s">
        <v>37</v>
      </c>
      <c r="G94" s="40" t="s">
        <v>96</v>
      </c>
      <c r="H94" s="40" t="s">
        <v>29</v>
      </c>
      <c r="I94" s="38">
        <v>28.45</v>
      </c>
      <c r="J94" s="17">
        <v>0</v>
      </c>
      <c r="K94" s="79">
        <f t="shared" si="5"/>
        <v>0</v>
      </c>
      <c r="L94" s="81">
        <f t="shared" si="8"/>
        <v>0</v>
      </c>
      <c r="M94" s="82"/>
      <c r="N94" s="83">
        <f t="shared" si="6"/>
        <v>0</v>
      </c>
      <c r="O94" s="80"/>
      <c r="P94" s="80"/>
      <c r="Q94" s="80"/>
      <c r="R94" s="84">
        <f t="shared" si="7"/>
        <v>0</v>
      </c>
      <c r="S94" s="19" t="str">
        <f t="shared" si="9"/>
        <v>OK</v>
      </c>
      <c r="T94" s="103"/>
      <c r="U94" s="103"/>
      <c r="V94" s="103"/>
      <c r="W94" s="103"/>
      <c r="X94" s="103"/>
      <c r="Y94" s="50"/>
      <c r="Z94" s="50"/>
      <c r="AA94" s="50"/>
      <c r="AB94" s="50"/>
      <c r="AC94" s="50"/>
      <c r="AD94" s="50"/>
      <c r="AE94" s="50"/>
      <c r="AF94" s="51"/>
      <c r="AG94" s="51"/>
      <c r="AH94" s="51"/>
      <c r="AI94" s="51"/>
    </row>
    <row r="95" spans="1:35" ht="40" customHeight="1" x14ac:dyDescent="0.35">
      <c r="A95" s="109"/>
      <c r="B95" s="112"/>
      <c r="C95" s="33">
        <v>92</v>
      </c>
      <c r="D95" s="115"/>
      <c r="E95" s="39" t="s">
        <v>58</v>
      </c>
      <c r="F95" s="40" t="s">
        <v>37</v>
      </c>
      <c r="G95" s="40" t="s">
        <v>59</v>
      </c>
      <c r="H95" s="40" t="s">
        <v>29</v>
      </c>
      <c r="I95" s="38">
        <v>63.74</v>
      </c>
      <c r="J95" s="17">
        <v>0</v>
      </c>
      <c r="K95" s="79">
        <f t="shared" si="5"/>
        <v>0</v>
      </c>
      <c r="L95" s="81">
        <f t="shared" si="8"/>
        <v>0</v>
      </c>
      <c r="M95" s="82"/>
      <c r="N95" s="83">
        <f t="shared" si="6"/>
        <v>0</v>
      </c>
      <c r="O95" s="80"/>
      <c r="P95" s="80"/>
      <c r="Q95" s="80"/>
      <c r="R95" s="84">
        <f t="shared" si="7"/>
        <v>0</v>
      </c>
      <c r="S95" s="19" t="str">
        <f t="shared" si="9"/>
        <v>OK</v>
      </c>
      <c r="T95" s="103"/>
      <c r="U95" s="103"/>
      <c r="V95" s="103"/>
      <c r="W95" s="103"/>
      <c r="X95" s="103"/>
      <c r="Y95" s="50"/>
      <c r="Z95" s="50"/>
      <c r="AA95" s="50"/>
      <c r="AB95" s="50"/>
      <c r="AC95" s="50"/>
      <c r="AD95" s="50"/>
      <c r="AE95" s="50"/>
      <c r="AF95" s="51"/>
      <c r="AG95" s="51"/>
      <c r="AH95" s="51"/>
      <c r="AI95" s="51"/>
    </row>
    <row r="96" spans="1:35" ht="40" customHeight="1" x14ac:dyDescent="0.35">
      <c r="A96" s="109"/>
      <c r="B96" s="112"/>
      <c r="C96" s="33">
        <v>93</v>
      </c>
      <c r="D96" s="115"/>
      <c r="E96" s="39" t="s">
        <v>60</v>
      </c>
      <c r="F96" s="40" t="s">
        <v>37</v>
      </c>
      <c r="G96" s="40" t="s">
        <v>61</v>
      </c>
      <c r="H96" s="40" t="s">
        <v>29</v>
      </c>
      <c r="I96" s="38">
        <v>106.76</v>
      </c>
      <c r="J96" s="17">
        <v>0</v>
      </c>
      <c r="K96" s="79">
        <f t="shared" si="5"/>
        <v>0</v>
      </c>
      <c r="L96" s="81">
        <f t="shared" si="8"/>
        <v>0</v>
      </c>
      <c r="M96" s="82"/>
      <c r="N96" s="83">
        <f t="shared" si="6"/>
        <v>0</v>
      </c>
      <c r="O96" s="80"/>
      <c r="P96" s="80"/>
      <c r="Q96" s="80"/>
      <c r="R96" s="84">
        <f t="shared" si="7"/>
        <v>0</v>
      </c>
      <c r="S96" s="19" t="str">
        <f t="shared" si="9"/>
        <v>OK</v>
      </c>
      <c r="T96" s="103"/>
      <c r="U96" s="103"/>
      <c r="V96" s="103"/>
      <c r="W96" s="103"/>
      <c r="X96" s="103"/>
      <c r="Y96" s="50"/>
      <c r="Z96" s="50"/>
      <c r="AA96" s="50"/>
      <c r="AB96" s="50"/>
      <c r="AC96" s="50"/>
      <c r="AD96" s="50"/>
      <c r="AE96" s="50"/>
      <c r="AF96" s="51"/>
      <c r="AG96" s="51"/>
      <c r="AH96" s="51"/>
      <c r="AI96" s="51"/>
    </row>
    <row r="97" spans="1:35" ht="40" customHeight="1" x14ac:dyDescent="0.35">
      <c r="A97" s="109"/>
      <c r="B97" s="112"/>
      <c r="C97" s="33">
        <v>94</v>
      </c>
      <c r="D97" s="115"/>
      <c r="E97" s="39" t="s">
        <v>62</v>
      </c>
      <c r="F97" s="40" t="s">
        <v>125</v>
      </c>
      <c r="G97" s="40" t="s">
        <v>63</v>
      </c>
      <c r="H97" s="40" t="s">
        <v>29</v>
      </c>
      <c r="I97" s="38">
        <v>1140.71</v>
      </c>
      <c r="J97" s="17">
        <v>0</v>
      </c>
      <c r="K97" s="79">
        <f t="shared" si="5"/>
        <v>0</v>
      </c>
      <c r="L97" s="81">
        <f t="shared" si="8"/>
        <v>0</v>
      </c>
      <c r="M97" s="82"/>
      <c r="N97" s="83">
        <f t="shared" si="6"/>
        <v>0</v>
      </c>
      <c r="O97" s="80"/>
      <c r="P97" s="80"/>
      <c r="Q97" s="80"/>
      <c r="R97" s="84">
        <f t="shared" si="7"/>
        <v>0</v>
      </c>
      <c r="S97" s="19" t="str">
        <f t="shared" si="9"/>
        <v>OK</v>
      </c>
      <c r="T97" s="103"/>
      <c r="U97" s="103"/>
      <c r="V97" s="103"/>
      <c r="W97" s="103"/>
      <c r="X97" s="103"/>
      <c r="Y97" s="50"/>
      <c r="Z97" s="50"/>
      <c r="AA97" s="50"/>
      <c r="AB97" s="50"/>
      <c r="AC97" s="50"/>
      <c r="AD97" s="50"/>
      <c r="AE97" s="50"/>
      <c r="AF97" s="51"/>
      <c r="AG97" s="51"/>
      <c r="AH97" s="51"/>
      <c r="AI97" s="51"/>
    </row>
    <row r="98" spans="1:35" ht="40" customHeight="1" x14ac:dyDescent="0.35">
      <c r="A98" s="109"/>
      <c r="B98" s="112"/>
      <c r="C98" s="33">
        <v>95</v>
      </c>
      <c r="D98" s="115"/>
      <c r="E98" s="39" t="s">
        <v>64</v>
      </c>
      <c r="F98" s="40" t="s">
        <v>125</v>
      </c>
      <c r="G98" s="40" t="s">
        <v>63</v>
      </c>
      <c r="H98" s="40" t="s">
        <v>29</v>
      </c>
      <c r="I98" s="38">
        <v>599.79</v>
      </c>
      <c r="J98" s="17">
        <v>0</v>
      </c>
      <c r="K98" s="79">
        <f t="shared" si="5"/>
        <v>0</v>
      </c>
      <c r="L98" s="81">
        <f t="shared" si="8"/>
        <v>0</v>
      </c>
      <c r="M98" s="82"/>
      <c r="N98" s="83">
        <f t="shared" si="6"/>
        <v>0</v>
      </c>
      <c r="O98" s="80"/>
      <c r="P98" s="80"/>
      <c r="Q98" s="80"/>
      <c r="R98" s="84">
        <f t="shared" si="7"/>
        <v>0</v>
      </c>
      <c r="S98" s="19" t="str">
        <f t="shared" si="9"/>
        <v>OK</v>
      </c>
      <c r="T98" s="103"/>
      <c r="U98" s="103"/>
      <c r="V98" s="103"/>
      <c r="W98" s="103"/>
      <c r="X98" s="103"/>
      <c r="Y98" s="50"/>
      <c r="Z98" s="50"/>
      <c r="AA98" s="50"/>
      <c r="AB98" s="50"/>
      <c r="AC98" s="50"/>
      <c r="AD98" s="50"/>
      <c r="AE98" s="50"/>
      <c r="AF98" s="51"/>
      <c r="AG98" s="51"/>
      <c r="AH98" s="51"/>
      <c r="AI98" s="51"/>
    </row>
    <row r="99" spans="1:35" ht="40" customHeight="1" x14ac:dyDescent="0.35">
      <c r="A99" s="109"/>
      <c r="B99" s="112"/>
      <c r="C99" s="33">
        <v>96</v>
      </c>
      <c r="D99" s="115"/>
      <c r="E99" s="39" t="s">
        <v>65</v>
      </c>
      <c r="F99" s="40" t="s">
        <v>125</v>
      </c>
      <c r="G99" s="40" t="s">
        <v>66</v>
      </c>
      <c r="H99" s="40" t="s">
        <v>29</v>
      </c>
      <c r="I99" s="38">
        <v>161.94</v>
      </c>
      <c r="J99" s="17">
        <v>0</v>
      </c>
      <c r="K99" s="79">
        <f t="shared" si="5"/>
        <v>0</v>
      </c>
      <c r="L99" s="81">
        <f t="shared" si="8"/>
        <v>0</v>
      </c>
      <c r="M99" s="82"/>
      <c r="N99" s="83">
        <f t="shared" si="6"/>
        <v>0</v>
      </c>
      <c r="O99" s="80"/>
      <c r="P99" s="80"/>
      <c r="Q99" s="80"/>
      <c r="R99" s="84">
        <f t="shared" si="7"/>
        <v>0</v>
      </c>
      <c r="S99" s="19" t="str">
        <f t="shared" si="9"/>
        <v>OK</v>
      </c>
      <c r="T99" s="103"/>
      <c r="U99" s="103"/>
      <c r="V99" s="103"/>
      <c r="W99" s="103"/>
      <c r="X99" s="103"/>
      <c r="Y99" s="50"/>
      <c r="Z99" s="50"/>
      <c r="AA99" s="50"/>
      <c r="AB99" s="50"/>
      <c r="AC99" s="50"/>
      <c r="AD99" s="50"/>
      <c r="AE99" s="50"/>
      <c r="AF99" s="51"/>
      <c r="AG99" s="51"/>
      <c r="AH99" s="51"/>
      <c r="AI99" s="51"/>
    </row>
    <row r="100" spans="1:35" ht="40" customHeight="1" x14ac:dyDescent="0.35">
      <c r="A100" s="109"/>
      <c r="B100" s="112"/>
      <c r="C100" s="33">
        <v>97</v>
      </c>
      <c r="D100" s="115"/>
      <c r="E100" s="39" t="s">
        <v>67</v>
      </c>
      <c r="F100" s="40" t="s">
        <v>125</v>
      </c>
      <c r="G100" s="40" t="s">
        <v>68</v>
      </c>
      <c r="H100" s="40" t="s">
        <v>29</v>
      </c>
      <c r="I100" s="38">
        <v>743.8</v>
      </c>
      <c r="J100" s="17">
        <v>0</v>
      </c>
      <c r="K100" s="79">
        <f t="shared" si="5"/>
        <v>0</v>
      </c>
      <c r="L100" s="81">
        <f t="shared" si="8"/>
        <v>0</v>
      </c>
      <c r="M100" s="82"/>
      <c r="N100" s="83">
        <f t="shared" si="6"/>
        <v>0</v>
      </c>
      <c r="O100" s="80"/>
      <c r="P100" s="80"/>
      <c r="Q100" s="80"/>
      <c r="R100" s="84">
        <f t="shared" si="7"/>
        <v>0</v>
      </c>
      <c r="S100" s="19" t="str">
        <f t="shared" si="9"/>
        <v>OK</v>
      </c>
      <c r="T100" s="103"/>
      <c r="U100" s="103"/>
      <c r="V100" s="103"/>
      <c r="W100" s="103"/>
      <c r="X100" s="103"/>
      <c r="Y100" s="50"/>
      <c r="Z100" s="50"/>
      <c r="AA100" s="50"/>
      <c r="AB100" s="50"/>
      <c r="AC100" s="50"/>
      <c r="AD100" s="50"/>
      <c r="AE100" s="50"/>
      <c r="AF100" s="51"/>
      <c r="AG100" s="51"/>
      <c r="AH100" s="51"/>
      <c r="AI100" s="51"/>
    </row>
    <row r="101" spans="1:35" ht="40" customHeight="1" x14ac:dyDescent="0.35">
      <c r="A101" s="109"/>
      <c r="B101" s="112"/>
      <c r="C101" s="33">
        <v>98</v>
      </c>
      <c r="D101" s="115"/>
      <c r="E101" s="39" t="s">
        <v>69</v>
      </c>
      <c r="F101" s="40" t="s">
        <v>125</v>
      </c>
      <c r="G101" s="40" t="s">
        <v>28</v>
      </c>
      <c r="H101" s="40" t="s">
        <v>29</v>
      </c>
      <c r="I101" s="38">
        <v>371.64</v>
      </c>
      <c r="J101" s="17">
        <v>0</v>
      </c>
      <c r="K101" s="79">
        <f t="shared" si="5"/>
        <v>0</v>
      </c>
      <c r="L101" s="81">
        <f t="shared" si="8"/>
        <v>0</v>
      </c>
      <c r="M101" s="82"/>
      <c r="N101" s="83">
        <f t="shared" si="6"/>
        <v>0</v>
      </c>
      <c r="O101" s="80"/>
      <c r="P101" s="80"/>
      <c r="Q101" s="80"/>
      <c r="R101" s="84">
        <f t="shared" si="7"/>
        <v>0</v>
      </c>
      <c r="S101" s="19" t="str">
        <f t="shared" si="9"/>
        <v>OK</v>
      </c>
      <c r="T101" s="103"/>
      <c r="U101" s="103"/>
      <c r="V101" s="103"/>
      <c r="W101" s="103"/>
      <c r="X101" s="103"/>
      <c r="Y101" s="50"/>
      <c r="Z101" s="50"/>
      <c r="AA101" s="50"/>
      <c r="AB101" s="50"/>
      <c r="AC101" s="50"/>
      <c r="AD101" s="50"/>
      <c r="AE101" s="50"/>
      <c r="AF101" s="51"/>
      <c r="AG101" s="51"/>
      <c r="AH101" s="51"/>
      <c r="AI101" s="51"/>
    </row>
    <row r="102" spans="1:35" ht="40" customHeight="1" x14ac:dyDescent="0.35">
      <c r="A102" s="109"/>
      <c r="B102" s="112"/>
      <c r="C102" s="33">
        <v>99</v>
      </c>
      <c r="D102" s="115"/>
      <c r="E102" s="39" t="s">
        <v>70</v>
      </c>
      <c r="F102" s="40" t="s">
        <v>125</v>
      </c>
      <c r="G102" s="40" t="s">
        <v>71</v>
      </c>
      <c r="H102" s="40" t="s">
        <v>29</v>
      </c>
      <c r="I102" s="38">
        <v>141.31</v>
      </c>
      <c r="J102" s="17">
        <v>0</v>
      </c>
      <c r="K102" s="79">
        <f t="shared" si="5"/>
        <v>0</v>
      </c>
      <c r="L102" s="81">
        <f t="shared" si="8"/>
        <v>0</v>
      </c>
      <c r="M102" s="82"/>
      <c r="N102" s="83">
        <f t="shared" si="6"/>
        <v>0</v>
      </c>
      <c r="O102" s="80"/>
      <c r="P102" s="80"/>
      <c r="Q102" s="80"/>
      <c r="R102" s="84">
        <f t="shared" si="7"/>
        <v>0</v>
      </c>
      <c r="S102" s="19" t="str">
        <f t="shared" si="9"/>
        <v>OK</v>
      </c>
      <c r="T102" s="103"/>
      <c r="U102" s="103"/>
      <c r="V102" s="103"/>
      <c r="W102" s="103"/>
      <c r="X102" s="103"/>
      <c r="Y102" s="50"/>
      <c r="Z102" s="50"/>
      <c r="AA102" s="50"/>
      <c r="AB102" s="50"/>
      <c r="AC102" s="50"/>
      <c r="AD102" s="50"/>
      <c r="AE102" s="50"/>
      <c r="AF102" s="51"/>
      <c r="AG102" s="51"/>
      <c r="AH102" s="51"/>
      <c r="AI102" s="51"/>
    </row>
    <row r="103" spans="1:35" ht="40" customHeight="1" x14ac:dyDescent="0.35">
      <c r="A103" s="109"/>
      <c r="B103" s="112"/>
      <c r="C103" s="33">
        <v>100</v>
      </c>
      <c r="D103" s="115"/>
      <c r="E103" s="39" t="s">
        <v>72</v>
      </c>
      <c r="F103" s="40" t="s">
        <v>125</v>
      </c>
      <c r="G103" s="40" t="s">
        <v>73</v>
      </c>
      <c r="H103" s="40" t="s">
        <v>29</v>
      </c>
      <c r="I103" s="38">
        <v>823.48</v>
      </c>
      <c r="J103" s="17">
        <v>0</v>
      </c>
      <c r="K103" s="79">
        <f t="shared" si="5"/>
        <v>0</v>
      </c>
      <c r="L103" s="81">
        <f t="shared" si="8"/>
        <v>0</v>
      </c>
      <c r="M103" s="82"/>
      <c r="N103" s="83">
        <f t="shared" si="6"/>
        <v>0</v>
      </c>
      <c r="O103" s="80"/>
      <c r="P103" s="80"/>
      <c r="Q103" s="80"/>
      <c r="R103" s="84">
        <f t="shared" si="7"/>
        <v>0</v>
      </c>
      <c r="S103" s="19" t="str">
        <f t="shared" si="9"/>
        <v>OK</v>
      </c>
      <c r="T103" s="103"/>
      <c r="U103" s="103"/>
      <c r="V103" s="103"/>
      <c r="W103" s="103"/>
      <c r="X103" s="103"/>
      <c r="Y103" s="50"/>
      <c r="Z103" s="50"/>
      <c r="AA103" s="50"/>
      <c r="AB103" s="50"/>
      <c r="AC103" s="50"/>
      <c r="AD103" s="50"/>
      <c r="AE103" s="50"/>
      <c r="AF103" s="51"/>
      <c r="AG103" s="51"/>
      <c r="AH103" s="51"/>
      <c r="AI103" s="51"/>
    </row>
    <row r="104" spans="1:35" ht="40" customHeight="1" x14ac:dyDescent="0.35">
      <c r="A104" s="109"/>
      <c r="B104" s="112"/>
      <c r="C104" s="33">
        <v>101</v>
      </c>
      <c r="D104" s="115"/>
      <c r="E104" s="39" t="s">
        <v>74</v>
      </c>
      <c r="F104" s="40" t="s">
        <v>125</v>
      </c>
      <c r="G104" s="40" t="s">
        <v>75</v>
      </c>
      <c r="H104" s="40" t="s">
        <v>29</v>
      </c>
      <c r="I104" s="38">
        <v>1149.44</v>
      </c>
      <c r="J104" s="17">
        <v>0</v>
      </c>
      <c r="K104" s="79">
        <f t="shared" si="5"/>
        <v>0</v>
      </c>
      <c r="L104" s="81">
        <f t="shared" si="8"/>
        <v>0</v>
      </c>
      <c r="M104" s="82"/>
      <c r="N104" s="83">
        <f t="shared" si="6"/>
        <v>0</v>
      </c>
      <c r="O104" s="80"/>
      <c r="P104" s="80"/>
      <c r="Q104" s="80"/>
      <c r="R104" s="84">
        <f t="shared" si="7"/>
        <v>0</v>
      </c>
      <c r="S104" s="19" t="str">
        <f t="shared" si="9"/>
        <v>OK</v>
      </c>
      <c r="T104" s="103"/>
      <c r="U104" s="103"/>
      <c r="V104" s="103"/>
      <c r="W104" s="103"/>
      <c r="X104" s="103"/>
      <c r="Y104" s="50"/>
      <c r="Z104" s="50"/>
      <c r="AA104" s="50"/>
      <c r="AB104" s="50"/>
      <c r="AC104" s="50"/>
      <c r="AD104" s="50"/>
      <c r="AE104" s="50"/>
      <c r="AF104" s="51"/>
      <c r="AG104" s="51"/>
      <c r="AH104" s="51"/>
      <c r="AI104" s="51"/>
    </row>
    <row r="105" spans="1:35" ht="40" customHeight="1" x14ac:dyDescent="0.35">
      <c r="A105" s="109"/>
      <c r="B105" s="112"/>
      <c r="C105" s="33">
        <v>102</v>
      </c>
      <c r="D105" s="115"/>
      <c r="E105" s="39" t="s">
        <v>76</v>
      </c>
      <c r="F105" s="40" t="s">
        <v>125</v>
      </c>
      <c r="G105" s="40" t="s">
        <v>28</v>
      </c>
      <c r="H105" s="40" t="s">
        <v>29</v>
      </c>
      <c r="I105" s="38">
        <v>614.84</v>
      </c>
      <c r="J105" s="17">
        <v>0</v>
      </c>
      <c r="K105" s="79">
        <f t="shared" si="5"/>
        <v>0</v>
      </c>
      <c r="L105" s="81">
        <f t="shared" si="8"/>
        <v>0</v>
      </c>
      <c r="M105" s="82"/>
      <c r="N105" s="83">
        <f t="shared" si="6"/>
        <v>0</v>
      </c>
      <c r="O105" s="80"/>
      <c r="P105" s="80"/>
      <c r="Q105" s="80"/>
      <c r="R105" s="84">
        <f t="shared" si="7"/>
        <v>0</v>
      </c>
      <c r="S105" s="19" t="str">
        <f t="shared" si="9"/>
        <v>OK</v>
      </c>
      <c r="T105" s="103"/>
      <c r="U105" s="103"/>
      <c r="V105" s="103"/>
      <c r="W105" s="103"/>
      <c r="X105" s="103"/>
      <c r="Y105" s="50"/>
      <c r="Z105" s="50"/>
      <c r="AA105" s="50"/>
      <c r="AB105" s="50"/>
      <c r="AC105" s="50"/>
      <c r="AD105" s="50"/>
      <c r="AE105" s="50"/>
      <c r="AF105" s="51"/>
      <c r="AG105" s="51"/>
      <c r="AH105" s="51"/>
      <c r="AI105" s="51"/>
    </row>
    <row r="106" spans="1:35" ht="40" customHeight="1" x14ac:dyDescent="0.35">
      <c r="A106" s="109"/>
      <c r="B106" s="112"/>
      <c r="C106" s="33">
        <v>103</v>
      </c>
      <c r="D106" s="115"/>
      <c r="E106" s="39" t="s">
        <v>77</v>
      </c>
      <c r="F106" s="40" t="s">
        <v>125</v>
      </c>
      <c r="G106" s="40" t="s">
        <v>28</v>
      </c>
      <c r="H106" s="40" t="s">
        <v>29</v>
      </c>
      <c r="I106" s="38">
        <v>1161.08</v>
      </c>
      <c r="J106" s="17">
        <v>0</v>
      </c>
      <c r="K106" s="79">
        <f t="shared" si="5"/>
        <v>0</v>
      </c>
      <c r="L106" s="81">
        <f t="shared" si="8"/>
        <v>0</v>
      </c>
      <c r="M106" s="82"/>
      <c r="N106" s="83">
        <f t="shared" si="6"/>
        <v>0</v>
      </c>
      <c r="O106" s="80"/>
      <c r="P106" s="80"/>
      <c r="Q106" s="80"/>
      <c r="R106" s="84">
        <f t="shared" si="7"/>
        <v>0</v>
      </c>
      <c r="S106" s="19" t="str">
        <f t="shared" si="9"/>
        <v>OK</v>
      </c>
      <c r="T106" s="103"/>
      <c r="U106" s="103"/>
      <c r="V106" s="103"/>
      <c r="W106" s="103"/>
      <c r="X106" s="103"/>
      <c r="Y106" s="50"/>
      <c r="Z106" s="50"/>
      <c r="AA106" s="50"/>
      <c r="AB106" s="50"/>
      <c r="AC106" s="50"/>
      <c r="AD106" s="50"/>
      <c r="AE106" s="50"/>
      <c r="AF106" s="51"/>
      <c r="AG106" s="51"/>
      <c r="AH106" s="51"/>
      <c r="AI106" s="51"/>
    </row>
    <row r="107" spans="1:35" ht="40" customHeight="1" x14ac:dyDescent="0.35">
      <c r="A107" s="109"/>
      <c r="B107" s="112"/>
      <c r="C107" s="33">
        <v>104</v>
      </c>
      <c r="D107" s="115"/>
      <c r="E107" s="39" t="s">
        <v>78</v>
      </c>
      <c r="F107" s="40" t="s">
        <v>125</v>
      </c>
      <c r="G107" s="40" t="s">
        <v>28</v>
      </c>
      <c r="H107" s="40" t="s">
        <v>29</v>
      </c>
      <c r="I107" s="38">
        <v>77.2</v>
      </c>
      <c r="J107" s="17">
        <v>0</v>
      </c>
      <c r="K107" s="79">
        <f t="shared" si="5"/>
        <v>0</v>
      </c>
      <c r="L107" s="81">
        <f t="shared" si="8"/>
        <v>0</v>
      </c>
      <c r="M107" s="82"/>
      <c r="N107" s="83">
        <f t="shared" si="6"/>
        <v>0</v>
      </c>
      <c r="O107" s="80"/>
      <c r="P107" s="80"/>
      <c r="Q107" s="80"/>
      <c r="R107" s="84">
        <f t="shared" si="7"/>
        <v>0</v>
      </c>
      <c r="S107" s="19" t="str">
        <f t="shared" si="9"/>
        <v>OK</v>
      </c>
      <c r="T107" s="103"/>
      <c r="U107" s="103"/>
      <c r="V107" s="103"/>
      <c r="W107" s="103"/>
      <c r="X107" s="103"/>
      <c r="Y107" s="50"/>
      <c r="Z107" s="50"/>
      <c r="AA107" s="50"/>
      <c r="AB107" s="50"/>
      <c r="AC107" s="50"/>
      <c r="AD107" s="50"/>
      <c r="AE107" s="50"/>
      <c r="AF107" s="51"/>
      <c r="AG107" s="51"/>
      <c r="AH107" s="51"/>
      <c r="AI107" s="51"/>
    </row>
    <row r="108" spans="1:35" ht="40" customHeight="1" x14ac:dyDescent="0.35">
      <c r="A108" s="109"/>
      <c r="B108" s="112"/>
      <c r="C108" s="33">
        <v>105</v>
      </c>
      <c r="D108" s="115"/>
      <c r="E108" s="39" t="s">
        <v>131</v>
      </c>
      <c r="F108" s="40" t="s">
        <v>125</v>
      </c>
      <c r="G108" s="40" t="s">
        <v>28</v>
      </c>
      <c r="H108" s="40" t="s">
        <v>29</v>
      </c>
      <c r="I108" s="38">
        <v>73.09</v>
      </c>
      <c r="J108" s="17">
        <v>0</v>
      </c>
      <c r="K108" s="79">
        <f t="shared" si="5"/>
        <v>0</v>
      </c>
      <c r="L108" s="81">
        <f t="shared" si="8"/>
        <v>0</v>
      </c>
      <c r="M108" s="82"/>
      <c r="N108" s="83">
        <f t="shared" si="6"/>
        <v>0</v>
      </c>
      <c r="O108" s="80"/>
      <c r="P108" s="80"/>
      <c r="Q108" s="80"/>
      <c r="R108" s="84">
        <f t="shared" si="7"/>
        <v>0</v>
      </c>
      <c r="S108" s="19" t="str">
        <f t="shared" si="9"/>
        <v>OK</v>
      </c>
      <c r="T108" s="103"/>
      <c r="U108" s="103"/>
      <c r="V108" s="103"/>
      <c r="W108" s="103"/>
      <c r="X108" s="103"/>
      <c r="Y108" s="50"/>
      <c r="Z108" s="50"/>
      <c r="AA108" s="50"/>
      <c r="AB108" s="50"/>
      <c r="AC108" s="50"/>
      <c r="AD108" s="50"/>
      <c r="AE108" s="50"/>
      <c r="AF108" s="51"/>
      <c r="AG108" s="51"/>
      <c r="AH108" s="51"/>
      <c r="AI108" s="51"/>
    </row>
    <row r="109" spans="1:35" ht="40" customHeight="1" x14ac:dyDescent="0.35">
      <c r="A109" s="109"/>
      <c r="B109" s="112"/>
      <c r="C109" s="33">
        <v>106</v>
      </c>
      <c r="D109" s="115"/>
      <c r="E109" s="39" t="s">
        <v>135</v>
      </c>
      <c r="F109" s="40" t="s">
        <v>37</v>
      </c>
      <c r="G109" s="40" t="s">
        <v>98</v>
      </c>
      <c r="H109" s="40" t="s">
        <v>29</v>
      </c>
      <c r="I109" s="38">
        <v>56.1</v>
      </c>
      <c r="J109" s="17">
        <v>0</v>
      </c>
      <c r="K109" s="79">
        <f t="shared" si="5"/>
        <v>0</v>
      </c>
      <c r="L109" s="81">
        <f t="shared" si="8"/>
        <v>0</v>
      </c>
      <c r="M109" s="82"/>
      <c r="N109" s="83">
        <f t="shared" si="6"/>
        <v>0</v>
      </c>
      <c r="O109" s="80"/>
      <c r="P109" s="80"/>
      <c r="Q109" s="80"/>
      <c r="R109" s="84">
        <f t="shared" si="7"/>
        <v>0</v>
      </c>
      <c r="S109" s="19" t="str">
        <f t="shared" si="9"/>
        <v>OK</v>
      </c>
      <c r="T109" s="103"/>
      <c r="U109" s="103"/>
      <c r="V109" s="103"/>
      <c r="W109" s="103"/>
      <c r="X109" s="103"/>
      <c r="Y109" s="50"/>
      <c r="Z109" s="50"/>
      <c r="AA109" s="50"/>
      <c r="AB109" s="50"/>
      <c r="AC109" s="50"/>
      <c r="AD109" s="50"/>
      <c r="AE109" s="50"/>
      <c r="AF109" s="51"/>
      <c r="AG109" s="51"/>
      <c r="AH109" s="51"/>
      <c r="AI109" s="51"/>
    </row>
    <row r="110" spans="1:35" ht="40" customHeight="1" x14ac:dyDescent="0.35">
      <c r="A110" s="109"/>
      <c r="B110" s="112"/>
      <c r="C110" s="33">
        <v>107</v>
      </c>
      <c r="D110" s="115"/>
      <c r="E110" s="39" t="s">
        <v>84</v>
      </c>
      <c r="F110" s="40" t="s">
        <v>125</v>
      </c>
      <c r="G110" s="40" t="s">
        <v>85</v>
      </c>
      <c r="H110" s="40" t="s">
        <v>29</v>
      </c>
      <c r="I110" s="38">
        <v>1215.22</v>
      </c>
      <c r="J110" s="17">
        <v>0</v>
      </c>
      <c r="K110" s="79">
        <f t="shared" si="5"/>
        <v>0</v>
      </c>
      <c r="L110" s="81">
        <f t="shared" si="8"/>
        <v>0</v>
      </c>
      <c r="M110" s="82"/>
      <c r="N110" s="83">
        <f t="shared" si="6"/>
        <v>0</v>
      </c>
      <c r="O110" s="80"/>
      <c r="P110" s="80"/>
      <c r="Q110" s="80"/>
      <c r="R110" s="84">
        <f t="shared" si="7"/>
        <v>0</v>
      </c>
      <c r="S110" s="19" t="str">
        <f t="shared" si="9"/>
        <v>OK</v>
      </c>
      <c r="T110" s="103"/>
      <c r="U110" s="103"/>
      <c r="V110" s="103"/>
      <c r="W110" s="103"/>
      <c r="X110" s="103"/>
      <c r="Y110" s="50"/>
      <c r="Z110" s="50"/>
      <c r="AA110" s="50"/>
      <c r="AB110" s="50"/>
      <c r="AC110" s="50"/>
      <c r="AD110" s="50"/>
      <c r="AE110" s="50"/>
      <c r="AF110" s="51"/>
      <c r="AG110" s="51"/>
      <c r="AH110" s="51"/>
      <c r="AI110" s="51"/>
    </row>
    <row r="111" spans="1:35" ht="40" customHeight="1" x14ac:dyDescent="0.35">
      <c r="A111" s="109"/>
      <c r="B111" s="112"/>
      <c r="C111" s="33">
        <v>108</v>
      </c>
      <c r="D111" s="115"/>
      <c r="E111" s="39" t="s">
        <v>86</v>
      </c>
      <c r="F111" s="40" t="s">
        <v>125</v>
      </c>
      <c r="G111" s="40" t="s">
        <v>87</v>
      </c>
      <c r="H111" s="40" t="s">
        <v>29</v>
      </c>
      <c r="I111" s="38">
        <v>496.61</v>
      </c>
      <c r="J111" s="17">
        <v>0</v>
      </c>
      <c r="K111" s="79">
        <f t="shared" si="5"/>
        <v>0</v>
      </c>
      <c r="L111" s="81">
        <f t="shared" si="8"/>
        <v>0</v>
      </c>
      <c r="M111" s="82"/>
      <c r="N111" s="83">
        <f t="shared" si="6"/>
        <v>0</v>
      </c>
      <c r="O111" s="80"/>
      <c r="P111" s="80"/>
      <c r="Q111" s="80"/>
      <c r="R111" s="84">
        <f t="shared" si="7"/>
        <v>0</v>
      </c>
      <c r="S111" s="19" t="str">
        <f t="shared" si="9"/>
        <v>OK</v>
      </c>
      <c r="T111" s="103"/>
      <c r="U111" s="103"/>
      <c r="V111" s="103"/>
      <c r="W111" s="103"/>
      <c r="X111" s="103"/>
      <c r="Y111" s="50"/>
      <c r="Z111" s="50"/>
      <c r="AA111" s="50"/>
      <c r="AB111" s="50"/>
      <c r="AC111" s="50"/>
      <c r="AD111" s="50"/>
      <c r="AE111" s="50"/>
      <c r="AF111" s="51"/>
      <c r="AG111" s="51"/>
      <c r="AH111" s="51"/>
      <c r="AI111" s="51"/>
    </row>
    <row r="112" spans="1:35" ht="40" customHeight="1" x14ac:dyDescent="0.35">
      <c r="A112" s="109"/>
      <c r="B112" s="112"/>
      <c r="C112" s="33">
        <v>109</v>
      </c>
      <c r="D112" s="115"/>
      <c r="E112" s="39" t="s">
        <v>89</v>
      </c>
      <c r="F112" s="40" t="s">
        <v>37</v>
      </c>
      <c r="G112" s="40" t="s">
        <v>28</v>
      </c>
      <c r="H112" s="40" t="s">
        <v>29</v>
      </c>
      <c r="I112" s="38">
        <v>205.87</v>
      </c>
      <c r="J112" s="17">
        <v>0</v>
      </c>
      <c r="K112" s="79">
        <f t="shared" si="5"/>
        <v>0</v>
      </c>
      <c r="L112" s="81">
        <f t="shared" si="8"/>
        <v>0</v>
      </c>
      <c r="M112" s="82"/>
      <c r="N112" s="83">
        <f t="shared" si="6"/>
        <v>0</v>
      </c>
      <c r="O112" s="80"/>
      <c r="P112" s="80"/>
      <c r="Q112" s="80"/>
      <c r="R112" s="84">
        <f t="shared" si="7"/>
        <v>0</v>
      </c>
      <c r="S112" s="19" t="str">
        <f t="shared" si="9"/>
        <v>OK</v>
      </c>
      <c r="T112" s="103"/>
      <c r="U112" s="103"/>
      <c r="V112" s="103"/>
      <c r="W112" s="103"/>
      <c r="X112" s="103"/>
      <c r="Y112" s="50"/>
      <c r="Z112" s="50"/>
      <c r="AA112" s="50"/>
      <c r="AB112" s="50"/>
      <c r="AC112" s="50"/>
      <c r="AD112" s="50"/>
      <c r="AE112" s="50"/>
      <c r="AF112" s="51"/>
      <c r="AG112" s="51"/>
      <c r="AH112" s="51"/>
      <c r="AI112" s="51"/>
    </row>
    <row r="113" spans="1:35" ht="40" customHeight="1" x14ac:dyDescent="0.35">
      <c r="A113" s="109"/>
      <c r="B113" s="112"/>
      <c r="C113" s="33">
        <v>110</v>
      </c>
      <c r="D113" s="115"/>
      <c r="E113" s="39" t="s">
        <v>90</v>
      </c>
      <c r="F113" s="40" t="s">
        <v>37</v>
      </c>
      <c r="G113" s="40" t="s">
        <v>28</v>
      </c>
      <c r="H113" s="40" t="s">
        <v>29</v>
      </c>
      <c r="I113" s="38">
        <v>115.8</v>
      </c>
      <c r="J113" s="17">
        <v>0</v>
      </c>
      <c r="K113" s="79">
        <f t="shared" si="5"/>
        <v>0</v>
      </c>
      <c r="L113" s="81">
        <f t="shared" si="8"/>
        <v>0</v>
      </c>
      <c r="M113" s="82"/>
      <c r="N113" s="83">
        <f t="shared" si="6"/>
        <v>0</v>
      </c>
      <c r="O113" s="80"/>
      <c r="P113" s="80"/>
      <c r="Q113" s="80"/>
      <c r="R113" s="84">
        <f t="shared" si="7"/>
        <v>0</v>
      </c>
      <c r="S113" s="19" t="str">
        <f t="shared" si="9"/>
        <v>OK</v>
      </c>
      <c r="T113" s="103"/>
      <c r="U113" s="103"/>
      <c r="V113" s="103"/>
      <c r="W113" s="103"/>
      <c r="X113" s="103"/>
      <c r="Y113" s="50"/>
      <c r="Z113" s="50"/>
      <c r="AA113" s="50"/>
      <c r="AB113" s="50"/>
      <c r="AC113" s="50"/>
      <c r="AD113" s="50"/>
      <c r="AE113" s="50"/>
      <c r="AF113" s="51"/>
      <c r="AG113" s="51"/>
      <c r="AH113" s="51"/>
      <c r="AI113" s="51"/>
    </row>
    <row r="114" spans="1:35" ht="40" customHeight="1" x14ac:dyDescent="0.35">
      <c r="A114" s="109"/>
      <c r="B114" s="112"/>
      <c r="C114" s="33">
        <v>111</v>
      </c>
      <c r="D114" s="115"/>
      <c r="E114" s="39" t="s">
        <v>91</v>
      </c>
      <c r="F114" s="40" t="s">
        <v>37</v>
      </c>
      <c r="G114" s="40" t="s">
        <v>92</v>
      </c>
      <c r="H114" s="40" t="s">
        <v>29</v>
      </c>
      <c r="I114" s="38">
        <v>20.76</v>
      </c>
      <c r="J114" s="17">
        <v>0</v>
      </c>
      <c r="K114" s="79">
        <f t="shared" si="5"/>
        <v>0</v>
      </c>
      <c r="L114" s="81">
        <f t="shared" si="8"/>
        <v>0</v>
      </c>
      <c r="M114" s="82"/>
      <c r="N114" s="83">
        <f t="shared" si="6"/>
        <v>0</v>
      </c>
      <c r="O114" s="80"/>
      <c r="P114" s="80"/>
      <c r="Q114" s="80"/>
      <c r="R114" s="84">
        <f t="shared" si="7"/>
        <v>0</v>
      </c>
      <c r="S114" s="19" t="str">
        <f t="shared" si="9"/>
        <v>OK</v>
      </c>
      <c r="T114" s="103"/>
      <c r="U114" s="103"/>
      <c r="V114" s="103"/>
      <c r="W114" s="103"/>
      <c r="X114" s="103"/>
      <c r="Y114" s="50"/>
      <c r="Z114" s="50"/>
      <c r="AA114" s="50"/>
      <c r="AB114" s="50"/>
      <c r="AC114" s="50"/>
      <c r="AD114" s="50"/>
      <c r="AE114" s="50"/>
      <c r="AF114" s="51"/>
      <c r="AG114" s="51"/>
      <c r="AH114" s="51"/>
      <c r="AI114" s="51"/>
    </row>
    <row r="115" spans="1:35" ht="40" customHeight="1" x14ac:dyDescent="0.35">
      <c r="A115" s="109"/>
      <c r="B115" s="112"/>
      <c r="C115" s="33">
        <v>112</v>
      </c>
      <c r="D115" s="115"/>
      <c r="E115" s="39" t="s">
        <v>93</v>
      </c>
      <c r="F115" s="40" t="s">
        <v>125</v>
      </c>
      <c r="G115" s="40" t="s">
        <v>28</v>
      </c>
      <c r="H115" s="40" t="s">
        <v>29</v>
      </c>
      <c r="I115" s="38">
        <v>192.14</v>
      </c>
      <c r="J115" s="17">
        <v>0</v>
      </c>
      <c r="K115" s="79">
        <f t="shared" si="5"/>
        <v>0</v>
      </c>
      <c r="L115" s="81">
        <f t="shared" si="8"/>
        <v>0</v>
      </c>
      <c r="M115" s="82"/>
      <c r="N115" s="83">
        <f t="shared" si="6"/>
        <v>0</v>
      </c>
      <c r="O115" s="80"/>
      <c r="P115" s="80"/>
      <c r="Q115" s="80"/>
      <c r="R115" s="84">
        <f t="shared" si="7"/>
        <v>0</v>
      </c>
      <c r="S115" s="19" t="str">
        <f t="shared" si="9"/>
        <v>OK</v>
      </c>
      <c r="T115" s="103"/>
      <c r="U115" s="103"/>
      <c r="V115" s="103"/>
      <c r="W115" s="103"/>
      <c r="X115" s="103"/>
      <c r="Y115" s="50"/>
      <c r="Z115" s="50"/>
      <c r="AA115" s="50"/>
      <c r="AB115" s="50"/>
      <c r="AC115" s="50"/>
      <c r="AD115" s="50"/>
      <c r="AE115" s="50"/>
      <c r="AF115" s="51"/>
      <c r="AG115" s="51"/>
      <c r="AH115" s="51"/>
      <c r="AI115" s="51"/>
    </row>
    <row r="116" spans="1:35" ht="40" customHeight="1" x14ac:dyDescent="0.35">
      <c r="A116" s="110"/>
      <c r="B116" s="113"/>
      <c r="C116" s="33">
        <v>113</v>
      </c>
      <c r="D116" s="116"/>
      <c r="E116" s="39" t="s">
        <v>94</v>
      </c>
      <c r="F116" s="40" t="s">
        <v>125</v>
      </c>
      <c r="G116" s="40" t="s">
        <v>28</v>
      </c>
      <c r="H116" s="40" t="s">
        <v>29</v>
      </c>
      <c r="I116" s="38">
        <v>210.16</v>
      </c>
      <c r="J116" s="17">
        <v>0</v>
      </c>
      <c r="K116" s="79">
        <f t="shared" si="5"/>
        <v>0</v>
      </c>
      <c r="L116" s="81">
        <f t="shared" si="8"/>
        <v>0</v>
      </c>
      <c r="M116" s="82"/>
      <c r="N116" s="83">
        <f t="shared" si="6"/>
        <v>0</v>
      </c>
      <c r="O116" s="80"/>
      <c r="P116" s="80"/>
      <c r="Q116" s="80"/>
      <c r="R116" s="84">
        <f t="shared" si="7"/>
        <v>0</v>
      </c>
      <c r="S116" s="19" t="str">
        <f t="shared" si="9"/>
        <v>OK</v>
      </c>
      <c r="T116" s="103"/>
      <c r="U116" s="103"/>
      <c r="V116" s="103"/>
      <c r="W116" s="103"/>
      <c r="X116" s="103"/>
      <c r="Y116" s="50"/>
      <c r="Z116" s="50"/>
      <c r="AA116" s="50"/>
      <c r="AB116" s="50"/>
      <c r="AC116" s="50"/>
      <c r="AD116" s="50"/>
      <c r="AE116" s="50"/>
      <c r="AF116" s="51"/>
      <c r="AG116" s="51"/>
      <c r="AH116" s="51"/>
      <c r="AI116" s="51"/>
    </row>
    <row r="117" spans="1:35" ht="40" customHeight="1" x14ac:dyDescent="0.35">
      <c r="A117" s="108" t="s">
        <v>142</v>
      </c>
      <c r="B117" s="111">
        <v>4</v>
      </c>
      <c r="C117" s="33">
        <v>114</v>
      </c>
      <c r="D117" s="114" t="s">
        <v>123</v>
      </c>
      <c r="E117" s="39" t="s">
        <v>27</v>
      </c>
      <c r="F117" s="40" t="s">
        <v>125</v>
      </c>
      <c r="G117" s="40" t="s">
        <v>28</v>
      </c>
      <c r="H117" s="40" t="s">
        <v>29</v>
      </c>
      <c r="I117" s="38">
        <v>250</v>
      </c>
      <c r="J117" s="17">
        <v>0</v>
      </c>
      <c r="K117" s="79">
        <f t="shared" si="5"/>
        <v>0</v>
      </c>
      <c r="L117" s="81">
        <f t="shared" si="8"/>
        <v>0</v>
      </c>
      <c r="M117" s="82"/>
      <c r="N117" s="83">
        <f t="shared" si="6"/>
        <v>0</v>
      </c>
      <c r="O117" s="80"/>
      <c r="P117" s="80"/>
      <c r="Q117" s="80"/>
      <c r="R117" s="84">
        <f t="shared" si="7"/>
        <v>0</v>
      </c>
      <c r="S117" s="19" t="str">
        <f t="shared" si="9"/>
        <v>OK</v>
      </c>
      <c r="T117" s="103"/>
      <c r="U117" s="103"/>
      <c r="V117" s="103"/>
      <c r="W117" s="103"/>
      <c r="X117" s="103"/>
      <c r="Y117" s="50"/>
      <c r="Z117" s="50"/>
      <c r="AA117" s="50"/>
      <c r="AB117" s="50"/>
      <c r="AC117" s="50"/>
      <c r="AD117" s="50"/>
      <c r="AE117" s="50"/>
      <c r="AF117" s="51"/>
      <c r="AG117" s="51"/>
      <c r="AH117" s="51"/>
      <c r="AI117" s="51"/>
    </row>
    <row r="118" spans="1:35" ht="40" customHeight="1" x14ac:dyDescent="0.35">
      <c r="A118" s="109"/>
      <c r="B118" s="112"/>
      <c r="C118" s="33">
        <v>115</v>
      </c>
      <c r="D118" s="115"/>
      <c r="E118" s="39" t="s">
        <v>30</v>
      </c>
      <c r="F118" s="40" t="s">
        <v>31</v>
      </c>
      <c r="G118" s="40" t="s">
        <v>28</v>
      </c>
      <c r="H118" s="40" t="s">
        <v>29</v>
      </c>
      <c r="I118" s="38">
        <v>20</v>
      </c>
      <c r="J118" s="17">
        <v>0</v>
      </c>
      <c r="K118" s="79">
        <f t="shared" si="5"/>
        <v>0</v>
      </c>
      <c r="L118" s="81">
        <f t="shared" si="8"/>
        <v>0</v>
      </c>
      <c r="M118" s="82"/>
      <c r="N118" s="83">
        <f t="shared" si="6"/>
        <v>0</v>
      </c>
      <c r="O118" s="80"/>
      <c r="P118" s="80"/>
      <c r="Q118" s="80"/>
      <c r="R118" s="84">
        <f t="shared" si="7"/>
        <v>0</v>
      </c>
      <c r="S118" s="19" t="str">
        <f t="shared" si="9"/>
        <v>OK</v>
      </c>
      <c r="T118" s="103"/>
      <c r="U118" s="103"/>
      <c r="V118" s="103"/>
      <c r="W118" s="103"/>
      <c r="X118" s="103"/>
      <c r="Y118" s="50"/>
      <c r="Z118" s="50"/>
      <c r="AA118" s="50"/>
      <c r="AB118" s="50"/>
      <c r="AC118" s="50"/>
      <c r="AD118" s="50"/>
      <c r="AE118" s="50"/>
      <c r="AF118" s="51"/>
      <c r="AG118" s="51"/>
      <c r="AH118" s="51"/>
      <c r="AI118" s="51"/>
    </row>
    <row r="119" spans="1:35" ht="40" customHeight="1" x14ac:dyDescent="0.35">
      <c r="A119" s="109"/>
      <c r="B119" s="112"/>
      <c r="C119" s="33">
        <v>116</v>
      </c>
      <c r="D119" s="115"/>
      <c r="E119" s="39" t="s">
        <v>32</v>
      </c>
      <c r="F119" s="40" t="s">
        <v>125</v>
      </c>
      <c r="G119" s="40" t="s">
        <v>28</v>
      </c>
      <c r="H119" s="40" t="s">
        <v>29</v>
      </c>
      <c r="I119" s="38">
        <v>32</v>
      </c>
      <c r="J119" s="17">
        <v>0</v>
      </c>
      <c r="K119" s="79">
        <f t="shared" si="5"/>
        <v>0</v>
      </c>
      <c r="L119" s="81">
        <f t="shared" si="8"/>
        <v>0</v>
      </c>
      <c r="M119" s="82"/>
      <c r="N119" s="83">
        <f t="shared" si="6"/>
        <v>0</v>
      </c>
      <c r="O119" s="80"/>
      <c r="P119" s="80"/>
      <c r="Q119" s="80"/>
      <c r="R119" s="84">
        <f t="shared" si="7"/>
        <v>0</v>
      </c>
      <c r="S119" s="19" t="str">
        <f t="shared" si="9"/>
        <v>OK</v>
      </c>
      <c r="T119" s="103"/>
      <c r="U119" s="103"/>
      <c r="V119" s="103"/>
      <c r="W119" s="103"/>
      <c r="X119" s="103"/>
      <c r="Y119" s="50"/>
      <c r="Z119" s="50"/>
      <c r="AA119" s="50"/>
      <c r="AB119" s="50"/>
      <c r="AC119" s="50"/>
      <c r="AD119" s="50"/>
      <c r="AE119" s="50"/>
      <c r="AF119" s="51"/>
      <c r="AG119" s="51"/>
      <c r="AH119" s="51"/>
      <c r="AI119" s="51"/>
    </row>
    <row r="120" spans="1:35" ht="40" customHeight="1" x14ac:dyDescent="0.35">
      <c r="A120" s="109"/>
      <c r="B120" s="112"/>
      <c r="C120" s="33">
        <v>117</v>
      </c>
      <c r="D120" s="115"/>
      <c r="E120" s="39" t="s">
        <v>33</v>
      </c>
      <c r="F120" s="40" t="s">
        <v>125</v>
      </c>
      <c r="G120" s="40" t="s">
        <v>34</v>
      </c>
      <c r="H120" s="40" t="s">
        <v>29</v>
      </c>
      <c r="I120" s="38">
        <v>52</v>
      </c>
      <c r="J120" s="17">
        <v>0</v>
      </c>
      <c r="K120" s="79">
        <f t="shared" si="5"/>
        <v>0</v>
      </c>
      <c r="L120" s="81">
        <f t="shared" si="8"/>
        <v>0</v>
      </c>
      <c r="M120" s="82"/>
      <c r="N120" s="83">
        <f t="shared" si="6"/>
        <v>0</v>
      </c>
      <c r="O120" s="80"/>
      <c r="P120" s="80"/>
      <c r="Q120" s="80"/>
      <c r="R120" s="84">
        <f t="shared" si="7"/>
        <v>0</v>
      </c>
      <c r="S120" s="19" t="str">
        <f t="shared" si="9"/>
        <v>OK</v>
      </c>
      <c r="T120" s="103"/>
      <c r="U120" s="103"/>
      <c r="V120" s="103"/>
      <c r="W120" s="103"/>
      <c r="X120" s="103"/>
      <c r="Y120" s="50"/>
      <c r="Z120" s="50"/>
      <c r="AA120" s="50"/>
      <c r="AB120" s="50"/>
      <c r="AC120" s="50"/>
      <c r="AD120" s="50"/>
      <c r="AE120" s="50"/>
      <c r="AF120" s="51"/>
      <c r="AG120" s="51"/>
      <c r="AH120" s="51"/>
      <c r="AI120" s="51"/>
    </row>
    <row r="121" spans="1:35" ht="40" customHeight="1" x14ac:dyDescent="0.35">
      <c r="A121" s="109"/>
      <c r="B121" s="112"/>
      <c r="C121" s="33">
        <v>118</v>
      </c>
      <c r="D121" s="115"/>
      <c r="E121" s="39" t="s">
        <v>35</v>
      </c>
      <c r="F121" s="40" t="s">
        <v>125</v>
      </c>
      <c r="G121" s="40" t="s">
        <v>36</v>
      </c>
      <c r="H121" s="40" t="s">
        <v>29</v>
      </c>
      <c r="I121" s="38">
        <v>75</v>
      </c>
      <c r="J121" s="17">
        <v>0</v>
      </c>
      <c r="K121" s="79">
        <f t="shared" si="5"/>
        <v>0</v>
      </c>
      <c r="L121" s="81">
        <f t="shared" si="8"/>
        <v>0</v>
      </c>
      <c r="M121" s="82"/>
      <c r="N121" s="83">
        <f t="shared" si="6"/>
        <v>0</v>
      </c>
      <c r="O121" s="80"/>
      <c r="P121" s="80"/>
      <c r="Q121" s="80"/>
      <c r="R121" s="84">
        <f t="shared" si="7"/>
        <v>0</v>
      </c>
      <c r="S121" s="19" t="str">
        <f t="shared" si="9"/>
        <v>OK</v>
      </c>
      <c r="T121" s="103"/>
      <c r="U121" s="103"/>
      <c r="V121" s="103"/>
      <c r="W121" s="103"/>
      <c r="X121" s="103"/>
      <c r="Y121" s="50"/>
      <c r="Z121" s="50"/>
      <c r="AA121" s="50"/>
      <c r="AB121" s="50"/>
      <c r="AC121" s="50"/>
      <c r="AD121" s="50"/>
      <c r="AE121" s="50"/>
      <c r="AF121" s="51"/>
      <c r="AG121" s="51"/>
      <c r="AH121" s="51"/>
      <c r="AI121" s="51"/>
    </row>
    <row r="122" spans="1:35" ht="40" customHeight="1" x14ac:dyDescent="0.35">
      <c r="A122" s="109"/>
      <c r="B122" s="112"/>
      <c r="C122" s="33">
        <v>119</v>
      </c>
      <c r="D122" s="115"/>
      <c r="E122" s="39" t="s">
        <v>127</v>
      </c>
      <c r="F122" s="40" t="s">
        <v>125</v>
      </c>
      <c r="G122" s="40" t="s">
        <v>28</v>
      </c>
      <c r="H122" s="40" t="s">
        <v>29</v>
      </c>
      <c r="I122" s="38">
        <v>6.59</v>
      </c>
      <c r="J122" s="17">
        <v>0</v>
      </c>
      <c r="K122" s="79">
        <f t="shared" si="5"/>
        <v>0</v>
      </c>
      <c r="L122" s="81">
        <f t="shared" si="8"/>
        <v>0</v>
      </c>
      <c r="M122" s="82"/>
      <c r="N122" s="83">
        <f t="shared" si="6"/>
        <v>0</v>
      </c>
      <c r="O122" s="80"/>
      <c r="P122" s="80"/>
      <c r="Q122" s="80"/>
      <c r="R122" s="84">
        <f t="shared" si="7"/>
        <v>0</v>
      </c>
      <c r="S122" s="19" t="str">
        <f t="shared" si="9"/>
        <v>OK</v>
      </c>
      <c r="T122" s="103"/>
      <c r="U122" s="103"/>
      <c r="V122" s="103"/>
      <c r="W122" s="103"/>
      <c r="X122" s="103"/>
      <c r="Y122" s="50"/>
      <c r="Z122" s="50"/>
      <c r="AA122" s="50"/>
      <c r="AB122" s="50"/>
      <c r="AC122" s="50"/>
      <c r="AD122" s="50"/>
      <c r="AE122" s="50"/>
      <c r="AF122" s="51"/>
      <c r="AG122" s="51"/>
      <c r="AH122" s="51"/>
      <c r="AI122" s="51"/>
    </row>
    <row r="123" spans="1:35" ht="40" customHeight="1" x14ac:dyDescent="0.35">
      <c r="A123" s="109"/>
      <c r="B123" s="112"/>
      <c r="C123" s="33">
        <v>120</v>
      </c>
      <c r="D123" s="115"/>
      <c r="E123" s="39" t="s">
        <v>128</v>
      </c>
      <c r="F123" s="40" t="s">
        <v>37</v>
      </c>
      <c r="G123" s="40" t="s">
        <v>38</v>
      </c>
      <c r="H123" s="40" t="s">
        <v>29</v>
      </c>
      <c r="I123" s="38">
        <v>13.33</v>
      </c>
      <c r="J123" s="17">
        <v>0</v>
      </c>
      <c r="K123" s="79">
        <f t="shared" si="5"/>
        <v>0</v>
      </c>
      <c r="L123" s="81">
        <f t="shared" si="8"/>
        <v>0</v>
      </c>
      <c r="M123" s="82"/>
      <c r="N123" s="83">
        <f t="shared" si="6"/>
        <v>0</v>
      </c>
      <c r="O123" s="80"/>
      <c r="P123" s="80"/>
      <c r="Q123" s="80"/>
      <c r="R123" s="84">
        <f t="shared" si="7"/>
        <v>0</v>
      </c>
      <c r="S123" s="19" t="str">
        <f t="shared" si="9"/>
        <v>OK</v>
      </c>
      <c r="T123" s="103"/>
      <c r="U123" s="103"/>
      <c r="V123" s="103"/>
      <c r="W123" s="103"/>
      <c r="X123" s="103"/>
      <c r="Y123" s="50"/>
      <c r="Z123" s="50"/>
      <c r="AA123" s="50"/>
      <c r="AB123" s="50"/>
      <c r="AC123" s="50"/>
      <c r="AD123" s="50"/>
      <c r="AE123" s="50"/>
      <c r="AF123" s="51"/>
      <c r="AG123" s="51"/>
      <c r="AH123" s="51"/>
      <c r="AI123" s="51"/>
    </row>
    <row r="124" spans="1:35" ht="40" customHeight="1" x14ac:dyDescent="0.35">
      <c r="A124" s="109"/>
      <c r="B124" s="112"/>
      <c r="C124" s="33">
        <v>121</v>
      </c>
      <c r="D124" s="115"/>
      <c r="E124" s="39" t="s">
        <v>129</v>
      </c>
      <c r="F124" s="40" t="s">
        <v>37</v>
      </c>
      <c r="G124" s="40" t="s">
        <v>39</v>
      </c>
      <c r="H124" s="40" t="s">
        <v>29</v>
      </c>
      <c r="I124" s="38">
        <v>19.63</v>
      </c>
      <c r="J124" s="17">
        <v>0</v>
      </c>
      <c r="K124" s="79">
        <f t="shared" si="5"/>
        <v>0</v>
      </c>
      <c r="L124" s="81">
        <f t="shared" si="8"/>
        <v>0</v>
      </c>
      <c r="M124" s="82"/>
      <c r="N124" s="83">
        <f t="shared" si="6"/>
        <v>0</v>
      </c>
      <c r="O124" s="80"/>
      <c r="P124" s="80"/>
      <c r="Q124" s="80"/>
      <c r="R124" s="84">
        <f t="shared" si="7"/>
        <v>0</v>
      </c>
      <c r="S124" s="19" t="str">
        <f t="shared" si="9"/>
        <v>OK</v>
      </c>
      <c r="T124" s="103"/>
      <c r="U124" s="103"/>
      <c r="V124" s="103"/>
      <c r="W124" s="103"/>
      <c r="X124" s="103"/>
      <c r="Y124" s="50"/>
      <c r="Z124" s="50"/>
      <c r="AA124" s="50"/>
      <c r="AB124" s="50"/>
      <c r="AC124" s="50"/>
      <c r="AD124" s="50"/>
      <c r="AE124" s="50"/>
      <c r="AF124" s="51"/>
      <c r="AG124" s="51"/>
      <c r="AH124" s="51"/>
      <c r="AI124" s="51"/>
    </row>
    <row r="125" spans="1:35" ht="40" customHeight="1" x14ac:dyDescent="0.35">
      <c r="A125" s="109"/>
      <c r="B125" s="112"/>
      <c r="C125" s="33">
        <v>122</v>
      </c>
      <c r="D125" s="115"/>
      <c r="E125" s="39" t="s">
        <v>130</v>
      </c>
      <c r="F125" s="40" t="s">
        <v>37</v>
      </c>
      <c r="G125" s="40" t="s">
        <v>40</v>
      </c>
      <c r="H125" s="40" t="s">
        <v>29</v>
      </c>
      <c r="I125" s="38">
        <v>21.33</v>
      </c>
      <c r="J125" s="17">
        <v>0</v>
      </c>
      <c r="K125" s="79">
        <f t="shared" si="5"/>
        <v>0</v>
      </c>
      <c r="L125" s="81">
        <f t="shared" si="8"/>
        <v>0</v>
      </c>
      <c r="M125" s="82"/>
      <c r="N125" s="83">
        <f t="shared" si="6"/>
        <v>0</v>
      </c>
      <c r="O125" s="80"/>
      <c r="P125" s="80"/>
      <c r="Q125" s="80"/>
      <c r="R125" s="84">
        <f t="shared" si="7"/>
        <v>0</v>
      </c>
      <c r="S125" s="19" t="str">
        <f t="shared" si="9"/>
        <v>OK</v>
      </c>
      <c r="T125" s="103"/>
      <c r="U125" s="103"/>
      <c r="V125" s="103"/>
      <c r="W125" s="103"/>
      <c r="X125" s="103"/>
      <c r="Y125" s="50"/>
      <c r="Z125" s="50"/>
      <c r="AA125" s="50"/>
      <c r="AB125" s="50"/>
      <c r="AC125" s="50"/>
      <c r="AD125" s="50"/>
      <c r="AE125" s="50"/>
      <c r="AF125" s="51"/>
      <c r="AG125" s="51"/>
      <c r="AH125" s="51"/>
      <c r="AI125" s="51"/>
    </row>
    <row r="126" spans="1:35" ht="40" customHeight="1" x14ac:dyDescent="0.35">
      <c r="A126" s="109"/>
      <c r="B126" s="112"/>
      <c r="C126" s="33">
        <v>123</v>
      </c>
      <c r="D126" s="115"/>
      <c r="E126" s="39" t="s">
        <v>41</v>
      </c>
      <c r="F126" s="40" t="s">
        <v>10</v>
      </c>
      <c r="G126" s="40" t="s">
        <v>28</v>
      </c>
      <c r="H126" s="40" t="s">
        <v>29</v>
      </c>
      <c r="I126" s="38">
        <v>74.28</v>
      </c>
      <c r="J126" s="17">
        <v>0</v>
      </c>
      <c r="K126" s="79">
        <f t="shared" si="5"/>
        <v>0</v>
      </c>
      <c r="L126" s="81">
        <f t="shared" si="8"/>
        <v>0</v>
      </c>
      <c r="M126" s="82"/>
      <c r="N126" s="83">
        <f t="shared" si="6"/>
        <v>0</v>
      </c>
      <c r="O126" s="80"/>
      <c r="P126" s="80"/>
      <c r="Q126" s="80"/>
      <c r="R126" s="84">
        <f t="shared" si="7"/>
        <v>0</v>
      </c>
      <c r="S126" s="19" t="str">
        <f t="shared" si="9"/>
        <v>OK</v>
      </c>
      <c r="T126" s="103"/>
      <c r="U126" s="103"/>
      <c r="V126" s="103"/>
      <c r="W126" s="103"/>
      <c r="X126" s="103"/>
      <c r="Y126" s="50"/>
      <c r="Z126" s="50"/>
      <c r="AA126" s="50"/>
      <c r="AB126" s="50"/>
      <c r="AC126" s="50"/>
      <c r="AD126" s="50"/>
      <c r="AE126" s="50"/>
      <c r="AF126" s="51"/>
      <c r="AG126" s="51"/>
      <c r="AH126" s="51"/>
      <c r="AI126" s="51"/>
    </row>
    <row r="127" spans="1:35" ht="40" customHeight="1" x14ac:dyDescent="0.35">
      <c r="A127" s="109"/>
      <c r="B127" s="112"/>
      <c r="C127" s="33">
        <v>124</v>
      </c>
      <c r="D127" s="115"/>
      <c r="E127" s="39" t="s">
        <v>42</v>
      </c>
      <c r="F127" s="40" t="s">
        <v>43</v>
      </c>
      <c r="G127" s="40" t="s">
        <v>28</v>
      </c>
      <c r="H127" s="40" t="s">
        <v>29</v>
      </c>
      <c r="I127" s="38">
        <v>26.57</v>
      </c>
      <c r="J127" s="17">
        <v>0</v>
      </c>
      <c r="K127" s="79">
        <f t="shared" si="5"/>
        <v>0</v>
      </c>
      <c r="L127" s="81">
        <f t="shared" si="8"/>
        <v>0</v>
      </c>
      <c r="M127" s="82"/>
      <c r="N127" s="83">
        <f t="shared" si="6"/>
        <v>0</v>
      </c>
      <c r="O127" s="80"/>
      <c r="P127" s="80"/>
      <c r="Q127" s="80"/>
      <c r="R127" s="84">
        <f t="shared" si="7"/>
        <v>0</v>
      </c>
      <c r="S127" s="19" t="str">
        <f t="shared" si="9"/>
        <v>OK</v>
      </c>
      <c r="T127" s="103"/>
      <c r="U127" s="103"/>
      <c r="V127" s="103"/>
      <c r="W127" s="103"/>
      <c r="X127" s="103"/>
      <c r="Y127" s="50"/>
      <c r="Z127" s="50"/>
      <c r="AA127" s="50"/>
      <c r="AB127" s="50"/>
      <c r="AC127" s="50"/>
      <c r="AD127" s="50"/>
      <c r="AE127" s="50"/>
      <c r="AF127" s="51"/>
      <c r="AG127" s="51"/>
      <c r="AH127" s="51"/>
      <c r="AI127" s="51"/>
    </row>
    <row r="128" spans="1:35" ht="40" customHeight="1" x14ac:dyDescent="0.35">
      <c r="A128" s="109"/>
      <c r="B128" s="112"/>
      <c r="C128" s="33">
        <v>125</v>
      </c>
      <c r="D128" s="115"/>
      <c r="E128" s="39" t="s">
        <v>44</v>
      </c>
      <c r="F128" s="40" t="s">
        <v>37</v>
      </c>
      <c r="G128" s="40" t="s">
        <v>45</v>
      </c>
      <c r="H128" s="40" t="s">
        <v>29</v>
      </c>
      <c r="I128" s="38">
        <v>34.21</v>
      </c>
      <c r="J128" s="17">
        <v>0</v>
      </c>
      <c r="K128" s="79">
        <f t="shared" si="5"/>
        <v>0</v>
      </c>
      <c r="L128" s="81">
        <f t="shared" si="8"/>
        <v>0</v>
      </c>
      <c r="M128" s="82"/>
      <c r="N128" s="83">
        <f t="shared" si="6"/>
        <v>0</v>
      </c>
      <c r="O128" s="80"/>
      <c r="P128" s="80"/>
      <c r="Q128" s="80"/>
      <c r="R128" s="84">
        <f t="shared" si="7"/>
        <v>0</v>
      </c>
      <c r="S128" s="19" t="str">
        <f t="shared" si="9"/>
        <v>OK</v>
      </c>
      <c r="T128" s="103"/>
      <c r="U128" s="103"/>
      <c r="V128" s="103"/>
      <c r="W128" s="103"/>
      <c r="X128" s="103"/>
      <c r="Y128" s="50"/>
      <c r="Z128" s="50"/>
      <c r="AA128" s="50"/>
      <c r="AB128" s="50"/>
      <c r="AC128" s="50"/>
      <c r="AD128" s="50"/>
      <c r="AE128" s="50"/>
      <c r="AF128" s="51"/>
      <c r="AG128" s="51"/>
      <c r="AH128" s="51"/>
      <c r="AI128" s="51"/>
    </row>
    <row r="129" spans="1:35" ht="40" customHeight="1" x14ac:dyDescent="0.35">
      <c r="A129" s="109"/>
      <c r="B129" s="112"/>
      <c r="C129" s="33">
        <v>126</v>
      </c>
      <c r="D129" s="115"/>
      <c r="E129" s="39" t="s">
        <v>46</v>
      </c>
      <c r="F129" s="40" t="s">
        <v>37</v>
      </c>
      <c r="G129" s="40" t="s">
        <v>47</v>
      </c>
      <c r="H129" s="40" t="s">
        <v>29</v>
      </c>
      <c r="I129" s="38">
        <v>27</v>
      </c>
      <c r="J129" s="17">
        <v>0</v>
      </c>
      <c r="K129" s="79">
        <f t="shared" si="5"/>
        <v>0</v>
      </c>
      <c r="L129" s="81">
        <f t="shared" si="8"/>
        <v>0</v>
      </c>
      <c r="M129" s="82"/>
      <c r="N129" s="83">
        <f t="shared" si="6"/>
        <v>0</v>
      </c>
      <c r="O129" s="80"/>
      <c r="P129" s="80"/>
      <c r="Q129" s="80"/>
      <c r="R129" s="84">
        <f t="shared" si="7"/>
        <v>0</v>
      </c>
      <c r="S129" s="19" t="str">
        <f t="shared" si="9"/>
        <v>OK</v>
      </c>
      <c r="T129" s="103"/>
      <c r="U129" s="103"/>
      <c r="V129" s="103"/>
      <c r="W129" s="103"/>
      <c r="X129" s="103"/>
      <c r="Y129" s="50"/>
      <c r="Z129" s="50"/>
      <c r="AA129" s="50"/>
      <c r="AB129" s="50"/>
      <c r="AC129" s="50"/>
      <c r="AD129" s="50"/>
      <c r="AE129" s="50"/>
      <c r="AF129" s="51"/>
      <c r="AG129" s="51"/>
      <c r="AH129" s="51"/>
      <c r="AI129" s="51"/>
    </row>
    <row r="130" spans="1:35" ht="40" customHeight="1" x14ac:dyDescent="0.35">
      <c r="A130" s="109"/>
      <c r="B130" s="112"/>
      <c r="C130" s="33">
        <v>127</v>
      </c>
      <c r="D130" s="115"/>
      <c r="E130" s="39" t="s">
        <v>48</v>
      </c>
      <c r="F130" s="40" t="s">
        <v>37</v>
      </c>
      <c r="G130" s="40" t="s">
        <v>49</v>
      </c>
      <c r="H130" s="40" t="s">
        <v>29</v>
      </c>
      <c r="I130" s="38">
        <v>19.21</v>
      </c>
      <c r="J130" s="17">
        <v>0</v>
      </c>
      <c r="K130" s="79">
        <f t="shared" si="5"/>
        <v>0</v>
      </c>
      <c r="L130" s="81">
        <f t="shared" si="8"/>
        <v>0</v>
      </c>
      <c r="M130" s="82"/>
      <c r="N130" s="83">
        <f t="shared" si="6"/>
        <v>0</v>
      </c>
      <c r="O130" s="80"/>
      <c r="P130" s="80"/>
      <c r="Q130" s="80"/>
      <c r="R130" s="84">
        <f t="shared" si="7"/>
        <v>0</v>
      </c>
      <c r="S130" s="19" t="str">
        <f t="shared" si="9"/>
        <v>OK</v>
      </c>
      <c r="T130" s="103"/>
      <c r="U130" s="103"/>
      <c r="V130" s="103"/>
      <c r="W130" s="103"/>
      <c r="X130" s="103"/>
      <c r="Y130" s="50"/>
      <c r="Z130" s="50"/>
      <c r="AA130" s="50"/>
      <c r="AB130" s="50"/>
      <c r="AC130" s="50"/>
      <c r="AD130" s="50"/>
      <c r="AE130" s="50"/>
      <c r="AF130" s="51"/>
      <c r="AG130" s="51"/>
      <c r="AH130" s="51"/>
      <c r="AI130" s="51"/>
    </row>
    <row r="131" spans="1:35" ht="40" customHeight="1" x14ac:dyDescent="0.35">
      <c r="A131" s="109"/>
      <c r="B131" s="112"/>
      <c r="C131" s="33">
        <v>128</v>
      </c>
      <c r="D131" s="115"/>
      <c r="E131" s="39" t="s">
        <v>50</v>
      </c>
      <c r="F131" s="40" t="s">
        <v>37</v>
      </c>
      <c r="G131" s="40" t="s">
        <v>51</v>
      </c>
      <c r="H131" s="40" t="s">
        <v>29</v>
      </c>
      <c r="I131" s="38">
        <v>240.3</v>
      </c>
      <c r="J131" s="17">
        <v>0</v>
      </c>
      <c r="K131" s="79">
        <f t="shared" si="5"/>
        <v>0</v>
      </c>
      <c r="L131" s="81">
        <f t="shared" si="8"/>
        <v>0</v>
      </c>
      <c r="M131" s="82"/>
      <c r="N131" s="83">
        <f t="shared" si="6"/>
        <v>0</v>
      </c>
      <c r="O131" s="80"/>
      <c r="P131" s="80"/>
      <c r="Q131" s="80"/>
      <c r="R131" s="84">
        <f t="shared" si="7"/>
        <v>0</v>
      </c>
      <c r="S131" s="19" t="str">
        <f t="shared" si="9"/>
        <v>OK</v>
      </c>
      <c r="T131" s="103"/>
      <c r="U131" s="103"/>
      <c r="V131" s="103"/>
      <c r="W131" s="103"/>
      <c r="X131" s="103"/>
      <c r="Y131" s="50"/>
      <c r="Z131" s="50"/>
      <c r="AA131" s="50"/>
      <c r="AB131" s="50"/>
      <c r="AC131" s="50"/>
      <c r="AD131" s="50"/>
      <c r="AE131" s="50"/>
      <c r="AF131" s="51"/>
      <c r="AG131" s="51"/>
      <c r="AH131" s="51"/>
      <c r="AI131" s="51"/>
    </row>
    <row r="132" spans="1:35" ht="40" customHeight="1" x14ac:dyDescent="0.35">
      <c r="A132" s="109"/>
      <c r="B132" s="112"/>
      <c r="C132" s="33">
        <v>129</v>
      </c>
      <c r="D132" s="115"/>
      <c r="E132" s="39" t="s">
        <v>52</v>
      </c>
      <c r="F132" s="40" t="s">
        <v>37</v>
      </c>
      <c r="G132" s="40" t="s">
        <v>53</v>
      </c>
      <c r="H132" s="40" t="s">
        <v>29</v>
      </c>
      <c r="I132" s="38">
        <v>262.35000000000002</v>
      </c>
      <c r="J132" s="17">
        <v>0</v>
      </c>
      <c r="K132" s="79">
        <f t="shared" ref="K132:K195" si="10">IF(SUM(T132:AK132)&gt;J132,J132,SUM(T132:AK132))</f>
        <v>0</v>
      </c>
      <c r="L132" s="81">
        <f t="shared" si="8"/>
        <v>0</v>
      </c>
      <c r="M132" s="82"/>
      <c r="N132" s="83">
        <f t="shared" ref="N132:N195" si="11">ROUND(IF(J132*0.25-0.5&lt;0,0,J132*0.25-0.5),0)-Q132-O132</f>
        <v>0</v>
      </c>
      <c r="O132" s="80"/>
      <c r="P132" s="80"/>
      <c r="Q132" s="80"/>
      <c r="R132" s="84">
        <f t="shared" ref="R132:R195" si="12">J132-(SUM(T132:AC132))+M132</f>
        <v>0</v>
      </c>
      <c r="S132" s="19" t="str">
        <f t="shared" si="9"/>
        <v>OK</v>
      </c>
      <c r="T132" s="103"/>
      <c r="U132" s="103"/>
      <c r="V132" s="103"/>
      <c r="W132" s="103"/>
      <c r="X132" s="103"/>
      <c r="Y132" s="50"/>
      <c r="Z132" s="50"/>
      <c r="AA132" s="50"/>
      <c r="AB132" s="50"/>
      <c r="AC132" s="50"/>
      <c r="AD132" s="50"/>
      <c r="AE132" s="50"/>
      <c r="AF132" s="51"/>
      <c r="AG132" s="51"/>
      <c r="AH132" s="51"/>
      <c r="AI132" s="51"/>
    </row>
    <row r="133" spans="1:35" ht="40" customHeight="1" x14ac:dyDescent="0.35">
      <c r="A133" s="109"/>
      <c r="B133" s="112"/>
      <c r="C133" s="33">
        <v>130</v>
      </c>
      <c r="D133" s="115"/>
      <c r="E133" s="39" t="s">
        <v>54</v>
      </c>
      <c r="F133" s="40" t="s">
        <v>37</v>
      </c>
      <c r="G133" s="40" t="s">
        <v>95</v>
      </c>
      <c r="H133" s="40" t="s">
        <v>29</v>
      </c>
      <c r="I133" s="38">
        <v>86.48</v>
      </c>
      <c r="J133" s="17">
        <v>0</v>
      </c>
      <c r="K133" s="79">
        <f t="shared" si="10"/>
        <v>0</v>
      </c>
      <c r="L133" s="81">
        <f t="shared" ref="L133:L196" si="13">(SUM(T133:AK133))</f>
        <v>0</v>
      </c>
      <c r="M133" s="82"/>
      <c r="N133" s="83">
        <f t="shared" si="11"/>
        <v>0</v>
      </c>
      <c r="O133" s="80"/>
      <c r="P133" s="80"/>
      <c r="Q133" s="80"/>
      <c r="R133" s="84">
        <f t="shared" si="12"/>
        <v>0</v>
      </c>
      <c r="S133" s="19" t="str">
        <f t="shared" si="9"/>
        <v>OK</v>
      </c>
      <c r="T133" s="103"/>
      <c r="U133" s="103"/>
      <c r="V133" s="103"/>
      <c r="W133" s="103"/>
      <c r="X133" s="103"/>
      <c r="Y133" s="50"/>
      <c r="Z133" s="50"/>
      <c r="AA133" s="50"/>
      <c r="AB133" s="50"/>
      <c r="AC133" s="50"/>
      <c r="AD133" s="50"/>
      <c r="AE133" s="50"/>
      <c r="AF133" s="51"/>
      <c r="AG133" s="51"/>
      <c r="AH133" s="51"/>
      <c r="AI133" s="51"/>
    </row>
    <row r="134" spans="1:35" ht="40" customHeight="1" x14ac:dyDescent="0.35">
      <c r="A134" s="109"/>
      <c r="B134" s="112"/>
      <c r="C134" s="33">
        <v>131</v>
      </c>
      <c r="D134" s="115"/>
      <c r="E134" s="39" t="s">
        <v>56</v>
      </c>
      <c r="F134" s="40" t="s">
        <v>37</v>
      </c>
      <c r="G134" s="40" t="s">
        <v>96</v>
      </c>
      <c r="H134" s="40" t="s">
        <v>29</v>
      </c>
      <c r="I134" s="38">
        <v>33.17</v>
      </c>
      <c r="J134" s="17">
        <v>0</v>
      </c>
      <c r="K134" s="79">
        <f t="shared" si="10"/>
        <v>0</v>
      </c>
      <c r="L134" s="81">
        <f t="shared" si="13"/>
        <v>0</v>
      </c>
      <c r="M134" s="82"/>
      <c r="N134" s="83">
        <f t="shared" si="11"/>
        <v>0</v>
      </c>
      <c r="O134" s="80"/>
      <c r="P134" s="80"/>
      <c r="Q134" s="80"/>
      <c r="R134" s="84">
        <f t="shared" si="12"/>
        <v>0</v>
      </c>
      <c r="S134" s="19" t="str">
        <f t="shared" si="9"/>
        <v>OK</v>
      </c>
      <c r="T134" s="103"/>
      <c r="U134" s="103"/>
      <c r="V134" s="103"/>
      <c r="W134" s="103"/>
      <c r="X134" s="103"/>
      <c r="Y134" s="50"/>
      <c r="Z134" s="50"/>
      <c r="AA134" s="50"/>
      <c r="AB134" s="50"/>
      <c r="AC134" s="50"/>
      <c r="AD134" s="50"/>
      <c r="AE134" s="50"/>
      <c r="AF134" s="51"/>
      <c r="AG134" s="51"/>
      <c r="AH134" s="51"/>
      <c r="AI134" s="51"/>
    </row>
    <row r="135" spans="1:35" ht="40" customHeight="1" x14ac:dyDescent="0.35">
      <c r="A135" s="109"/>
      <c r="B135" s="112"/>
      <c r="C135" s="33">
        <v>132</v>
      </c>
      <c r="D135" s="115"/>
      <c r="E135" s="39" t="s">
        <v>58</v>
      </c>
      <c r="F135" s="40" t="s">
        <v>37</v>
      </c>
      <c r="G135" s="40" t="s">
        <v>59</v>
      </c>
      <c r="H135" s="40" t="s">
        <v>29</v>
      </c>
      <c r="I135" s="38">
        <v>74.31</v>
      </c>
      <c r="J135" s="17">
        <v>0</v>
      </c>
      <c r="K135" s="79">
        <f t="shared" si="10"/>
        <v>0</v>
      </c>
      <c r="L135" s="81">
        <f t="shared" si="13"/>
        <v>0</v>
      </c>
      <c r="M135" s="82"/>
      <c r="N135" s="83">
        <f t="shared" si="11"/>
        <v>0</v>
      </c>
      <c r="O135" s="80"/>
      <c r="P135" s="80"/>
      <c r="Q135" s="80"/>
      <c r="R135" s="84">
        <f t="shared" si="12"/>
        <v>0</v>
      </c>
      <c r="S135" s="19" t="str">
        <f t="shared" si="9"/>
        <v>OK</v>
      </c>
      <c r="T135" s="103"/>
      <c r="U135" s="103"/>
      <c r="V135" s="103"/>
      <c r="W135" s="103"/>
      <c r="X135" s="103"/>
      <c r="Y135" s="50"/>
      <c r="Z135" s="50"/>
      <c r="AA135" s="50"/>
      <c r="AB135" s="50"/>
      <c r="AC135" s="50"/>
      <c r="AD135" s="50"/>
      <c r="AE135" s="50"/>
      <c r="AF135" s="51"/>
      <c r="AG135" s="51"/>
      <c r="AH135" s="51"/>
      <c r="AI135" s="51"/>
    </row>
    <row r="136" spans="1:35" ht="40" customHeight="1" x14ac:dyDescent="0.35">
      <c r="A136" s="109"/>
      <c r="B136" s="112"/>
      <c r="C136" s="33">
        <v>133</v>
      </c>
      <c r="D136" s="115"/>
      <c r="E136" s="39" t="s">
        <v>60</v>
      </c>
      <c r="F136" s="40" t="s">
        <v>37</v>
      </c>
      <c r="G136" s="40" t="s">
        <v>61</v>
      </c>
      <c r="H136" s="40" t="s">
        <v>29</v>
      </c>
      <c r="I136" s="38">
        <v>124.47</v>
      </c>
      <c r="J136" s="17">
        <v>0</v>
      </c>
      <c r="K136" s="79">
        <f t="shared" si="10"/>
        <v>0</v>
      </c>
      <c r="L136" s="81">
        <f t="shared" si="13"/>
        <v>0</v>
      </c>
      <c r="M136" s="82"/>
      <c r="N136" s="83">
        <f t="shared" si="11"/>
        <v>0</v>
      </c>
      <c r="O136" s="80"/>
      <c r="P136" s="80"/>
      <c r="Q136" s="80"/>
      <c r="R136" s="84">
        <f t="shared" si="12"/>
        <v>0</v>
      </c>
      <c r="S136" s="19" t="str">
        <f t="shared" si="9"/>
        <v>OK</v>
      </c>
      <c r="T136" s="103"/>
      <c r="U136" s="103"/>
      <c r="V136" s="103"/>
      <c r="W136" s="103"/>
      <c r="X136" s="103"/>
      <c r="Y136" s="50"/>
      <c r="Z136" s="50"/>
      <c r="AA136" s="50"/>
      <c r="AB136" s="50"/>
      <c r="AC136" s="50"/>
      <c r="AD136" s="50"/>
      <c r="AE136" s="50"/>
      <c r="AF136" s="51"/>
      <c r="AG136" s="51"/>
      <c r="AH136" s="51"/>
      <c r="AI136" s="51"/>
    </row>
    <row r="137" spans="1:35" ht="40" customHeight="1" x14ac:dyDescent="0.35">
      <c r="A137" s="109"/>
      <c r="B137" s="112"/>
      <c r="C137" s="33">
        <v>134</v>
      </c>
      <c r="D137" s="115"/>
      <c r="E137" s="39" t="s">
        <v>62</v>
      </c>
      <c r="F137" s="40" t="s">
        <v>125</v>
      </c>
      <c r="G137" s="40" t="s">
        <v>63</v>
      </c>
      <c r="H137" s="40" t="s">
        <v>29</v>
      </c>
      <c r="I137" s="38">
        <v>1329.82</v>
      </c>
      <c r="J137" s="17">
        <v>0</v>
      </c>
      <c r="K137" s="79">
        <f t="shared" si="10"/>
        <v>0</v>
      </c>
      <c r="L137" s="81">
        <f t="shared" si="13"/>
        <v>0</v>
      </c>
      <c r="M137" s="82"/>
      <c r="N137" s="83">
        <f t="shared" si="11"/>
        <v>0</v>
      </c>
      <c r="O137" s="80"/>
      <c r="P137" s="80"/>
      <c r="Q137" s="80"/>
      <c r="R137" s="84">
        <f t="shared" si="12"/>
        <v>0</v>
      </c>
      <c r="S137" s="19" t="str">
        <f t="shared" si="9"/>
        <v>OK</v>
      </c>
      <c r="T137" s="103"/>
      <c r="U137" s="103"/>
      <c r="V137" s="103"/>
      <c r="W137" s="103"/>
      <c r="X137" s="103"/>
      <c r="Y137" s="50"/>
      <c r="Z137" s="50"/>
      <c r="AA137" s="50"/>
      <c r="AB137" s="50"/>
      <c r="AC137" s="50"/>
      <c r="AD137" s="50"/>
      <c r="AE137" s="50"/>
      <c r="AF137" s="51"/>
      <c r="AG137" s="51"/>
      <c r="AH137" s="51"/>
      <c r="AI137" s="51"/>
    </row>
    <row r="138" spans="1:35" ht="40" customHeight="1" x14ac:dyDescent="0.35">
      <c r="A138" s="109"/>
      <c r="B138" s="112"/>
      <c r="C138" s="33">
        <v>135</v>
      </c>
      <c r="D138" s="115"/>
      <c r="E138" s="39" t="s">
        <v>64</v>
      </c>
      <c r="F138" s="40" t="s">
        <v>125</v>
      </c>
      <c r="G138" s="40" t="s">
        <v>63</v>
      </c>
      <c r="H138" s="40" t="s">
        <v>29</v>
      </c>
      <c r="I138" s="38">
        <v>699.23</v>
      </c>
      <c r="J138" s="17">
        <v>0</v>
      </c>
      <c r="K138" s="79">
        <f t="shared" si="10"/>
        <v>0</v>
      </c>
      <c r="L138" s="81">
        <f t="shared" si="13"/>
        <v>0</v>
      </c>
      <c r="M138" s="82"/>
      <c r="N138" s="83">
        <f t="shared" si="11"/>
        <v>0</v>
      </c>
      <c r="O138" s="80"/>
      <c r="P138" s="80"/>
      <c r="Q138" s="80"/>
      <c r="R138" s="84">
        <f t="shared" si="12"/>
        <v>0</v>
      </c>
      <c r="S138" s="19" t="str">
        <f t="shared" si="9"/>
        <v>OK</v>
      </c>
      <c r="T138" s="103"/>
      <c r="U138" s="103"/>
      <c r="V138" s="103"/>
      <c r="W138" s="103"/>
      <c r="X138" s="103"/>
      <c r="Y138" s="50"/>
      <c r="Z138" s="50"/>
      <c r="AA138" s="50"/>
      <c r="AB138" s="50"/>
      <c r="AC138" s="50"/>
      <c r="AD138" s="50"/>
      <c r="AE138" s="50"/>
      <c r="AF138" s="51"/>
      <c r="AG138" s="51"/>
      <c r="AH138" s="51"/>
      <c r="AI138" s="51"/>
    </row>
    <row r="139" spans="1:35" ht="40" customHeight="1" x14ac:dyDescent="0.35">
      <c r="A139" s="109"/>
      <c r="B139" s="112"/>
      <c r="C139" s="33">
        <v>136</v>
      </c>
      <c r="D139" s="115"/>
      <c r="E139" s="39" t="s">
        <v>65</v>
      </c>
      <c r="F139" s="40" t="s">
        <v>125</v>
      </c>
      <c r="G139" s="40" t="s">
        <v>66</v>
      </c>
      <c r="H139" s="40" t="s">
        <v>29</v>
      </c>
      <c r="I139" s="38">
        <v>188.79</v>
      </c>
      <c r="J139" s="17">
        <v>0</v>
      </c>
      <c r="K139" s="79">
        <f t="shared" si="10"/>
        <v>0</v>
      </c>
      <c r="L139" s="81">
        <f t="shared" si="13"/>
        <v>0</v>
      </c>
      <c r="M139" s="82"/>
      <c r="N139" s="83">
        <f t="shared" si="11"/>
        <v>0</v>
      </c>
      <c r="O139" s="80"/>
      <c r="P139" s="80"/>
      <c r="Q139" s="80"/>
      <c r="R139" s="84">
        <f t="shared" si="12"/>
        <v>0</v>
      </c>
      <c r="S139" s="19" t="str">
        <f t="shared" si="9"/>
        <v>OK</v>
      </c>
      <c r="T139" s="103"/>
      <c r="U139" s="103"/>
      <c r="V139" s="103"/>
      <c r="W139" s="103"/>
      <c r="X139" s="103"/>
      <c r="Y139" s="50"/>
      <c r="Z139" s="50"/>
      <c r="AA139" s="50"/>
      <c r="AB139" s="50"/>
      <c r="AC139" s="50"/>
      <c r="AD139" s="50"/>
      <c r="AE139" s="50"/>
      <c r="AF139" s="51"/>
      <c r="AG139" s="51"/>
      <c r="AH139" s="51"/>
      <c r="AI139" s="51"/>
    </row>
    <row r="140" spans="1:35" ht="40" customHeight="1" x14ac:dyDescent="0.35">
      <c r="A140" s="109"/>
      <c r="B140" s="112"/>
      <c r="C140" s="33">
        <v>137</v>
      </c>
      <c r="D140" s="115"/>
      <c r="E140" s="39" t="s">
        <v>67</v>
      </c>
      <c r="F140" s="40" t="s">
        <v>125</v>
      </c>
      <c r="G140" s="40" t="s">
        <v>68</v>
      </c>
      <c r="H140" s="40" t="s">
        <v>29</v>
      </c>
      <c r="I140" s="38">
        <v>867.11</v>
      </c>
      <c r="J140" s="17">
        <v>0</v>
      </c>
      <c r="K140" s="79">
        <f t="shared" si="10"/>
        <v>0</v>
      </c>
      <c r="L140" s="81">
        <f t="shared" si="13"/>
        <v>0</v>
      </c>
      <c r="M140" s="82"/>
      <c r="N140" s="83">
        <f t="shared" si="11"/>
        <v>0</v>
      </c>
      <c r="O140" s="80"/>
      <c r="P140" s="80"/>
      <c r="Q140" s="80"/>
      <c r="R140" s="84">
        <f t="shared" si="12"/>
        <v>0</v>
      </c>
      <c r="S140" s="19" t="str">
        <f t="shared" si="9"/>
        <v>OK</v>
      </c>
      <c r="T140" s="103"/>
      <c r="U140" s="103"/>
      <c r="V140" s="103"/>
      <c r="W140" s="103"/>
      <c r="X140" s="103"/>
      <c r="Y140" s="50"/>
      <c r="Z140" s="50"/>
      <c r="AA140" s="50"/>
      <c r="AB140" s="50"/>
      <c r="AC140" s="50"/>
      <c r="AD140" s="50"/>
      <c r="AE140" s="50"/>
      <c r="AF140" s="51"/>
      <c r="AG140" s="51"/>
      <c r="AH140" s="51"/>
      <c r="AI140" s="51"/>
    </row>
    <row r="141" spans="1:35" ht="40" customHeight="1" x14ac:dyDescent="0.35">
      <c r="A141" s="109"/>
      <c r="B141" s="112"/>
      <c r="C141" s="33">
        <v>138</v>
      </c>
      <c r="D141" s="115"/>
      <c r="E141" s="39" t="s">
        <v>69</v>
      </c>
      <c r="F141" s="40" t="s">
        <v>125</v>
      </c>
      <c r="G141" s="40" t="s">
        <v>28</v>
      </c>
      <c r="H141" s="40" t="s">
        <v>29</v>
      </c>
      <c r="I141" s="38">
        <v>433.26</v>
      </c>
      <c r="J141" s="17">
        <v>0</v>
      </c>
      <c r="K141" s="79">
        <f t="shared" si="10"/>
        <v>0</v>
      </c>
      <c r="L141" s="81">
        <f t="shared" si="13"/>
        <v>0</v>
      </c>
      <c r="M141" s="82"/>
      <c r="N141" s="83">
        <f t="shared" si="11"/>
        <v>0</v>
      </c>
      <c r="O141" s="80"/>
      <c r="P141" s="80"/>
      <c r="Q141" s="80"/>
      <c r="R141" s="84">
        <f t="shared" si="12"/>
        <v>0</v>
      </c>
      <c r="S141" s="19" t="str">
        <f t="shared" si="9"/>
        <v>OK</v>
      </c>
      <c r="T141" s="103"/>
      <c r="U141" s="103"/>
      <c r="V141" s="103"/>
      <c r="W141" s="103"/>
      <c r="X141" s="103"/>
      <c r="Y141" s="50"/>
      <c r="Z141" s="50"/>
      <c r="AA141" s="50"/>
      <c r="AB141" s="50"/>
      <c r="AC141" s="50"/>
      <c r="AD141" s="50"/>
      <c r="AE141" s="50"/>
      <c r="AF141" s="51"/>
      <c r="AG141" s="51"/>
      <c r="AH141" s="51"/>
      <c r="AI141" s="51"/>
    </row>
    <row r="142" spans="1:35" ht="40" customHeight="1" x14ac:dyDescent="0.35">
      <c r="A142" s="109"/>
      <c r="B142" s="112"/>
      <c r="C142" s="33">
        <v>139</v>
      </c>
      <c r="D142" s="115"/>
      <c r="E142" s="39" t="s">
        <v>70</v>
      </c>
      <c r="F142" s="40" t="s">
        <v>125</v>
      </c>
      <c r="G142" s="40" t="s">
        <v>71</v>
      </c>
      <c r="H142" s="40" t="s">
        <v>29</v>
      </c>
      <c r="I142" s="38">
        <v>164.74</v>
      </c>
      <c r="J142" s="17">
        <v>0</v>
      </c>
      <c r="K142" s="79">
        <f t="shared" si="10"/>
        <v>0</v>
      </c>
      <c r="L142" s="81">
        <f t="shared" si="13"/>
        <v>0</v>
      </c>
      <c r="M142" s="82"/>
      <c r="N142" s="83">
        <f t="shared" si="11"/>
        <v>0</v>
      </c>
      <c r="O142" s="80"/>
      <c r="P142" s="80"/>
      <c r="Q142" s="80"/>
      <c r="R142" s="84">
        <f t="shared" si="12"/>
        <v>0</v>
      </c>
      <c r="S142" s="19" t="str">
        <f t="shared" si="9"/>
        <v>OK</v>
      </c>
      <c r="T142" s="103"/>
      <c r="U142" s="103"/>
      <c r="V142" s="103"/>
      <c r="W142" s="103"/>
      <c r="X142" s="103"/>
      <c r="Y142" s="50"/>
      <c r="Z142" s="50"/>
      <c r="AA142" s="50"/>
      <c r="AB142" s="50"/>
      <c r="AC142" s="50"/>
      <c r="AD142" s="50"/>
      <c r="AE142" s="50"/>
      <c r="AF142" s="51"/>
      <c r="AG142" s="51"/>
      <c r="AH142" s="51"/>
      <c r="AI142" s="51"/>
    </row>
    <row r="143" spans="1:35" ht="40" customHeight="1" x14ac:dyDescent="0.35">
      <c r="A143" s="109"/>
      <c r="B143" s="112"/>
      <c r="C143" s="33">
        <v>140</v>
      </c>
      <c r="D143" s="115"/>
      <c r="E143" s="39" t="s">
        <v>72</v>
      </c>
      <c r="F143" s="40" t="s">
        <v>125</v>
      </c>
      <c r="G143" s="40" t="s">
        <v>73</v>
      </c>
      <c r="H143" s="40" t="s">
        <v>29</v>
      </c>
      <c r="I143" s="38">
        <v>960</v>
      </c>
      <c r="J143" s="17">
        <v>0</v>
      </c>
      <c r="K143" s="79">
        <f t="shared" si="10"/>
        <v>0</v>
      </c>
      <c r="L143" s="81">
        <f t="shared" si="13"/>
        <v>0</v>
      </c>
      <c r="M143" s="82"/>
      <c r="N143" s="83">
        <f t="shared" si="11"/>
        <v>0</v>
      </c>
      <c r="O143" s="80"/>
      <c r="P143" s="80"/>
      <c r="Q143" s="80"/>
      <c r="R143" s="84">
        <f t="shared" si="12"/>
        <v>0</v>
      </c>
      <c r="S143" s="19" t="str">
        <f t="shared" si="9"/>
        <v>OK</v>
      </c>
      <c r="T143" s="103"/>
      <c r="U143" s="103"/>
      <c r="V143" s="103"/>
      <c r="W143" s="103"/>
      <c r="X143" s="103"/>
      <c r="Y143" s="50"/>
      <c r="Z143" s="50"/>
      <c r="AA143" s="50"/>
      <c r="AB143" s="50"/>
      <c r="AC143" s="50"/>
      <c r="AD143" s="50"/>
      <c r="AE143" s="50"/>
      <c r="AF143" s="51"/>
      <c r="AG143" s="51"/>
      <c r="AH143" s="51"/>
      <c r="AI143" s="51"/>
    </row>
    <row r="144" spans="1:35" ht="40" customHeight="1" x14ac:dyDescent="0.35">
      <c r="A144" s="109"/>
      <c r="B144" s="112"/>
      <c r="C144" s="33">
        <v>141</v>
      </c>
      <c r="D144" s="115"/>
      <c r="E144" s="39" t="s">
        <v>74</v>
      </c>
      <c r="F144" s="40" t="s">
        <v>125</v>
      </c>
      <c r="G144" s="40" t="s">
        <v>75</v>
      </c>
      <c r="H144" s="40" t="s">
        <v>29</v>
      </c>
      <c r="I144" s="38">
        <v>1340</v>
      </c>
      <c r="J144" s="17">
        <v>0</v>
      </c>
      <c r="K144" s="79">
        <f t="shared" si="10"/>
        <v>0</v>
      </c>
      <c r="L144" s="81">
        <f t="shared" si="13"/>
        <v>0</v>
      </c>
      <c r="M144" s="82"/>
      <c r="N144" s="83">
        <f t="shared" si="11"/>
        <v>0</v>
      </c>
      <c r="O144" s="80"/>
      <c r="P144" s="80"/>
      <c r="Q144" s="80"/>
      <c r="R144" s="84">
        <f t="shared" si="12"/>
        <v>0</v>
      </c>
      <c r="S144" s="19" t="str">
        <f t="shared" si="9"/>
        <v>OK</v>
      </c>
      <c r="T144" s="103"/>
      <c r="U144" s="103"/>
      <c r="V144" s="103"/>
      <c r="W144" s="103"/>
      <c r="X144" s="103"/>
      <c r="Y144" s="50"/>
      <c r="Z144" s="50"/>
      <c r="AA144" s="50"/>
      <c r="AB144" s="50"/>
      <c r="AC144" s="50"/>
      <c r="AD144" s="50"/>
      <c r="AE144" s="50"/>
      <c r="AF144" s="51"/>
      <c r="AG144" s="51"/>
      <c r="AH144" s="51"/>
      <c r="AI144" s="51"/>
    </row>
    <row r="145" spans="1:35" ht="40" customHeight="1" x14ac:dyDescent="0.35">
      <c r="A145" s="109"/>
      <c r="B145" s="112"/>
      <c r="C145" s="33">
        <v>142</v>
      </c>
      <c r="D145" s="115"/>
      <c r="E145" s="39" t="s">
        <v>76</v>
      </c>
      <c r="F145" s="40" t="s">
        <v>125</v>
      </c>
      <c r="G145" s="40" t="s">
        <v>28</v>
      </c>
      <c r="H145" s="40" t="s">
        <v>29</v>
      </c>
      <c r="I145" s="38">
        <v>716.77</v>
      </c>
      <c r="J145" s="17">
        <v>0</v>
      </c>
      <c r="K145" s="79">
        <f t="shared" si="10"/>
        <v>0</v>
      </c>
      <c r="L145" s="81">
        <f t="shared" si="13"/>
        <v>0</v>
      </c>
      <c r="M145" s="82"/>
      <c r="N145" s="83">
        <f t="shared" si="11"/>
        <v>0</v>
      </c>
      <c r="O145" s="80"/>
      <c r="P145" s="80"/>
      <c r="Q145" s="80"/>
      <c r="R145" s="84">
        <f t="shared" si="12"/>
        <v>0</v>
      </c>
      <c r="S145" s="19" t="str">
        <f t="shared" si="9"/>
        <v>OK</v>
      </c>
      <c r="T145" s="103"/>
      <c r="U145" s="103"/>
      <c r="V145" s="103"/>
      <c r="W145" s="103"/>
      <c r="X145" s="103"/>
      <c r="Y145" s="50"/>
      <c r="Z145" s="50"/>
      <c r="AA145" s="50"/>
      <c r="AB145" s="50"/>
      <c r="AC145" s="50"/>
      <c r="AD145" s="50"/>
      <c r="AE145" s="50"/>
      <c r="AF145" s="51"/>
      <c r="AG145" s="51"/>
      <c r="AH145" s="51"/>
      <c r="AI145" s="51"/>
    </row>
    <row r="146" spans="1:35" ht="40" customHeight="1" x14ac:dyDescent="0.35">
      <c r="A146" s="109"/>
      <c r="B146" s="112"/>
      <c r="C146" s="33">
        <v>143</v>
      </c>
      <c r="D146" s="115"/>
      <c r="E146" s="39" t="s">
        <v>77</v>
      </c>
      <c r="F146" s="40" t="s">
        <v>125</v>
      </c>
      <c r="G146" s="40" t="s">
        <v>28</v>
      </c>
      <c r="H146" s="40" t="s">
        <v>29</v>
      </c>
      <c r="I146" s="38">
        <v>1353.57</v>
      </c>
      <c r="J146" s="17">
        <v>0</v>
      </c>
      <c r="K146" s="79">
        <f t="shared" si="10"/>
        <v>0</v>
      </c>
      <c r="L146" s="81">
        <f t="shared" si="13"/>
        <v>0</v>
      </c>
      <c r="M146" s="82"/>
      <c r="N146" s="83">
        <f t="shared" si="11"/>
        <v>0</v>
      </c>
      <c r="O146" s="80"/>
      <c r="P146" s="80"/>
      <c r="Q146" s="80"/>
      <c r="R146" s="84">
        <f t="shared" si="12"/>
        <v>0</v>
      </c>
      <c r="S146" s="19" t="str">
        <f t="shared" si="9"/>
        <v>OK</v>
      </c>
      <c r="T146" s="103"/>
      <c r="U146" s="103"/>
      <c r="V146" s="103"/>
      <c r="W146" s="103"/>
      <c r="X146" s="103"/>
      <c r="Y146" s="50"/>
      <c r="Z146" s="50"/>
      <c r="AA146" s="50"/>
      <c r="AB146" s="50"/>
      <c r="AC146" s="50"/>
      <c r="AD146" s="50"/>
      <c r="AE146" s="50"/>
      <c r="AF146" s="51"/>
      <c r="AG146" s="51"/>
      <c r="AH146" s="51"/>
      <c r="AI146" s="51"/>
    </row>
    <row r="147" spans="1:35" ht="40" customHeight="1" x14ac:dyDescent="0.35">
      <c r="A147" s="109"/>
      <c r="B147" s="112"/>
      <c r="C147" s="33">
        <v>144</v>
      </c>
      <c r="D147" s="115"/>
      <c r="E147" s="39" t="s">
        <v>78</v>
      </c>
      <c r="F147" s="40" t="s">
        <v>125</v>
      </c>
      <c r="G147" s="40" t="s">
        <v>28</v>
      </c>
      <c r="H147" s="40" t="s">
        <v>29</v>
      </c>
      <c r="I147" s="38">
        <v>90</v>
      </c>
      <c r="J147" s="17">
        <v>0</v>
      </c>
      <c r="K147" s="79">
        <f t="shared" si="10"/>
        <v>0</v>
      </c>
      <c r="L147" s="81">
        <f t="shared" si="13"/>
        <v>0</v>
      </c>
      <c r="M147" s="82"/>
      <c r="N147" s="83">
        <f t="shared" si="11"/>
        <v>0</v>
      </c>
      <c r="O147" s="80"/>
      <c r="P147" s="80"/>
      <c r="Q147" s="80"/>
      <c r="R147" s="84">
        <f t="shared" si="12"/>
        <v>0</v>
      </c>
      <c r="S147" s="19" t="str">
        <f t="shared" si="9"/>
        <v>OK</v>
      </c>
      <c r="T147" s="103"/>
      <c r="U147" s="103"/>
      <c r="V147" s="103"/>
      <c r="W147" s="103"/>
      <c r="X147" s="103"/>
      <c r="Y147" s="50"/>
      <c r="Z147" s="50"/>
      <c r="AA147" s="50"/>
      <c r="AB147" s="50"/>
      <c r="AC147" s="50"/>
      <c r="AD147" s="50"/>
      <c r="AE147" s="50"/>
      <c r="AF147" s="51"/>
      <c r="AG147" s="51"/>
      <c r="AH147" s="51"/>
      <c r="AI147" s="51"/>
    </row>
    <row r="148" spans="1:35" ht="40" customHeight="1" x14ac:dyDescent="0.35">
      <c r="A148" s="109"/>
      <c r="B148" s="112"/>
      <c r="C148" s="33">
        <v>145</v>
      </c>
      <c r="D148" s="115"/>
      <c r="E148" s="39" t="s">
        <v>131</v>
      </c>
      <c r="F148" s="40" t="s">
        <v>125</v>
      </c>
      <c r="G148" s="40" t="s">
        <v>28</v>
      </c>
      <c r="H148" s="40" t="s">
        <v>29</v>
      </c>
      <c r="I148" s="38">
        <v>85.21</v>
      </c>
      <c r="J148" s="17">
        <v>0</v>
      </c>
      <c r="K148" s="79">
        <f t="shared" si="10"/>
        <v>0</v>
      </c>
      <c r="L148" s="81">
        <f t="shared" si="13"/>
        <v>0</v>
      </c>
      <c r="M148" s="82"/>
      <c r="N148" s="83">
        <f t="shared" si="11"/>
        <v>0</v>
      </c>
      <c r="O148" s="80"/>
      <c r="P148" s="80"/>
      <c r="Q148" s="80"/>
      <c r="R148" s="84">
        <f t="shared" si="12"/>
        <v>0</v>
      </c>
      <c r="S148" s="19" t="str">
        <f t="shared" si="9"/>
        <v>OK</v>
      </c>
      <c r="T148" s="103"/>
      <c r="U148" s="103"/>
      <c r="V148" s="103"/>
      <c r="W148" s="103"/>
      <c r="X148" s="103"/>
      <c r="Y148" s="50"/>
      <c r="Z148" s="50"/>
      <c r="AA148" s="50"/>
      <c r="AB148" s="50"/>
      <c r="AC148" s="50"/>
      <c r="AD148" s="50"/>
      <c r="AE148" s="50"/>
      <c r="AF148" s="51"/>
      <c r="AG148" s="51"/>
      <c r="AH148" s="51"/>
      <c r="AI148" s="51"/>
    </row>
    <row r="149" spans="1:35" ht="40" customHeight="1" x14ac:dyDescent="0.35">
      <c r="A149" s="109"/>
      <c r="B149" s="112"/>
      <c r="C149" s="33">
        <v>146</v>
      </c>
      <c r="D149" s="115"/>
      <c r="E149" s="39" t="s">
        <v>132</v>
      </c>
      <c r="F149" s="40" t="s">
        <v>37</v>
      </c>
      <c r="G149" s="40" t="s">
        <v>79</v>
      </c>
      <c r="H149" s="40" t="s">
        <v>29</v>
      </c>
      <c r="I149" s="38">
        <v>16.18</v>
      </c>
      <c r="J149" s="17">
        <v>0</v>
      </c>
      <c r="K149" s="79">
        <f t="shared" si="10"/>
        <v>0</v>
      </c>
      <c r="L149" s="81">
        <f t="shared" si="13"/>
        <v>0</v>
      </c>
      <c r="M149" s="82"/>
      <c r="N149" s="83">
        <f t="shared" si="11"/>
        <v>0</v>
      </c>
      <c r="O149" s="80"/>
      <c r="P149" s="80"/>
      <c r="Q149" s="80"/>
      <c r="R149" s="84">
        <f t="shared" si="12"/>
        <v>0</v>
      </c>
      <c r="S149" s="19" t="str">
        <f t="shared" si="9"/>
        <v>OK</v>
      </c>
      <c r="T149" s="103"/>
      <c r="U149" s="103"/>
      <c r="V149" s="103"/>
      <c r="W149" s="103"/>
      <c r="X149" s="103"/>
      <c r="Y149" s="50"/>
      <c r="Z149" s="50"/>
      <c r="AA149" s="50"/>
      <c r="AB149" s="50"/>
      <c r="AC149" s="50"/>
      <c r="AD149" s="50"/>
      <c r="AE149" s="50"/>
      <c r="AF149" s="51"/>
      <c r="AG149" s="51"/>
      <c r="AH149" s="51"/>
      <c r="AI149" s="51"/>
    </row>
    <row r="150" spans="1:35" ht="40" customHeight="1" x14ac:dyDescent="0.35">
      <c r="A150" s="109"/>
      <c r="B150" s="112"/>
      <c r="C150" s="33">
        <v>147</v>
      </c>
      <c r="D150" s="115"/>
      <c r="E150" s="39" t="s">
        <v>135</v>
      </c>
      <c r="F150" s="40" t="s">
        <v>37</v>
      </c>
      <c r="G150" s="40" t="s">
        <v>82</v>
      </c>
      <c r="H150" s="40" t="s">
        <v>29</v>
      </c>
      <c r="I150" s="38">
        <v>65.41</v>
      </c>
      <c r="J150" s="17">
        <v>0</v>
      </c>
      <c r="K150" s="79">
        <f t="shared" si="10"/>
        <v>0</v>
      </c>
      <c r="L150" s="81">
        <f t="shared" si="13"/>
        <v>0</v>
      </c>
      <c r="M150" s="82"/>
      <c r="N150" s="83">
        <f t="shared" si="11"/>
        <v>0</v>
      </c>
      <c r="O150" s="80"/>
      <c r="P150" s="80"/>
      <c r="Q150" s="80"/>
      <c r="R150" s="84">
        <f t="shared" si="12"/>
        <v>0</v>
      </c>
      <c r="S150" s="19" t="str">
        <f t="shared" si="9"/>
        <v>OK</v>
      </c>
      <c r="T150" s="103"/>
      <c r="U150" s="103"/>
      <c r="V150" s="103"/>
      <c r="W150" s="103"/>
      <c r="X150" s="103"/>
      <c r="Y150" s="50"/>
      <c r="Z150" s="50"/>
      <c r="AA150" s="50"/>
      <c r="AB150" s="50"/>
      <c r="AC150" s="50"/>
      <c r="AD150" s="50"/>
      <c r="AE150" s="50"/>
      <c r="AF150" s="51"/>
      <c r="AG150" s="51"/>
      <c r="AH150" s="51"/>
      <c r="AI150" s="51"/>
    </row>
    <row r="151" spans="1:35" ht="40" customHeight="1" x14ac:dyDescent="0.35">
      <c r="A151" s="109"/>
      <c r="B151" s="112"/>
      <c r="C151" s="33">
        <v>148</v>
      </c>
      <c r="D151" s="115"/>
      <c r="E151" s="39" t="s">
        <v>136</v>
      </c>
      <c r="F151" s="40" t="s">
        <v>37</v>
      </c>
      <c r="G151" s="40" t="s">
        <v>83</v>
      </c>
      <c r="H151" s="40" t="s">
        <v>29</v>
      </c>
      <c r="I151" s="38">
        <v>34.229999999999997</v>
      </c>
      <c r="J151" s="17">
        <v>0</v>
      </c>
      <c r="K151" s="79">
        <f t="shared" si="10"/>
        <v>0</v>
      </c>
      <c r="L151" s="81">
        <f t="shared" si="13"/>
        <v>0</v>
      </c>
      <c r="M151" s="82"/>
      <c r="N151" s="83">
        <f t="shared" si="11"/>
        <v>0</v>
      </c>
      <c r="O151" s="80"/>
      <c r="P151" s="80"/>
      <c r="Q151" s="80"/>
      <c r="R151" s="84">
        <f t="shared" si="12"/>
        <v>0</v>
      </c>
      <c r="S151" s="19" t="str">
        <f t="shared" si="9"/>
        <v>OK</v>
      </c>
      <c r="T151" s="103"/>
      <c r="U151" s="103"/>
      <c r="V151" s="103"/>
      <c r="W151" s="103"/>
      <c r="X151" s="103"/>
      <c r="Y151" s="50"/>
      <c r="Z151" s="50"/>
      <c r="AA151" s="50"/>
      <c r="AB151" s="50"/>
      <c r="AC151" s="50"/>
      <c r="AD151" s="50"/>
      <c r="AE151" s="50"/>
      <c r="AF151" s="51"/>
      <c r="AG151" s="51"/>
      <c r="AH151" s="51"/>
      <c r="AI151" s="51"/>
    </row>
    <row r="152" spans="1:35" ht="40" customHeight="1" x14ac:dyDescent="0.35">
      <c r="A152" s="109"/>
      <c r="B152" s="112"/>
      <c r="C152" s="33">
        <v>149</v>
      </c>
      <c r="D152" s="115"/>
      <c r="E152" s="39" t="s">
        <v>86</v>
      </c>
      <c r="F152" s="40" t="s">
        <v>125</v>
      </c>
      <c r="G152" s="40" t="s">
        <v>87</v>
      </c>
      <c r="H152" s="40" t="s">
        <v>29</v>
      </c>
      <c r="I152" s="38">
        <v>578.94000000000005</v>
      </c>
      <c r="J152" s="17">
        <v>0</v>
      </c>
      <c r="K152" s="79">
        <f t="shared" si="10"/>
        <v>0</v>
      </c>
      <c r="L152" s="81">
        <f t="shared" si="13"/>
        <v>0</v>
      </c>
      <c r="M152" s="82"/>
      <c r="N152" s="83">
        <f t="shared" si="11"/>
        <v>0</v>
      </c>
      <c r="O152" s="80"/>
      <c r="P152" s="80"/>
      <c r="Q152" s="80"/>
      <c r="R152" s="84">
        <f t="shared" si="12"/>
        <v>0</v>
      </c>
      <c r="S152" s="19" t="str">
        <f t="shared" si="9"/>
        <v>OK</v>
      </c>
      <c r="T152" s="103"/>
      <c r="U152" s="103"/>
      <c r="V152" s="103"/>
      <c r="W152" s="103"/>
      <c r="X152" s="103"/>
      <c r="Y152" s="50"/>
      <c r="Z152" s="50"/>
      <c r="AA152" s="50"/>
      <c r="AB152" s="50"/>
      <c r="AC152" s="50"/>
      <c r="AD152" s="50"/>
      <c r="AE152" s="50"/>
      <c r="AF152" s="51"/>
      <c r="AG152" s="51"/>
      <c r="AH152" s="51"/>
      <c r="AI152" s="51"/>
    </row>
    <row r="153" spans="1:35" ht="40" customHeight="1" x14ac:dyDescent="0.35">
      <c r="A153" s="109"/>
      <c r="B153" s="112"/>
      <c r="C153" s="33">
        <v>150</v>
      </c>
      <c r="D153" s="115"/>
      <c r="E153" s="39" t="s">
        <v>88</v>
      </c>
      <c r="F153" s="40" t="s">
        <v>125</v>
      </c>
      <c r="G153" s="40" t="s">
        <v>28</v>
      </c>
      <c r="H153" s="40" t="s">
        <v>29</v>
      </c>
      <c r="I153" s="38">
        <v>1150</v>
      </c>
      <c r="J153" s="17">
        <v>0</v>
      </c>
      <c r="K153" s="79">
        <f t="shared" si="10"/>
        <v>0</v>
      </c>
      <c r="L153" s="81">
        <f t="shared" si="13"/>
        <v>0</v>
      </c>
      <c r="M153" s="82"/>
      <c r="N153" s="83">
        <f t="shared" si="11"/>
        <v>0</v>
      </c>
      <c r="O153" s="80"/>
      <c r="P153" s="80"/>
      <c r="Q153" s="80"/>
      <c r="R153" s="84">
        <f t="shared" si="12"/>
        <v>0</v>
      </c>
      <c r="S153" s="19" t="str">
        <f t="shared" si="9"/>
        <v>OK</v>
      </c>
      <c r="T153" s="103"/>
      <c r="U153" s="103"/>
      <c r="V153" s="103"/>
      <c r="W153" s="103"/>
      <c r="X153" s="103"/>
      <c r="Y153" s="50"/>
      <c r="Z153" s="50"/>
      <c r="AA153" s="50"/>
      <c r="AB153" s="50"/>
      <c r="AC153" s="50"/>
      <c r="AD153" s="50"/>
      <c r="AE153" s="50"/>
      <c r="AF153" s="51"/>
      <c r="AG153" s="51"/>
      <c r="AH153" s="51"/>
      <c r="AI153" s="51"/>
    </row>
    <row r="154" spans="1:35" ht="40" customHeight="1" x14ac:dyDescent="0.35">
      <c r="A154" s="109"/>
      <c r="B154" s="112"/>
      <c r="C154" s="33">
        <v>151</v>
      </c>
      <c r="D154" s="115"/>
      <c r="E154" s="39" t="s">
        <v>89</v>
      </c>
      <c r="F154" s="40" t="s">
        <v>37</v>
      </c>
      <c r="G154" s="40" t="s">
        <v>28</v>
      </c>
      <c r="H154" s="40" t="s">
        <v>29</v>
      </c>
      <c r="I154" s="38">
        <v>240</v>
      </c>
      <c r="J154" s="17">
        <v>0</v>
      </c>
      <c r="K154" s="79">
        <f t="shared" si="10"/>
        <v>0</v>
      </c>
      <c r="L154" s="81">
        <f t="shared" si="13"/>
        <v>0</v>
      </c>
      <c r="M154" s="82"/>
      <c r="N154" s="83">
        <f t="shared" si="11"/>
        <v>0</v>
      </c>
      <c r="O154" s="80"/>
      <c r="P154" s="80"/>
      <c r="Q154" s="80"/>
      <c r="R154" s="84">
        <f t="shared" si="12"/>
        <v>0</v>
      </c>
      <c r="S154" s="19" t="str">
        <f t="shared" si="9"/>
        <v>OK</v>
      </c>
      <c r="T154" s="103"/>
      <c r="U154" s="103"/>
      <c r="V154" s="103"/>
      <c r="W154" s="103"/>
      <c r="X154" s="103"/>
      <c r="Y154" s="50"/>
      <c r="Z154" s="50"/>
      <c r="AA154" s="50"/>
      <c r="AB154" s="50"/>
      <c r="AC154" s="50"/>
      <c r="AD154" s="50"/>
      <c r="AE154" s="50"/>
      <c r="AF154" s="51"/>
      <c r="AG154" s="51"/>
      <c r="AH154" s="51"/>
      <c r="AI154" s="51"/>
    </row>
    <row r="155" spans="1:35" ht="40" customHeight="1" x14ac:dyDescent="0.35">
      <c r="A155" s="109"/>
      <c r="B155" s="112"/>
      <c r="C155" s="33">
        <v>152</v>
      </c>
      <c r="D155" s="115"/>
      <c r="E155" s="39" t="s">
        <v>90</v>
      </c>
      <c r="F155" s="40" t="s">
        <v>37</v>
      </c>
      <c r="G155" s="40" t="s">
        <v>28</v>
      </c>
      <c r="H155" s="40" t="s">
        <v>29</v>
      </c>
      <c r="I155" s="38">
        <v>135</v>
      </c>
      <c r="J155" s="17">
        <v>0</v>
      </c>
      <c r="K155" s="79">
        <f t="shared" si="10"/>
        <v>0</v>
      </c>
      <c r="L155" s="81">
        <f t="shared" si="13"/>
        <v>0</v>
      </c>
      <c r="M155" s="82"/>
      <c r="N155" s="83">
        <f t="shared" si="11"/>
        <v>0</v>
      </c>
      <c r="O155" s="80"/>
      <c r="P155" s="80"/>
      <c r="Q155" s="80"/>
      <c r="R155" s="84">
        <f t="shared" si="12"/>
        <v>0</v>
      </c>
      <c r="S155" s="19" t="str">
        <f t="shared" si="9"/>
        <v>OK</v>
      </c>
      <c r="T155" s="103"/>
      <c r="U155" s="103"/>
      <c r="V155" s="103"/>
      <c r="W155" s="103"/>
      <c r="X155" s="103"/>
      <c r="Y155" s="50"/>
      <c r="Z155" s="50"/>
      <c r="AA155" s="50"/>
      <c r="AB155" s="50"/>
      <c r="AC155" s="50"/>
      <c r="AD155" s="50"/>
      <c r="AE155" s="50"/>
      <c r="AF155" s="51"/>
      <c r="AG155" s="51"/>
      <c r="AH155" s="51"/>
      <c r="AI155" s="51"/>
    </row>
    <row r="156" spans="1:35" ht="40" customHeight="1" x14ac:dyDescent="0.35">
      <c r="A156" s="109"/>
      <c r="B156" s="112"/>
      <c r="C156" s="33">
        <v>153</v>
      </c>
      <c r="D156" s="115"/>
      <c r="E156" s="39" t="s">
        <v>91</v>
      </c>
      <c r="F156" s="40" t="s">
        <v>37</v>
      </c>
      <c r="G156" s="40" t="s">
        <v>92</v>
      </c>
      <c r="H156" s="40" t="s">
        <v>29</v>
      </c>
      <c r="I156" s="38">
        <v>24.21</v>
      </c>
      <c r="J156" s="17">
        <v>0</v>
      </c>
      <c r="K156" s="79">
        <f t="shared" si="10"/>
        <v>0</v>
      </c>
      <c r="L156" s="81">
        <f t="shared" si="13"/>
        <v>0</v>
      </c>
      <c r="M156" s="82"/>
      <c r="N156" s="83">
        <f t="shared" si="11"/>
        <v>0</v>
      </c>
      <c r="O156" s="80"/>
      <c r="P156" s="80"/>
      <c r="Q156" s="80"/>
      <c r="R156" s="84">
        <f t="shared" si="12"/>
        <v>0</v>
      </c>
      <c r="S156" s="19" t="str">
        <f t="shared" si="9"/>
        <v>OK</v>
      </c>
      <c r="T156" s="103"/>
      <c r="U156" s="103"/>
      <c r="V156" s="103"/>
      <c r="W156" s="103"/>
      <c r="X156" s="103"/>
      <c r="Y156" s="50"/>
      <c r="Z156" s="50"/>
      <c r="AA156" s="50"/>
      <c r="AB156" s="50"/>
      <c r="AC156" s="50"/>
      <c r="AD156" s="50"/>
      <c r="AE156" s="50"/>
      <c r="AF156" s="51"/>
      <c r="AG156" s="51"/>
      <c r="AH156" s="51"/>
      <c r="AI156" s="51"/>
    </row>
    <row r="157" spans="1:35" ht="40" customHeight="1" x14ac:dyDescent="0.35">
      <c r="A157" s="109"/>
      <c r="B157" s="112"/>
      <c r="C157" s="33">
        <v>154</v>
      </c>
      <c r="D157" s="115"/>
      <c r="E157" s="39" t="s">
        <v>93</v>
      </c>
      <c r="F157" s="40" t="s">
        <v>125</v>
      </c>
      <c r="G157" s="40" t="s">
        <v>28</v>
      </c>
      <c r="H157" s="40" t="s">
        <v>29</v>
      </c>
      <c r="I157" s="38">
        <v>224</v>
      </c>
      <c r="J157" s="17">
        <v>0</v>
      </c>
      <c r="K157" s="79">
        <f t="shared" si="10"/>
        <v>0</v>
      </c>
      <c r="L157" s="81">
        <f t="shared" si="13"/>
        <v>0</v>
      </c>
      <c r="M157" s="82"/>
      <c r="N157" s="83">
        <f t="shared" si="11"/>
        <v>0</v>
      </c>
      <c r="O157" s="80"/>
      <c r="P157" s="80"/>
      <c r="Q157" s="80"/>
      <c r="R157" s="84">
        <f t="shared" si="12"/>
        <v>0</v>
      </c>
      <c r="S157" s="19" t="str">
        <f t="shared" si="9"/>
        <v>OK</v>
      </c>
      <c r="T157" s="103"/>
      <c r="U157" s="103"/>
      <c r="V157" s="103"/>
      <c r="W157" s="103"/>
      <c r="X157" s="103"/>
      <c r="Y157" s="50"/>
      <c r="Z157" s="50"/>
      <c r="AA157" s="50"/>
      <c r="AB157" s="50"/>
      <c r="AC157" s="50"/>
      <c r="AD157" s="50"/>
      <c r="AE157" s="50"/>
      <c r="AF157" s="51"/>
      <c r="AG157" s="51"/>
      <c r="AH157" s="51"/>
      <c r="AI157" s="51"/>
    </row>
    <row r="158" spans="1:35" ht="40" customHeight="1" x14ac:dyDescent="0.35">
      <c r="A158" s="110"/>
      <c r="B158" s="113"/>
      <c r="C158" s="33">
        <v>155</v>
      </c>
      <c r="D158" s="116"/>
      <c r="E158" s="39" t="s">
        <v>94</v>
      </c>
      <c r="F158" s="40" t="s">
        <v>125</v>
      </c>
      <c r="G158" s="40" t="s">
        <v>28</v>
      </c>
      <c r="H158" s="40" t="s">
        <v>29</v>
      </c>
      <c r="I158" s="38">
        <v>245</v>
      </c>
      <c r="J158" s="17">
        <v>0</v>
      </c>
      <c r="K158" s="79">
        <f t="shared" si="10"/>
        <v>0</v>
      </c>
      <c r="L158" s="81">
        <f t="shared" si="13"/>
        <v>0</v>
      </c>
      <c r="M158" s="82"/>
      <c r="N158" s="83">
        <f t="shared" si="11"/>
        <v>0</v>
      </c>
      <c r="O158" s="80"/>
      <c r="P158" s="80"/>
      <c r="Q158" s="80"/>
      <c r="R158" s="84">
        <f t="shared" si="12"/>
        <v>0</v>
      </c>
      <c r="S158" s="19" t="str">
        <f t="shared" si="9"/>
        <v>OK</v>
      </c>
      <c r="T158" s="103"/>
      <c r="U158" s="103"/>
      <c r="V158" s="103"/>
      <c r="W158" s="103"/>
      <c r="X158" s="103"/>
      <c r="Y158" s="50"/>
      <c r="Z158" s="50"/>
      <c r="AA158" s="50"/>
      <c r="AB158" s="50"/>
      <c r="AC158" s="50"/>
      <c r="AD158" s="50"/>
      <c r="AE158" s="50"/>
      <c r="AF158" s="51"/>
      <c r="AG158" s="51"/>
      <c r="AH158" s="51"/>
      <c r="AI158" s="51"/>
    </row>
    <row r="159" spans="1:35" ht="40" customHeight="1" x14ac:dyDescent="0.35">
      <c r="A159" s="108" t="s">
        <v>143</v>
      </c>
      <c r="B159" s="111">
        <v>5</v>
      </c>
      <c r="C159" s="33">
        <v>156</v>
      </c>
      <c r="D159" s="114" t="s">
        <v>123</v>
      </c>
      <c r="E159" s="39" t="s">
        <v>27</v>
      </c>
      <c r="F159" s="40" t="s">
        <v>125</v>
      </c>
      <c r="G159" s="40" t="s">
        <v>28</v>
      </c>
      <c r="H159" s="40" t="s">
        <v>29</v>
      </c>
      <c r="I159" s="38">
        <v>250</v>
      </c>
      <c r="J159" s="17">
        <v>0</v>
      </c>
      <c r="K159" s="79">
        <f t="shared" si="10"/>
        <v>0</v>
      </c>
      <c r="L159" s="81">
        <f t="shared" si="13"/>
        <v>0</v>
      </c>
      <c r="M159" s="82"/>
      <c r="N159" s="83">
        <f t="shared" si="11"/>
        <v>0</v>
      </c>
      <c r="O159" s="80"/>
      <c r="P159" s="80"/>
      <c r="Q159" s="80"/>
      <c r="R159" s="84">
        <f t="shared" si="12"/>
        <v>0</v>
      </c>
      <c r="S159" s="19" t="str">
        <f t="shared" si="9"/>
        <v>OK</v>
      </c>
      <c r="T159" s="103"/>
      <c r="U159" s="103"/>
      <c r="V159" s="103"/>
      <c r="W159" s="103"/>
      <c r="X159" s="103"/>
      <c r="Y159" s="50"/>
      <c r="Z159" s="50"/>
      <c r="AA159" s="50"/>
      <c r="AB159" s="50"/>
      <c r="AC159" s="50"/>
      <c r="AD159" s="50"/>
      <c r="AE159" s="50"/>
      <c r="AF159" s="51"/>
      <c r="AG159" s="51"/>
      <c r="AH159" s="51"/>
      <c r="AI159" s="51"/>
    </row>
    <row r="160" spans="1:35" ht="40" customHeight="1" x14ac:dyDescent="0.35">
      <c r="A160" s="109"/>
      <c r="B160" s="112"/>
      <c r="C160" s="33">
        <v>157</v>
      </c>
      <c r="D160" s="115"/>
      <c r="E160" s="39" t="s">
        <v>30</v>
      </c>
      <c r="F160" s="40" t="s">
        <v>31</v>
      </c>
      <c r="G160" s="40" t="s">
        <v>28</v>
      </c>
      <c r="H160" s="40" t="s">
        <v>29</v>
      </c>
      <c r="I160" s="38">
        <v>20</v>
      </c>
      <c r="J160" s="17">
        <v>0</v>
      </c>
      <c r="K160" s="79">
        <f t="shared" si="10"/>
        <v>0</v>
      </c>
      <c r="L160" s="81">
        <f t="shared" si="13"/>
        <v>0</v>
      </c>
      <c r="M160" s="82"/>
      <c r="N160" s="83">
        <f t="shared" si="11"/>
        <v>0</v>
      </c>
      <c r="O160" s="80"/>
      <c r="P160" s="80"/>
      <c r="Q160" s="80"/>
      <c r="R160" s="84">
        <f t="shared" si="12"/>
        <v>0</v>
      </c>
      <c r="S160" s="19" t="str">
        <f t="shared" si="9"/>
        <v>OK</v>
      </c>
      <c r="T160" s="103"/>
      <c r="U160" s="103"/>
      <c r="V160" s="103"/>
      <c r="W160" s="103"/>
      <c r="X160" s="103"/>
      <c r="Y160" s="50"/>
      <c r="Z160" s="50"/>
      <c r="AA160" s="50"/>
      <c r="AB160" s="50"/>
      <c r="AC160" s="50"/>
      <c r="AD160" s="50"/>
      <c r="AE160" s="50"/>
      <c r="AF160" s="51"/>
      <c r="AG160" s="51"/>
      <c r="AH160" s="51"/>
      <c r="AI160" s="51"/>
    </row>
    <row r="161" spans="1:35" ht="40" customHeight="1" x14ac:dyDescent="0.35">
      <c r="A161" s="109"/>
      <c r="B161" s="112"/>
      <c r="C161" s="33">
        <v>158</v>
      </c>
      <c r="D161" s="115"/>
      <c r="E161" s="39" t="s">
        <v>32</v>
      </c>
      <c r="F161" s="40" t="s">
        <v>125</v>
      </c>
      <c r="G161" s="40" t="s">
        <v>28</v>
      </c>
      <c r="H161" s="40" t="s">
        <v>29</v>
      </c>
      <c r="I161" s="38">
        <v>32</v>
      </c>
      <c r="J161" s="17">
        <v>0</v>
      </c>
      <c r="K161" s="79">
        <f t="shared" si="10"/>
        <v>0</v>
      </c>
      <c r="L161" s="81">
        <f t="shared" si="13"/>
        <v>0</v>
      </c>
      <c r="M161" s="82"/>
      <c r="N161" s="83">
        <f t="shared" si="11"/>
        <v>0</v>
      </c>
      <c r="O161" s="80"/>
      <c r="P161" s="80"/>
      <c r="Q161" s="80"/>
      <c r="R161" s="84">
        <f t="shared" si="12"/>
        <v>0</v>
      </c>
      <c r="S161" s="19" t="str">
        <f t="shared" si="9"/>
        <v>OK</v>
      </c>
      <c r="T161" s="103"/>
      <c r="U161" s="103"/>
      <c r="V161" s="103"/>
      <c r="W161" s="103"/>
      <c r="X161" s="103"/>
      <c r="Y161" s="50"/>
      <c r="Z161" s="50"/>
      <c r="AA161" s="50"/>
      <c r="AB161" s="50"/>
      <c r="AC161" s="50"/>
      <c r="AD161" s="50"/>
      <c r="AE161" s="50"/>
      <c r="AF161" s="51"/>
      <c r="AG161" s="51"/>
      <c r="AH161" s="51"/>
      <c r="AI161" s="51"/>
    </row>
    <row r="162" spans="1:35" ht="40" customHeight="1" x14ac:dyDescent="0.35">
      <c r="A162" s="109"/>
      <c r="B162" s="112"/>
      <c r="C162" s="33">
        <v>159</v>
      </c>
      <c r="D162" s="115"/>
      <c r="E162" s="39" t="s">
        <v>33</v>
      </c>
      <c r="F162" s="40" t="s">
        <v>125</v>
      </c>
      <c r="G162" s="40" t="s">
        <v>34</v>
      </c>
      <c r="H162" s="40" t="s">
        <v>29</v>
      </c>
      <c r="I162" s="38">
        <v>52</v>
      </c>
      <c r="J162" s="17">
        <v>0</v>
      </c>
      <c r="K162" s="79">
        <f t="shared" si="10"/>
        <v>0</v>
      </c>
      <c r="L162" s="81">
        <f t="shared" si="13"/>
        <v>0</v>
      </c>
      <c r="M162" s="82"/>
      <c r="N162" s="83">
        <f t="shared" si="11"/>
        <v>0</v>
      </c>
      <c r="O162" s="80"/>
      <c r="P162" s="80"/>
      <c r="Q162" s="80"/>
      <c r="R162" s="84">
        <f t="shared" si="12"/>
        <v>0</v>
      </c>
      <c r="S162" s="19" t="str">
        <f t="shared" si="9"/>
        <v>OK</v>
      </c>
      <c r="T162" s="103"/>
      <c r="U162" s="103"/>
      <c r="V162" s="103"/>
      <c r="W162" s="103"/>
      <c r="X162" s="103"/>
      <c r="Y162" s="50"/>
      <c r="Z162" s="50"/>
      <c r="AA162" s="50"/>
      <c r="AB162" s="50"/>
      <c r="AC162" s="50"/>
      <c r="AD162" s="50"/>
      <c r="AE162" s="50"/>
      <c r="AF162" s="51"/>
      <c r="AG162" s="51"/>
      <c r="AH162" s="51"/>
      <c r="AI162" s="51"/>
    </row>
    <row r="163" spans="1:35" ht="40" customHeight="1" x14ac:dyDescent="0.35">
      <c r="A163" s="109"/>
      <c r="B163" s="112"/>
      <c r="C163" s="33">
        <v>160</v>
      </c>
      <c r="D163" s="115"/>
      <c r="E163" s="39" t="s">
        <v>35</v>
      </c>
      <c r="F163" s="40" t="s">
        <v>125</v>
      </c>
      <c r="G163" s="40" t="s">
        <v>36</v>
      </c>
      <c r="H163" s="40" t="s">
        <v>29</v>
      </c>
      <c r="I163" s="38">
        <v>75</v>
      </c>
      <c r="J163" s="17">
        <v>0</v>
      </c>
      <c r="K163" s="79">
        <f t="shared" si="10"/>
        <v>0</v>
      </c>
      <c r="L163" s="81">
        <f t="shared" si="13"/>
        <v>0</v>
      </c>
      <c r="M163" s="82"/>
      <c r="N163" s="83">
        <f t="shared" si="11"/>
        <v>0</v>
      </c>
      <c r="O163" s="80"/>
      <c r="P163" s="80"/>
      <c r="Q163" s="80"/>
      <c r="R163" s="84">
        <f t="shared" si="12"/>
        <v>0</v>
      </c>
      <c r="S163" s="19" t="str">
        <f t="shared" si="9"/>
        <v>OK</v>
      </c>
      <c r="T163" s="103"/>
      <c r="U163" s="103"/>
      <c r="V163" s="103"/>
      <c r="W163" s="103"/>
      <c r="X163" s="103"/>
      <c r="Y163" s="50"/>
      <c r="Z163" s="50"/>
      <c r="AA163" s="50"/>
      <c r="AB163" s="50"/>
      <c r="AC163" s="50"/>
      <c r="AD163" s="50"/>
      <c r="AE163" s="50"/>
      <c r="AF163" s="51"/>
      <c r="AG163" s="51"/>
      <c r="AH163" s="51"/>
      <c r="AI163" s="51"/>
    </row>
    <row r="164" spans="1:35" ht="40" customHeight="1" x14ac:dyDescent="0.35">
      <c r="A164" s="109"/>
      <c r="B164" s="112"/>
      <c r="C164" s="33">
        <v>161</v>
      </c>
      <c r="D164" s="115"/>
      <c r="E164" s="39" t="s">
        <v>127</v>
      </c>
      <c r="F164" s="40" t="s">
        <v>125</v>
      </c>
      <c r="G164" s="40" t="s">
        <v>28</v>
      </c>
      <c r="H164" s="40" t="s">
        <v>29</v>
      </c>
      <c r="I164" s="38">
        <v>6.59</v>
      </c>
      <c r="J164" s="17">
        <v>0</v>
      </c>
      <c r="K164" s="79">
        <f t="shared" si="10"/>
        <v>0</v>
      </c>
      <c r="L164" s="81">
        <f t="shared" si="13"/>
        <v>0</v>
      </c>
      <c r="M164" s="82"/>
      <c r="N164" s="83">
        <f t="shared" si="11"/>
        <v>0</v>
      </c>
      <c r="O164" s="80"/>
      <c r="P164" s="80"/>
      <c r="Q164" s="80"/>
      <c r="R164" s="84">
        <f t="shared" si="12"/>
        <v>0</v>
      </c>
      <c r="S164" s="19" t="str">
        <f t="shared" si="9"/>
        <v>OK</v>
      </c>
      <c r="T164" s="103"/>
      <c r="U164" s="103"/>
      <c r="V164" s="103"/>
      <c r="W164" s="103"/>
      <c r="X164" s="103"/>
      <c r="Y164" s="50"/>
      <c r="Z164" s="50"/>
      <c r="AA164" s="50"/>
      <c r="AB164" s="50"/>
      <c r="AC164" s="50"/>
      <c r="AD164" s="50"/>
      <c r="AE164" s="50"/>
      <c r="AF164" s="51"/>
      <c r="AG164" s="51"/>
      <c r="AH164" s="51"/>
      <c r="AI164" s="51"/>
    </row>
    <row r="165" spans="1:35" ht="40" customHeight="1" x14ac:dyDescent="0.35">
      <c r="A165" s="109"/>
      <c r="B165" s="112"/>
      <c r="C165" s="33">
        <v>162</v>
      </c>
      <c r="D165" s="115"/>
      <c r="E165" s="39" t="s">
        <v>41</v>
      </c>
      <c r="F165" s="40" t="s">
        <v>10</v>
      </c>
      <c r="G165" s="40" t="s">
        <v>28</v>
      </c>
      <c r="H165" s="40" t="s">
        <v>29</v>
      </c>
      <c r="I165" s="38">
        <v>74.28</v>
      </c>
      <c r="J165" s="17">
        <v>0</v>
      </c>
      <c r="K165" s="79">
        <f t="shared" si="10"/>
        <v>0</v>
      </c>
      <c r="L165" s="81">
        <f t="shared" si="13"/>
        <v>0</v>
      </c>
      <c r="M165" s="82"/>
      <c r="N165" s="83">
        <f t="shared" si="11"/>
        <v>0</v>
      </c>
      <c r="O165" s="80"/>
      <c r="P165" s="80"/>
      <c r="Q165" s="80"/>
      <c r="R165" s="84">
        <f t="shared" si="12"/>
        <v>0</v>
      </c>
      <c r="S165" s="19" t="str">
        <f t="shared" si="9"/>
        <v>OK</v>
      </c>
      <c r="T165" s="103"/>
      <c r="U165" s="103"/>
      <c r="V165" s="103"/>
      <c r="W165" s="103"/>
      <c r="X165" s="103"/>
      <c r="Y165" s="50"/>
      <c r="Z165" s="50"/>
      <c r="AA165" s="50"/>
      <c r="AB165" s="50"/>
      <c r="AC165" s="50"/>
      <c r="AD165" s="50"/>
      <c r="AE165" s="50"/>
      <c r="AF165" s="51"/>
      <c r="AG165" s="51"/>
      <c r="AH165" s="51"/>
      <c r="AI165" s="51"/>
    </row>
    <row r="166" spans="1:35" ht="40" customHeight="1" x14ac:dyDescent="0.35">
      <c r="A166" s="109"/>
      <c r="B166" s="112"/>
      <c r="C166" s="33">
        <v>163</v>
      </c>
      <c r="D166" s="115"/>
      <c r="E166" s="39" t="s">
        <v>42</v>
      </c>
      <c r="F166" s="40" t="s">
        <v>43</v>
      </c>
      <c r="G166" s="40" t="s">
        <v>28</v>
      </c>
      <c r="H166" s="40" t="s">
        <v>29</v>
      </c>
      <c r="I166" s="38">
        <v>26.57</v>
      </c>
      <c r="J166" s="17">
        <v>0</v>
      </c>
      <c r="K166" s="79">
        <f t="shared" si="10"/>
        <v>0</v>
      </c>
      <c r="L166" s="81">
        <f t="shared" si="13"/>
        <v>0</v>
      </c>
      <c r="M166" s="82"/>
      <c r="N166" s="83">
        <f t="shared" si="11"/>
        <v>0</v>
      </c>
      <c r="O166" s="80"/>
      <c r="P166" s="80"/>
      <c r="Q166" s="80"/>
      <c r="R166" s="84">
        <f t="shared" si="12"/>
        <v>0</v>
      </c>
      <c r="S166" s="19" t="str">
        <f t="shared" si="9"/>
        <v>OK</v>
      </c>
      <c r="T166" s="103"/>
      <c r="U166" s="103"/>
      <c r="V166" s="103"/>
      <c r="W166" s="103"/>
      <c r="X166" s="103"/>
      <c r="Y166" s="50"/>
      <c r="Z166" s="50"/>
      <c r="AA166" s="50"/>
      <c r="AB166" s="50"/>
      <c r="AC166" s="50"/>
      <c r="AD166" s="50"/>
      <c r="AE166" s="50"/>
      <c r="AF166" s="51"/>
      <c r="AG166" s="51"/>
      <c r="AH166" s="51"/>
      <c r="AI166" s="51"/>
    </row>
    <row r="167" spans="1:35" ht="40" customHeight="1" x14ac:dyDescent="0.35">
      <c r="A167" s="109"/>
      <c r="B167" s="112"/>
      <c r="C167" s="33">
        <v>164</v>
      </c>
      <c r="D167" s="115"/>
      <c r="E167" s="39" t="s">
        <v>44</v>
      </c>
      <c r="F167" s="40" t="s">
        <v>37</v>
      </c>
      <c r="G167" s="40" t="s">
        <v>45</v>
      </c>
      <c r="H167" s="40" t="s">
        <v>29</v>
      </c>
      <c r="I167" s="38">
        <v>34.21</v>
      </c>
      <c r="J167" s="17">
        <v>0</v>
      </c>
      <c r="K167" s="79">
        <f t="shared" si="10"/>
        <v>0</v>
      </c>
      <c r="L167" s="81">
        <f t="shared" si="13"/>
        <v>0</v>
      </c>
      <c r="M167" s="82"/>
      <c r="N167" s="83">
        <f t="shared" si="11"/>
        <v>0</v>
      </c>
      <c r="O167" s="80"/>
      <c r="P167" s="80"/>
      <c r="Q167" s="80"/>
      <c r="R167" s="84">
        <f t="shared" si="12"/>
        <v>0</v>
      </c>
      <c r="S167" s="19" t="str">
        <f t="shared" si="9"/>
        <v>OK</v>
      </c>
      <c r="T167" s="103"/>
      <c r="U167" s="103"/>
      <c r="V167" s="103"/>
      <c r="W167" s="103"/>
      <c r="X167" s="103"/>
      <c r="Y167" s="50"/>
      <c r="Z167" s="50"/>
      <c r="AA167" s="50"/>
      <c r="AB167" s="50"/>
      <c r="AC167" s="50"/>
      <c r="AD167" s="50"/>
      <c r="AE167" s="50"/>
      <c r="AF167" s="51"/>
      <c r="AG167" s="51"/>
      <c r="AH167" s="51"/>
      <c r="AI167" s="51"/>
    </row>
    <row r="168" spans="1:35" ht="40" customHeight="1" x14ac:dyDescent="0.35">
      <c r="A168" s="109"/>
      <c r="B168" s="112"/>
      <c r="C168" s="33">
        <v>165</v>
      </c>
      <c r="D168" s="115"/>
      <c r="E168" s="39" t="s">
        <v>46</v>
      </c>
      <c r="F168" s="40" t="s">
        <v>37</v>
      </c>
      <c r="G168" s="40" t="s">
        <v>99</v>
      </c>
      <c r="H168" s="40" t="s">
        <v>29</v>
      </c>
      <c r="I168" s="38">
        <v>27</v>
      </c>
      <c r="J168" s="17">
        <v>0</v>
      </c>
      <c r="K168" s="79">
        <f t="shared" si="10"/>
        <v>0</v>
      </c>
      <c r="L168" s="81">
        <f t="shared" si="13"/>
        <v>0</v>
      </c>
      <c r="M168" s="82"/>
      <c r="N168" s="83">
        <f t="shared" si="11"/>
        <v>0</v>
      </c>
      <c r="O168" s="80"/>
      <c r="P168" s="80"/>
      <c r="Q168" s="80"/>
      <c r="R168" s="84">
        <f t="shared" si="12"/>
        <v>0</v>
      </c>
      <c r="S168" s="19" t="str">
        <f t="shared" si="9"/>
        <v>OK</v>
      </c>
      <c r="T168" s="103"/>
      <c r="U168" s="103"/>
      <c r="V168" s="103"/>
      <c r="W168" s="103"/>
      <c r="X168" s="103"/>
      <c r="Y168" s="50"/>
      <c r="Z168" s="50"/>
      <c r="AA168" s="50"/>
      <c r="AB168" s="50"/>
      <c r="AC168" s="50"/>
      <c r="AD168" s="50"/>
      <c r="AE168" s="50"/>
      <c r="AF168" s="51"/>
      <c r="AG168" s="51"/>
      <c r="AH168" s="51"/>
      <c r="AI168" s="51"/>
    </row>
    <row r="169" spans="1:35" ht="40" customHeight="1" x14ac:dyDescent="0.35">
      <c r="A169" s="109"/>
      <c r="B169" s="112"/>
      <c r="C169" s="33">
        <v>166</v>
      </c>
      <c r="D169" s="115"/>
      <c r="E169" s="39" t="s">
        <v>48</v>
      </c>
      <c r="F169" s="40" t="s">
        <v>37</v>
      </c>
      <c r="G169" s="40" t="s">
        <v>49</v>
      </c>
      <c r="H169" s="40" t="s">
        <v>29</v>
      </c>
      <c r="I169" s="38">
        <v>19.21</v>
      </c>
      <c r="J169" s="17">
        <v>0</v>
      </c>
      <c r="K169" s="79">
        <f t="shared" si="10"/>
        <v>0</v>
      </c>
      <c r="L169" s="81">
        <f t="shared" si="13"/>
        <v>0</v>
      </c>
      <c r="M169" s="82"/>
      <c r="N169" s="83">
        <f t="shared" si="11"/>
        <v>0</v>
      </c>
      <c r="O169" s="80"/>
      <c r="P169" s="80"/>
      <c r="Q169" s="80"/>
      <c r="R169" s="84">
        <f t="shared" si="12"/>
        <v>0</v>
      </c>
      <c r="S169" s="19" t="str">
        <f t="shared" si="9"/>
        <v>OK</v>
      </c>
      <c r="T169" s="103"/>
      <c r="U169" s="103"/>
      <c r="V169" s="103"/>
      <c r="W169" s="103"/>
      <c r="X169" s="103"/>
      <c r="Y169" s="50"/>
      <c r="Z169" s="50"/>
      <c r="AA169" s="50"/>
      <c r="AB169" s="50"/>
      <c r="AC169" s="50"/>
      <c r="AD169" s="50"/>
      <c r="AE169" s="50"/>
      <c r="AF169" s="51"/>
      <c r="AG169" s="51"/>
      <c r="AH169" s="51"/>
      <c r="AI169" s="51"/>
    </row>
    <row r="170" spans="1:35" ht="40" customHeight="1" x14ac:dyDescent="0.35">
      <c r="A170" s="109"/>
      <c r="B170" s="112"/>
      <c r="C170" s="33">
        <v>167</v>
      </c>
      <c r="D170" s="115"/>
      <c r="E170" s="39" t="s">
        <v>50</v>
      </c>
      <c r="F170" s="40" t="s">
        <v>37</v>
      </c>
      <c r="G170" s="40" t="s">
        <v>51</v>
      </c>
      <c r="H170" s="40" t="s">
        <v>29</v>
      </c>
      <c r="I170" s="38">
        <v>240.3</v>
      </c>
      <c r="J170" s="17">
        <v>0</v>
      </c>
      <c r="K170" s="79">
        <f t="shared" si="10"/>
        <v>0</v>
      </c>
      <c r="L170" s="81">
        <f t="shared" si="13"/>
        <v>0</v>
      </c>
      <c r="M170" s="82"/>
      <c r="N170" s="83">
        <f t="shared" si="11"/>
        <v>0</v>
      </c>
      <c r="O170" s="80"/>
      <c r="P170" s="80"/>
      <c r="Q170" s="80"/>
      <c r="R170" s="84">
        <f t="shared" si="12"/>
        <v>0</v>
      </c>
      <c r="S170" s="19" t="str">
        <f t="shared" si="9"/>
        <v>OK</v>
      </c>
      <c r="T170" s="103"/>
      <c r="U170" s="103"/>
      <c r="V170" s="103"/>
      <c r="W170" s="103"/>
      <c r="X170" s="103"/>
      <c r="Y170" s="50"/>
      <c r="Z170" s="50"/>
      <c r="AA170" s="50"/>
      <c r="AB170" s="50"/>
      <c r="AC170" s="50"/>
      <c r="AD170" s="50"/>
      <c r="AE170" s="50"/>
      <c r="AF170" s="51"/>
      <c r="AG170" s="51"/>
      <c r="AH170" s="51"/>
      <c r="AI170" s="51"/>
    </row>
    <row r="171" spans="1:35" ht="40" customHeight="1" x14ac:dyDescent="0.35">
      <c r="A171" s="109"/>
      <c r="B171" s="112"/>
      <c r="C171" s="33">
        <v>168</v>
      </c>
      <c r="D171" s="115"/>
      <c r="E171" s="39" t="s">
        <v>52</v>
      </c>
      <c r="F171" s="40" t="s">
        <v>37</v>
      </c>
      <c r="G171" s="40" t="s">
        <v>53</v>
      </c>
      <c r="H171" s="40" t="s">
        <v>29</v>
      </c>
      <c r="I171" s="38">
        <v>262.35000000000002</v>
      </c>
      <c r="J171" s="17">
        <v>0</v>
      </c>
      <c r="K171" s="79">
        <f t="shared" si="10"/>
        <v>0</v>
      </c>
      <c r="L171" s="81">
        <f t="shared" si="13"/>
        <v>0</v>
      </c>
      <c r="M171" s="82"/>
      <c r="N171" s="83">
        <f t="shared" si="11"/>
        <v>0</v>
      </c>
      <c r="O171" s="80"/>
      <c r="P171" s="80"/>
      <c r="Q171" s="80"/>
      <c r="R171" s="84">
        <f t="shared" si="12"/>
        <v>0</v>
      </c>
      <c r="S171" s="19" t="str">
        <f t="shared" si="9"/>
        <v>OK</v>
      </c>
      <c r="T171" s="103"/>
      <c r="U171" s="103"/>
      <c r="V171" s="103"/>
      <c r="W171" s="103"/>
      <c r="X171" s="103"/>
      <c r="Y171" s="50"/>
      <c r="Z171" s="50"/>
      <c r="AA171" s="50"/>
      <c r="AB171" s="50"/>
      <c r="AC171" s="50"/>
      <c r="AD171" s="50"/>
      <c r="AE171" s="50"/>
      <c r="AF171" s="51"/>
      <c r="AG171" s="51"/>
      <c r="AH171" s="51"/>
      <c r="AI171" s="51"/>
    </row>
    <row r="172" spans="1:35" ht="40" customHeight="1" x14ac:dyDescent="0.35">
      <c r="A172" s="109"/>
      <c r="B172" s="112"/>
      <c r="C172" s="33">
        <v>169</v>
      </c>
      <c r="D172" s="115"/>
      <c r="E172" s="39" t="s">
        <v>54</v>
      </c>
      <c r="F172" s="40" t="s">
        <v>37</v>
      </c>
      <c r="G172" s="40" t="s">
        <v>95</v>
      </c>
      <c r="H172" s="40" t="s">
        <v>29</v>
      </c>
      <c r="I172" s="38">
        <v>86.48</v>
      </c>
      <c r="J172" s="17">
        <v>0</v>
      </c>
      <c r="K172" s="79">
        <f t="shared" si="10"/>
        <v>0</v>
      </c>
      <c r="L172" s="81">
        <f t="shared" si="13"/>
        <v>0</v>
      </c>
      <c r="M172" s="82"/>
      <c r="N172" s="83">
        <f t="shared" si="11"/>
        <v>0</v>
      </c>
      <c r="O172" s="80"/>
      <c r="P172" s="80"/>
      <c r="Q172" s="80"/>
      <c r="R172" s="84">
        <f t="shared" si="12"/>
        <v>0</v>
      </c>
      <c r="S172" s="19" t="str">
        <f t="shared" si="9"/>
        <v>OK</v>
      </c>
      <c r="T172" s="103"/>
      <c r="U172" s="103"/>
      <c r="V172" s="103"/>
      <c r="W172" s="103"/>
      <c r="X172" s="103"/>
      <c r="Y172" s="50"/>
      <c r="Z172" s="50"/>
      <c r="AA172" s="50"/>
      <c r="AB172" s="50"/>
      <c r="AC172" s="50"/>
      <c r="AD172" s="50"/>
      <c r="AE172" s="50"/>
      <c r="AF172" s="51"/>
      <c r="AG172" s="51"/>
      <c r="AH172" s="51"/>
      <c r="AI172" s="51"/>
    </row>
    <row r="173" spans="1:35" ht="40" customHeight="1" x14ac:dyDescent="0.35">
      <c r="A173" s="109"/>
      <c r="B173" s="112"/>
      <c r="C173" s="33">
        <v>170</v>
      </c>
      <c r="D173" s="115"/>
      <c r="E173" s="39" t="s">
        <v>56</v>
      </c>
      <c r="F173" s="40" t="s">
        <v>37</v>
      </c>
      <c r="G173" s="40" t="s">
        <v>96</v>
      </c>
      <c r="H173" s="40" t="s">
        <v>29</v>
      </c>
      <c r="I173" s="38">
        <v>33.17</v>
      </c>
      <c r="J173" s="17">
        <v>0</v>
      </c>
      <c r="K173" s="79">
        <f t="shared" si="10"/>
        <v>0</v>
      </c>
      <c r="L173" s="81">
        <f t="shared" si="13"/>
        <v>0</v>
      </c>
      <c r="M173" s="82"/>
      <c r="N173" s="83">
        <f t="shared" si="11"/>
        <v>0</v>
      </c>
      <c r="O173" s="80"/>
      <c r="P173" s="80"/>
      <c r="Q173" s="80"/>
      <c r="R173" s="84">
        <f t="shared" si="12"/>
        <v>0</v>
      </c>
      <c r="S173" s="19" t="str">
        <f t="shared" si="9"/>
        <v>OK</v>
      </c>
      <c r="T173" s="103"/>
      <c r="U173" s="103"/>
      <c r="V173" s="103"/>
      <c r="W173" s="103"/>
      <c r="X173" s="103"/>
      <c r="Y173" s="50"/>
      <c r="Z173" s="50"/>
      <c r="AA173" s="50"/>
      <c r="AB173" s="50"/>
      <c r="AC173" s="50"/>
      <c r="AD173" s="50"/>
      <c r="AE173" s="50"/>
      <c r="AF173" s="51"/>
      <c r="AG173" s="51"/>
      <c r="AH173" s="51"/>
      <c r="AI173" s="51"/>
    </row>
    <row r="174" spans="1:35" ht="40" customHeight="1" x14ac:dyDescent="0.35">
      <c r="A174" s="109"/>
      <c r="B174" s="112"/>
      <c r="C174" s="33">
        <v>171</v>
      </c>
      <c r="D174" s="115"/>
      <c r="E174" s="39" t="s">
        <v>58</v>
      </c>
      <c r="F174" s="40" t="s">
        <v>37</v>
      </c>
      <c r="G174" s="40" t="s">
        <v>59</v>
      </c>
      <c r="H174" s="40" t="s">
        <v>29</v>
      </c>
      <c r="I174" s="38">
        <v>74.31</v>
      </c>
      <c r="J174" s="17">
        <v>0</v>
      </c>
      <c r="K174" s="79">
        <f t="shared" si="10"/>
        <v>0</v>
      </c>
      <c r="L174" s="81">
        <f t="shared" si="13"/>
        <v>0</v>
      </c>
      <c r="M174" s="82"/>
      <c r="N174" s="83">
        <f t="shared" si="11"/>
        <v>0</v>
      </c>
      <c r="O174" s="80"/>
      <c r="P174" s="80"/>
      <c r="Q174" s="80"/>
      <c r="R174" s="84">
        <f t="shared" si="12"/>
        <v>0</v>
      </c>
      <c r="S174" s="19" t="str">
        <f t="shared" si="9"/>
        <v>OK</v>
      </c>
      <c r="T174" s="103"/>
      <c r="U174" s="103"/>
      <c r="V174" s="103"/>
      <c r="W174" s="103"/>
      <c r="X174" s="103"/>
      <c r="Y174" s="50"/>
      <c r="Z174" s="50"/>
      <c r="AA174" s="50"/>
      <c r="AB174" s="50"/>
      <c r="AC174" s="50"/>
      <c r="AD174" s="50"/>
      <c r="AE174" s="50"/>
      <c r="AF174" s="51"/>
      <c r="AG174" s="51"/>
      <c r="AH174" s="51"/>
      <c r="AI174" s="51"/>
    </row>
    <row r="175" spans="1:35" ht="40" customHeight="1" x14ac:dyDescent="0.35">
      <c r="A175" s="109"/>
      <c r="B175" s="112"/>
      <c r="C175" s="33">
        <v>172</v>
      </c>
      <c r="D175" s="115"/>
      <c r="E175" s="39" t="s">
        <v>60</v>
      </c>
      <c r="F175" s="40" t="s">
        <v>37</v>
      </c>
      <c r="G175" s="40" t="s">
        <v>61</v>
      </c>
      <c r="H175" s="40" t="s">
        <v>29</v>
      </c>
      <c r="I175" s="38">
        <v>124.47</v>
      </c>
      <c r="J175" s="17">
        <v>0</v>
      </c>
      <c r="K175" s="79">
        <f t="shared" si="10"/>
        <v>0</v>
      </c>
      <c r="L175" s="81">
        <f t="shared" si="13"/>
        <v>0</v>
      </c>
      <c r="M175" s="82"/>
      <c r="N175" s="83">
        <f t="shared" si="11"/>
        <v>0</v>
      </c>
      <c r="O175" s="80"/>
      <c r="P175" s="80"/>
      <c r="Q175" s="80"/>
      <c r="R175" s="84">
        <f t="shared" si="12"/>
        <v>0</v>
      </c>
      <c r="S175" s="19" t="str">
        <f t="shared" si="9"/>
        <v>OK</v>
      </c>
      <c r="T175" s="103"/>
      <c r="U175" s="103"/>
      <c r="V175" s="103"/>
      <c r="W175" s="103"/>
      <c r="X175" s="103"/>
      <c r="Y175" s="50"/>
      <c r="Z175" s="50"/>
      <c r="AA175" s="50"/>
      <c r="AB175" s="50"/>
      <c r="AC175" s="50"/>
      <c r="AD175" s="50"/>
      <c r="AE175" s="50"/>
      <c r="AF175" s="51"/>
      <c r="AG175" s="51"/>
      <c r="AH175" s="51"/>
      <c r="AI175" s="51"/>
    </row>
    <row r="176" spans="1:35" ht="40" customHeight="1" x14ac:dyDescent="0.35">
      <c r="A176" s="109"/>
      <c r="B176" s="112"/>
      <c r="C176" s="33">
        <v>173</v>
      </c>
      <c r="D176" s="115"/>
      <c r="E176" s="39" t="s">
        <v>62</v>
      </c>
      <c r="F176" s="40" t="s">
        <v>125</v>
      </c>
      <c r="G176" s="40" t="s">
        <v>63</v>
      </c>
      <c r="H176" s="40" t="s">
        <v>29</v>
      </c>
      <c r="I176" s="38">
        <v>1329.82</v>
      </c>
      <c r="J176" s="17">
        <v>0</v>
      </c>
      <c r="K176" s="79">
        <f t="shared" si="10"/>
        <v>0</v>
      </c>
      <c r="L176" s="81">
        <f t="shared" si="13"/>
        <v>0</v>
      </c>
      <c r="M176" s="82"/>
      <c r="N176" s="83">
        <f t="shared" si="11"/>
        <v>0</v>
      </c>
      <c r="O176" s="80"/>
      <c r="P176" s="80"/>
      <c r="Q176" s="80"/>
      <c r="R176" s="84">
        <f t="shared" si="12"/>
        <v>0</v>
      </c>
      <c r="S176" s="19" t="str">
        <f t="shared" si="9"/>
        <v>OK</v>
      </c>
      <c r="T176" s="103"/>
      <c r="U176" s="103"/>
      <c r="V176" s="103"/>
      <c r="W176" s="103"/>
      <c r="X176" s="103"/>
      <c r="Y176" s="50"/>
      <c r="Z176" s="50"/>
      <c r="AA176" s="50"/>
      <c r="AB176" s="50"/>
      <c r="AC176" s="50"/>
      <c r="AD176" s="50"/>
      <c r="AE176" s="50"/>
      <c r="AF176" s="51"/>
      <c r="AG176" s="51"/>
      <c r="AH176" s="51"/>
      <c r="AI176" s="51"/>
    </row>
    <row r="177" spans="1:35" ht="40" customHeight="1" x14ac:dyDescent="0.35">
      <c r="A177" s="109"/>
      <c r="B177" s="112"/>
      <c r="C177" s="33">
        <v>174</v>
      </c>
      <c r="D177" s="115"/>
      <c r="E177" s="39" t="s">
        <v>64</v>
      </c>
      <c r="F177" s="40" t="s">
        <v>125</v>
      </c>
      <c r="G177" s="40" t="s">
        <v>63</v>
      </c>
      <c r="H177" s="40" t="s">
        <v>29</v>
      </c>
      <c r="I177" s="38">
        <v>699.23</v>
      </c>
      <c r="J177" s="17">
        <v>0</v>
      </c>
      <c r="K177" s="79">
        <f t="shared" si="10"/>
        <v>0</v>
      </c>
      <c r="L177" s="81">
        <f t="shared" si="13"/>
        <v>0</v>
      </c>
      <c r="M177" s="82"/>
      <c r="N177" s="83">
        <f t="shared" si="11"/>
        <v>0</v>
      </c>
      <c r="O177" s="80"/>
      <c r="P177" s="80"/>
      <c r="Q177" s="80"/>
      <c r="R177" s="84">
        <f t="shared" si="12"/>
        <v>0</v>
      </c>
      <c r="S177" s="19" t="str">
        <f t="shared" si="9"/>
        <v>OK</v>
      </c>
      <c r="T177" s="103"/>
      <c r="U177" s="103"/>
      <c r="V177" s="103"/>
      <c r="W177" s="103"/>
      <c r="X177" s="103"/>
      <c r="Y177" s="50"/>
      <c r="Z177" s="50"/>
      <c r="AA177" s="50"/>
      <c r="AB177" s="50"/>
      <c r="AC177" s="50"/>
      <c r="AD177" s="50"/>
      <c r="AE177" s="50"/>
      <c r="AF177" s="51"/>
      <c r="AG177" s="51"/>
      <c r="AH177" s="51"/>
      <c r="AI177" s="51"/>
    </row>
    <row r="178" spans="1:35" ht="40" customHeight="1" x14ac:dyDescent="0.35">
      <c r="A178" s="109"/>
      <c r="B178" s="112"/>
      <c r="C178" s="33">
        <v>175</v>
      </c>
      <c r="D178" s="115"/>
      <c r="E178" s="39" t="s">
        <v>65</v>
      </c>
      <c r="F178" s="40" t="s">
        <v>125</v>
      </c>
      <c r="G178" s="40" t="s">
        <v>66</v>
      </c>
      <c r="H178" s="40" t="s">
        <v>29</v>
      </c>
      <c r="I178" s="38">
        <v>188.79</v>
      </c>
      <c r="J178" s="17">
        <v>0</v>
      </c>
      <c r="K178" s="79">
        <f t="shared" si="10"/>
        <v>0</v>
      </c>
      <c r="L178" s="81">
        <f t="shared" si="13"/>
        <v>0</v>
      </c>
      <c r="M178" s="82"/>
      <c r="N178" s="83">
        <f t="shared" si="11"/>
        <v>0</v>
      </c>
      <c r="O178" s="80"/>
      <c r="P178" s="80"/>
      <c r="Q178" s="80"/>
      <c r="R178" s="84">
        <f t="shared" si="12"/>
        <v>0</v>
      </c>
      <c r="S178" s="19" t="str">
        <f t="shared" si="9"/>
        <v>OK</v>
      </c>
      <c r="T178" s="103"/>
      <c r="U178" s="103"/>
      <c r="V178" s="103"/>
      <c r="W178" s="103"/>
      <c r="X178" s="103"/>
      <c r="Y178" s="50"/>
      <c r="Z178" s="50"/>
      <c r="AA178" s="50"/>
      <c r="AB178" s="50"/>
      <c r="AC178" s="50"/>
      <c r="AD178" s="50"/>
      <c r="AE178" s="50"/>
      <c r="AF178" s="51"/>
      <c r="AG178" s="51"/>
      <c r="AH178" s="51"/>
      <c r="AI178" s="51"/>
    </row>
    <row r="179" spans="1:35" ht="40" customHeight="1" x14ac:dyDescent="0.35">
      <c r="A179" s="109"/>
      <c r="B179" s="112"/>
      <c r="C179" s="33">
        <v>176</v>
      </c>
      <c r="D179" s="115"/>
      <c r="E179" s="39" t="s">
        <v>69</v>
      </c>
      <c r="F179" s="40" t="s">
        <v>125</v>
      </c>
      <c r="G179" s="40" t="s">
        <v>28</v>
      </c>
      <c r="H179" s="40" t="s">
        <v>29</v>
      </c>
      <c r="I179" s="38">
        <v>433.26</v>
      </c>
      <c r="J179" s="17">
        <v>0</v>
      </c>
      <c r="K179" s="79">
        <f t="shared" si="10"/>
        <v>0</v>
      </c>
      <c r="L179" s="81">
        <f t="shared" si="13"/>
        <v>0</v>
      </c>
      <c r="M179" s="82"/>
      <c r="N179" s="83">
        <f t="shared" si="11"/>
        <v>0</v>
      </c>
      <c r="O179" s="80"/>
      <c r="P179" s="80"/>
      <c r="Q179" s="80"/>
      <c r="R179" s="84">
        <f t="shared" si="12"/>
        <v>0</v>
      </c>
      <c r="S179" s="19" t="str">
        <f t="shared" si="9"/>
        <v>OK</v>
      </c>
      <c r="T179" s="103"/>
      <c r="U179" s="103"/>
      <c r="V179" s="103"/>
      <c r="W179" s="103"/>
      <c r="X179" s="103"/>
      <c r="Y179" s="50"/>
      <c r="Z179" s="50"/>
      <c r="AA179" s="50"/>
      <c r="AB179" s="50"/>
      <c r="AC179" s="50"/>
      <c r="AD179" s="50"/>
      <c r="AE179" s="50"/>
      <c r="AF179" s="51"/>
      <c r="AG179" s="51"/>
      <c r="AH179" s="51"/>
      <c r="AI179" s="51"/>
    </row>
    <row r="180" spans="1:35" ht="40" customHeight="1" x14ac:dyDescent="0.35">
      <c r="A180" s="109"/>
      <c r="B180" s="112"/>
      <c r="C180" s="33">
        <v>177</v>
      </c>
      <c r="D180" s="115"/>
      <c r="E180" s="39" t="s">
        <v>70</v>
      </c>
      <c r="F180" s="40" t="s">
        <v>125</v>
      </c>
      <c r="G180" s="40" t="s">
        <v>71</v>
      </c>
      <c r="H180" s="40" t="s">
        <v>29</v>
      </c>
      <c r="I180" s="38">
        <v>164.74</v>
      </c>
      <c r="J180" s="17">
        <v>0</v>
      </c>
      <c r="K180" s="79">
        <f t="shared" si="10"/>
        <v>0</v>
      </c>
      <c r="L180" s="81">
        <f t="shared" si="13"/>
        <v>0</v>
      </c>
      <c r="M180" s="82"/>
      <c r="N180" s="83">
        <f t="shared" si="11"/>
        <v>0</v>
      </c>
      <c r="O180" s="80"/>
      <c r="P180" s="80"/>
      <c r="Q180" s="80"/>
      <c r="R180" s="84">
        <f t="shared" si="12"/>
        <v>0</v>
      </c>
      <c r="S180" s="19" t="str">
        <f t="shared" si="9"/>
        <v>OK</v>
      </c>
      <c r="T180" s="103"/>
      <c r="U180" s="103"/>
      <c r="V180" s="103"/>
      <c r="W180" s="103"/>
      <c r="X180" s="103"/>
      <c r="Y180" s="50"/>
      <c r="Z180" s="50"/>
      <c r="AA180" s="50"/>
      <c r="AB180" s="50"/>
      <c r="AC180" s="50"/>
      <c r="AD180" s="50"/>
      <c r="AE180" s="50"/>
      <c r="AF180" s="51"/>
      <c r="AG180" s="51"/>
      <c r="AH180" s="51"/>
      <c r="AI180" s="51"/>
    </row>
    <row r="181" spans="1:35" ht="40" customHeight="1" x14ac:dyDescent="0.35">
      <c r="A181" s="109"/>
      <c r="B181" s="112"/>
      <c r="C181" s="33">
        <v>178</v>
      </c>
      <c r="D181" s="115"/>
      <c r="E181" s="39" t="s">
        <v>74</v>
      </c>
      <c r="F181" s="40" t="s">
        <v>125</v>
      </c>
      <c r="G181" s="40" t="s">
        <v>75</v>
      </c>
      <c r="H181" s="40" t="s">
        <v>29</v>
      </c>
      <c r="I181" s="38">
        <v>1340</v>
      </c>
      <c r="J181" s="17">
        <v>0</v>
      </c>
      <c r="K181" s="79">
        <f t="shared" si="10"/>
        <v>0</v>
      </c>
      <c r="L181" s="81">
        <f t="shared" si="13"/>
        <v>0</v>
      </c>
      <c r="M181" s="82"/>
      <c r="N181" s="83">
        <f t="shared" si="11"/>
        <v>0</v>
      </c>
      <c r="O181" s="80"/>
      <c r="P181" s="80"/>
      <c r="Q181" s="80"/>
      <c r="R181" s="84">
        <f t="shared" si="12"/>
        <v>0</v>
      </c>
      <c r="S181" s="19" t="str">
        <f t="shared" si="9"/>
        <v>OK</v>
      </c>
      <c r="T181" s="103"/>
      <c r="U181" s="103"/>
      <c r="V181" s="103"/>
      <c r="W181" s="103"/>
      <c r="X181" s="103"/>
      <c r="Y181" s="50"/>
      <c r="Z181" s="50"/>
      <c r="AA181" s="50"/>
      <c r="AB181" s="50"/>
      <c r="AC181" s="50"/>
      <c r="AD181" s="50"/>
      <c r="AE181" s="50"/>
      <c r="AF181" s="51"/>
      <c r="AG181" s="51"/>
      <c r="AH181" s="51"/>
      <c r="AI181" s="51"/>
    </row>
    <row r="182" spans="1:35" ht="40" customHeight="1" x14ac:dyDescent="0.35">
      <c r="A182" s="109"/>
      <c r="B182" s="112"/>
      <c r="C182" s="33">
        <v>179</v>
      </c>
      <c r="D182" s="115"/>
      <c r="E182" s="39" t="s">
        <v>76</v>
      </c>
      <c r="F182" s="40" t="s">
        <v>125</v>
      </c>
      <c r="G182" s="40" t="s">
        <v>28</v>
      </c>
      <c r="H182" s="40" t="s">
        <v>29</v>
      </c>
      <c r="I182" s="38">
        <v>716.77</v>
      </c>
      <c r="J182" s="17">
        <v>0</v>
      </c>
      <c r="K182" s="79">
        <f t="shared" si="10"/>
        <v>0</v>
      </c>
      <c r="L182" s="81">
        <f t="shared" si="13"/>
        <v>0</v>
      </c>
      <c r="M182" s="82"/>
      <c r="N182" s="83">
        <f t="shared" si="11"/>
        <v>0</v>
      </c>
      <c r="O182" s="80"/>
      <c r="P182" s="80"/>
      <c r="Q182" s="80"/>
      <c r="R182" s="84">
        <f t="shared" si="12"/>
        <v>0</v>
      </c>
      <c r="S182" s="19" t="str">
        <f t="shared" si="9"/>
        <v>OK</v>
      </c>
      <c r="T182" s="103"/>
      <c r="U182" s="103"/>
      <c r="V182" s="103"/>
      <c r="W182" s="103"/>
      <c r="X182" s="103"/>
      <c r="Y182" s="50"/>
      <c r="Z182" s="50"/>
      <c r="AA182" s="50"/>
      <c r="AB182" s="50"/>
      <c r="AC182" s="50"/>
      <c r="AD182" s="50"/>
      <c r="AE182" s="50"/>
      <c r="AF182" s="51"/>
      <c r="AG182" s="51"/>
      <c r="AH182" s="51"/>
      <c r="AI182" s="51"/>
    </row>
    <row r="183" spans="1:35" ht="40" customHeight="1" x14ac:dyDescent="0.35">
      <c r="A183" s="109"/>
      <c r="B183" s="112"/>
      <c r="C183" s="33">
        <v>180</v>
      </c>
      <c r="D183" s="115"/>
      <c r="E183" s="39" t="s">
        <v>78</v>
      </c>
      <c r="F183" s="40" t="s">
        <v>125</v>
      </c>
      <c r="G183" s="40" t="s">
        <v>28</v>
      </c>
      <c r="H183" s="40" t="s">
        <v>29</v>
      </c>
      <c r="I183" s="38">
        <v>90</v>
      </c>
      <c r="J183" s="17">
        <v>0</v>
      </c>
      <c r="K183" s="79">
        <f t="shared" si="10"/>
        <v>0</v>
      </c>
      <c r="L183" s="81">
        <f t="shared" si="13"/>
        <v>0</v>
      </c>
      <c r="M183" s="82"/>
      <c r="N183" s="83">
        <f t="shared" si="11"/>
        <v>0</v>
      </c>
      <c r="O183" s="80"/>
      <c r="P183" s="80"/>
      <c r="Q183" s="80"/>
      <c r="R183" s="84">
        <f t="shared" si="12"/>
        <v>0</v>
      </c>
      <c r="S183" s="19" t="str">
        <f t="shared" si="9"/>
        <v>OK</v>
      </c>
      <c r="T183" s="103"/>
      <c r="U183" s="103"/>
      <c r="V183" s="103"/>
      <c r="W183" s="103"/>
      <c r="X183" s="103"/>
      <c r="Y183" s="50"/>
      <c r="Z183" s="50"/>
      <c r="AA183" s="50"/>
      <c r="AB183" s="50"/>
      <c r="AC183" s="50"/>
      <c r="AD183" s="50"/>
      <c r="AE183" s="50"/>
      <c r="AF183" s="51"/>
      <c r="AG183" s="51"/>
      <c r="AH183" s="51"/>
      <c r="AI183" s="51"/>
    </row>
    <row r="184" spans="1:35" ht="40" customHeight="1" x14ac:dyDescent="0.35">
      <c r="A184" s="109"/>
      <c r="B184" s="112"/>
      <c r="C184" s="33">
        <v>181</v>
      </c>
      <c r="D184" s="115"/>
      <c r="E184" s="39" t="s">
        <v>131</v>
      </c>
      <c r="F184" s="40" t="s">
        <v>125</v>
      </c>
      <c r="G184" s="40" t="s">
        <v>28</v>
      </c>
      <c r="H184" s="40" t="s">
        <v>29</v>
      </c>
      <c r="I184" s="38">
        <v>85.21</v>
      </c>
      <c r="J184" s="17">
        <v>0</v>
      </c>
      <c r="K184" s="79">
        <f t="shared" si="10"/>
        <v>0</v>
      </c>
      <c r="L184" s="81">
        <f t="shared" si="13"/>
        <v>0</v>
      </c>
      <c r="M184" s="82"/>
      <c r="N184" s="83">
        <f t="shared" si="11"/>
        <v>0</v>
      </c>
      <c r="O184" s="80"/>
      <c r="P184" s="80"/>
      <c r="Q184" s="80"/>
      <c r="R184" s="84">
        <f t="shared" si="12"/>
        <v>0</v>
      </c>
      <c r="S184" s="19" t="str">
        <f t="shared" si="9"/>
        <v>OK</v>
      </c>
      <c r="T184" s="103"/>
      <c r="U184" s="103"/>
      <c r="V184" s="103"/>
      <c r="W184" s="103"/>
      <c r="X184" s="103"/>
      <c r="Y184" s="50"/>
      <c r="Z184" s="50"/>
      <c r="AA184" s="50"/>
      <c r="AB184" s="50"/>
      <c r="AC184" s="50"/>
      <c r="AD184" s="50"/>
      <c r="AE184" s="50"/>
      <c r="AF184" s="51"/>
      <c r="AG184" s="51"/>
      <c r="AH184" s="51"/>
      <c r="AI184" s="51"/>
    </row>
    <row r="185" spans="1:35" ht="40" customHeight="1" x14ac:dyDescent="0.35">
      <c r="A185" s="109"/>
      <c r="B185" s="112"/>
      <c r="C185" s="33">
        <v>182</v>
      </c>
      <c r="D185" s="115"/>
      <c r="E185" s="39" t="s">
        <v>132</v>
      </c>
      <c r="F185" s="40" t="s">
        <v>37</v>
      </c>
      <c r="G185" s="40" t="s">
        <v>100</v>
      </c>
      <c r="H185" s="40" t="s">
        <v>29</v>
      </c>
      <c r="I185" s="38">
        <v>16.18</v>
      </c>
      <c r="J185" s="17">
        <v>0</v>
      </c>
      <c r="K185" s="79">
        <f t="shared" si="10"/>
        <v>0</v>
      </c>
      <c r="L185" s="81">
        <f t="shared" si="13"/>
        <v>0</v>
      </c>
      <c r="M185" s="82"/>
      <c r="N185" s="83">
        <f t="shared" si="11"/>
        <v>0</v>
      </c>
      <c r="O185" s="80"/>
      <c r="P185" s="80"/>
      <c r="Q185" s="80"/>
      <c r="R185" s="84">
        <f t="shared" si="12"/>
        <v>0</v>
      </c>
      <c r="S185" s="19" t="str">
        <f t="shared" si="9"/>
        <v>OK</v>
      </c>
      <c r="T185" s="103"/>
      <c r="U185" s="103"/>
      <c r="V185" s="103"/>
      <c r="W185" s="103"/>
      <c r="X185" s="103"/>
      <c r="Y185" s="50"/>
      <c r="Z185" s="50"/>
      <c r="AA185" s="50"/>
      <c r="AB185" s="50"/>
      <c r="AC185" s="50"/>
      <c r="AD185" s="50"/>
      <c r="AE185" s="50"/>
      <c r="AF185" s="51"/>
      <c r="AG185" s="51"/>
      <c r="AH185" s="51"/>
      <c r="AI185" s="51"/>
    </row>
    <row r="186" spans="1:35" ht="40" customHeight="1" x14ac:dyDescent="0.35">
      <c r="A186" s="109"/>
      <c r="B186" s="112"/>
      <c r="C186" s="33">
        <v>183</v>
      </c>
      <c r="D186" s="115"/>
      <c r="E186" s="39" t="s">
        <v>135</v>
      </c>
      <c r="F186" s="40" t="s">
        <v>37</v>
      </c>
      <c r="G186" s="40" t="s">
        <v>82</v>
      </c>
      <c r="H186" s="40" t="s">
        <v>29</v>
      </c>
      <c r="I186" s="38">
        <v>65.41</v>
      </c>
      <c r="J186" s="17">
        <v>0</v>
      </c>
      <c r="K186" s="79">
        <f t="shared" si="10"/>
        <v>0</v>
      </c>
      <c r="L186" s="81">
        <f t="shared" si="13"/>
        <v>0</v>
      </c>
      <c r="M186" s="82"/>
      <c r="N186" s="83">
        <f t="shared" si="11"/>
        <v>0</v>
      </c>
      <c r="O186" s="80"/>
      <c r="P186" s="80"/>
      <c r="Q186" s="80"/>
      <c r="R186" s="84">
        <f t="shared" si="12"/>
        <v>0</v>
      </c>
      <c r="S186" s="19" t="str">
        <f t="shared" si="9"/>
        <v>OK</v>
      </c>
      <c r="T186" s="103"/>
      <c r="U186" s="103"/>
      <c r="V186" s="103"/>
      <c r="W186" s="103"/>
      <c r="X186" s="103"/>
      <c r="Y186" s="50"/>
      <c r="Z186" s="50"/>
      <c r="AA186" s="50"/>
      <c r="AB186" s="50"/>
      <c r="AC186" s="50"/>
      <c r="AD186" s="50"/>
      <c r="AE186" s="50"/>
      <c r="AF186" s="51"/>
      <c r="AG186" s="51"/>
      <c r="AH186" s="51"/>
      <c r="AI186" s="51"/>
    </row>
    <row r="187" spans="1:35" ht="40" customHeight="1" x14ac:dyDescent="0.35">
      <c r="A187" s="109"/>
      <c r="B187" s="112"/>
      <c r="C187" s="33">
        <v>184</v>
      </c>
      <c r="D187" s="115"/>
      <c r="E187" s="39" t="s">
        <v>136</v>
      </c>
      <c r="F187" s="40" t="s">
        <v>37</v>
      </c>
      <c r="G187" s="40" t="s">
        <v>83</v>
      </c>
      <c r="H187" s="40" t="s">
        <v>29</v>
      </c>
      <c r="I187" s="38">
        <v>34.229999999999997</v>
      </c>
      <c r="J187" s="17">
        <v>0</v>
      </c>
      <c r="K187" s="79">
        <f t="shared" si="10"/>
        <v>0</v>
      </c>
      <c r="L187" s="81">
        <f t="shared" si="13"/>
        <v>0</v>
      </c>
      <c r="M187" s="82"/>
      <c r="N187" s="83">
        <f t="shared" si="11"/>
        <v>0</v>
      </c>
      <c r="O187" s="80"/>
      <c r="P187" s="80"/>
      <c r="Q187" s="80"/>
      <c r="R187" s="84">
        <f t="shared" si="12"/>
        <v>0</v>
      </c>
      <c r="S187" s="19" t="str">
        <f t="shared" si="9"/>
        <v>OK</v>
      </c>
      <c r="T187" s="103"/>
      <c r="U187" s="103"/>
      <c r="V187" s="103"/>
      <c r="W187" s="103"/>
      <c r="X187" s="103"/>
      <c r="Y187" s="50"/>
      <c r="Z187" s="50"/>
      <c r="AA187" s="50"/>
      <c r="AB187" s="50"/>
      <c r="AC187" s="50"/>
      <c r="AD187" s="50"/>
      <c r="AE187" s="50"/>
      <c r="AF187" s="51"/>
      <c r="AG187" s="51"/>
      <c r="AH187" s="51"/>
      <c r="AI187" s="51"/>
    </row>
    <row r="188" spans="1:35" ht="40" customHeight="1" x14ac:dyDescent="0.35">
      <c r="A188" s="109"/>
      <c r="B188" s="112"/>
      <c r="C188" s="33">
        <v>185</v>
      </c>
      <c r="D188" s="115"/>
      <c r="E188" s="39" t="s">
        <v>86</v>
      </c>
      <c r="F188" s="40" t="s">
        <v>125</v>
      </c>
      <c r="G188" s="40" t="s">
        <v>87</v>
      </c>
      <c r="H188" s="40" t="s">
        <v>29</v>
      </c>
      <c r="I188" s="38">
        <v>578.94000000000005</v>
      </c>
      <c r="J188" s="17">
        <v>0</v>
      </c>
      <c r="K188" s="79">
        <f t="shared" si="10"/>
        <v>0</v>
      </c>
      <c r="L188" s="81">
        <f t="shared" si="13"/>
        <v>0</v>
      </c>
      <c r="M188" s="82"/>
      <c r="N188" s="83">
        <f t="shared" si="11"/>
        <v>0</v>
      </c>
      <c r="O188" s="80"/>
      <c r="P188" s="80"/>
      <c r="Q188" s="80"/>
      <c r="R188" s="84">
        <f t="shared" si="12"/>
        <v>0</v>
      </c>
      <c r="S188" s="19" t="str">
        <f t="shared" si="9"/>
        <v>OK</v>
      </c>
      <c r="T188" s="103"/>
      <c r="U188" s="103"/>
      <c r="V188" s="103"/>
      <c r="W188" s="103"/>
      <c r="X188" s="103"/>
      <c r="Y188" s="50"/>
      <c r="Z188" s="50"/>
      <c r="AA188" s="50"/>
      <c r="AB188" s="50"/>
      <c r="AC188" s="50"/>
      <c r="AD188" s="50"/>
      <c r="AE188" s="50"/>
      <c r="AF188" s="51"/>
      <c r="AG188" s="51"/>
      <c r="AH188" s="51"/>
      <c r="AI188" s="51"/>
    </row>
    <row r="189" spans="1:35" ht="40" customHeight="1" x14ac:dyDescent="0.35">
      <c r="A189" s="109"/>
      <c r="B189" s="112"/>
      <c r="C189" s="33">
        <v>186</v>
      </c>
      <c r="D189" s="115"/>
      <c r="E189" s="39" t="s">
        <v>90</v>
      </c>
      <c r="F189" s="40" t="s">
        <v>37</v>
      </c>
      <c r="G189" s="40" t="s">
        <v>28</v>
      </c>
      <c r="H189" s="40" t="s">
        <v>29</v>
      </c>
      <c r="I189" s="38">
        <v>135</v>
      </c>
      <c r="J189" s="17">
        <v>0</v>
      </c>
      <c r="K189" s="79">
        <f t="shared" si="10"/>
        <v>0</v>
      </c>
      <c r="L189" s="81">
        <f t="shared" si="13"/>
        <v>0</v>
      </c>
      <c r="M189" s="82"/>
      <c r="N189" s="83">
        <f t="shared" si="11"/>
        <v>0</v>
      </c>
      <c r="O189" s="80"/>
      <c r="P189" s="80"/>
      <c r="Q189" s="80"/>
      <c r="R189" s="84">
        <f t="shared" si="12"/>
        <v>0</v>
      </c>
      <c r="S189" s="19" t="str">
        <f t="shared" si="9"/>
        <v>OK</v>
      </c>
      <c r="T189" s="103"/>
      <c r="U189" s="103"/>
      <c r="V189" s="103"/>
      <c r="W189" s="103"/>
      <c r="X189" s="103"/>
      <c r="Y189" s="50"/>
      <c r="Z189" s="50"/>
      <c r="AA189" s="50"/>
      <c r="AB189" s="50"/>
      <c r="AC189" s="50"/>
      <c r="AD189" s="50"/>
      <c r="AE189" s="50"/>
      <c r="AF189" s="51"/>
      <c r="AG189" s="51"/>
      <c r="AH189" s="51"/>
      <c r="AI189" s="51"/>
    </row>
    <row r="190" spans="1:35" ht="40" customHeight="1" x14ac:dyDescent="0.35">
      <c r="A190" s="109"/>
      <c r="B190" s="112"/>
      <c r="C190" s="33">
        <v>187</v>
      </c>
      <c r="D190" s="115"/>
      <c r="E190" s="39" t="s">
        <v>91</v>
      </c>
      <c r="F190" s="40" t="s">
        <v>37</v>
      </c>
      <c r="G190" s="40" t="s">
        <v>92</v>
      </c>
      <c r="H190" s="40" t="s">
        <v>29</v>
      </c>
      <c r="I190" s="38">
        <v>24.21</v>
      </c>
      <c r="J190" s="17">
        <v>0</v>
      </c>
      <c r="K190" s="79">
        <f t="shared" si="10"/>
        <v>0</v>
      </c>
      <c r="L190" s="81">
        <f t="shared" si="13"/>
        <v>0</v>
      </c>
      <c r="M190" s="82"/>
      <c r="N190" s="83">
        <f t="shared" si="11"/>
        <v>0</v>
      </c>
      <c r="O190" s="80"/>
      <c r="P190" s="80"/>
      <c r="Q190" s="80"/>
      <c r="R190" s="84">
        <f t="shared" si="12"/>
        <v>0</v>
      </c>
      <c r="S190" s="19" t="str">
        <f t="shared" si="9"/>
        <v>OK</v>
      </c>
      <c r="T190" s="103"/>
      <c r="U190" s="103"/>
      <c r="V190" s="103"/>
      <c r="W190" s="103"/>
      <c r="X190" s="103"/>
      <c r="Y190" s="50"/>
      <c r="Z190" s="50"/>
      <c r="AA190" s="50"/>
      <c r="AB190" s="50"/>
      <c r="AC190" s="50"/>
      <c r="AD190" s="50"/>
      <c r="AE190" s="50"/>
      <c r="AF190" s="51"/>
      <c r="AG190" s="51"/>
      <c r="AH190" s="51"/>
      <c r="AI190" s="51"/>
    </row>
    <row r="191" spans="1:35" ht="40" customHeight="1" x14ac:dyDescent="0.35">
      <c r="A191" s="109"/>
      <c r="B191" s="112"/>
      <c r="C191" s="33">
        <v>188</v>
      </c>
      <c r="D191" s="115"/>
      <c r="E191" s="39" t="s">
        <v>93</v>
      </c>
      <c r="F191" s="40" t="s">
        <v>125</v>
      </c>
      <c r="G191" s="40" t="s">
        <v>28</v>
      </c>
      <c r="H191" s="40" t="s">
        <v>29</v>
      </c>
      <c r="I191" s="38">
        <v>224</v>
      </c>
      <c r="J191" s="17">
        <v>0</v>
      </c>
      <c r="K191" s="79">
        <f t="shared" si="10"/>
        <v>0</v>
      </c>
      <c r="L191" s="81">
        <f t="shared" si="13"/>
        <v>0</v>
      </c>
      <c r="M191" s="82"/>
      <c r="N191" s="83">
        <f t="shared" si="11"/>
        <v>0</v>
      </c>
      <c r="O191" s="80"/>
      <c r="P191" s="80"/>
      <c r="Q191" s="80"/>
      <c r="R191" s="84">
        <f t="shared" si="12"/>
        <v>0</v>
      </c>
      <c r="S191" s="19" t="str">
        <f t="shared" si="9"/>
        <v>OK</v>
      </c>
      <c r="T191" s="103"/>
      <c r="U191" s="103"/>
      <c r="V191" s="103"/>
      <c r="W191" s="103"/>
      <c r="X191" s="103"/>
      <c r="Y191" s="50"/>
      <c r="Z191" s="50"/>
      <c r="AA191" s="50"/>
      <c r="AB191" s="50"/>
      <c r="AC191" s="50"/>
      <c r="AD191" s="50"/>
      <c r="AE191" s="50"/>
      <c r="AF191" s="51"/>
      <c r="AG191" s="51"/>
      <c r="AH191" s="51"/>
      <c r="AI191" s="51"/>
    </row>
    <row r="192" spans="1:35" ht="40" customHeight="1" x14ac:dyDescent="0.35">
      <c r="A192" s="110"/>
      <c r="B192" s="113"/>
      <c r="C192" s="33">
        <v>189</v>
      </c>
      <c r="D192" s="116"/>
      <c r="E192" s="39" t="s">
        <v>94</v>
      </c>
      <c r="F192" s="40" t="s">
        <v>125</v>
      </c>
      <c r="G192" s="40" t="s">
        <v>28</v>
      </c>
      <c r="H192" s="40" t="s">
        <v>29</v>
      </c>
      <c r="I192" s="38">
        <v>245</v>
      </c>
      <c r="J192" s="17">
        <v>0</v>
      </c>
      <c r="K192" s="79">
        <f t="shared" si="10"/>
        <v>0</v>
      </c>
      <c r="L192" s="81">
        <f t="shared" si="13"/>
        <v>0</v>
      </c>
      <c r="M192" s="82"/>
      <c r="N192" s="83">
        <f t="shared" si="11"/>
        <v>0</v>
      </c>
      <c r="O192" s="80"/>
      <c r="P192" s="80"/>
      <c r="Q192" s="80"/>
      <c r="R192" s="84">
        <f t="shared" si="12"/>
        <v>0</v>
      </c>
      <c r="S192" s="19" t="str">
        <f t="shared" si="9"/>
        <v>OK</v>
      </c>
      <c r="T192" s="103"/>
      <c r="U192" s="103"/>
      <c r="V192" s="103"/>
      <c r="W192" s="103"/>
      <c r="X192" s="103"/>
      <c r="Y192" s="50"/>
      <c r="Z192" s="50"/>
      <c r="AA192" s="50"/>
      <c r="AB192" s="50"/>
      <c r="AC192" s="50"/>
      <c r="AD192" s="50"/>
      <c r="AE192" s="50"/>
      <c r="AF192" s="51"/>
      <c r="AG192" s="51"/>
      <c r="AH192" s="51"/>
      <c r="AI192" s="51"/>
    </row>
    <row r="193" spans="1:35" ht="40" customHeight="1" x14ac:dyDescent="0.35">
      <c r="A193" s="108" t="s">
        <v>144</v>
      </c>
      <c r="B193" s="111">
        <v>6</v>
      </c>
      <c r="C193" s="33">
        <v>190</v>
      </c>
      <c r="D193" s="114" t="s">
        <v>124</v>
      </c>
      <c r="E193" s="39" t="s">
        <v>27</v>
      </c>
      <c r="F193" s="40" t="s">
        <v>125</v>
      </c>
      <c r="G193" s="40" t="s">
        <v>137</v>
      </c>
      <c r="H193" s="40" t="s">
        <v>29</v>
      </c>
      <c r="I193" s="38">
        <v>177</v>
      </c>
      <c r="J193" s="17">
        <v>0</v>
      </c>
      <c r="K193" s="79">
        <f t="shared" si="10"/>
        <v>0</v>
      </c>
      <c r="L193" s="81">
        <f t="shared" si="13"/>
        <v>0</v>
      </c>
      <c r="M193" s="82"/>
      <c r="N193" s="83">
        <f t="shared" si="11"/>
        <v>0</v>
      </c>
      <c r="O193" s="80"/>
      <c r="P193" s="80"/>
      <c r="Q193" s="80"/>
      <c r="R193" s="84">
        <f t="shared" si="12"/>
        <v>0</v>
      </c>
      <c r="S193" s="19" t="str">
        <f t="shared" si="9"/>
        <v>OK</v>
      </c>
      <c r="T193" s="103"/>
      <c r="U193" s="103"/>
      <c r="V193" s="103"/>
      <c r="W193" s="103"/>
      <c r="X193" s="103"/>
      <c r="Y193" s="50"/>
      <c r="Z193" s="50"/>
      <c r="AA193" s="50"/>
      <c r="AB193" s="50"/>
      <c r="AC193" s="50"/>
      <c r="AD193" s="50"/>
      <c r="AE193" s="50"/>
      <c r="AF193" s="51"/>
      <c r="AG193" s="51"/>
      <c r="AH193" s="51"/>
      <c r="AI193" s="51"/>
    </row>
    <row r="194" spans="1:35" ht="40" customHeight="1" x14ac:dyDescent="0.35">
      <c r="A194" s="109"/>
      <c r="B194" s="112"/>
      <c r="C194" s="33">
        <v>191</v>
      </c>
      <c r="D194" s="115"/>
      <c r="E194" s="39" t="s">
        <v>30</v>
      </c>
      <c r="F194" s="40" t="s">
        <v>31</v>
      </c>
      <c r="G194" s="40" t="s">
        <v>137</v>
      </c>
      <c r="H194" s="40" t="s">
        <v>29</v>
      </c>
      <c r="I194" s="38">
        <v>15</v>
      </c>
      <c r="J194" s="17">
        <v>0</v>
      </c>
      <c r="K194" s="79">
        <f t="shared" si="10"/>
        <v>0</v>
      </c>
      <c r="L194" s="81">
        <f t="shared" si="13"/>
        <v>0</v>
      </c>
      <c r="M194" s="82"/>
      <c r="N194" s="83">
        <f t="shared" si="11"/>
        <v>0</v>
      </c>
      <c r="O194" s="80"/>
      <c r="P194" s="80"/>
      <c r="Q194" s="80"/>
      <c r="R194" s="84">
        <f t="shared" si="12"/>
        <v>0</v>
      </c>
      <c r="S194" s="19" t="str">
        <f t="shared" si="9"/>
        <v>OK</v>
      </c>
      <c r="T194" s="103"/>
      <c r="U194" s="103"/>
      <c r="V194" s="103"/>
      <c r="W194" s="103"/>
      <c r="X194" s="103"/>
      <c r="Y194" s="50"/>
      <c r="Z194" s="50"/>
      <c r="AA194" s="50"/>
      <c r="AB194" s="50"/>
      <c r="AC194" s="50"/>
      <c r="AD194" s="50"/>
      <c r="AE194" s="50"/>
      <c r="AF194" s="51"/>
      <c r="AG194" s="51"/>
      <c r="AH194" s="51"/>
      <c r="AI194" s="51"/>
    </row>
    <row r="195" spans="1:35" ht="40" customHeight="1" x14ac:dyDescent="0.35">
      <c r="A195" s="109"/>
      <c r="B195" s="112"/>
      <c r="C195" s="33">
        <v>192</v>
      </c>
      <c r="D195" s="115"/>
      <c r="E195" s="39" t="s">
        <v>32</v>
      </c>
      <c r="F195" s="40" t="s">
        <v>125</v>
      </c>
      <c r="G195" s="40" t="s">
        <v>137</v>
      </c>
      <c r="H195" s="40" t="s">
        <v>29</v>
      </c>
      <c r="I195" s="38">
        <v>32</v>
      </c>
      <c r="J195" s="17">
        <v>0</v>
      </c>
      <c r="K195" s="79">
        <f t="shared" si="10"/>
        <v>0</v>
      </c>
      <c r="L195" s="81">
        <f t="shared" si="13"/>
        <v>0</v>
      </c>
      <c r="M195" s="82"/>
      <c r="N195" s="83">
        <f t="shared" si="11"/>
        <v>0</v>
      </c>
      <c r="O195" s="80"/>
      <c r="P195" s="80"/>
      <c r="Q195" s="80"/>
      <c r="R195" s="84">
        <f t="shared" si="12"/>
        <v>0</v>
      </c>
      <c r="S195" s="19" t="str">
        <f t="shared" si="9"/>
        <v>OK</v>
      </c>
      <c r="T195" s="103"/>
      <c r="U195" s="103"/>
      <c r="V195" s="103"/>
      <c r="W195" s="103"/>
      <c r="X195" s="103"/>
      <c r="Y195" s="50"/>
      <c r="Z195" s="50"/>
      <c r="AA195" s="50"/>
      <c r="AB195" s="50"/>
      <c r="AC195" s="50"/>
      <c r="AD195" s="50"/>
      <c r="AE195" s="50"/>
      <c r="AF195" s="51"/>
      <c r="AG195" s="51"/>
      <c r="AH195" s="51"/>
      <c r="AI195" s="51"/>
    </row>
    <row r="196" spans="1:35" ht="40" customHeight="1" x14ac:dyDescent="0.35">
      <c r="A196" s="109"/>
      <c r="B196" s="112"/>
      <c r="C196" s="33">
        <v>193</v>
      </c>
      <c r="D196" s="115"/>
      <c r="E196" s="39" t="s">
        <v>33</v>
      </c>
      <c r="F196" s="40" t="s">
        <v>125</v>
      </c>
      <c r="G196" s="40" t="s">
        <v>101</v>
      </c>
      <c r="H196" s="40" t="s">
        <v>29</v>
      </c>
      <c r="I196" s="38">
        <v>52</v>
      </c>
      <c r="J196" s="17">
        <v>0</v>
      </c>
      <c r="K196" s="79">
        <f t="shared" ref="K196:K259" si="14">IF(SUM(T196:AK196)&gt;J196,J196,SUM(T196:AK196))</f>
        <v>0</v>
      </c>
      <c r="L196" s="81">
        <f t="shared" si="13"/>
        <v>0</v>
      </c>
      <c r="M196" s="82"/>
      <c r="N196" s="83">
        <f t="shared" ref="N196:N259" si="15">ROUND(IF(J196*0.25-0.5&lt;0,0,J196*0.25-0.5),0)-Q196-O196</f>
        <v>0</v>
      </c>
      <c r="O196" s="80"/>
      <c r="P196" s="80"/>
      <c r="Q196" s="80"/>
      <c r="R196" s="84">
        <f t="shared" ref="R196:R259" si="16">J196-(SUM(T196:AC196))+M196</f>
        <v>0</v>
      </c>
      <c r="S196" s="19" t="str">
        <f t="shared" si="9"/>
        <v>OK</v>
      </c>
      <c r="T196" s="103"/>
      <c r="U196" s="103"/>
      <c r="V196" s="103"/>
      <c r="W196" s="103"/>
      <c r="X196" s="103"/>
      <c r="Y196" s="50"/>
      <c r="Z196" s="50"/>
      <c r="AA196" s="50"/>
      <c r="AB196" s="50"/>
      <c r="AC196" s="50"/>
      <c r="AD196" s="50"/>
      <c r="AE196" s="50"/>
      <c r="AF196" s="51"/>
      <c r="AG196" s="51"/>
      <c r="AH196" s="51"/>
      <c r="AI196" s="51"/>
    </row>
    <row r="197" spans="1:35" ht="40" customHeight="1" x14ac:dyDescent="0.35">
      <c r="A197" s="109"/>
      <c r="B197" s="112"/>
      <c r="C197" s="33">
        <v>194</v>
      </c>
      <c r="D197" s="115"/>
      <c r="E197" s="39" t="s">
        <v>35</v>
      </c>
      <c r="F197" s="40" t="s">
        <v>125</v>
      </c>
      <c r="G197" s="40" t="s">
        <v>102</v>
      </c>
      <c r="H197" s="40" t="s">
        <v>29</v>
      </c>
      <c r="I197" s="38">
        <v>66.489999999999995</v>
      </c>
      <c r="J197" s="17">
        <v>0</v>
      </c>
      <c r="K197" s="79">
        <f t="shared" si="14"/>
        <v>0</v>
      </c>
      <c r="L197" s="81">
        <f t="shared" ref="L197:L260" si="17">(SUM(T197:AK197))</f>
        <v>0</v>
      </c>
      <c r="M197" s="82"/>
      <c r="N197" s="83">
        <f t="shared" si="15"/>
        <v>0</v>
      </c>
      <c r="O197" s="80"/>
      <c r="P197" s="80"/>
      <c r="Q197" s="80"/>
      <c r="R197" s="84">
        <f t="shared" si="16"/>
        <v>0</v>
      </c>
      <c r="S197" s="19" t="str">
        <f t="shared" si="9"/>
        <v>OK</v>
      </c>
      <c r="T197" s="103"/>
      <c r="U197" s="103"/>
      <c r="V197" s="103"/>
      <c r="W197" s="103"/>
      <c r="X197" s="103"/>
      <c r="Y197" s="50"/>
      <c r="Z197" s="50"/>
      <c r="AA197" s="50"/>
      <c r="AB197" s="50"/>
      <c r="AC197" s="50"/>
      <c r="AD197" s="50"/>
      <c r="AE197" s="50"/>
      <c r="AF197" s="51"/>
      <c r="AG197" s="51"/>
      <c r="AH197" s="51"/>
      <c r="AI197" s="51"/>
    </row>
    <row r="198" spans="1:35" ht="40" customHeight="1" x14ac:dyDescent="0.35">
      <c r="A198" s="109"/>
      <c r="B198" s="112"/>
      <c r="C198" s="33">
        <v>195</v>
      </c>
      <c r="D198" s="115"/>
      <c r="E198" s="39" t="s">
        <v>127</v>
      </c>
      <c r="F198" s="40" t="s">
        <v>125</v>
      </c>
      <c r="G198" s="40" t="s">
        <v>137</v>
      </c>
      <c r="H198" s="40" t="s">
        <v>29</v>
      </c>
      <c r="I198" s="38">
        <v>6.59</v>
      </c>
      <c r="J198" s="17">
        <v>0</v>
      </c>
      <c r="K198" s="79">
        <f t="shared" si="14"/>
        <v>0</v>
      </c>
      <c r="L198" s="81">
        <f t="shared" si="17"/>
        <v>0</v>
      </c>
      <c r="M198" s="82"/>
      <c r="N198" s="83">
        <f t="shared" si="15"/>
        <v>0</v>
      </c>
      <c r="O198" s="80"/>
      <c r="P198" s="80"/>
      <c r="Q198" s="80"/>
      <c r="R198" s="84">
        <f t="shared" si="16"/>
        <v>0</v>
      </c>
      <c r="S198" s="19" t="str">
        <f t="shared" si="9"/>
        <v>OK</v>
      </c>
      <c r="T198" s="103"/>
      <c r="U198" s="103"/>
      <c r="V198" s="103"/>
      <c r="W198" s="103"/>
      <c r="X198" s="103"/>
      <c r="Y198" s="50"/>
      <c r="Z198" s="50"/>
      <c r="AA198" s="50"/>
      <c r="AB198" s="50"/>
      <c r="AC198" s="50"/>
      <c r="AD198" s="50"/>
      <c r="AE198" s="50"/>
      <c r="AF198" s="51"/>
      <c r="AG198" s="51"/>
      <c r="AH198" s="51"/>
      <c r="AI198" s="51"/>
    </row>
    <row r="199" spans="1:35" ht="40" customHeight="1" x14ac:dyDescent="0.35">
      <c r="A199" s="109"/>
      <c r="B199" s="112"/>
      <c r="C199" s="33">
        <v>196</v>
      </c>
      <c r="D199" s="115"/>
      <c r="E199" s="39" t="s">
        <v>128</v>
      </c>
      <c r="F199" s="40" t="s">
        <v>37</v>
      </c>
      <c r="G199" s="40" t="s">
        <v>103</v>
      </c>
      <c r="H199" s="40" t="s">
        <v>29</v>
      </c>
      <c r="I199" s="38">
        <v>10</v>
      </c>
      <c r="J199" s="17">
        <v>0</v>
      </c>
      <c r="K199" s="79">
        <f t="shared" si="14"/>
        <v>0</v>
      </c>
      <c r="L199" s="81">
        <f t="shared" si="17"/>
        <v>0</v>
      </c>
      <c r="M199" s="82"/>
      <c r="N199" s="83">
        <f t="shared" si="15"/>
        <v>0</v>
      </c>
      <c r="O199" s="80"/>
      <c r="P199" s="80"/>
      <c r="Q199" s="80"/>
      <c r="R199" s="84">
        <f t="shared" si="16"/>
        <v>0</v>
      </c>
      <c r="S199" s="19" t="str">
        <f t="shared" si="9"/>
        <v>OK</v>
      </c>
      <c r="T199" s="103"/>
      <c r="U199" s="103"/>
      <c r="V199" s="103"/>
      <c r="W199" s="103"/>
      <c r="X199" s="103"/>
      <c r="Y199" s="50"/>
      <c r="Z199" s="50"/>
      <c r="AA199" s="50"/>
      <c r="AB199" s="50"/>
      <c r="AC199" s="50"/>
      <c r="AD199" s="50"/>
      <c r="AE199" s="50"/>
      <c r="AF199" s="51"/>
      <c r="AG199" s="51"/>
      <c r="AH199" s="51"/>
      <c r="AI199" s="51"/>
    </row>
    <row r="200" spans="1:35" ht="40" customHeight="1" x14ac:dyDescent="0.35">
      <c r="A200" s="109"/>
      <c r="B200" s="112"/>
      <c r="C200" s="33">
        <v>197</v>
      </c>
      <c r="D200" s="115"/>
      <c r="E200" s="39" t="s">
        <v>129</v>
      </c>
      <c r="F200" s="40" t="s">
        <v>37</v>
      </c>
      <c r="G200" s="40" t="s">
        <v>104</v>
      </c>
      <c r="H200" s="40" t="s">
        <v>29</v>
      </c>
      <c r="I200" s="38">
        <v>12</v>
      </c>
      <c r="J200" s="17">
        <v>0</v>
      </c>
      <c r="K200" s="79">
        <f t="shared" si="14"/>
        <v>0</v>
      </c>
      <c r="L200" s="81">
        <f t="shared" si="17"/>
        <v>0</v>
      </c>
      <c r="M200" s="82"/>
      <c r="N200" s="83">
        <f t="shared" si="15"/>
        <v>0</v>
      </c>
      <c r="O200" s="80"/>
      <c r="P200" s="80"/>
      <c r="Q200" s="80"/>
      <c r="R200" s="84">
        <f t="shared" si="16"/>
        <v>0</v>
      </c>
      <c r="S200" s="19" t="str">
        <f t="shared" si="9"/>
        <v>OK</v>
      </c>
      <c r="T200" s="103"/>
      <c r="U200" s="103"/>
      <c r="V200" s="103"/>
      <c r="W200" s="103"/>
      <c r="X200" s="103"/>
      <c r="Y200" s="50"/>
      <c r="Z200" s="50"/>
      <c r="AA200" s="50"/>
      <c r="AB200" s="50"/>
      <c r="AC200" s="50"/>
      <c r="AD200" s="50"/>
      <c r="AE200" s="50"/>
      <c r="AF200" s="51"/>
      <c r="AG200" s="51"/>
      <c r="AH200" s="51"/>
      <c r="AI200" s="51"/>
    </row>
    <row r="201" spans="1:35" ht="40" customHeight="1" x14ac:dyDescent="0.35">
      <c r="A201" s="109"/>
      <c r="B201" s="112"/>
      <c r="C201" s="33">
        <v>198</v>
      </c>
      <c r="D201" s="115"/>
      <c r="E201" s="39" t="s">
        <v>130</v>
      </c>
      <c r="F201" s="40" t="s">
        <v>37</v>
      </c>
      <c r="G201" s="40" t="s">
        <v>105</v>
      </c>
      <c r="H201" s="40" t="s">
        <v>29</v>
      </c>
      <c r="I201" s="38">
        <v>13</v>
      </c>
      <c r="J201" s="17">
        <v>0</v>
      </c>
      <c r="K201" s="79">
        <f t="shared" si="14"/>
        <v>0</v>
      </c>
      <c r="L201" s="81">
        <f t="shared" si="17"/>
        <v>0</v>
      </c>
      <c r="M201" s="82"/>
      <c r="N201" s="83">
        <f t="shared" si="15"/>
        <v>0</v>
      </c>
      <c r="O201" s="80"/>
      <c r="P201" s="80"/>
      <c r="Q201" s="80"/>
      <c r="R201" s="84">
        <f t="shared" si="16"/>
        <v>0</v>
      </c>
      <c r="S201" s="19" t="str">
        <f t="shared" si="9"/>
        <v>OK</v>
      </c>
      <c r="T201" s="103"/>
      <c r="U201" s="103"/>
      <c r="V201" s="103"/>
      <c r="W201" s="103"/>
      <c r="X201" s="103"/>
      <c r="Y201" s="50"/>
      <c r="Z201" s="50"/>
      <c r="AA201" s="50"/>
      <c r="AB201" s="50"/>
      <c r="AC201" s="50"/>
      <c r="AD201" s="50"/>
      <c r="AE201" s="50"/>
      <c r="AF201" s="51"/>
      <c r="AG201" s="51"/>
      <c r="AH201" s="51"/>
      <c r="AI201" s="51"/>
    </row>
    <row r="202" spans="1:35" ht="40" customHeight="1" x14ac:dyDescent="0.35">
      <c r="A202" s="109"/>
      <c r="B202" s="112"/>
      <c r="C202" s="33">
        <v>199</v>
      </c>
      <c r="D202" s="115"/>
      <c r="E202" s="39" t="s">
        <v>41</v>
      </c>
      <c r="F202" s="40" t="s">
        <v>10</v>
      </c>
      <c r="G202" s="40" t="s">
        <v>137</v>
      </c>
      <c r="H202" s="40" t="s">
        <v>29</v>
      </c>
      <c r="I202" s="38">
        <v>50</v>
      </c>
      <c r="J202" s="17">
        <v>0</v>
      </c>
      <c r="K202" s="79">
        <f t="shared" si="14"/>
        <v>0</v>
      </c>
      <c r="L202" s="81">
        <f t="shared" si="17"/>
        <v>0</v>
      </c>
      <c r="M202" s="82"/>
      <c r="N202" s="83">
        <f t="shared" si="15"/>
        <v>0</v>
      </c>
      <c r="O202" s="80"/>
      <c r="P202" s="80"/>
      <c r="Q202" s="80"/>
      <c r="R202" s="84">
        <f t="shared" si="16"/>
        <v>0</v>
      </c>
      <c r="S202" s="19" t="str">
        <f t="shared" si="9"/>
        <v>OK</v>
      </c>
      <c r="T202" s="103"/>
      <c r="U202" s="103"/>
      <c r="V202" s="103"/>
      <c r="W202" s="103"/>
      <c r="X202" s="103"/>
      <c r="Y202" s="50"/>
      <c r="Z202" s="50"/>
      <c r="AA202" s="50"/>
      <c r="AB202" s="50"/>
      <c r="AC202" s="50"/>
      <c r="AD202" s="50"/>
      <c r="AE202" s="50"/>
      <c r="AF202" s="51"/>
      <c r="AG202" s="51"/>
      <c r="AH202" s="51"/>
      <c r="AI202" s="51"/>
    </row>
    <row r="203" spans="1:35" ht="40" customHeight="1" x14ac:dyDescent="0.35">
      <c r="A203" s="109"/>
      <c r="B203" s="112"/>
      <c r="C203" s="33">
        <v>200</v>
      </c>
      <c r="D203" s="115"/>
      <c r="E203" s="39" t="s">
        <v>42</v>
      </c>
      <c r="F203" s="40" t="s">
        <v>43</v>
      </c>
      <c r="G203" s="40" t="s">
        <v>137</v>
      </c>
      <c r="H203" s="40" t="s">
        <v>29</v>
      </c>
      <c r="I203" s="38">
        <v>25</v>
      </c>
      <c r="J203" s="17">
        <v>0</v>
      </c>
      <c r="K203" s="79">
        <f t="shared" si="14"/>
        <v>0</v>
      </c>
      <c r="L203" s="81">
        <f t="shared" si="17"/>
        <v>0</v>
      </c>
      <c r="M203" s="82"/>
      <c r="N203" s="83">
        <f t="shared" si="15"/>
        <v>0</v>
      </c>
      <c r="O203" s="80"/>
      <c r="P203" s="80"/>
      <c r="Q203" s="80"/>
      <c r="R203" s="84">
        <f t="shared" si="16"/>
        <v>0</v>
      </c>
      <c r="S203" s="19" t="str">
        <f t="shared" si="9"/>
        <v>OK</v>
      </c>
      <c r="T203" s="103"/>
      <c r="U203" s="103"/>
      <c r="V203" s="103"/>
      <c r="W203" s="103"/>
      <c r="X203" s="103"/>
      <c r="Y203" s="50"/>
      <c r="Z203" s="50"/>
      <c r="AA203" s="50"/>
      <c r="AB203" s="50"/>
      <c r="AC203" s="50"/>
      <c r="AD203" s="50"/>
      <c r="AE203" s="50"/>
      <c r="AF203" s="51"/>
      <c r="AG203" s="51"/>
      <c r="AH203" s="51"/>
      <c r="AI203" s="51"/>
    </row>
    <row r="204" spans="1:35" ht="40" customHeight="1" x14ac:dyDescent="0.35">
      <c r="A204" s="109"/>
      <c r="B204" s="112"/>
      <c r="C204" s="33">
        <v>201</v>
      </c>
      <c r="D204" s="115"/>
      <c r="E204" s="39" t="s">
        <v>44</v>
      </c>
      <c r="F204" s="40" t="s">
        <v>37</v>
      </c>
      <c r="G204" s="40" t="s">
        <v>106</v>
      </c>
      <c r="H204" s="40" t="s">
        <v>29</v>
      </c>
      <c r="I204" s="38">
        <v>34.21</v>
      </c>
      <c r="J204" s="17">
        <v>0</v>
      </c>
      <c r="K204" s="79">
        <f t="shared" si="14"/>
        <v>0</v>
      </c>
      <c r="L204" s="81">
        <f t="shared" si="17"/>
        <v>0</v>
      </c>
      <c r="M204" s="82"/>
      <c r="N204" s="83">
        <f t="shared" si="15"/>
        <v>0</v>
      </c>
      <c r="O204" s="80"/>
      <c r="P204" s="80"/>
      <c r="Q204" s="80"/>
      <c r="R204" s="84">
        <f t="shared" si="16"/>
        <v>0</v>
      </c>
      <c r="S204" s="19" t="str">
        <f t="shared" si="9"/>
        <v>OK</v>
      </c>
      <c r="T204" s="103"/>
      <c r="U204" s="103"/>
      <c r="V204" s="103"/>
      <c r="W204" s="103"/>
      <c r="X204" s="103"/>
      <c r="Y204" s="50"/>
      <c r="Z204" s="50"/>
      <c r="AA204" s="50"/>
      <c r="AB204" s="50"/>
      <c r="AC204" s="50"/>
      <c r="AD204" s="50"/>
      <c r="AE204" s="50"/>
      <c r="AF204" s="51"/>
      <c r="AG204" s="51"/>
      <c r="AH204" s="51"/>
      <c r="AI204" s="51"/>
    </row>
    <row r="205" spans="1:35" ht="40" customHeight="1" x14ac:dyDescent="0.35">
      <c r="A205" s="109"/>
      <c r="B205" s="112"/>
      <c r="C205" s="33">
        <v>202</v>
      </c>
      <c r="D205" s="115"/>
      <c r="E205" s="39" t="s">
        <v>46</v>
      </c>
      <c r="F205" s="40" t="s">
        <v>37</v>
      </c>
      <c r="G205" s="40" t="s">
        <v>107</v>
      </c>
      <c r="H205" s="40" t="s">
        <v>29</v>
      </c>
      <c r="I205" s="38">
        <v>27</v>
      </c>
      <c r="J205" s="17">
        <v>0</v>
      </c>
      <c r="K205" s="79">
        <f t="shared" si="14"/>
        <v>0</v>
      </c>
      <c r="L205" s="81">
        <f t="shared" si="17"/>
        <v>0</v>
      </c>
      <c r="M205" s="82"/>
      <c r="N205" s="83">
        <f t="shared" si="15"/>
        <v>0</v>
      </c>
      <c r="O205" s="80"/>
      <c r="P205" s="80"/>
      <c r="Q205" s="80"/>
      <c r="R205" s="84">
        <f t="shared" si="16"/>
        <v>0</v>
      </c>
      <c r="S205" s="19" t="str">
        <f t="shared" si="9"/>
        <v>OK</v>
      </c>
      <c r="T205" s="103"/>
      <c r="U205" s="103"/>
      <c r="V205" s="103"/>
      <c r="W205" s="103"/>
      <c r="X205" s="103"/>
      <c r="Y205" s="50"/>
      <c r="Z205" s="50"/>
      <c r="AA205" s="50"/>
      <c r="AB205" s="50"/>
      <c r="AC205" s="50"/>
      <c r="AD205" s="50"/>
      <c r="AE205" s="50"/>
      <c r="AF205" s="51"/>
      <c r="AG205" s="51"/>
      <c r="AH205" s="51"/>
      <c r="AI205" s="51"/>
    </row>
    <row r="206" spans="1:35" ht="40" customHeight="1" x14ac:dyDescent="0.35">
      <c r="A206" s="109"/>
      <c r="B206" s="112"/>
      <c r="C206" s="33">
        <v>203</v>
      </c>
      <c r="D206" s="115"/>
      <c r="E206" s="39" t="s">
        <v>48</v>
      </c>
      <c r="F206" s="40" t="s">
        <v>37</v>
      </c>
      <c r="G206" s="40" t="s">
        <v>108</v>
      </c>
      <c r="H206" s="40" t="s">
        <v>29</v>
      </c>
      <c r="I206" s="38">
        <v>18</v>
      </c>
      <c r="J206" s="17">
        <v>0</v>
      </c>
      <c r="K206" s="79">
        <f t="shared" si="14"/>
        <v>0</v>
      </c>
      <c r="L206" s="81">
        <f t="shared" si="17"/>
        <v>0</v>
      </c>
      <c r="M206" s="82"/>
      <c r="N206" s="83">
        <f t="shared" si="15"/>
        <v>0</v>
      </c>
      <c r="O206" s="80"/>
      <c r="P206" s="80"/>
      <c r="Q206" s="80"/>
      <c r="R206" s="84">
        <f t="shared" si="16"/>
        <v>0</v>
      </c>
      <c r="S206" s="19" t="str">
        <f t="shared" si="9"/>
        <v>OK</v>
      </c>
      <c r="T206" s="103"/>
      <c r="U206" s="103"/>
      <c r="V206" s="103"/>
      <c r="W206" s="103"/>
      <c r="X206" s="103"/>
      <c r="Y206" s="50"/>
      <c r="Z206" s="50"/>
      <c r="AA206" s="50"/>
      <c r="AB206" s="50"/>
      <c r="AC206" s="50"/>
      <c r="AD206" s="50"/>
      <c r="AE206" s="50"/>
      <c r="AF206" s="51"/>
      <c r="AG206" s="51"/>
      <c r="AH206" s="51"/>
      <c r="AI206" s="51"/>
    </row>
    <row r="207" spans="1:35" ht="40" customHeight="1" x14ac:dyDescent="0.35">
      <c r="A207" s="109"/>
      <c r="B207" s="112"/>
      <c r="C207" s="33">
        <v>204</v>
      </c>
      <c r="D207" s="115"/>
      <c r="E207" s="39" t="s">
        <v>50</v>
      </c>
      <c r="F207" s="40" t="s">
        <v>37</v>
      </c>
      <c r="G207" s="40" t="s">
        <v>109</v>
      </c>
      <c r="H207" s="40" t="s">
        <v>29</v>
      </c>
      <c r="I207" s="38">
        <v>240.3</v>
      </c>
      <c r="J207" s="17">
        <v>0</v>
      </c>
      <c r="K207" s="79">
        <f t="shared" si="14"/>
        <v>0</v>
      </c>
      <c r="L207" s="81">
        <f t="shared" si="17"/>
        <v>0</v>
      </c>
      <c r="M207" s="82"/>
      <c r="N207" s="83">
        <f t="shared" si="15"/>
        <v>0</v>
      </c>
      <c r="O207" s="80"/>
      <c r="P207" s="80"/>
      <c r="Q207" s="80"/>
      <c r="R207" s="84">
        <f t="shared" si="16"/>
        <v>0</v>
      </c>
      <c r="S207" s="19" t="str">
        <f t="shared" si="9"/>
        <v>OK</v>
      </c>
      <c r="T207" s="103"/>
      <c r="U207" s="103"/>
      <c r="V207" s="103"/>
      <c r="W207" s="103"/>
      <c r="X207" s="103"/>
      <c r="Y207" s="50"/>
      <c r="Z207" s="50"/>
      <c r="AA207" s="50"/>
      <c r="AB207" s="50"/>
      <c r="AC207" s="50"/>
      <c r="AD207" s="50"/>
      <c r="AE207" s="50"/>
      <c r="AF207" s="51"/>
      <c r="AG207" s="51"/>
      <c r="AH207" s="51"/>
      <c r="AI207" s="51"/>
    </row>
    <row r="208" spans="1:35" ht="40" customHeight="1" x14ac:dyDescent="0.35">
      <c r="A208" s="109"/>
      <c r="B208" s="112"/>
      <c r="C208" s="33">
        <v>205</v>
      </c>
      <c r="D208" s="115"/>
      <c r="E208" s="39" t="s">
        <v>52</v>
      </c>
      <c r="F208" s="40" t="s">
        <v>37</v>
      </c>
      <c r="G208" s="40" t="s">
        <v>110</v>
      </c>
      <c r="H208" s="40" t="s">
        <v>29</v>
      </c>
      <c r="I208" s="38">
        <v>262.35000000000002</v>
      </c>
      <c r="J208" s="17">
        <v>0</v>
      </c>
      <c r="K208" s="79">
        <f t="shared" si="14"/>
        <v>0</v>
      </c>
      <c r="L208" s="81">
        <f t="shared" si="17"/>
        <v>0</v>
      </c>
      <c r="M208" s="82"/>
      <c r="N208" s="83">
        <f t="shared" si="15"/>
        <v>0</v>
      </c>
      <c r="O208" s="80"/>
      <c r="P208" s="80"/>
      <c r="Q208" s="80"/>
      <c r="R208" s="84">
        <f t="shared" si="16"/>
        <v>0</v>
      </c>
      <c r="S208" s="19" t="str">
        <f t="shared" si="9"/>
        <v>OK</v>
      </c>
      <c r="T208" s="103"/>
      <c r="U208" s="103"/>
      <c r="V208" s="103"/>
      <c r="W208" s="103"/>
      <c r="X208" s="103"/>
      <c r="Y208" s="50"/>
      <c r="Z208" s="50"/>
      <c r="AA208" s="50"/>
      <c r="AB208" s="50"/>
      <c r="AC208" s="50"/>
      <c r="AD208" s="50"/>
      <c r="AE208" s="50"/>
      <c r="AF208" s="51"/>
      <c r="AG208" s="51"/>
      <c r="AH208" s="51"/>
      <c r="AI208" s="51"/>
    </row>
    <row r="209" spans="1:35" ht="40" customHeight="1" x14ac:dyDescent="0.35">
      <c r="A209" s="109"/>
      <c r="B209" s="112"/>
      <c r="C209" s="33">
        <v>206</v>
      </c>
      <c r="D209" s="115"/>
      <c r="E209" s="39" t="s">
        <v>54</v>
      </c>
      <c r="F209" s="40" t="s">
        <v>37</v>
      </c>
      <c r="G209" s="40" t="s">
        <v>111</v>
      </c>
      <c r="H209" s="40" t="s">
        <v>29</v>
      </c>
      <c r="I209" s="38">
        <v>78.8</v>
      </c>
      <c r="J209" s="17">
        <v>0</v>
      </c>
      <c r="K209" s="79">
        <f t="shared" si="14"/>
        <v>0</v>
      </c>
      <c r="L209" s="81">
        <f t="shared" si="17"/>
        <v>0</v>
      </c>
      <c r="M209" s="82"/>
      <c r="N209" s="83">
        <f t="shared" si="15"/>
        <v>0</v>
      </c>
      <c r="O209" s="80"/>
      <c r="P209" s="80"/>
      <c r="Q209" s="80"/>
      <c r="R209" s="84">
        <f t="shared" si="16"/>
        <v>0</v>
      </c>
      <c r="S209" s="19" t="str">
        <f t="shared" si="9"/>
        <v>OK</v>
      </c>
      <c r="T209" s="103"/>
      <c r="U209" s="103"/>
      <c r="V209" s="103"/>
      <c r="W209" s="103"/>
      <c r="X209" s="103"/>
      <c r="Y209" s="50"/>
      <c r="Z209" s="50"/>
      <c r="AA209" s="50"/>
      <c r="AB209" s="50"/>
      <c r="AC209" s="50"/>
      <c r="AD209" s="50"/>
      <c r="AE209" s="50"/>
      <c r="AF209" s="51"/>
      <c r="AG209" s="51"/>
      <c r="AH209" s="51"/>
      <c r="AI209" s="51"/>
    </row>
    <row r="210" spans="1:35" ht="40" customHeight="1" x14ac:dyDescent="0.35">
      <c r="A210" s="109"/>
      <c r="B210" s="112"/>
      <c r="C210" s="33">
        <v>207</v>
      </c>
      <c r="D210" s="115"/>
      <c r="E210" s="39" t="s">
        <v>56</v>
      </c>
      <c r="F210" s="40" t="s">
        <v>37</v>
      </c>
      <c r="G210" s="40" t="s">
        <v>112</v>
      </c>
      <c r="H210" s="40" t="s">
        <v>29</v>
      </c>
      <c r="I210" s="38">
        <v>33.17</v>
      </c>
      <c r="J210" s="17">
        <v>0</v>
      </c>
      <c r="K210" s="79">
        <f t="shared" si="14"/>
        <v>0</v>
      </c>
      <c r="L210" s="81">
        <f t="shared" si="17"/>
        <v>0</v>
      </c>
      <c r="M210" s="82"/>
      <c r="N210" s="83">
        <f t="shared" si="15"/>
        <v>0</v>
      </c>
      <c r="O210" s="80"/>
      <c r="P210" s="80"/>
      <c r="Q210" s="80"/>
      <c r="R210" s="84">
        <f t="shared" si="16"/>
        <v>0</v>
      </c>
      <c r="S210" s="19" t="str">
        <f t="shared" si="9"/>
        <v>OK</v>
      </c>
      <c r="T210" s="103"/>
      <c r="U210" s="103"/>
      <c r="V210" s="103"/>
      <c r="W210" s="103"/>
      <c r="X210" s="103"/>
      <c r="Y210" s="50"/>
      <c r="Z210" s="50"/>
      <c r="AA210" s="50"/>
      <c r="AB210" s="50"/>
      <c r="AC210" s="50"/>
      <c r="AD210" s="50"/>
      <c r="AE210" s="50"/>
      <c r="AF210" s="51"/>
      <c r="AG210" s="51"/>
      <c r="AH210" s="51"/>
      <c r="AI210" s="51"/>
    </row>
    <row r="211" spans="1:35" ht="40" customHeight="1" x14ac:dyDescent="0.35">
      <c r="A211" s="109"/>
      <c r="B211" s="112"/>
      <c r="C211" s="33">
        <v>208</v>
      </c>
      <c r="D211" s="115"/>
      <c r="E211" s="39" t="s">
        <v>58</v>
      </c>
      <c r="F211" s="40" t="s">
        <v>37</v>
      </c>
      <c r="G211" s="40" t="s">
        <v>113</v>
      </c>
      <c r="H211" s="40" t="s">
        <v>29</v>
      </c>
      <c r="I211" s="38">
        <v>74.31</v>
      </c>
      <c r="J211" s="17">
        <v>0</v>
      </c>
      <c r="K211" s="79">
        <f t="shared" si="14"/>
        <v>0</v>
      </c>
      <c r="L211" s="81">
        <f t="shared" si="17"/>
        <v>0</v>
      </c>
      <c r="M211" s="82"/>
      <c r="N211" s="83">
        <f t="shared" si="15"/>
        <v>0</v>
      </c>
      <c r="O211" s="80"/>
      <c r="P211" s="80"/>
      <c r="Q211" s="80"/>
      <c r="R211" s="84">
        <f t="shared" si="16"/>
        <v>0</v>
      </c>
      <c r="S211" s="19" t="str">
        <f t="shared" si="9"/>
        <v>OK</v>
      </c>
      <c r="T211" s="103"/>
      <c r="U211" s="103"/>
      <c r="V211" s="103"/>
      <c r="W211" s="103"/>
      <c r="X211" s="103"/>
      <c r="Y211" s="50"/>
      <c r="Z211" s="50"/>
      <c r="AA211" s="50"/>
      <c r="AB211" s="50"/>
      <c r="AC211" s="50"/>
      <c r="AD211" s="50"/>
      <c r="AE211" s="50"/>
      <c r="AF211" s="51"/>
      <c r="AG211" s="51"/>
      <c r="AH211" s="51"/>
      <c r="AI211" s="51"/>
    </row>
    <row r="212" spans="1:35" ht="40" customHeight="1" x14ac:dyDescent="0.35">
      <c r="A212" s="109"/>
      <c r="B212" s="112"/>
      <c r="C212" s="33">
        <v>209</v>
      </c>
      <c r="D212" s="115"/>
      <c r="E212" s="39" t="s">
        <v>60</v>
      </c>
      <c r="F212" s="40" t="s">
        <v>37</v>
      </c>
      <c r="G212" s="40" t="s">
        <v>114</v>
      </c>
      <c r="H212" s="40" t="s">
        <v>29</v>
      </c>
      <c r="I212" s="38">
        <v>124.47</v>
      </c>
      <c r="J212" s="17">
        <v>0</v>
      </c>
      <c r="K212" s="79">
        <f t="shared" si="14"/>
        <v>0</v>
      </c>
      <c r="L212" s="81">
        <f t="shared" si="17"/>
        <v>0</v>
      </c>
      <c r="M212" s="82"/>
      <c r="N212" s="83">
        <f t="shared" si="15"/>
        <v>0</v>
      </c>
      <c r="O212" s="80"/>
      <c r="P212" s="80"/>
      <c r="Q212" s="80"/>
      <c r="R212" s="84">
        <f t="shared" si="16"/>
        <v>0</v>
      </c>
      <c r="S212" s="19" t="str">
        <f t="shared" si="9"/>
        <v>OK</v>
      </c>
      <c r="T212" s="103"/>
      <c r="U212" s="103"/>
      <c r="V212" s="103"/>
      <c r="W212" s="103"/>
      <c r="X212" s="103"/>
      <c r="Y212" s="50"/>
      <c r="Z212" s="50"/>
      <c r="AA212" s="50"/>
      <c r="AB212" s="50"/>
      <c r="AC212" s="50"/>
      <c r="AD212" s="50"/>
      <c r="AE212" s="50"/>
      <c r="AF212" s="51"/>
      <c r="AG212" s="51"/>
      <c r="AH212" s="51"/>
      <c r="AI212" s="51"/>
    </row>
    <row r="213" spans="1:35" ht="40" customHeight="1" x14ac:dyDescent="0.35">
      <c r="A213" s="109"/>
      <c r="B213" s="112"/>
      <c r="C213" s="33">
        <v>210</v>
      </c>
      <c r="D213" s="115"/>
      <c r="E213" s="39" t="s">
        <v>62</v>
      </c>
      <c r="F213" s="40" t="s">
        <v>125</v>
      </c>
      <c r="G213" s="40" t="s">
        <v>115</v>
      </c>
      <c r="H213" s="40" t="s">
        <v>29</v>
      </c>
      <c r="I213" s="38">
        <v>1329.2</v>
      </c>
      <c r="J213" s="17">
        <v>0</v>
      </c>
      <c r="K213" s="79">
        <f t="shared" si="14"/>
        <v>0</v>
      </c>
      <c r="L213" s="81">
        <f t="shared" si="17"/>
        <v>0</v>
      </c>
      <c r="M213" s="82"/>
      <c r="N213" s="83">
        <f t="shared" si="15"/>
        <v>0</v>
      </c>
      <c r="O213" s="80"/>
      <c r="P213" s="80"/>
      <c r="Q213" s="80"/>
      <c r="R213" s="84">
        <f t="shared" si="16"/>
        <v>0</v>
      </c>
      <c r="S213" s="19" t="str">
        <f t="shared" si="9"/>
        <v>OK</v>
      </c>
      <c r="T213" s="103"/>
      <c r="U213" s="103"/>
      <c r="V213" s="103"/>
      <c r="W213" s="103"/>
      <c r="X213" s="103"/>
      <c r="Y213" s="50"/>
      <c r="Z213" s="50"/>
      <c r="AA213" s="50"/>
      <c r="AB213" s="50"/>
      <c r="AC213" s="50"/>
      <c r="AD213" s="50"/>
      <c r="AE213" s="50"/>
      <c r="AF213" s="51"/>
      <c r="AG213" s="51"/>
      <c r="AH213" s="51"/>
      <c r="AI213" s="51"/>
    </row>
    <row r="214" spans="1:35" ht="40" customHeight="1" x14ac:dyDescent="0.35">
      <c r="A214" s="109"/>
      <c r="B214" s="112"/>
      <c r="C214" s="33">
        <v>211</v>
      </c>
      <c r="D214" s="115"/>
      <c r="E214" s="39" t="s">
        <v>64</v>
      </c>
      <c r="F214" s="40" t="s">
        <v>125</v>
      </c>
      <c r="G214" s="40" t="s">
        <v>115</v>
      </c>
      <c r="H214" s="40" t="s">
        <v>29</v>
      </c>
      <c r="I214" s="38">
        <v>699.21</v>
      </c>
      <c r="J214" s="17">
        <v>0</v>
      </c>
      <c r="K214" s="79">
        <f t="shared" si="14"/>
        <v>0</v>
      </c>
      <c r="L214" s="81">
        <f t="shared" si="17"/>
        <v>0</v>
      </c>
      <c r="M214" s="82"/>
      <c r="N214" s="83">
        <f t="shared" si="15"/>
        <v>0</v>
      </c>
      <c r="O214" s="80"/>
      <c r="P214" s="80"/>
      <c r="Q214" s="80"/>
      <c r="R214" s="84">
        <f t="shared" si="16"/>
        <v>0</v>
      </c>
      <c r="S214" s="19" t="str">
        <f t="shared" si="9"/>
        <v>OK</v>
      </c>
      <c r="T214" s="103"/>
      <c r="U214" s="103"/>
      <c r="V214" s="103"/>
      <c r="W214" s="103"/>
      <c r="X214" s="103"/>
      <c r="Y214" s="50"/>
      <c r="Z214" s="50"/>
      <c r="AA214" s="50"/>
      <c r="AB214" s="50"/>
      <c r="AC214" s="50"/>
      <c r="AD214" s="50"/>
      <c r="AE214" s="50"/>
      <c r="AF214" s="51"/>
      <c r="AG214" s="51"/>
      <c r="AH214" s="51"/>
      <c r="AI214" s="51"/>
    </row>
    <row r="215" spans="1:35" ht="40" customHeight="1" x14ac:dyDescent="0.35">
      <c r="A215" s="109"/>
      <c r="B215" s="112"/>
      <c r="C215" s="33">
        <v>212</v>
      </c>
      <c r="D215" s="115"/>
      <c r="E215" s="39" t="s">
        <v>65</v>
      </c>
      <c r="F215" s="40" t="s">
        <v>125</v>
      </c>
      <c r="G215" s="40" t="s">
        <v>116</v>
      </c>
      <c r="H215" s="40" t="s">
        <v>29</v>
      </c>
      <c r="I215" s="38">
        <v>160</v>
      </c>
      <c r="J215" s="17">
        <v>0</v>
      </c>
      <c r="K215" s="79">
        <f t="shared" si="14"/>
        <v>0</v>
      </c>
      <c r="L215" s="81">
        <f t="shared" si="17"/>
        <v>0</v>
      </c>
      <c r="M215" s="82"/>
      <c r="N215" s="83">
        <f t="shared" si="15"/>
        <v>0</v>
      </c>
      <c r="O215" s="80"/>
      <c r="P215" s="80"/>
      <c r="Q215" s="80"/>
      <c r="R215" s="84">
        <f t="shared" si="16"/>
        <v>0</v>
      </c>
      <c r="S215" s="19" t="str">
        <f t="shared" si="9"/>
        <v>OK</v>
      </c>
      <c r="T215" s="103"/>
      <c r="U215" s="103"/>
      <c r="V215" s="103"/>
      <c r="W215" s="103"/>
      <c r="X215" s="103"/>
      <c r="Y215" s="50"/>
      <c r="Z215" s="50"/>
      <c r="AA215" s="50"/>
      <c r="AB215" s="50"/>
      <c r="AC215" s="50"/>
      <c r="AD215" s="50"/>
      <c r="AE215" s="50"/>
      <c r="AF215" s="51"/>
      <c r="AG215" s="51"/>
      <c r="AH215" s="51"/>
      <c r="AI215" s="51"/>
    </row>
    <row r="216" spans="1:35" ht="40" customHeight="1" x14ac:dyDescent="0.35">
      <c r="A216" s="109"/>
      <c r="B216" s="112"/>
      <c r="C216" s="33">
        <v>213</v>
      </c>
      <c r="D216" s="115"/>
      <c r="E216" s="39" t="s">
        <v>69</v>
      </c>
      <c r="F216" s="40" t="s">
        <v>125</v>
      </c>
      <c r="G216" s="40" t="s">
        <v>137</v>
      </c>
      <c r="H216" s="40" t="s">
        <v>29</v>
      </c>
      <c r="I216" s="38">
        <v>242</v>
      </c>
      <c r="J216" s="17">
        <v>0</v>
      </c>
      <c r="K216" s="79">
        <f t="shared" si="14"/>
        <v>0</v>
      </c>
      <c r="L216" s="81">
        <f t="shared" si="17"/>
        <v>0</v>
      </c>
      <c r="M216" s="82"/>
      <c r="N216" s="83">
        <f t="shared" si="15"/>
        <v>0</v>
      </c>
      <c r="O216" s="80"/>
      <c r="P216" s="80"/>
      <c r="Q216" s="80"/>
      <c r="R216" s="84">
        <f t="shared" si="16"/>
        <v>0</v>
      </c>
      <c r="S216" s="19" t="str">
        <f t="shared" si="9"/>
        <v>OK</v>
      </c>
      <c r="T216" s="103"/>
      <c r="U216" s="103"/>
      <c r="V216" s="103"/>
      <c r="W216" s="103"/>
      <c r="X216" s="103"/>
      <c r="Y216" s="50"/>
      <c r="Z216" s="50"/>
      <c r="AA216" s="50"/>
      <c r="AB216" s="50"/>
      <c r="AC216" s="50"/>
      <c r="AD216" s="50"/>
      <c r="AE216" s="50"/>
      <c r="AF216" s="51"/>
      <c r="AG216" s="51"/>
      <c r="AH216" s="51"/>
      <c r="AI216" s="51"/>
    </row>
    <row r="217" spans="1:35" ht="40" customHeight="1" x14ac:dyDescent="0.35">
      <c r="A217" s="109"/>
      <c r="B217" s="112"/>
      <c r="C217" s="33">
        <v>214</v>
      </c>
      <c r="D217" s="115"/>
      <c r="E217" s="39" t="s">
        <v>70</v>
      </c>
      <c r="F217" s="40" t="s">
        <v>125</v>
      </c>
      <c r="G217" s="40" t="s">
        <v>71</v>
      </c>
      <c r="H217" s="40" t="s">
        <v>29</v>
      </c>
      <c r="I217" s="38">
        <v>164.74</v>
      </c>
      <c r="J217" s="17">
        <v>0</v>
      </c>
      <c r="K217" s="79">
        <f t="shared" si="14"/>
        <v>0</v>
      </c>
      <c r="L217" s="81">
        <f t="shared" si="17"/>
        <v>0</v>
      </c>
      <c r="M217" s="82"/>
      <c r="N217" s="83">
        <f t="shared" si="15"/>
        <v>0</v>
      </c>
      <c r="O217" s="80"/>
      <c r="P217" s="80"/>
      <c r="Q217" s="80"/>
      <c r="R217" s="84">
        <f t="shared" si="16"/>
        <v>0</v>
      </c>
      <c r="S217" s="19" t="str">
        <f t="shared" si="9"/>
        <v>OK</v>
      </c>
      <c r="T217" s="103"/>
      <c r="U217" s="103"/>
      <c r="V217" s="103"/>
      <c r="W217" s="103"/>
      <c r="X217" s="103"/>
      <c r="Y217" s="50"/>
      <c r="Z217" s="50"/>
      <c r="AA217" s="50"/>
      <c r="AB217" s="50"/>
      <c r="AC217" s="50"/>
      <c r="AD217" s="50"/>
      <c r="AE217" s="50"/>
      <c r="AF217" s="51"/>
      <c r="AG217" s="51"/>
      <c r="AH217" s="51"/>
      <c r="AI217" s="51"/>
    </row>
    <row r="218" spans="1:35" ht="40" customHeight="1" x14ac:dyDescent="0.35">
      <c r="A218" s="109"/>
      <c r="B218" s="112"/>
      <c r="C218" s="33">
        <v>215</v>
      </c>
      <c r="D218" s="115"/>
      <c r="E218" s="39" t="s">
        <v>72</v>
      </c>
      <c r="F218" s="40" t="s">
        <v>125</v>
      </c>
      <c r="G218" s="40" t="s">
        <v>101</v>
      </c>
      <c r="H218" s="40" t="s">
        <v>29</v>
      </c>
      <c r="I218" s="38">
        <v>960</v>
      </c>
      <c r="J218" s="17">
        <v>0</v>
      </c>
      <c r="K218" s="79">
        <f t="shared" si="14"/>
        <v>0</v>
      </c>
      <c r="L218" s="81">
        <f t="shared" si="17"/>
        <v>0</v>
      </c>
      <c r="M218" s="82"/>
      <c r="N218" s="83">
        <f t="shared" si="15"/>
        <v>0</v>
      </c>
      <c r="O218" s="80"/>
      <c r="P218" s="80"/>
      <c r="Q218" s="80"/>
      <c r="R218" s="84">
        <f t="shared" si="16"/>
        <v>0</v>
      </c>
      <c r="S218" s="19" t="str">
        <f t="shared" si="9"/>
        <v>OK</v>
      </c>
      <c r="T218" s="103"/>
      <c r="U218" s="103"/>
      <c r="V218" s="103"/>
      <c r="W218" s="103"/>
      <c r="X218" s="103"/>
      <c r="Y218" s="50"/>
      <c r="Z218" s="50"/>
      <c r="AA218" s="50"/>
      <c r="AB218" s="50"/>
      <c r="AC218" s="50"/>
      <c r="AD218" s="50"/>
      <c r="AE218" s="50"/>
      <c r="AF218" s="51"/>
      <c r="AG218" s="51"/>
      <c r="AH218" s="51"/>
      <c r="AI218" s="51"/>
    </row>
    <row r="219" spans="1:35" ht="40" customHeight="1" x14ac:dyDescent="0.35">
      <c r="A219" s="109"/>
      <c r="B219" s="112"/>
      <c r="C219" s="33">
        <v>216</v>
      </c>
      <c r="D219" s="115"/>
      <c r="E219" s="39" t="s">
        <v>74</v>
      </c>
      <c r="F219" s="40" t="s">
        <v>125</v>
      </c>
      <c r="G219" s="40" t="s">
        <v>102</v>
      </c>
      <c r="H219" s="40" t="s">
        <v>29</v>
      </c>
      <c r="I219" s="38">
        <v>1340</v>
      </c>
      <c r="J219" s="17">
        <v>0</v>
      </c>
      <c r="K219" s="79">
        <f t="shared" si="14"/>
        <v>0</v>
      </c>
      <c r="L219" s="81">
        <f t="shared" si="17"/>
        <v>0</v>
      </c>
      <c r="M219" s="82"/>
      <c r="N219" s="83">
        <f t="shared" si="15"/>
        <v>0</v>
      </c>
      <c r="O219" s="80"/>
      <c r="P219" s="80"/>
      <c r="Q219" s="80"/>
      <c r="R219" s="84">
        <f t="shared" si="16"/>
        <v>0</v>
      </c>
      <c r="S219" s="19" t="str">
        <f t="shared" si="9"/>
        <v>OK</v>
      </c>
      <c r="T219" s="103"/>
      <c r="U219" s="103"/>
      <c r="V219" s="103"/>
      <c r="W219" s="103"/>
      <c r="X219" s="103"/>
      <c r="Y219" s="50"/>
      <c r="Z219" s="50"/>
      <c r="AA219" s="50"/>
      <c r="AB219" s="50"/>
      <c r="AC219" s="50"/>
      <c r="AD219" s="50"/>
      <c r="AE219" s="50"/>
      <c r="AF219" s="51"/>
      <c r="AG219" s="51"/>
      <c r="AH219" s="51"/>
      <c r="AI219" s="51"/>
    </row>
    <row r="220" spans="1:35" ht="40" customHeight="1" x14ac:dyDescent="0.35">
      <c r="A220" s="109"/>
      <c r="B220" s="112"/>
      <c r="C220" s="33">
        <v>217</v>
      </c>
      <c r="D220" s="115"/>
      <c r="E220" s="39" t="s">
        <v>76</v>
      </c>
      <c r="F220" s="40" t="s">
        <v>125</v>
      </c>
      <c r="G220" s="40" t="s">
        <v>137</v>
      </c>
      <c r="H220" s="40" t="s">
        <v>29</v>
      </c>
      <c r="I220" s="38">
        <v>610</v>
      </c>
      <c r="J220" s="17">
        <v>0</v>
      </c>
      <c r="K220" s="79">
        <f t="shared" si="14"/>
        <v>0</v>
      </c>
      <c r="L220" s="81">
        <f t="shared" si="17"/>
        <v>0</v>
      </c>
      <c r="M220" s="82"/>
      <c r="N220" s="83">
        <f t="shared" si="15"/>
        <v>0</v>
      </c>
      <c r="O220" s="80"/>
      <c r="P220" s="80"/>
      <c r="Q220" s="80"/>
      <c r="R220" s="84">
        <f t="shared" si="16"/>
        <v>0</v>
      </c>
      <c r="S220" s="19" t="str">
        <f t="shared" si="9"/>
        <v>OK</v>
      </c>
      <c r="T220" s="103"/>
      <c r="U220" s="103"/>
      <c r="V220" s="103"/>
      <c r="W220" s="103"/>
      <c r="X220" s="103"/>
      <c r="Y220" s="50"/>
      <c r="Z220" s="50"/>
      <c r="AA220" s="50"/>
      <c r="AB220" s="50"/>
      <c r="AC220" s="50"/>
      <c r="AD220" s="50"/>
      <c r="AE220" s="50"/>
      <c r="AF220" s="51"/>
      <c r="AG220" s="51"/>
      <c r="AH220" s="51"/>
      <c r="AI220" s="51"/>
    </row>
    <row r="221" spans="1:35" ht="40" customHeight="1" x14ac:dyDescent="0.35">
      <c r="A221" s="109"/>
      <c r="B221" s="112"/>
      <c r="C221" s="33">
        <v>218</v>
      </c>
      <c r="D221" s="115"/>
      <c r="E221" s="39" t="s">
        <v>77</v>
      </c>
      <c r="F221" s="40" t="s">
        <v>125</v>
      </c>
      <c r="G221" s="40" t="s">
        <v>137</v>
      </c>
      <c r="H221" s="40" t="s">
        <v>29</v>
      </c>
      <c r="I221" s="38">
        <v>1150</v>
      </c>
      <c r="J221" s="17">
        <v>0</v>
      </c>
      <c r="K221" s="79">
        <f t="shared" si="14"/>
        <v>0</v>
      </c>
      <c r="L221" s="81">
        <f t="shared" si="17"/>
        <v>0</v>
      </c>
      <c r="M221" s="82"/>
      <c r="N221" s="83">
        <f t="shared" si="15"/>
        <v>0</v>
      </c>
      <c r="O221" s="80"/>
      <c r="P221" s="80"/>
      <c r="Q221" s="80"/>
      <c r="R221" s="84">
        <f t="shared" si="16"/>
        <v>0</v>
      </c>
      <c r="S221" s="19" t="str">
        <f t="shared" si="9"/>
        <v>OK</v>
      </c>
      <c r="T221" s="103"/>
      <c r="U221" s="103"/>
      <c r="V221" s="103"/>
      <c r="W221" s="103"/>
      <c r="X221" s="103"/>
      <c r="Y221" s="50"/>
      <c r="Z221" s="50"/>
      <c r="AA221" s="50"/>
      <c r="AB221" s="50"/>
      <c r="AC221" s="50"/>
      <c r="AD221" s="50"/>
      <c r="AE221" s="50"/>
      <c r="AF221" s="51"/>
      <c r="AG221" s="51"/>
      <c r="AH221" s="51"/>
      <c r="AI221" s="51"/>
    </row>
    <row r="222" spans="1:35" ht="40" customHeight="1" x14ac:dyDescent="0.35">
      <c r="A222" s="109"/>
      <c r="B222" s="112"/>
      <c r="C222" s="33">
        <v>219</v>
      </c>
      <c r="D222" s="115"/>
      <c r="E222" s="39" t="s">
        <v>78</v>
      </c>
      <c r="F222" s="40" t="s">
        <v>125</v>
      </c>
      <c r="G222" s="40" t="s">
        <v>137</v>
      </c>
      <c r="H222" s="40" t="s">
        <v>29</v>
      </c>
      <c r="I222" s="38">
        <v>90</v>
      </c>
      <c r="J222" s="17">
        <v>0</v>
      </c>
      <c r="K222" s="79">
        <f t="shared" si="14"/>
        <v>0</v>
      </c>
      <c r="L222" s="81">
        <f t="shared" si="17"/>
        <v>0</v>
      </c>
      <c r="M222" s="82"/>
      <c r="N222" s="83">
        <f t="shared" si="15"/>
        <v>0</v>
      </c>
      <c r="O222" s="80"/>
      <c r="P222" s="80"/>
      <c r="Q222" s="80"/>
      <c r="R222" s="84">
        <f t="shared" si="16"/>
        <v>0</v>
      </c>
      <c r="S222" s="19" t="str">
        <f t="shared" si="9"/>
        <v>OK</v>
      </c>
      <c r="T222" s="103"/>
      <c r="U222" s="103"/>
      <c r="V222" s="103"/>
      <c r="W222" s="103"/>
      <c r="X222" s="103"/>
      <c r="Y222" s="50"/>
      <c r="Z222" s="50"/>
      <c r="AA222" s="50"/>
      <c r="AB222" s="50"/>
      <c r="AC222" s="50"/>
      <c r="AD222" s="50"/>
      <c r="AE222" s="50"/>
      <c r="AF222" s="51"/>
      <c r="AG222" s="51"/>
      <c r="AH222" s="51"/>
      <c r="AI222" s="51"/>
    </row>
    <row r="223" spans="1:35" ht="40" customHeight="1" x14ac:dyDescent="0.35">
      <c r="A223" s="109"/>
      <c r="B223" s="112"/>
      <c r="C223" s="33">
        <v>220</v>
      </c>
      <c r="D223" s="115"/>
      <c r="E223" s="39" t="s">
        <v>131</v>
      </c>
      <c r="F223" s="40" t="s">
        <v>125</v>
      </c>
      <c r="G223" s="40" t="s">
        <v>137</v>
      </c>
      <c r="H223" s="40" t="s">
        <v>29</v>
      </c>
      <c r="I223" s="38">
        <v>70</v>
      </c>
      <c r="J223" s="17">
        <v>0</v>
      </c>
      <c r="K223" s="79">
        <f t="shared" si="14"/>
        <v>0</v>
      </c>
      <c r="L223" s="81">
        <f t="shared" si="17"/>
        <v>0</v>
      </c>
      <c r="M223" s="82"/>
      <c r="N223" s="83">
        <f t="shared" si="15"/>
        <v>0</v>
      </c>
      <c r="O223" s="80"/>
      <c r="P223" s="80"/>
      <c r="Q223" s="80"/>
      <c r="R223" s="84">
        <f t="shared" si="16"/>
        <v>0</v>
      </c>
      <c r="S223" s="19" t="str">
        <f t="shared" si="9"/>
        <v>OK</v>
      </c>
      <c r="T223" s="103"/>
      <c r="U223" s="103"/>
      <c r="V223" s="103"/>
      <c r="W223" s="103"/>
      <c r="X223" s="103"/>
      <c r="Y223" s="50"/>
      <c r="Z223" s="50"/>
      <c r="AA223" s="50"/>
      <c r="AB223" s="50"/>
      <c r="AC223" s="50"/>
      <c r="AD223" s="50"/>
      <c r="AE223" s="50"/>
      <c r="AF223" s="51"/>
      <c r="AG223" s="51"/>
      <c r="AH223" s="51"/>
      <c r="AI223" s="51"/>
    </row>
    <row r="224" spans="1:35" ht="40" customHeight="1" x14ac:dyDescent="0.35">
      <c r="A224" s="109"/>
      <c r="B224" s="112"/>
      <c r="C224" s="33">
        <v>221</v>
      </c>
      <c r="D224" s="115"/>
      <c r="E224" s="39" t="s">
        <v>132</v>
      </c>
      <c r="F224" s="40" t="s">
        <v>37</v>
      </c>
      <c r="G224" s="40" t="s">
        <v>117</v>
      </c>
      <c r="H224" s="40" t="s">
        <v>29</v>
      </c>
      <c r="I224" s="38">
        <v>16.18</v>
      </c>
      <c r="J224" s="17">
        <v>0</v>
      </c>
      <c r="K224" s="79">
        <f t="shared" si="14"/>
        <v>0</v>
      </c>
      <c r="L224" s="81">
        <f t="shared" si="17"/>
        <v>0</v>
      </c>
      <c r="M224" s="82"/>
      <c r="N224" s="83">
        <f t="shared" si="15"/>
        <v>0</v>
      </c>
      <c r="O224" s="80"/>
      <c r="P224" s="80"/>
      <c r="Q224" s="80"/>
      <c r="R224" s="84">
        <f t="shared" si="16"/>
        <v>0</v>
      </c>
      <c r="S224" s="19" t="str">
        <f t="shared" si="9"/>
        <v>OK</v>
      </c>
      <c r="T224" s="103"/>
      <c r="U224" s="103"/>
      <c r="V224" s="103"/>
      <c r="W224" s="103"/>
      <c r="X224" s="103"/>
      <c r="Y224" s="50"/>
      <c r="Z224" s="50"/>
      <c r="AA224" s="50"/>
      <c r="AB224" s="50"/>
      <c r="AC224" s="50"/>
      <c r="AD224" s="50"/>
      <c r="AE224" s="50"/>
      <c r="AF224" s="51"/>
      <c r="AG224" s="51"/>
      <c r="AH224" s="51"/>
      <c r="AI224" s="51"/>
    </row>
    <row r="225" spans="1:35" ht="40" customHeight="1" x14ac:dyDescent="0.35">
      <c r="A225" s="109"/>
      <c r="B225" s="112"/>
      <c r="C225" s="33">
        <v>222</v>
      </c>
      <c r="D225" s="115"/>
      <c r="E225" s="39" t="s">
        <v>135</v>
      </c>
      <c r="F225" s="40" t="s">
        <v>37</v>
      </c>
      <c r="G225" s="40" t="s">
        <v>118</v>
      </c>
      <c r="H225" s="40" t="s">
        <v>29</v>
      </c>
      <c r="I225" s="38">
        <v>45</v>
      </c>
      <c r="J225" s="17">
        <v>0</v>
      </c>
      <c r="K225" s="79">
        <f t="shared" si="14"/>
        <v>0</v>
      </c>
      <c r="L225" s="81">
        <f t="shared" si="17"/>
        <v>0</v>
      </c>
      <c r="M225" s="82"/>
      <c r="N225" s="83">
        <f t="shared" si="15"/>
        <v>0</v>
      </c>
      <c r="O225" s="80"/>
      <c r="P225" s="80"/>
      <c r="Q225" s="80"/>
      <c r="R225" s="84">
        <f t="shared" si="16"/>
        <v>0</v>
      </c>
      <c r="S225" s="19" t="str">
        <f t="shared" si="9"/>
        <v>OK</v>
      </c>
      <c r="T225" s="103"/>
      <c r="U225" s="103"/>
      <c r="V225" s="103"/>
      <c r="W225" s="103"/>
      <c r="X225" s="103"/>
      <c r="Y225" s="50"/>
      <c r="Z225" s="50"/>
      <c r="AA225" s="50"/>
      <c r="AB225" s="50"/>
      <c r="AC225" s="50"/>
      <c r="AD225" s="50"/>
      <c r="AE225" s="50"/>
      <c r="AF225" s="51"/>
      <c r="AG225" s="51"/>
      <c r="AH225" s="51"/>
      <c r="AI225" s="51"/>
    </row>
    <row r="226" spans="1:35" ht="40" customHeight="1" x14ac:dyDescent="0.35">
      <c r="A226" s="109"/>
      <c r="B226" s="112"/>
      <c r="C226" s="33">
        <v>223</v>
      </c>
      <c r="D226" s="115"/>
      <c r="E226" s="39" t="s">
        <v>136</v>
      </c>
      <c r="F226" s="40" t="s">
        <v>37</v>
      </c>
      <c r="G226" s="40" t="s">
        <v>119</v>
      </c>
      <c r="H226" s="40" t="s">
        <v>29</v>
      </c>
      <c r="I226" s="38">
        <v>30</v>
      </c>
      <c r="J226" s="17">
        <v>0</v>
      </c>
      <c r="K226" s="79">
        <f t="shared" si="14"/>
        <v>0</v>
      </c>
      <c r="L226" s="81">
        <f t="shared" si="17"/>
        <v>0</v>
      </c>
      <c r="M226" s="82"/>
      <c r="N226" s="83">
        <f t="shared" si="15"/>
        <v>0</v>
      </c>
      <c r="O226" s="80"/>
      <c r="P226" s="80"/>
      <c r="Q226" s="80"/>
      <c r="R226" s="84">
        <f t="shared" si="16"/>
        <v>0</v>
      </c>
      <c r="S226" s="19" t="str">
        <f t="shared" si="9"/>
        <v>OK</v>
      </c>
      <c r="T226" s="103"/>
      <c r="U226" s="103"/>
      <c r="V226" s="103"/>
      <c r="W226" s="103"/>
      <c r="X226" s="103"/>
      <c r="Y226" s="50"/>
      <c r="Z226" s="50"/>
      <c r="AA226" s="50"/>
      <c r="AB226" s="50"/>
      <c r="AC226" s="50"/>
      <c r="AD226" s="50"/>
      <c r="AE226" s="50"/>
      <c r="AF226" s="51"/>
      <c r="AG226" s="51"/>
      <c r="AH226" s="51"/>
      <c r="AI226" s="51"/>
    </row>
    <row r="227" spans="1:35" ht="40" customHeight="1" x14ac:dyDescent="0.35">
      <c r="A227" s="109"/>
      <c r="B227" s="112"/>
      <c r="C227" s="33">
        <v>224</v>
      </c>
      <c r="D227" s="115"/>
      <c r="E227" s="39" t="s">
        <v>86</v>
      </c>
      <c r="F227" s="40" t="s">
        <v>125</v>
      </c>
      <c r="G227" s="40" t="s">
        <v>137</v>
      </c>
      <c r="H227" s="40" t="s">
        <v>29</v>
      </c>
      <c r="I227" s="38">
        <v>400</v>
      </c>
      <c r="J227" s="17">
        <v>0</v>
      </c>
      <c r="K227" s="79">
        <f t="shared" si="14"/>
        <v>0</v>
      </c>
      <c r="L227" s="81">
        <f t="shared" si="17"/>
        <v>0</v>
      </c>
      <c r="M227" s="82"/>
      <c r="N227" s="83">
        <f t="shared" si="15"/>
        <v>0</v>
      </c>
      <c r="O227" s="80"/>
      <c r="P227" s="80"/>
      <c r="Q227" s="80"/>
      <c r="R227" s="84">
        <f t="shared" si="16"/>
        <v>0</v>
      </c>
      <c r="S227" s="19" t="str">
        <f t="shared" si="9"/>
        <v>OK</v>
      </c>
      <c r="T227" s="103"/>
      <c r="U227" s="103"/>
      <c r="V227" s="103"/>
      <c r="W227" s="103"/>
      <c r="X227" s="103"/>
      <c r="Y227" s="50"/>
      <c r="Z227" s="50"/>
      <c r="AA227" s="50"/>
      <c r="AB227" s="50"/>
      <c r="AC227" s="50"/>
      <c r="AD227" s="50"/>
      <c r="AE227" s="50"/>
      <c r="AF227" s="51"/>
      <c r="AG227" s="51"/>
      <c r="AH227" s="51"/>
      <c r="AI227" s="51"/>
    </row>
    <row r="228" spans="1:35" ht="40" customHeight="1" x14ac:dyDescent="0.35">
      <c r="A228" s="109"/>
      <c r="B228" s="112"/>
      <c r="C228" s="33">
        <v>225</v>
      </c>
      <c r="D228" s="115"/>
      <c r="E228" s="39" t="s">
        <v>89</v>
      </c>
      <c r="F228" s="40" t="s">
        <v>37</v>
      </c>
      <c r="G228" s="40" t="s">
        <v>137</v>
      </c>
      <c r="H228" s="40" t="s">
        <v>29</v>
      </c>
      <c r="I228" s="38">
        <v>190</v>
      </c>
      <c r="J228" s="17">
        <v>0</v>
      </c>
      <c r="K228" s="79">
        <f t="shared" si="14"/>
        <v>0</v>
      </c>
      <c r="L228" s="81">
        <f t="shared" si="17"/>
        <v>0</v>
      </c>
      <c r="M228" s="82"/>
      <c r="N228" s="83">
        <f t="shared" si="15"/>
        <v>0</v>
      </c>
      <c r="O228" s="80"/>
      <c r="P228" s="80"/>
      <c r="Q228" s="80"/>
      <c r="R228" s="84">
        <f t="shared" si="16"/>
        <v>0</v>
      </c>
      <c r="S228" s="19" t="str">
        <f t="shared" si="9"/>
        <v>OK</v>
      </c>
      <c r="T228" s="103"/>
      <c r="U228" s="103"/>
      <c r="V228" s="103"/>
      <c r="W228" s="103"/>
      <c r="X228" s="103"/>
      <c r="Y228" s="50"/>
      <c r="Z228" s="50"/>
      <c r="AA228" s="50"/>
      <c r="AB228" s="50"/>
      <c r="AC228" s="50"/>
      <c r="AD228" s="50"/>
      <c r="AE228" s="50"/>
      <c r="AF228" s="51"/>
      <c r="AG228" s="51"/>
      <c r="AH228" s="51"/>
      <c r="AI228" s="51"/>
    </row>
    <row r="229" spans="1:35" ht="40" customHeight="1" x14ac:dyDescent="0.35">
      <c r="A229" s="109"/>
      <c r="B229" s="112"/>
      <c r="C229" s="33">
        <v>226</v>
      </c>
      <c r="D229" s="115"/>
      <c r="E229" s="39" t="s">
        <v>90</v>
      </c>
      <c r="F229" s="40" t="s">
        <v>37</v>
      </c>
      <c r="G229" s="40" t="s">
        <v>137</v>
      </c>
      <c r="H229" s="40" t="s">
        <v>29</v>
      </c>
      <c r="I229" s="38">
        <v>100</v>
      </c>
      <c r="J229" s="17">
        <v>0</v>
      </c>
      <c r="K229" s="79">
        <f t="shared" si="14"/>
        <v>0</v>
      </c>
      <c r="L229" s="81">
        <f t="shared" si="17"/>
        <v>0</v>
      </c>
      <c r="M229" s="82"/>
      <c r="N229" s="83">
        <f t="shared" si="15"/>
        <v>0</v>
      </c>
      <c r="O229" s="80"/>
      <c r="P229" s="80"/>
      <c r="Q229" s="80"/>
      <c r="R229" s="84">
        <f t="shared" si="16"/>
        <v>0</v>
      </c>
      <c r="S229" s="19" t="str">
        <f t="shared" si="9"/>
        <v>OK</v>
      </c>
      <c r="T229" s="103"/>
      <c r="U229" s="103"/>
      <c r="V229" s="103"/>
      <c r="W229" s="103"/>
      <c r="X229" s="103"/>
      <c r="Y229" s="50"/>
      <c r="Z229" s="50"/>
      <c r="AA229" s="50"/>
      <c r="AB229" s="50"/>
      <c r="AC229" s="50"/>
      <c r="AD229" s="50"/>
      <c r="AE229" s="50"/>
      <c r="AF229" s="51"/>
      <c r="AG229" s="51"/>
      <c r="AH229" s="51"/>
      <c r="AI229" s="51"/>
    </row>
    <row r="230" spans="1:35" ht="40" customHeight="1" x14ac:dyDescent="0.35">
      <c r="A230" s="109"/>
      <c r="B230" s="112"/>
      <c r="C230" s="33">
        <v>227</v>
      </c>
      <c r="D230" s="115"/>
      <c r="E230" s="39" t="s">
        <v>91</v>
      </c>
      <c r="F230" s="40" t="s">
        <v>37</v>
      </c>
      <c r="G230" s="40" t="s">
        <v>120</v>
      </c>
      <c r="H230" s="40" t="s">
        <v>29</v>
      </c>
      <c r="I230" s="38">
        <v>20</v>
      </c>
      <c r="J230" s="17">
        <v>0</v>
      </c>
      <c r="K230" s="79">
        <f t="shared" si="14"/>
        <v>0</v>
      </c>
      <c r="L230" s="81">
        <f t="shared" si="17"/>
        <v>0</v>
      </c>
      <c r="M230" s="82"/>
      <c r="N230" s="83">
        <f t="shared" si="15"/>
        <v>0</v>
      </c>
      <c r="O230" s="80"/>
      <c r="P230" s="80"/>
      <c r="Q230" s="80"/>
      <c r="R230" s="84">
        <f t="shared" si="16"/>
        <v>0</v>
      </c>
      <c r="S230" s="19" t="str">
        <f t="shared" si="9"/>
        <v>OK</v>
      </c>
      <c r="T230" s="103"/>
      <c r="U230" s="103"/>
      <c r="V230" s="103"/>
      <c r="W230" s="103"/>
      <c r="X230" s="103"/>
      <c r="Y230" s="50"/>
      <c r="Z230" s="50"/>
      <c r="AA230" s="50"/>
      <c r="AB230" s="50"/>
      <c r="AC230" s="50"/>
      <c r="AD230" s="50"/>
      <c r="AE230" s="50"/>
      <c r="AF230" s="51"/>
      <c r="AG230" s="51"/>
      <c r="AH230" s="51"/>
      <c r="AI230" s="51"/>
    </row>
    <row r="231" spans="1:35" ht="40" customHeight="1" x14ac:dyDescent="0.35">
      <c r="A231" s="109"/>
      <c r="B231" s="112"/>
      <c r="C231" s="33">
        <v>228</v>
      </c>
      <c r="D231" s="115"/>
      <c r="E231" s="39" t="s">
        <v>93</v>
      </c>
      <c r="F231" s="40" t="s">
        <v>125</v>
      </c>
      <c r="G231" s="40" t="s">
        <v>137</v>
      </c>
      <c r="H231" s="40" t="s">
        <v>29</v>
      </c>
      <c r="I231" s="38">
        <v>133</v>
      </c>
      <c r="J231" s="17">
        <v>0</v>
      </c>
      <c r="K231" s="79">
        <f t="shared" si="14"/>
        <v>0</v>
      </c>
      <c r="L231" s="81">
        <f t="shared" si="17"/>
        <v>0</v>
      </c>
      <c r="M231" s="82"/>
      <c r="N231" s="83">
        <f t="shared" si="15"/>
        <v>0</v>
      </c>
      <c r="O231" s="80"/>
      <c r="P231" s="80"/>
      <c r="Q231" s="80"/>
      <c r="R231" s="84">
        <f t="shared" si="16"/>
        <v>0</v>
      </c>
      <c r="S231" s="19" t="str">
        <f t="shared" si="9"/>
        <v>OK</v>
      </c>
      <c r="T231" s="103"/>
      <c r="U231" s="103"/>
      <c r="V231" s="103"/>
      <c r="W231" s="103"/>
      <c r="X231" s="103"/>
      <c r="Y231" s="50"/>
      <c r="Z231" s="50"/>
      <c r="AA231" s="50"/>
      <c r="AB231" s="50"/>
      <c r="AC231" s="50"/>
      <c r="AD231" s="50"/>
      <c r="AE231" s="50"/>
      <c r="AF231" s="51"/>
      <c r="AG231" s="51"/>
      <c r="AH231" s="51"/>
      <c r="AI231" s="51"/>
    </row>
    <row r="232" spans="1:35" ht="40" customHeight="1" x14ac:dyDescent="0.35">
      <c r="A232" s="110"/>
      <c r="B232" s="113"/>
      <c r="C232" s="33">
        <v>229</v>
      </c>
      <c r="D232" s="116"/>
      <c r="E232" s="39" t="s">
        <v>94</v>
      </c>
      <c r="F232" s="40" t="s">
        <v>125</v>
      </c>
      <c r="G232" s="40" t="s">
        <v>137</v>
      </c>
      <c r="H232" s="40" t="s">
        <v>29</v>
      </c>
      <c r="I232" s="38">
        <v>204.77</v>
      </c>
      <c r="J232" s="17">
        <v>0</v>
      </c>
      <c r="K232" s="79">
        <f t="shared" si="14"/>
        <v>0</v>
      </c>
      <c r="L232" s="81">
        <f t="shared" si="17"/>
        <v>0</v>
      </c>
      <c r="M232" s="82"/>
      <c r="N232" s="83">
        <f t="shared" si="15"/>
        <v>0</v>
      </c>
      <c r="O232" s="80"/>
      <c r="P232" s="80"/>
      <c r="Q232" s="80"/>
      <c r="R232" s="84">
        <f t="shared" si="16"/>
        <v>0</v>
      </c>
      <c r="S232" s="19" t="str">
        <f t="shared" si="9"/>
        <v>OK</v>
      </c>
      <c r="T232" s="103"/>
      <c r="U232" s="103"/>
      <c r="V232" s="103"/>
      <c r="W232" s="103"/>
      <c r="X232" s="103"/>
      <c r="Y232" s="50"/>
      <c r="Z232" s="50"/>
      <c r="AA232" s="50"/>
      <c r="AB232" s="50"/>
      <c r="AC232" s="50"/>
      <c r="AD232" s="50"/>
      <c r="AE232" s="50"/>
      <c r="AF232" s="51"/>
      <c r="AG232" s="51"/>
      <c r="AH232" s="51"/>
      <c r="AI232" s="51"/>
    </row>
    <row r="233" spans="1:35" ht="40" customHeight="1" x14ac:dyDescent="0.35">
      <c r="A233" s="108" t="s">
        <v>145</v>
      </c>
      <c r="B233" s="111">
        <v>7</v>
      </c>
      <c r="C233" s="33">
        <v>230</v>
      </c>
      <c r="D233" s="114" t="s">
        <v>124</v>
      </c>
      <c r="E233" s="39" t="s">
        <v>27</v>
      </c>
      <c r="F233" s="40" t="s">
        <v>125</v>
      </c>
      <c r="G233" s="40" t="s">
        <v>137</v>
      </c>
      <c r="H233" s="40" t="s">
        <v>29</v>
      </c>
      <c r="I233" s="38">
        <v>177</v>
      </c>
      <c r="J233" s="17">
        <v>0</v>
      </c>
      <c r="K233" s="79">
        <f t="shared" si="14"/>
        <v>0</v>
      </c>
      <c r="L233" s="81">
        <f t="shared" si="17"/>
        <v>0</v>
      </c>
      <c r="M233" s="82"/>
      <c r="N233" s="83">
        <f t="shared" si="15"/>
        <v>0</v>
      </c>
      <c r="O233" s="80"/>
      <c r="P233" s="80"/>
      <c r="Q233" s="80"/>
      <c r="R233" s="84">
        <f t="shared" si="16"/>
        <v>0</v>
      </c>
      <c r="S233" s="19" t="str">
        <f t="shared" si="9"/>
        <v>OK</v>
      </c>
      <c r="T233" s="103"/>
      <c r="U233" s="103"/>
      <c r="V233" s="103"/>
      <c r="W233" s="103"/>
      <c r="X233" s="103"/>
      <c r="Y233" s="50"/>
      <c r="Z233" s="50"/>
      <c r="AA233" s="50"/>
      <c r="AB233" s="50"/>
      <c r="AC233" s="50"/>
      <c r="AD233" s="50"/>
      <c r="AE233" s="50"/>
      <c r="AF233" s="51"/>
      <c r="AG233" s="51"/>
      <c r="AH233" s="51"/>
      <c r="AI233" s="51"/>
    </row>
    <row r="234" spans="1:35" ht="40" customHeight="1" x14ac:dyDescent="0.35">
      <c r="A234" s="109"/>
      <c r="B234" s="112"/>
      <c r="C234" s="33">
        <v>231</v>
      </c>
      <c r="D234" s="115"/>
      <c r="E234" s="39" t="s">
        <v>30</v>
      </c>
      <c r="F234" s="40" t="s">
        <v>31</v>
      </c>
      <c r="G234" s="40" t="s">
        <v>137</v>
      </c>
      <c r="H234" s="40" t="s">
        <v>29</v>
      </c>
      <c r="I234" s="38">
        <v>20</v>
      </c>
      <c r="J234" s="17">
        <v>0</v>
      </c>
      <c r="K234" s="79">
        <f t="shared" si="14"/>
        <v>0</v>
      </c>
      <c r="L234" s="81">
        <f t="shared" si="17"/>
        <v>0</v>
      </c>
      <c r="M234" s="82"/>
      <c r="N234" s="83">
        <f t="shared" si="15"/>
        <v>0</v>
      </c>
      <c r="O234" s="80"/>
      <c r="P234" s="80"/>
      <c r="Q234" s="80"/>
      <c r="R234" s="84">
        <f t="shared" si="16"/>
        <v>0</v>
      </c>
      <c r="S234" s="19" t="str">
        <f t="shared" si="9"/>
        <v>OK</v>
      </c>
      <c r="T234" s="103"/>
      <c r="U234" s="103"/>
      <c r="V234" s="103"/>
      <c r="W234" s="103"/>
      <c r="X234" s="103"/>
      <c r="Y234" s="50"/>
      <c r="Z234" s="50"/>
      <c r="AA234" s="50"/>
      <c r="AB234" s="50"/>
      <c r="AC234" s="50"/>
      <c r="AD234" s="50"/>
      <c r="AE234" s="50"/>
      <c r="AF234" s="51"/>
      <c r="AG234" s="51"/>
      <c r="AH234" s="51"/>
      <c r="AI234" s="51"/>
    </row>
    <row r="235" spans="1:35" ht="40" customHeight="1" x14ac:dyDescent="0.35">
      <c r="A235" s="109"/>
      <c r="B235" s="112"/>
      <c r="C235" s="33">
        <v>232</v>
      </c>
      <c r="D235" s="115"/>
      <c r="E235" s="39" t="s">
        <v>32</v>
      </c>
      <c r="F235" s="40" t="s">
        <v>125</v>
      </c>
      <c r="G235" s="40" t="s">
        <v>137</v>
      </c>
      <c r="H235" s="40" t="s">
        <v>29</v>
      </c>
      <c r="I235" s="38">
        <v>32</v>
      </c>
      <c r="J235" s="17">
        <v>0</v>
      </c>
      <c r="K235" s="79">
        <f t="shared" si="14"/>
        <v>0</v>
      </c>
      <c r="L235" s="81">
        <f t="shared" si="17"/>
        <v>0</v>
      </c>
      <c r="M235" s="82"/>
      <c r="N235" s="83">
        <f t="shared" si="15"/>
        <v>0</v>
      </c>
      <c r="O235" s="80"/>
      <c r="P235" s="80"/>
      <c r="Q235" s="80"/>
      <c r="R235" s="84">
        <f t="shared" si="16"/>
        <v>0</v>
      </c>
      <c r="S235" s="19" t="str">
        <f t="shared" si="9"/>
        <v>OK</v>
      </c>
      <c r="T235" s="103"/>
      <c r="U235" s="103"/>
      <c r="V235" s="103"/>
      <c r="W235" s="103"/>
      <c r="X235" s="103"/>
      <c r="Y235" s="50"/>
      <c r="Z235" s="50"/>
      <c r="AA235" s="50"/>
      <c r="AB235" s="50"/>
      <c r="AC235" s="50"/>
      <c r="AD235" s="50"/>
      <c r="AE235" s="50"/>
      <c r="AF235" s="51"/>
      <c r="AG235" s="51"/>
      <c r="AH235" s="51"/>
      <c r="AI235" s="51"/>
    </row>
    <row r="236" spans="1:35" ht="40" customHeight="1" x14ac:dyDescent="0.35">
      <c r="A236" s="109"/>
      <c r="B236" s="112"/>
      <c r="C236" s="33">
        <v>233</v>
      </c>
      <c r="D236" s="115"/>
      <c r="E236" s="39" t="s">
        <v>33</v>
      </c>
      <c r="F236" s="40" t="s">
        <v>125</v>
      </c>
      <c r="G236" s="40" t="s">
        <v>101</v>
      </c>
      <c r="H236" s="40" t="s">
        <v>29</v>
      </c>
      <c r="I236" s="38">
        <v>52</v>
      </c>
      <c r="J236" s="17">
        <v>0</v>
      </c>
      <c r="K236" s="79">
        <f t="shared" si="14"/>
        <v>0</v>
      </c>
      <c r="L236" s="81">
        <f t="shared" si="17"/>
        <v>0</v>
      </c>
      <c r="M236" s="82"/>
      <c r="N236" s="83">
        <f t="shared" si="15"/>
        <v>0</v>
      </c>
      <c r="O236" s="80"/>
      <c r="P236" s="80"/>
      <c r="Q236" s="80"/>
      <c r="R236" s="84">
        <f t="shared" si="16"/>
        <v>0</v>
      </c>
      <c r="S236" s="19" t="str">
        <f t="shared" si="9"/>
        <v>OK</v>
      </c>
      <c r="T236" s="103"/>
      <c r="U236" s="103"/>
      <c r="V236" s="103"/>
      <c r="W236" s="103"/>
      <c r="X236" s="103"/>
      <c r="Y236" s="50"/>
      <c r="Z236" s="50"/>
      <c r="AA236" s="50"/>
      <c r="AB236" s="50"/>
      <c r="AC236" s="50"/>
      <c r="AD236" s="50"/>
      <c r="AE236" s="50"/>
      <c r="AF236" s="51"/>
      <c r="AG236" s="51"/>
      <c r="AH236" s="51"/>
      <c r="AI236" s="51"/>
    </row>
    <row r="237" spans="1:35" ht="40" customHeight="1" x14ac:dyDescent="0.35">
      <c r="A237" s="109"/>
      <c r="B237" s="112"/>
      <c r="C237" s="33">
        <v>234</v>
      </c>
      <c r="D237" s="115"/>
      <c r="E237" s="39" t="s">
        <v>35</v>
      </c>
      <c r="F237" s="40" t="s">
        <v>125</v>
      </c>
      <c r="G237" s="40" t="s">
        <v>102</v>
      </c>
      <c r="H237" s="40" t="s">
        <v>29</v>
      </c>
      <c r="I237" s="38">
        <v>75</v>
      </c>
      <c r="J237" s="17">
        <v>0</v>
      </c>
      <c r="K237" s="79">
        <f t="shared" si="14"/>
        <v>0</v>
      </c>
      <c r="L237" s="81">
        <f t="shared" si="17"/>
        <v>0</v>
      </c>
      <c r="M237" s="82"/>
      <c r="N237" s="83">
        <f t="shared" si="15"/>
        <v>0</v>
      </c>
      <c r="O237" s="80"/>
      <c r="P237" s="80"/>
      <c r="Q237" s="80"/>
      <c r="R237" s="84">
        <f t="shared" si="16"/>
        <v>0</v>
      </c>
      <c r="S237" s="19" t="str">
        <f t="shared" si="9"/>
        <v>OK</v>
      </c>
      <c r="T237" s="103"/>
      <c r="U237" s="103"/>
      <c r="V237" s="103"/>
      <c r="W237" s="103"/>
      <c r="X237" s="103"/>
      <c r="Y237" s="50"/>
      <c r="Z237" s="50"/>
      <c r="AA237" s="50"/>
      <c r="AB237" s="50"/>
      <c r="AC237" s="50"/>
      <c r="AD237" s="50"/>
      <c r="AE237" s="50"/>
      <c r="AF237" s="51"/>
      <c r="AG237" s="51"/>
      <c r="AH237" s="51"/>
      <c r="AI237" s="51"/>
    </row>
    <row r="238" spans="1:35" ht="40" customHeight="1" x14ac:dyDescent="0.35">
      <c r="A238" s="109"/>
      <c r="B238" s="112"/>
      <c r="C238" s="33">
        <v>235</v>
      </c>
      <c r="D238" s="115"/>
      <c r="E238" s="39" t="s">
        <v>127</v>
      </c>
      <c r="F238" s="40" t="s">
        <v>125</v>
      </c>
      <c r="G238" s="40" t="s">
        <v>137</v>
      </c>
      <c r="H238" s="40" t="s">
        <v>29</v>
      </c>
      <c r="I238" s="38">
        <v>6.59</v>
      </c>
      <c r="J238" s="17">
        <v>0</v>
      </c>
      <c r="K238" s="79">
        <f t="shared" si="14"/>
        <v>0</v>
      </c>
      <c r="L238" s="81">
        <f t="shared" si="17"/>
        <v>0</v>
      </c>
      <c r="M238" s="82"/>
      <c r="N238" s="83">
        <f t="shared" si="15"/>
        <v>0</v>
      </c>
      <c r="O238" s="80"/>
      <c r="P238" s="80"/>
      <c r="Q238" s="80"/>
      <c r="R238" s="84">
        <f t="shared" si="16"/>
        <v>0</v>
      </c>
      <c r="S238" s="19" t="str">
        <f t="shared" si="9"/>
        <v>OK</v>
      </c>
      <c r="T238" s="103"/>
      <c r="U238" s="103"/>
      <c r="V238" s="103"/>
      <c r="W238" s="103"/>
      <c r="X238" s="103"/>
      <c r="Y238" s="50"/>
      <c r="Z238" s="50"/>
      <c r="AA238" s="50"/>
      <c r="AB238" s="50"/>
      <c r="AC238" s="50"/>
      <c r="AD238" s="50"/>
      <c r="AE238" s="50"/>
      <c r="AF238" s="51"/>
      <c r="AG238" s="51"/>
      <c r="AH238" s="51"/>
      <c r="AI238" s="51"/>
    </row>
    <row r="239" spans="1:35" ht="40" customHeight="1" x14ac:dyDescent="0.35">
      <c r="A239" s="109"/>
      <c r="B239" s="112"/>
      <c r="C239" s="33">
        <v>236</v>
      </c>
      <c r="D239" s="115"/>
      <c r="E239" s="39" t="s">
        <v>128</v>
      </c>
      <c r="F239" s="40" t="s">
        <v>37</v>
      </c>
      <c r="G239" s="40" t="s">
        <v>103</v>
      </c>
      <c r="H239" s="40" t="s">
        <v>29</v>
      </c>
      <c r="I239" s="38">
        <v>13.33</v>
      </c>
      <c r="J239" s="17">
        <v>0</v>
      </c>
      <c r="K239" s="79">
        <f t="shared" si="14"/>
        <v>0</v>
      </c>
      <c r="L239" s="81">
        <f t="shared" si="17"/>
        <v>0</v>
      </c>
      <c r="M239" s="82"/>
      <c r="N239" s="83">
        <f t="shared" si="15"/>
        <v>0</v>
      </c>
      <c r="O239" s="80"/>
      <c r="P239" s="80"/>
      <c r="Q239" s="80"/>
      <c r="R239" s="84">
        <f t="shared" si="16"/>
        <v>0</v>
      </c>
      <c r="S239" s="19" t="str">
        <f t="shared" si="9"/>
        <v>OK</v>
      </c>
      <c r="T239" s="103"/>
      <c r="U239" s="103"/>
      <c r="V239" s="103"/>
      <c r="W239" s="103"/>
      <c r="X239" s="103"/>
      <c r="Y239" s="50"/>
      <c r="Z239" s="50"/>
      <c r="AA239" s="50"/>
      <c r="AB239" s="50"/>
      <c r="AC239" s="50"/>
      <c r="AD239" s="50"/>
      <c r="AE239" s="50"/>
      <c r="AF239" s="51"/>
      <c r="AG239" s="51"/>
      <c r="AH239" s="51"/>
      <c r="AI239" s="51"/>
    </row>
    <row r="240" spans="1:35" ht="40" customHeight="1" x14ac:dyDescent="0.35">
      <c r="A240" s="109"/>
      <c r="B240" s="112"/>
      <c r="C240" s="33">
        <v>237</v>
      </c>
      <c r="D240" s="115"/>
      <c r="E240" s="39" t="s">
        <v>129</v>
      </c>
      <c r="F240" s="40" t="s">
        <v>37</v>
      </c>
      <c r="G240" s="40" t="s">
        <v>104</v>
      </c>
      <c r="H240" s="40" t="s">
        <v>29</v>
      </c>
      <c r="I240" s="38">
        <v>19.63</v>
      </c>
      <c r="J240" s="17">
        <v>0</v>
      </c>
      <c r="K240" s="79">
        <f t="shared" si="14"/>
        <v>0</v>
      </c>
      <c r="L240" s="81">
        <f t="shared" si="17"/>
        <v>0</v>
      </c>
      <c r="M240" s="82"/>
      <c r="N240" s="83">
        <f t="shared" si="15"/>
        <v>0</v>
      </c>
      <c r="O240" s="80"/>
      <c r="P240" s="80"/>
      <c r="Q240" s="80"/>
      <c r="R240" s="84">
        <f t="shared" si="16"/>
        <v>0</v>
      </c>
      <c r="S240" s="19" t="str">
        <f t="shared" si="9"/>
        <v>OK</v>
      </c>
      <c r="T240" s="103"/>
      <c r="U240" s="103"/>
      <c r="V240" s="103"/>
      <c r="W240" s="103"/>
      <c r="X240" s="103"/>
      <c r="Y240" s="50"/>
      <c r="Z240" s="50"/>
      <c r="AA240" s="50"/>
      <c r="AB240" s="50"/>
      <c r="AC240" s="50"/>
      <c r="AD240" s="50"/>
      <c r="AE240" s="50"/>
      <c r="AF240" s="51"/>
      <c r="AG240" s="51"/>
      <c r="AH240" s="51"/>
      <c r="AI240" s="51"/>
    </row>
    <row r="241" spans="1:35" ht="40" customHeight="1" x14ac:dyDescent="0.35">
      <c r="A241" s="109"/>
      <c r="B241" s="112"/>
      <c r="C241" s="33">
        <v>238</v>
      </c>
      <c r="D241" s="115"/>
      <c r="E241" s="39" t="s">
        <v>130</v>
      </c>
      <c r="F241" s="40" t="s">
        <v>37</v>
      </c>
      <c r="G241" s="40" t="s">
        <v>105</v>
      </c>
      <c r="H241" s="40" t="s">
        <v>29</v>
      </c>
      <c r="I241" s="38">
        <v>13</v>
      </c>
      <c r="J241" s="17">
        <v>0</v>
      </c>
      <c r="K241" s="79">
        <f t="shared" si="14"/>
        <v>0</v>
      </c>
      <c r="L241" s="81">
        <f t="shared" si="17"/>
        <v>0</v>
      </c>
      <c r="M241" s="82"/>
      <c r="N241" s="83">
        <f t="shared" si="15"/>
        <v>0</v>
      </c>
      <c r="O241" s="80"/>
      <c r="P241" s="80"/>
      <c r="Q241" s="80"/>
      <c r="R241" s="84">
        <f t="shared" si="16"/>
        <v>0</v>
      </c>
      <c r="S241" s="19" t="str">
        <f t="shared" si="9"/>
        <v>OK</v>
      </c>
      <c r="T241" s="103"/>
      <c r="U241" s="103"/>
      <c r="V241" s="103"/>
      <c r="W241" s="103"/>
      <c r="X241" s="103"/>
      <c r="Y241" s="50"/>
      <c r="Z241" s="50"/>
      <c r="AA241" s="50"/>
      <c r="AB241" s="50"/>
      <c r="AC241" s="50"/>
      <c r="AD241" s="50"/>
      <c r="AE241" s="50"/>
      <c r="AF241" s="51"/>
      <c r="AG241" s="51"/>
      <c r="AH241" s="51"/>
      <c r="AI241" s="51"/>
    </row>
    <row r="242" spans="1:35" ht="40" customHeight="1" x14ac:dyDescent="0.35">
      <c r="A242" s="109"/>
      <c r="B242" s="112"/>
      <c r="C242" s="33">
        <v>239</v>
      </c>
      <c r="D242" s="115"/>
      <c r="E242" s="39" t="s">
        <v>41</v>
      </c>
      <c r="F242" s="40" t="s">
        <v>10</v>
      </c>
      <c r="G242" s="40" t="s">
        <v>137</v>
      </c>
      <c r="H242" s="40" t="s">
        <v>29</v>
      </c>
      <c r="I242" s="38">
        <v>50.51</v>
      </c>
      <c r="J242" s="17">
        <v>0</v>
      </c>
      <c r="K242" s="79">
        <f t="shared" si="14"/>
        <v>0</v>
      </c>
      <c r="L242" s="81">
        <f t="shared" si="17"/>
        <v>0</v>
      </c>
      <c r="M242" s="82"/>
      <c r="N242" s="83">
        <f t="shared" si="15"/>
        <v>0</v>
      </c>
      <c r="O242" s="80"/>
      <c r="P242" s="80"/>
      <c r="Q242" s="80"/>
      <c r="R242" s="84">
        <f t="shared" si="16"/>
        <v>0</v>
      </c>
      <c r="S242" s="19" t="str">
        <f t="shared" si="9"/>
        <v>OK</v>
      </c>
      <c r="T242" s="103"/>
      <c r="U242" s="103"/>
      <c r="V242" s="103"/>
      <c r="W242" s="103"/>
      <c r="X242" s="103"/>
      <c r="Y242" s="50"/>
      <c r="Z242" s="50"/>
      <c r="AA242" s="50"/>
      <c r="AB242" s="50"/>
      <c r="AC242" s="50"/>
      <c r="AD242" s="50"/>
      <c r="AE242" s="50"/>
      <c r="AF242" s="51"/>
      <c r="AG242" s="51"/>
      <c r="AH242" s="51"/>
      <c r="AI242" s="51"/>
    </row>
    <row r="243" spans="1:35" ht="40" customHeight="1" x14ac:dyDescent="0.35">
      <c r="A243" s="109"/>
      <c r="B243" s="112"/>
      <c r="C243" s="33">
        <v>240</v>
      </c>
      <c r="D243" s="115"/>
      <c r="E243" s="39" t="s">
        <v>42</v>
      </c>
      <c r="F243" s="40" t="s">
        <v>43</v>
      </c>
      <c r="G243" s="40" t="s">
        <v>137</v>
      </c>
      <c r="H243" s="40" t="s">
        <v>29</v>
      </c>
      <c r="I243" s="38">
        <v>25.04</v>
      </c>
      <c r="J243" s="17">
        <v>0</v>
      </c>
      <c r="K243" s="79">
        <f t="shared" si="14"/>
        <v>0</v>
      </c>
      <c r="L243" s="81">
        <f t="shared" si="17"/>
        <v>0</v>
      </c>
      <c r="M243" s="82"/>
      <c r="N243" s="83">
        <f t="shared" si="15"/>
        <v>0</v>
      </c>
      <c r="O243" s="80"/>
      <c r="P243" s="80"/>
      <c r="Q243" s="80"/>
      <c r="R243" s="84">
        <f t="shared" si="16"/>
        <v>0</v>
      </c>
      <c r="S243" s="19" t="str">
        <f t="shared" si="9"/>
        <v>OK</v>
      </c>
      <c r="T243" s="103"/>
      <c r="U243" s="103"/>
      <c r="V243" s="103"/>
      <c r="W243" s="103"/>
      <c r="X243" s="103"/>
      <c r="Y243" s="50"/>
      <c r="Z243" s="50"/>
      <c r="AA243" s="50"/>
      <c r="AB243" s="50"/>
      <c r="AC243" s="50"/>
      <c r="AD243" s="50"/>
      <c r="AE243" s="50"/>
      <c r="AF243" s="51"/>
      <c r="AG243" s="51"/>
      <c r="AH243" s="51"/>
      <c r="AI243" s="51"/>
    </row>
    <row r="244" spans="1:35" ht="40" customHeight="1" x14ac:dyDescent="0.35">
      <c r="A244" s="109"/>
      <c r="B244" s="112"/>
      <c r="C244" s="33">
        <v>241</v>
      </c>
      <c r="D244" s="115"/>
      <c r="E244" s="39" t="s">
        <v>44</v>
      </c>
      <c r="F244" s="40" t="s">
        <v>37</v>
      </c>
      <c r="G244" s="40" t="s">
        <v>106</v>
      </c>
      <c r="H244" s="40" t="s">
        <v>29</v>
      </c>
      <c r="I244" s="38">
        <v>34.21</v>
      </c>
      <c r="J244" s="17">
        <v>0</v>
      </c>
      <c r="K244" s="79">
        <f t="shared" si="14"/>
        <v>0</v>
      </c>
      <c r="L244" s="81">
        <f t="shared" si="17"/>
        <v>0</v>
      </c>
      <c r="M244" s="82"/>
      <c r="N244" s="83">
        <f t="shared" si="15"/>
        <v>0</v>
      </c>
      <c r="O244" s="80"/>
      <c r="P244" s="80"/>
      <c r="Q244" s="80"/>
      <c r="R244" s="84">
        <f t="shared" si="16"/>
        <v>0</v>
      </c>
      <c r="S244" s="19" t="str">
        <f t="shared" si="9"/>
        <v>OK</v>
      </c>
      <c r="T244" s="103"/>
      <c r="U244" s="103"/>
      <c r="V244" s="103"/>
      <c r="W244" s="103"/>
      <c r="X244" s="103"/>
      <c r="Y244" s="50"/>
      <c r="Z244" s="50"/>
      <c r="AA244" s="50"/>
      <c r="AB244" s="50"/>
      <c r="AC244" s="50"/>
      <c r="AD244" s="50"/>
      <c r="AE244" s="50"/>
      <c r="AF244" s="51"/>
      <c r="AG244" s="51"/>
      <c r="AH244" s="51"/>
      <c r="AI244" s="51"/>
    </row>
    <row r="245" spans="1:35" ht="40" customHeight="1" x14ac:dyDescent="0.35">
      <c r="A245" s="109"/>
      <c r="B245" s="112"/>
      <c r="C245" s="33">
        <v>242</v>
      </c>
      <c r="D245" s="115"/>
      <c r="E245" s="39" t="s">
        <v>46</v>
      </c>
      <c r="F245" s="40" t="s">
        <v>37</v>
      </c>
      <c r="G245" s="40" t="s">
        <v>107</v>
      </c>
      <c r="H245" s="40" t="s">
        <v>29</v>
      </c>
      <c r="I245" s="38">
        <v>27</v>
      </c>
      <c r="J245" s="17">
        <v>0</v>
      </c>
      <c r="K245" s="79">
        <f t="shared" si="14"/>
        <v>0</v>
      </c>
      <c r="L245" s="81">
        <f t="shared" si="17"/>
        <v>0</v>
      </c>
      <c r="M245" s="82"/>
      <c r="N245" s="83">
        <f t="shared" si="15"/>
        <v>0</v>
      </c>
      <c r="O245" s="80"/>
      <c r="P245" s="80"/>
      <c r="Q245" s="80"/>
      <c r="R245" s="84">
        <f t="shared" si="16"/>
        <v>0</v>
      </c>
      <c r="S245" s="19" t="str">
        <f t="shared" si="9"/>
        <v>OK</v>
      </c>
      <c r="T245" s="103"/>
      <c r="U245" s="103"/>
      <c r="V245" s="103"/>
      <c r="W245" s="103"/>
      <c r="X245" s="103"/>
      <c r="Y245" s="50"/>
      <c r="Z245" s="50"/>
      <c r="AA245" s="50"/>
      <c r="AB245" s="50"/>
      <c r="AC245" s="50"/>
      <c r="AD245" s="50"/>
      <c r="AE245" s="50"/>
      <c r="AF245" s="51"/>
      <c r="AG245" s="51"/>
      <c r="AH245" s="51"/>
      <c r="AI245" s="51"/>
    </row>
    <row r="246" spans="1:35" ht="40" customHeight="1" x14ac:dyDescent="0.35">
      <c r="A246" s="109"/>
      <c r="B246" s="112"/>
      <c r="C246" s="33">
        <v>243</v>
      </c>
      <c r="D246" s="115"/>
      <c r="E246" s="39" t="s">
        <v>48</v>
      </c>
      <c r="F246" s="40" t="s">
        <v>37</v>
      </c>
      <c r="G246" s="40" t="s">
        <v>108</v>
      </c>
      <c r="H246" s="40" t="s">
        <v>29</v>
      </c>
      <c r="I246" s="38">
        <v>18</v>
      </c>
      <c r="J246" s="17">
        <v>0</v>
      </c>
      <c r="K246" s="79">
        <f t="shared" si="14"/>
        <v>0</v>
      </c>
      <c r="L246" s="81">
        <f t="shared" si="17"/>
        <v>0</v>
      </c>
      <c r="M246" s="82"/>
      <c r="N246" s="83">
        <f t="shared" si="15"/>
        <v>0</v>
      </c>
      <c r="O246" s="80"/>
      <c r="P246" s="80"/>
      <c r="Q246" s="80"/>
      <c r="R246" s="84">
        <f t="shared" si="16"/>
        <v>0</v>
      </c>
      <c r="S246" s="19" t="str">
        <f t="shared" si="9"/>
        <v>OK</v>
      </c>
      <c r="T246" s="103"/>
      <c r="U246" s="103"/>
      <c r="V246" s="103"/>
      <c r="W246" s="103"/>
      <c r="X246" s="103"/>
      <c r="Y246" s="50"/>
      <c r="Z246" s="50"/>
      <c r="AA246" s="50"/>
      <c r="AB246" s="50"/>
      <c r="AC246" s="50"/>
      <c r="AD246" s="50"/>
      <c r="AE246" s="50"/>
      <c r="AF246" s="51"/>
      <c r="AG246" s="51"/>
      <c r="AH246" s="51"/>
      <c r="AI246" s="51"/>
    </row>
    <row r="247" spans="1:35" ht="40" customHeight="1" x14ac:dyDescent="0.35">
      <c r="A247" s="109"/>
      <c r="B247" s="112"/>
      <c r="C247" s="33">
        <v>244</v>
      </c>
      <c r="D247" s="115"/>
      <c r="E247" s="39" t="s">
        <v>50</v>
      </c>
      <c r="F247" s="40" t="s">
        <v>37</v>
      </c>
      <c r="G247" s="40" t="s">
        <v>109</v>
      </c>
      <c r="H247" s="40" t="s">
        <v>29</v>
      </c>
      <c r="I247" s="38">
        <v>240.3</v>
      </c>
      <c r="J247" s="17">
        <v>0</v>
      </c>
      <c r="K247" s="79">
        <f t="shared" si="14"/>
        <v>0</v>
      </c>
      <c r="L247" s="81">
        <f t="shared" si="17"/>
        <v>0</v>
      </c>
      <c r="M247" s="82"/>
      <c r="N247" s="83">
        <f t="shared" si="15"/>
        <v>0</v>
      </c>
      <c r="O247" s="80"/>
      <c r="P247" s="80"/>
      <c r="Q247" s="80"/>
      <c r="R247" s="84">
        <f t="shared" si="16"/>
        <v>0</v>
      </c>
      <c r="S247" s="19" t="str">
        <f t="shared" si="9"/>
        <v>OK</v>
      </c>
      <c r="T247" s="103"/>
      <c r="U247" s="103"/>
      <c r="V247" s="103"/>
      <c r="W247" s="103"/>
      <c r="X247" s="103"/>
      <c r="Y247" s="50"/>
      <c r="Z247" s="50"/>
      <c r="AA247" s="50"/>
      <c r="AB247" s="50"/>
      <c r="AC247" s="50"/>
      <c r="AD247" s="50"/>
      <c r="AE247" s="50"/>
      <c r="AF247" s="51"/>
      <c r="AG247" s="51"/>
      <c r="AH247" s="51"/>
      <c r="AI247" s="51"/>
    </row>
    <row r="248" spans="1:35" ht="40" customHeight="1" x14ac:dyDescent="0.35">
      <c r="A248" s="109"/>
      <c r="B248" s="112"/>
      <c r="C248" s="33">
        <v>245</v>
      </c>
      <c r="D248" s="115"/>
      <c r="E248" s="39" t="s">
        <v>52</v>
      </c>
      <c r="F248" s="40" t="s">
        <v>37</v>
      </c>
      <c r="G248" s="40" t="s">
        <v>110</v>
      </c>
      <c r="H248" s="40" t="s">
        <v>29</v>
      </c>
      <c r="I248" s="38">
        <v>262.35000000000002</v>
      </c>
      <c r="J248" s="17">
        <v>0</v>
      </c>
      <c r="K248" s="79">
        <f t="shared" si="14"/>
        <v>0</v>
      </c>
      <c r="L248" s="81">
        <f t="shared" si="17"/>
        <v>0</v>
      </c>
      <c r="M248" s="82"/>
      <c r="N248" s="83">
        <f t="shared" si="15"/>
        <v>0</v>
      </c>
      <c r="O248" s="80"/>
      <c r="P248" s="80"/>
      <c r="Q248" s="80"/>
      <c r="R248" s="84">
        <f t="shared" si="16"/>
        <v>0</v>
      </c>
      <c r="S248" s="19" t="str">
        <f t="shared" si="9"/>
        <v>OK</v>
      </c>
      <c r="T248" s="103"/>
      <c r="U248" s="103"/>
      <c r="V248" s="103"/>
      <c r="W248" s="103"/>
      <c r="X248" s="103"/>
      <c r="Y248" s="50"/>
      <c r="Z248" s="50"/>
      <c r="AA248" s="50"/>
      <c r="AB248" s="50"/>
      <c r="AC248" s="50"/>
      <c r="AD248" s="50"/>
      <c r="AE248" s="50"/>
      <c r="AF248" s="51"/>
      <c r="AG248" s="51"/>
      <c r="AH248" s="51"/>
      <c r="AI248" s="51"/>
    </row>
    <row r="249" spans="1:35" ht="40" customHeight="1" x14ac:dyDescent="0.35">
      <c r="A249" s="109"/>
      <c r="B249" s="112"/>
      <c r="C249" s="33">
        <v>246</v>
      </c>
      <c r="D249" s="115"/>
      <c r="E249" s="39" t="s">
        <v>54</v>
      </c>
      <c r="F249" s="40" t="s">
        <v>37</v>
      </c>
      <c r="G249" s="40" t="s">
        <v>121</v>
      </c>
      <c r="H249" s="40" t="s">
        <v>29</v>
      </c>
      <c r="I249" s="38">
        <v>78.8</v>
      </c>
      <c r="J249" s="17">
        <v>0</v>
      </c>
      <c r="K249" s="79">
        <f t="shared" si="14"/>
        <v>0</v>
      </c>
      <c r="L249" s="81">
        <f t="shared" si="17"/>
        <v>0</v>
      </c>
      <c r="M249" s="82"/>
      <c r="N249" s="83">
        <f t="shared" si="15"/>
        <v>0</v>
      </c>
      <c r="O249" s="80"/>
      <c r="P249" s="80"/>
      <c r="Q249" s="80"/>
      <c r="R249" s="84">
        <f t="shared" si="16"/>
        <v>0</v>
      </c>
      <c r="S249" s="19" t="str">
        <f t="shared" si="9"/>
        <v>OK</v>
      </c>
      <c r="T249" s="103"/>
      <c r="U249" s="103"/>
      <c r="V249" s="103"/>
      <c r="W249" s="103"/>
      <c r="X249" s="103"/>
      <c r="Y249" s="50"/>
      <c r="Z249" s="50"/>
      <c r="AA249" s="50"/>
      <c r="AB249" s="50"/>
      <c r="AC249" s="50"/>
      <c r="AD249" s="50"/>
      <c r="AE249" s="50"/>
      <c r="AF249" s="51"/>
      <c r="AG249" s="51"/>
      <c r="AH249" s="51"/>
      <c r="AI249" s="51"/>
    </row>
    <row r="250" spans="1:35" ht="40" customHeight="1" x14ac:dyDescent="0.35">
      <c r="A250" s="109"/>
      <c r="B250" s="112"/>
      <c r="C250" s="33">
        <v>247</v>
      </c>
      <c r="D250" s="115"/>
      <c r="E250" s="39" t="s">
        <v>56</v>
      </c>
      <c r="F250" s="40" t="s">
        <v>37</v>
      </c>
      <c r="G250" s="40" t="s">
        <v>122</v>
      </c>
      <c r="H250" s="40" t="s">
        <v>29</v>
      </c>
      <c r="I250" s="38">
        <v>33.17</v>
      </c>
      <c r="J250" s="17">
        <v>0</v>
      </c>
      <c r="K250" s="79">
        <f t="shared" si="14"/>
        <v>0</v>
      </c>
      <c r="L250" s="81">
        <f t="shared" si="17"/>
        <v>0</v>
      </c>
      <c r="M250" s="82"/>
      <c r="N250" s="83">
        <f t="shared" si="15"/>
        <v>0</v>
      </c>
      <c r="O250" s="80"/>
      <c r="P250" s="80"/>
      <c r="Q250" s="80"/>
      <c r="R250" s="84">
        <f t="shared" si="16"/>
        <v>0</v>
      </c>
      <c r="S250" s="19" t="str">
        <f t="shared" si="9"/>
        <v>OK</v>
      </c>
      <c r="T250" s="103"/>
      <c r="U250" s="103"/>
      <c r="V250" s="103"/>
      <c r="W250" s="103"/>
      <c r="X250" s="103"/>
      <c r="Y250" s="50"/>
      <c r="Z250" s="50"/>
      <c r="AA250" s="50"/>
      <c r="AB250" s="50"/>
      <c r="AC250" s="50"/>
      <c r="AD250" s="50"/>
      <c r="AE250" s="50"/>
      <c r="AF250" s="51"/>
      <c r="AG250" s="51"/>
      <c r="AH250" s="51"/>
      <c r="AI250" s="51"/>
    </row>
    <row r="251" spans="1:35" ht="40" customHeight="1" x14ac:dyDescent="0.35">
      <c r="A251" s="109"/>
      <c r="B251" s="112"/>
      <c r="C251" s="33">
        <v>248</v>
      </c>
      <c r="D251" s="115"/>
      <c r="E251" s="39" t="s">
        <v>58</v>
      </c>
      <c r="F251" s="40" t="s">
        <v>37</v>
      </c>
      <c r="G251" s="40" t="s">
        <v>113</v>
      </c>
      <c r="H251" s="40" t="s">
        <v>29</v>
      </c>
      <c r="I251" s="38">
        <v>74.31</v>
      </c>
      <c r="J251" s="17">
        <v>0</v>
      </c>
      <c r="K251" s="79">
        <f t="shared" si="14"/>
        <v>0</v>
      </c>
      <c r="L251" s="81">
        <f t="shared" si="17"/>
        <v>0</v>
      </c>
      <c r="M251" s="82"/>
      <c r="N251" s="83">
        <f t="shared" si="15"/>
        <v>0</v>
      </c>
      <c r="O251" s="80"/>
      <c r="P251" s="80"/>
      <c r="Q251" s="80"/>
      <c r="R251" s="84">
        <f t="shared" si="16"/>
        <v>0</v>
      </c>
      <c r="S251" s="19" t="str">
        <f t="shared" si="9"/>
        <v>OK</v>
      </c>
      <c r="T251" s="103"/>
      <c r="U251" s="103"/>
      <c r="V251" s="103"/>
      <c r="W251" s="103"/>
      <c r="X251" s="103"/>
      <c r="Y251" s="50"/>
      <c r="Z251" s="50"/>
      <c r="AA251" s="50"/>
      <c r="AB251" s="50"/>
      <c r="AC251" s="50"/>
      <c r="AD251" s="50"/>
      <c r="AE251" s="50"/>
      <c r="AF251" s="51"/>
      <c r="AG251" s="51"/>
      <c r="AH251" s="51"/>
      <c r="AI251" s="51"/>
    </row>
    <row r="252" spans="1:35" ht="40" customHeight="1" x14ac:dyDescent="0.35">
      <c r="A252" s="109"/>
      <c r="B252" s="112"/>
      <c r="C252" s="33">
        <v>249</v>
      </c>
      <c r="D252" s="115"/>
      <c r="E252" s="39" t="s">
        <v>60</v>
      </c>
      <c r="F252" s="40" t="s">
        <v>37</v>
      </c>
      <c r="G252" s="40" t="s">
        <v>114</v>
      </c>
      <c r="H252" s="40" t="s">
        <v>29</v>
      </c>
      <c r="I252" s="38">
        <v>124.47</v>
      </c>
      <c r="J252" s="17">
        <v>0</v>
      </c>
      <c r="K252" s="79">
        <f t="shared" si="14"/>
        <v>0</v>
      </c>
      <c r="L252" s="81">
        <f t="shared" si="17"/>
        <v>0</v>
      </c>
      <c r="M252" s="82"/>
      <c r="N252" s="83">
        <f t="shared" si="15"/>
        <v>0</v>
      </c>
      <c r="O252" s="80"/>
      <c r="P252" s="80"/>
      <c r="Q252" s="80"/>
      <c r="R252" s="84">
        <f t="shared" si="16"/>
        <v>0</v>
      </c>
      <c r="S252" s="19" t="str">
        <f t="shared" si="9"/>
        <v>OK</v>
      </c>
      <c r="T252" s="103"/>
      <c r="U252" s="103"/>
      <c r="V252" s="103"/>
      <c r="W252" s="103"/>
      <c r="X252" s="103"/>
      <c r="Y252" s="50"/>
      <c r="Z252" s="50"/>
      <c r="AA252" s="50"/>
      <c r="AB252" s="50"/>
      <c r="AC252" s="50"/>
      <c r="AD252" s="50"/>
      <c r="AE252" s="50"/>
      <c r="AF252" s="51"/>
      <c r="AG252" s="51"/>
      <c r="AH252" s="51"/>
      <c r="AI252" s="51"/>
    </row>
    <row r="253" spans="1:35" ht="40" customHeight="1" x14ac:dyDescent="0.35">
      <c r="A253" s="109"/>
      <c r="B253" s="112"/>
      <c r="C253" s="33">
        <v>250</v>
      </c>
      <c r="D253" s="115"/>
      <c r="E253" s="39" t="s">
        <v>62</v>
      </c>
      <c r="F253" s="40" t="s">
        <v>125</v>
      </c>
      <c r="G253" s="40" t="s">
        <v>115</v>
      </c>
      <c r="H253" s="40" t="s">
        <v>29</v>
      </c>
      <c r="I253" s="38">
        <v>1329.82</v>
      </c>
      <c r="J253" s="17">
        <v>0</v>
      </c>
      <c r="K253" s="79">
        <f t="shared" si="14"/>
        <v>0</v>
      </c>
      <c r="L253" s="81">
        <f t="shared" si="17"/>
        <v>0</v>
      </c>
      <c r="M253" s="82"/>
      <c r="N253" s="83">
        <f t="shared" si="15"/>
        <v>0</v>
      </c>
      <c r="O253" s="80"/>
      <c r="P253" s="80"/>
      <c r="Q253" s="80"/>
      <c r="R253" s="84">
        <f t="shared" si="16"/>
        <v>0</v>
      </c>
      <c r="S253" s="19" t="str">
        <f t="shared" si="9"/>
        <v>OK</v>
      </c>
      <c r="T253" s="103"/>
      <c r="U253" s="103"/>
      <c r="V253" s="103"/>
      <c r="W253" s="103"/>
      <c r="X253" s="103"/>
      <c r="Y253" s="50"/>
      <c r="Z253" s="50"/>
      <c r="AA253" s="50"/>
      <c r="AB253" s="50"/>
      <c r="AC253" s="50"/>
      <c r="AD253" s="50"/>
      <c r="AE253" s="50"/>
      <c r="AF253" s="51"/>
      <c r="AG253" s="51"/>
      <c r="AH253" s="51"/>
      <c r="AI253" s="51"/>
    </row>
    <row r="254" spans="1:35" ht="40" customHeight="1" x14ac:dyDescent="0.35">
      <c r="A254" s="109"/>
      <c r="B254" s="112"/>
      <c r="C254" s="33">
        <v>251</v>
      </c>
      <c r="D254" s="115"/>
      <c r="E254" s="39" t="s">
        <v>64</v>
      </c>
      <c r="F254" s="40" t="s">
        <v>125</v>
      </c>
      <c r="G254" s="40" t="s">
        <v>115</v>
      </c>
      <c r="H254" s="40" t="s">
        <v>29</v>
      </c>
      <c r="I254" s="38">
        <v>699.21</v>
      </c>
      <c r="J254" s="17">
        <v>0</v>
      </c>
      <c r="K254" s="79">
        <f t="shared" si="14"/>
        <v>0</v>
      </c>
      <c r="L254" s="81">
        <f t="shared" si="17"/>
        <v>0</v>
      </c>
      <c r="M254" s="82"/>
      <c r="N254" s="83">
        <f t="shared" si="15"/>
        <v>0</v>
      </c>
      <c r="O254" s="80"/>
      <c r="P254" s="80"/>
      <c r="Q254" s="80"/>
      <c r="R254" s="84">
        <f t="shared" si="16"/>
        <v>0</v>
      </c>
      <c r="S254" s="19" t="str">
        <f t="shared" si="9"/>
        <v>OK</v>
      </c>
      <c r="T254" s="103"/>
      <c r="U254" s="103"/>
      <c r="V254" s="103"/>
      <c r="W254" s="103"/>
      <c r="X254" s="103"/>
      <c r="Y254" s="50"/>
      <c r="Z254" s="50"/>
      <c r="AA254" s="50"/>
      <c r="AB254" s="50"/>
      <c r="AC254" s="50"/>
      <c r="AD254" s="50"/>
      <c r="AE254" s="50"/>
      <c r="AF254" s="51"/>
      <c r="AG254" s="51"/>
      <c r="AH254" s="51"/>
      <c r="AI254" s="51"/>
    </row>
    <row r="255" spans="1:35" ht="40" customHeight="1" x14ac:dyDescent="0.35">
      <c r="A255" s="109"/>
      <c r="B255" s="112"/>
      <c r="C255" s="33">
        <v>252</v>
      </c>
      <c r="D255" s="115"/>
      <c r="E255" s="39" t="s">
        <v>65</v>
      </c>
      <c r="F255" s="40" t="s">
        <v>125</v>
      </c>
      <c r="G255" s="40" t="s">
        <v>116</v>
      </c>
      <c r="H255" s="40" t="s">
        <v>29</v>
      </c>
      <c r="I255" s="38">
        <v>160</v>
      </c>
      <c r="J255" s="17">
        <v>0</v>
      </c>
      <c r="K255" s="79">
        <f t="shared" si="14"/>
        <v>0</v>
      </c>
      <c r="L255" s="81">
        <f t="shared" si="17"/>
        <v>0</v>
      </c>
      <c r="M255" s="82"/>
      <c r="N255" s="83">
        <f t="shared" si="15"/>
        <v>0</v>
      </c>
      <c r="O255" s="80"/>
      <c r="P255" s="80"/>
      <c r="Q255" s="80"/>
      <c r="R255" s="84">
        <f t="shared" si="16"/>
        <v>0</v>
      </c>
      <c r="S255" s="19" t="str">
        <f t="shared" si="9"/>
        <v>OK</v>
      </c>
      <c r="T255" s="103"/>
      <c r="U255" s="103"/>
      <c r="V255" s="103"/>
      <c r="W255" s="103"/>
      <c r="X255" s="103"/>
      <c r="Y255" s="50"/>
      <c r="Z255" s="50"/>
      <c r="AA255" s="50"/>
      <c r="AB255" s="50"/>
      <c r="AC255" s="50"/>
      <c r="AD255" s="50"/>
      <c r="AE255" s="50"/>
      <c r="AF255" s="51"/>
      <c r="AG255" s="51"/>
      <c r="AH255" s="51"/>
      <c r="AI255" s="51"/>
    </row>
    <row r="256" spans="1:35" ht="40" customHeight="1" x14ac:dyDescent="0.35">
      <c r="A256" s="109"/>
      <c r="B256" s="112"/>
      <c r="C256" s="33">
        <v>253</v>
      </c>
      <c r="D256" s="115"/>
      <c r="E256" s="39" t="s">
        <v>69</v>
      </c>
      <c r="F256" s="40" t="s">
        <v>125</v>
      </c>
      <c r="G256" s="40" t="s">
        <v>137</v>
      </c>
      <c r="H256" s="40" t="s">
        <v>29</v>
      </c>
      <c r="I256" s="38">
        <v>433.26</v>
      </c>
      <c r="J256" s="17">
        <v>0</v>
      </c>
      <c r="K256" s="79">
        <f t="shared" si="14"/>
        <v>0</v>
      </c>
      <c r="L256" s="81">
        <f t="shared" si="17"/>
        <v>0</v>
      </c>
      <c r="M256" s="82"/>
      <c r="N256" s="83">
        <f t="shared" si="15"/>
        <v>0</v>
      </c>
      <c r="O256" s="80"/>
      <c r="P256" s="80"/>
      <c r="Q256" s="80"/>
      <c r="R256" s="84">
        <f t="shared" si="16"/>
        <v>0</v>
      </c>
      <c r="S256" s="19" t="str">
        <f t="shared" si="9"/>
        <v>OK</v>
      </c>
      <c r="T256" s="103"/>
      <c r="U256" s="103"/>
      <c r="V256" s="103"/>
      <c r="W256" s="103"/>
      <c r="X256" s="103"/>
      <c r="Y256" s="50"/>
      <c r="Z256" s="50"/>
      <c r="AA256" s="50"/>
      <c r="AB256" s="50"/>
      <c r="AC256" s="50"/>
      <c r="AD256" s="50"/>
      <c r="AE256" s="50"/>
      <c r="AF256" s="51"/>
      <c r="AG256" s="51"/>
      <c r="AH256" s="51"/>
      <c r="AI256" s="51"/>
    </row>
    <row r="257" spans="1:35" ht="40" customHeight="1" x14ac:dyDescent="0.35">
      <c r="A257" s="109"/>
      <c r="B257" s="112"/>
      <c r="C257" s="33">
        <v>254</v>
      </c>
      <c r="D257" s="115"/>
      <c r="E257" s="39" t="s">
        <v>70</v>
      </c>
      <c r="F257" s="40" t="s">
        <v>125</v>
      </c>
      <c r="G257" s="40" t="s">
        <v>71</v>
      </c>
      <c r="H257" s="40" t="s">
        <v>29</v>
      </c>
      <c r="I257" s="38">
        <v>164.74</v>
      </c>
      <c r="J257" s="17">
        <v>0</v>
      </c>
      <c r="K257" s="79">
        <f t="shared" si="14"/>
        <v>0</v>
      </c>
      <c r="L257" s="81">
        <f t="shared" si="17"/>
        <v>0</v>
      </c>
      <c r="M257" s="82"/>
      <c r="N257" s="83">
        <f t="shared" si="15"/>
        <v>0</v>
      </c>
      <c r="O257" s="80"/>
      <c r="P257" s="80"/>
      <c r="Q257" s="80"/>
      <c r="R257" s="84">
        <f t="shared" si="16"/>
        <v>0</v>
      </c>
      <c r="S257" s="19" t="str">
        <f t="shared" si="9"/>
        <v>OK</v>
      </c>
      <c r="T257" s="103"/>
      <c r="U257" s="103"/>
      <c r="V257" s="103"/>
      <c r="W257" s="103"/>
      <c r="X257" s="103"/>
      <c r="Y257" s="50"/>
      <c r="Z257" s="50"/>
      <c r="AA257" s="50"/>
      <c r="AB257" s="50"/>
      <c r="AC257" s="50"/>
      <c r="AD257" s="50"/>
      <c r="AE257" s="50"/>
      <c r="AF257" s="51"/>
      <c r="AG257" s="51"/>
      <c r="AH257" s="51"/>
      <c r="AI257" s="51"/>
    </row>
    <row r="258" spans="1:35" ht="40" customHeight="1" x14ac:dyDescent="0.35">
      <c r="A258" s="109"/>
      <c r="B258" s="112"/>
      <c r="C258" s="33">
        <v>255</v>
      </c>
      <c r="D258" s="115"/>
      <c r="E258" s="39" t="s">
        <v>72</v>
      </c>
      <c r="F258" s="40" t="s">
        <v>125</v>
      </c>
      <c r="G258" s="40" t="s">
        <v>101</v>
      </c>
      <c r="H258" s="40" t="s">
        <v>29</v>
      </c>
      <c r="I258" s="38">
        <v>960</v>
      </c>
      <c r="J258" s="17">
        <v>0</v>
      </c>
      <c r="K258" s="79">
        <f t="shared" si="14"/>
        <v>0</v>
      </c>
      <c r="L258" s="81">
        <f t="shared" si="17"/>
        <v>0</v>
      </c>
      <c r="M258" s="82"/>
      <c r="N258" s="83">
        <f t="shared" si="15"/>
        <v>0</v>
      </c>
      <c r="O258" s="80"/>
      <c r="P258" s="80"/>
      <c r="Q258" s="80"/>
      <c r="R258" s="84">
        <f t="shared" si="16"/>
        <v>0</v>
      </c>
      <c r="S258" s="19" t="str">
        <f t="shared" si="9"/>
        <v>OK</v>
      </c>
      <c r="T258" s="103"/>
      <c r="U258" s="103"/>
      <c r="V258" s="103"/>
      <c r="W258" s="103"/>
      <c r="X258" s="103"/>
      <c r="Y258" s="50"/>
      <c r="Z258" s="50"/>
      <c r="AA258" s="50"/>
      <c r="AB258" s="50"/>
      <c r="AC258" s="50"/>
      <c r="AD258" s="50"/>
      <c r="AE258" s="50"/>
      <c r="AF258" s="51"/>
      <c r="AG258" s="51"/>
      <c r="AH258" s="51"/>
      <c r="AI258" s="51"/>
    </row>
    <row r="259" spans="1:35" ht="40" customHeight="1" x14ac:dyDescent="0.35">
      <c r="A259" s="109"/>
      <c r="B259" s="112"/>
      <c r="C259" s="33">
        <v>256</v>
      </c>
      <c r="D259" s="115"/>
      <c r="E259" s="39" t="s">
        <v>74</v>
      </c>
      <c r="F259" s="40" t="s">
        <v>125</v>
      </c>
      <c r="G259" s="40" t="s">
        <v>102</v>
      </c>
      <c r="H259" s="40" t="s">
        <v>29</v>
      </c>
      <c r="I259" s="38">
        <v>1340</v>
      </c>
      <c r="J259" s="17">
        <v>0</v>
      </c>
      <c r="K259" s="79">
        <f t="shared" si="14"/>
        <v>0</v>
      </c>
      <c r="L259" s="81">
        <f t="shared" si="17"/>
        <v>0</v>
      </c>
      <c r="M259" s="82"/>
      <c r="N259" s="83">
        <f t="shared" si="15"/>
        <v>0</v>
      </c>
      <c r="O259" s="80"/>
      <c r="P259" s="80"/>
      <c r="Q259" s="80"/>
      <c r="R259" s="84">
        <f t="shared" si="16"/>
        <v>0</v>
      </c>
      <c r="S259" s="19" t="str">
        <f t="shared" si="9"/>
        <v>OK</v>
      </c>
      <c r="T259" s="103"/>
      <c r="U259" s="103"/>
      <c r="V259" s="103"/>
      <c r="W259" s="103"/>
      <c r="X259" s="103"/>
      <c r="Y259" s="50"/>
      <c r="Z259" s="50"/>
      <c r="AA259" s="50"/>
      <c r="AB259" s="50"/>
      <c r="AC259" s="50"/>
      <c r="AD259" s="50"/>
      <c r="AE259" s="50"/>
      <c r="AF259" s="51"/>
      <c r="AG259" s="51"/>
      <c r="AH259" s="51"/>
      <c r="AI259" s="51"/>
    </row>
    <row r="260" spans="1:35" ht="40" customHeight="1" x14ac:dyDescent="0.35">
      <c r="A260" s="109"/>
      <c r="B260" s="112"/>
      <c r="C260" s="33">
        <v>257</v>
      </c>
      <c r="D260" s="115"/>
      <c r="E260" s="39" t="s">
        <v>76</v>
      </c>
      <c r="F260" s="40" t="s">
        <v>125</v>
      </c>
      <c r="G260" s="40" t="s">
        <v>137</v>
      </c>
      <c r="H260" s="40" t="s">
        <v>29</v>
      </c>
      <c r="I260" s="38">
        <v>610.15</v>
      </c>
      <c r="J260" s="17">
        <v>0</v>
      </c>
      <c r="K260" s="79">
        <f t="shared" ref="K260:K323" si="18">IF(SUM(T260:AK260)&gt;J260,J260,SUM(T260:AK260))</f>
        <v>0</v>
      </c>
      <c r="L260" s="81">
        <f t="shared" si="17"/>
        <v>0</v>
      </c>
      <c r="M260" s="82"/>
      <c r="N260" s="83">
        <f t="shared" ref="N260:N323" si="19">ROUND(IF(J260*0.25-0.5&lt;0,0,J260*0.25-0.5),0)-Q260-O260</f>
        <v>0</v>
      </c>
      <c r="O260" s="80"/>
      <c r="P260" s="80"/>
      <c r="Q260" s="80"/>
      <c r="R260" s="84">
        <f t="shared" ref="R260:R323" si="20">J260-(SUM(T260:AC260))+M260</f>
        <v>0</v>
      </c>
      <c r="S260" s="19" t="str">
        <f t="shared" si="9"/>
        <v>OK</v>
      </c>
      <c r="T260" s="103"/>
      <c r="U260" s="103"/>
      <c r="V260" s="103"/>
      <c r="W260" s="103"/>
      <c r="X260" s="103"/>
      <c r="Y260" s="50"/>
      <c r="Z260" s="50"/>
      <c r="AA260" s="50"/>
      <c r="AB260" s="50"/>
      <c r="AC260" s="50"/>
      <c r="AD260" s="50"/>
      <c r="AE260" s="50"/>
      <c r="AF260" s="51"/>
      <c r="AG260" s="51"/>
      <c r="AH260" s="51"/>
      <c r="AI260" s="51"/>
    </row>
    <row r="261" spans="1:35" ht="40" customHeight="1" x14ac:dyDescent="0.35">
      <c r="A261" s="109"/>
      <c r="B261" s="112"/>
      <c r="C261" s="33">
        <v>258</v>
      </c>
      <c r="D261" s="115"/>
      <c r="E261" s="39" t="s">
        <v>77</v>
      </c>
      <c r="F261" s="40" t="s">
        <v>125</v>
      </c>
      <c r="G261" s="40" t="s">
        <v>137</v>
      </c>
      <c r="H261" s="40" t="s">
        <v>29</v>
      </c>
      <c r="I261" s="38">
        <v>1150.1199999999999</v>
      </c>
      <c r="J261" s="17">
        <v>0</v>
      </c>
      <c r="K261" s="79">
        <f t="shared" si="18"/>
        <v>0</v>
      </c>
      <c r="L261" s="81">
        <f t="shared" ref="L261:L324" si="21">(SUM(T261:AK261))</f>
        <v>0</v>
      </c>
      <c r="M261" s="82"/>
      <c r="N261" s="83">
        <f t="shared" si="19"/>
        <v>0</v>
      </c>
      <c r="O261" s="80"/>
      <c r="P261" s="80"/>
      <c r="Q261" s="80"/>
      <c r="R261" s="84">
        <f t="shared" si="20"/>
        <v>0</v>
      </c>
      <c r="S261" s="19" t="str">
        <f t="shared" si="9"/>
        <v>OK</v>
      </c>
      <c r="T261" s="103"/>
      <c r="U261" s="103"/>
      <c r="V261" s="103"/>
      <c r="W261" s="103"/>
      <c r="X261" s="103"/>
      <c r="Y261" s="50"/>
      <c r="Z261" s="50"/>
      <c r="AA261" s="50"/>
      <c r="AB261" s="50"/>
      <c r="AC261" s="50"/>
      <c r="AD261" s="50"/>
      <c r="AE261" s="50"/>
      <c r="AF261" s="51"/>
      <c r="AG261" s="51"/>
      <c r="AH261" s="51"/>
      <c r="AI261" s="51"/>
    </row>
    <row r="262" spans="1:35" ht="40" customHeight="1" x14ac:dyDescent="0.35">
      <c r="A262" s="109"/>
      <c r="B262" s="112"/>
      <c r="C262" s="33">
        <v>259</v>
      </c>
      <c r="D262" s="115"/>
      <c r="E262" s="39" t="s">
        <v>78</v>
      </c>
      <c r="F262" s="40" t="s">
        <v>125</v>
      </c>
      <c r="G262" s="40" t="s">
        <v>137</v>
      </c>
      <c r="H262" s="40" t="s">
        <v>29</v>
      </c>
      <c r="I262" s="38">
        <v>90</v>
      </c>
      <c r="J262" s="17">
        <v>0</v>
      </c>
      <c r="K262" s="79">
        <f t="shared" si="18"/>
        <v>0</v>
      </c>
      <c r="L262" s="81">
        <f t="shared" si="21"/>
        <v>0</v>
      </c>
      <c r="M262" s="82"/>
      <c r="N262" s="83">
        <f t="shared" si="19"/>
        <v>0</v>
      </c>
      <c r="O262" s="80"/>
      <c r="P262" s="80"/>
      <c r="Q262" s="80"/>
      <c r="R262" s="84">
        <f t="shared" si="20"/>
        <v>0</v>
      </c>
      <c r="S262" s="19" t="str">
        <f t="shared" si="9"/>
        <v>OK</v>
      </c>
      <c r="T262" s="103"/>
      <c r="U262" s="103"/>
      <c r="V262" s="103"/>
      <c r="W262" s="103"/>
      <c r="X262" s="103"/>
      <c r="Y262" s="50"/>
      <c r="Z262" s="50"/>
      <c r="AA262" s="50"/>
      <c r="AB262" s="50"/>
      <c r="AC262" s="50"/>
      <c r="AD262" s="50"/>
      <c r="AE262" s="50"/>
      <c r="AF262" s="51"/>
      <c r="AG262" s="51"/>
      <c r="AH262" s="51"/>
      <c r="AI262" s="51"/>
    </row>
    <row r="263" spans="1:35" ht="40" customHeight="1" x14ac:dyDescent="0.35">
      <c r="A263" s="109"/>
      <c r="B263" s="112"/>
      <c r="C263" s="33">
        <v>260</v>
      </c>
      <c r="D263" s="115"/>
      <c r="E263" s="39" t="s">
        <v>131</v>
      </c>
      <c r="F263" s="40" t="s">
        <v>125</v>
      </c>
      <c r="G263" s="40" t="s">
        <v>137</v>
      </c>
      <c r="H263" s="40" t="s">
        <v>29</v>
      </c>
      <c r="I263" s="38">
        <v>85.21</v>
      </c>
      <c r="J263" s="17">
        <v>0</v>
      </c>
      <c r="K263" s="79">
        <f t="shared" si="18"/>
        <v>0</v>
      </c>
      <c r="L263" s="81">
        <f t="shared" si="21"/>
        <v>0</v>
      </c>
      <c r="M263" s="82"/>
      <c r="N263" s="83">
        <f t="shared" si="19"/>
        <v>0</v>
      </c>
      <c r="O263" s="80"/>
      <c r="P263" s="80"/>
      <c r="Q263" s="80"/>
      <c r="R263" s="84">
        <f t="shared" si="20"/>
        <v>0</v>
      </c>
      <c r="S263" s="19" t="str">
        <f t="shared" si="9"/>
        <v>OK</v>
      </c>
      <c r="T263" s="103"/>
      <c r="U263" s="103"/>
      <c r="V263" s="103"/>
      <c r="W263" s="103"/>
      <c r="X263" s="103"/>
      <c r="Y263" s="50"/>
      <c r="Z263" s="50"/>
      <c r="AA263" s="50"/>
      <c r="AB263" s="50"/>
      <c r="AC263" s="50"/>
      <c r="AD263" s="50"/>
      <c r="AE263" s="50"/>
      <c r="AF263" s="51"/>
      <c r="AG263" s="51"/>
      <c r="AH263" s="51"/>
      <c r="AI263" s="51"/>
    </row>
    <row r="264" spans="1:35" ht="40" customHeight="1" x14ac:dyDescent="0.35">
      <c r="A264" s="109"/>
      <c r="B264" s="112"/>
      <c r="C264" s="33">
        <v>261</v>
      </c>
      <c r="D264" s="115"/>
      <c r="E264" s="39" t="s">
        <v>132</v>
      </c>
      <c r="F264" s="40" t="s">
        <v>37</v>
      </c>
      <c r="G264" s="40" t="s">
        <v>117</v>
      </c>
      <c r="H264" s="40" t="s">
        <v>29</v>
      </c>
      <c r="I264" s="38">
        <v>16.18</v>
      </c>
      <c r="J264" s="17">
        <v>0</v>
      </c>
      <c r="K264" s="79">
        <f t="shared" si="18"/>
        <v>0</v>
      </c>
      <c r="L264" s="81">
        <f t="shared" si="21"/>
        <v>0</v>
      </c>
      <c r="M264" s="82"/>
      <c r="N264" s="83">
        <f t="shared" si="19"/>
        <v>0</v>
      </c>
      <c r="O264" s="80"/>
      <c r="P264" s="80"/>
      <c r="Q264" s="80"/>
      <c r="R264" s="84">
        <f t="shared" si="20"/>
        <v>0</v>
      </c>
      <c r="S264" s="19" t="str">
        <f t="shared" si="9"/>
        <v>OK</v>
      </c>
      <c r="T264" s="103"/>
      <c r="U264" s="103"/>
      <c r="V264" s="103"/>
      <c r="W264" s="103"/>
      <c r="X264" s="103"/>
      <c r="Y264" s="50"/>
      <c r="Z264" s="50"/>
      <c r="AA264" s="50"/>
      <c r="AB264" s="50"/>
      <c r="AC264" s="50"/>
      <c r="AD264" s="50"/>
      <c r="AE264" s="50"/>
      <c r="AF264" s="51"/>
      <c r="AG264" s="51"/>
      <c r="AH264" s="51"/>
      <c r="AI264" s="51"/>
    </row>
    <row r="265" spans="1:35" ht="40" customHeight="1" x14ac:dyDescent="0.35">
      <c r="A265" s="109"/>
      <c r="B265" s="112"/>
      <c r="C265" s="33">
        <v>262</v>
      </c>
      <c r="D265" s="115"/>
      <c r="E265" s="39" t="s">
        <v>135</v>
      </c>
      <c r="F265" s="40" t="s">
        <v>37</v>
      </c>
      <c r="G265" s="40" t="s">
        <v>118</v>
      </c>
      <c r="H265" s="40" t="s">
        <v>29</v>
      </c>
      <c r="I265" s="38">
        <v>65.41</v>
      </c>
      <c r="J265" s="17">
        <v>0</v>
      </c>
      <c r="K265" s="79">
        <f t="shared" si="18"/>
        <v>0</v>
      </c>
      <c r="L265" s="81">
        <f t="shared" si="21"/>
        <v>0</v>
      </c>
      <c r="M265" s="82"/>
      <c r="N265" s="83">
        <f t="shared" si="19"/>
        <v>0</v>
      </c>
      <c r="O265" s="80"/>
      <c r="P265" s="80"/>
      <c r="Q265" s="80"/>
      <c r="R265" s="84">
        <f t="shared" si="20"/>
        <v>0</v>
      </c>
      <c r="S265" s="19" t="str">
        <f t="shared" si="9"/>
        <v>OK</v>
      </c>
      <c r="T265" s="103"/>
      <c r="U265" s="103"/>
      <c r="V265" s="103"/>
      <c r="W265" s="103"/>
      <c r="X265" s="103"/>
      <c r="Y265" s="50"/>
      <c r="Z265" s="50"/>
      <c r="AA265" s="50"/>
      <c r="AB265" s="50"/>
      <c r="AC265" s="50"/>
      <c r="AD265" s="50"/>
      <c r="AE265" s="50"/>
      <c r="AF265" s="51"/>
      <c r="AG265" s="51"/>
      <c r="AH265" s="51"/>
      <c r="AI265" s="51"/>
    </row>
    <row r="266" spans="1:35" ht="40" customHeight="1" x14ac:dyDescent="0.35">
      <c r="A266" s="109"/>
      <c r="B266" s="112"/>
      <c r="C266" s="33">
        <v>263</v>
      </c>
      <c r="D266" s="115"/>
      <c r="E266" s="39" t="s">
        <v>136</v>
      </c>
      <c r="F266" s="40" t="s">
        <v>37</v>
      </c>
      <c r="G266" s="40" t="s">
        <v>119</v>
      </c>
      <c r="H266" s="40" t="s">
        <v>29</v>
      </c>
      <c r="I266" s="38">
        <v>34.229999999999997</v>
      </c>
      <c r="J266" s="17">
        <v>0</v>
      </c>
      <c r="K266" s="79">
        <f t="shared" si="18"/>
        <v>0</v>
      </c>
      <c r="L266" s="81">
        <f t="shared" si="21"/>
        <v>0</v>
      </c>
      <c r="M266" s="82"/>
      <c r="N266" s="83">
        <f t="shared" si="19"/>
        <v>0</v>
      </c>
      <c r="O266" s="80"/>
      <c r="P266" s="80"/>
      <c r="Q266" s="80"/>
      <c r="R266" s="84">
        <f t="shared" si="20"/>
        <v>0</v>
      </c>
      <c r="S266" s="19" t="str">
        <f t="shared" si="9"/>
        <v>OK</v>
      </c>
      <c r="T266" s="103"/>
      <c r="U266" s="103"/>
      <c r="V266" s="103"/>
      <c r="W266" s="103"/>
      <c r="X266" s="103"/>
      <c r="Y266" s="50"/>
      <c r="Z266" s="50"/>
      <c r="AA266" s="50"/>
      <c r="AB266" s="50"/>
      <c r="AC266" s="50"/>
      <c r="AD266" s="50"/>
      <c r="AE266" s="50"/>
      <c r="AF266" s="51"/>
      <c r="AG266" s="51"/>
      <c r="AH266" s="51"/>
      <c r="AI266" s="51"/>
    </row>
    <row r="267" spans="1:35" ht="40" customHeight="1" x14ac:dyDescent="0.35">
      <c r="A267" s="109"/>
      <c r="B267" s="112"/>
      <c r="C267" s="33">
        <v>264</v>
      </c>
      <c r="D267" s="115"/>
      <c r="E267" s="39" t="s">
        <v>86</v>
      </c>
      <c r="F267" s="40" t="s">
        <v>125</v>
      </c>
      <c r="G267" s="40" t="s">
        <v>137</v>
      </c>
      <c r="H267" s="40" t="s">
        <v>29</v>
      </c>
      <c r="I267" s="38">
        <v>578.94000000000005</v>
      </c>
      <c r="J267" s="17">
        <v>0</v>
      </c>
      <c r="K267" s="79">
        <f t="shared" si="18"/>
        <v>0</v>
      </c>
      <c r="L267" s="81">
        <f t="shared" si="21"/>
        <v>0</v>
      </c>
      <c r="M267" s="82"/>
      <c r="N267" s="83">
        <f t="shared" si="19"/>
        <v>0</v>
      </c>
      <c r="O267" s="80"/>
      <c r="P267" s="80"/>
      <c r="Q267" s="80"/>
      <c r="R267" s="84">
        <f t="shared" si="20"/>
        <v>0</v>
      </c>
      <c r="S267" s="19" t="str">
        <f t="shared" si="9"/>
        <v>OK</v>
      </c>
      <c r="T267" s="103"/>
      <c r="U267" s="103"/>
      <c r="V267" s="103"/>
      <c r="W267" s="103"/>
      <c r="X267" s="103"/>
      <c r="Y267" s="50"/>
      <c r="Z267" s="50"/>
      <c r="AA267" s="50"/>
      <c r="AB267" s="50"/>
      <c r="AC267" s="50"/>
      <c r="AD267" s="50"/>
      <c r="AE267" s="50"/>
      <c r="AF267" s="51"/>
      <c r="AG267" s="51"/>
      <c r="AH267" s="51"/>
      <c r="AI267" s="51"/>
    </row>
    <row r="268" spans="1:35" ht="40" customHeight="1" x14ac:dyDescent="0.35">
      <c r="A268" s="109"/>
      <c r="B268" s="112"/>
      <c r="C268" s="33">
        <v>265</v>
      </c>
      <c r="D268" s="115"/>
      <c r="E268" s="39" t="s">
        <v>89</v>
      </c>
      <c r="F268" s="40" t="s">
        <v>37</v>
      </c>
      <c r="G268" s="40" t="s">
        <v>137</v>
      </c>
      <c r="H268" s="40" t="s">
        <v>29</v>
      </c>
      <c r="I268" s="38">
        <v>225.31</v>
      </c>
      <c r="J268" s="17">
        <v>0</v>
      </c>
      <c r="K268" s="79">
        <f t="shared" si="18"/>
        <v>0</v>
      </c>
      <c r="L268" s="81">
        <f t="shared" si="21"/>
        <v>0</v>
      </c>
      <c r="M268" s="82"/>
      <c r="N268" s="83">
        <f t="shared" si="19"/>
        <v>0</v>
      </c>
      <c r="O268" s="80"/>
      <c r="P268" s="80"/>
      <c r="Q268" s="80"/>
      <c r="R268" s="84">
        <f t="shared" si="20"/>
        <v>0</v>
      </c>
      <c r="S268" s="19" t="str">
        <f t="shared" si="9"/>
        <v>OK</v>
      </c>
      <c r="T268" s="103"/>
      <c r="U268" s="103"/>
      <c r="V268" s="103"/>
      <c r="W268" s="103"/>
      <c r="X268" s="103"/>
      <c r="Y268" s="50"/>
      <c r="Z268" s="50"/>
      <c r="AA268" s="50"/>
      <c r="AB268" s="50"/>
      <c r="AC268" s="50"/>
      <c r="AD268" s="50"/>
      <c r="AE268" s="50"/>
      <c r="AF268" s="51"/>
      <c r="AG268" s="51"/>
      <c r="AH268" s="51"/>
      <c r="AI268" s="51"/>
    </row>
    <row r="269" spans="1:35" ht="40" customHeight="1" x14ac:dyDescent="0.35">
      <c r="A269" s="109"/>
      <c r="B269" s="112"/>
      <c r="C269" s="33">
        <v>266</v>
      </c>
      <c r="D269" s="115"/>
      <c r="E269" s="39" t="s">
        <v>90</v>
      </c>
      <c r="F269" s="40" t="s">
        <v>37</v>
      </c>
      <c r="G269" s="40" t="s">
        <v>137</v>
      </c>
      <c r="H269" s="40" t="s">
        <v>29</v>
      </c>
      <c r="I269" s="38">
        <v>135</v>
      </c>
      <c r="J269" s="17">
        <v>0</v>
      </c>
      <c r="K269" s="79">
        <f t="shared" si="18"/>
        <v>0</v>
      </c>
      <c r="L269" s="81">
        <f t="shared" si="21"/>
        <v>0</v>
      </c>
      <c r="M269" s="82"/>
      <c r="N269" s="83">
        <f t="shared" si="19"/>
        <v>0</v>
      </c>
      <c r="O269" s="80"/>
      <c r="P269" s="80"/>
      <c r="Q269" s="80"/>
      <c r="R269" s="84">
        <f t="shared" si="20"/>
        <v>0</v>
      </c>
      <c r="S269" s="19" t="str">
        <f t="shared" si="9"/>
        <v>OK</v>
      </c>
      <c r="T269" s="103"/>
      <c r="U269" s="103"/>
      <c r="V269" s="103"/>
      <c r="W269" s="103"/>
      <c r="X269" s="103"/>
      <c r="Y269" s="50"/>
      <c r="Z269" s="50"/>
      <c r="AA269" s="50"/>
      <c r="AB269" s="50"/>
      <c r="AC269" s="50"/>
      <c r="AD269" s="50"/>
      <c r="AE269" s="50"/>
      <c r="AF269" s="51"/>
      <c r="AG269" s="51"/>
      <c r="AH269" s="51"/>
      <c r="AI269" s="51"/>
    </row>
    <row r="270" spans="1:35" ht="40" customHeight="1" x14ac:dyDescent="0.35">
      <c r="A270" s="110"/>
      <c r="B270" s="113"/>
      <c r="C270" s="33">
        <v>267</v>
      </c>
      <c r="D270" s="116"/>
      <c r="E270" s="39" t="s">
        <v>91</v>
      </c>
      <c r="F270" s="40" t="s">
        <v>37</v>
      </c>
      <c r="G270" s="40" t="s">
        <v>120</v>
      </c>
      <c r="H270" s="40" t="s">
        <v>29</v>
      </c>
      <c r="I270" s="38">
        <v>24.21</v>
      </c>
      <c r="J270" s="17">
        <v>0</v>
      </c>
      <c r="K270" s="79">
        <f t="shared" si="18"/>
        <v>0</v>
      </c>
      <c r="L270" s="81">
        <f t="shared" si="21"/>
        <v>0</v>
      </c>
      <c r="M270" s="82"/>
      <c r="N270" s="83">
        <f t="shared" si="19"/>
        <v>0</v>
      </c>
      <c r="O270" s="80"/>
      <c r="P270" s="80"/>
      <c r="Q270" s="80"/>
      <c r="R270" s="84">
        <f t="shared" si="20"/>
        <v>0</v>
      </c>
      <c r="S270" s="19" t="str">
        <f t="shared" si="9"/>
        <v>OK</v>
      </c>
      <c r="T270" s="103"/>
      <c r="U270" s="103"/>
      <c r="V270" s="103"/>
      <c r="W270" s="103"/>
      <c r="X270" s="103"/>
      <c r="Y270" s="50"/>
      <c r="Z270" s="50"/>
      <c r="AA270" s="50"/>
      <c r="AB270" s="50"/>
      <c r="AC270" s="50"/>
      <c r="AD270" s="50"/>
      <c r="AE270" s="50"/>
      <c r="AF270" s="51"/>
      <c r="AG270" s="51"/>
      <c r="AH270" s="51"/>
      <c r="AI270" s="51"/>
    </row>
    <row r="271" spans="1:35" ht="40" customHeight="1" x14ac:dyDescent="0.35">
      <c r="A271" s="108" t="s">
        <v>146</v>
      </c>
      <c r="B271" s="111">
        <v>8</v>
      </c>
      <c r="C271" s="33">
        <v>268</v>
      </c>
      <c r="D271" s="114" t="s">
        <v>123</v>
      </c>
      <c r="E271" s="39" t="s">
        <v>27</v>
      </c>
      <c r="F271" s="40" t="s">
        <v>125</v>
      </c>
      <c r="G271" s="40" t="s">
        <v>28</v>
      </c>
      <c r="H271" s="40" t="s">
        <v>29</v>
      </c>
      <c r="I271" s="38">
        <v>242.52</v>
      </c>
      <c r="J271" s="17">
        <v>0</v>
      </c>
      <c r="K271" s="79">
        <f t="shared" si="18"/>
        <v>0</v>
      </c>
      <c r="L271" s="81">
        <f t="shared" si="21"/>
        <v>0</v>
      </c>
      <c r="M271" s="82"/>
      <c r="N271" s="83">
        <f t="shared" si="19"/>
        <v>0</v>
      </c>
      <c r="O271" s="80"/>
      <c r="P271" s="80"/>
      <c r="Q271" s="80"/>
      <c r="R271" s="84">
        <f t="shared" si="20"/>
        <v>0</v>
      </c>
      <c r="S271" s="19" t="str">
        <f t="shared" si="9"/>
        <v>OK</v>
      </c>
      <c r="T271" s="103"/>
      <c r="U271" s="103"/>
      <c r="V271" s="103"/>
      <c r="W271" s="103"/>
      <c r="X271" s="103"/>
      <c r="Y271" s="50"/>
      <c r="Z271" s="50"/>
      <c r="AA271" s="50"/>
      <c r="AB271" s="50"/>
      <c r="AC271" s="50"/>
      <c r="AD271" s="50"/>
      <c r="AE271" s="50"/>
      <c r="AF271" s="51"/>
      <c r="AG271" s="51"/>
      <c r="AH271" s="51"/>
      <c r="AI271" s="51"/>
    </row>
    <row r="272" spans="1:35" ht="40" customHeight="1" x14ac:dyDescent="0.35">
      <c r="A272" s="109"/>
      <c r="B272" s="112"/>
      <c r="C272" s="33">
        <v>269</v>
      </c>
      <c r="D272" s="115"/>
      <c r="E272" s="39" t="s">
        <v>30</v>
      </c>
      <c r="F272" s="40" t="s">
        <v>31</v>
      </c>
      <c r="G272" s="40" t="s">
        <v>28</v>
      </c>
      <c r="H272" s="40" t="s">
        <v>29</v>
      </c>
      <c r="I272" s="38">
        <v>19.399999999999999</v>
      </c>
      <c r="J272" s="17">
        <v>0</v>
      </c>
      <c r="K272" s="79">
        <f t="shared" si="18"/>
        <v>0</v>
      </c>
      <c r="L272" s="81">
        <f t="shared" si="21"/>
        <v>0</v>
      </c>
      <c r="M272" s="82"/>
      <c r="N272" s="83">
        <f t="shared" si="19"/>
        <v>0</v>
      </c>
      <c r="O272" s="80"/>
      <c r="P272" s="80"/>
      <c r="Q272" s="80"/>
      <c r="R272" s="84">
        <f t="shared" si="20"/>
        <v>0</v>
      </c>
      <c r="S272" s="19" t="str">
        <f t="shared" si="9"/>
        <v>OK</v>
      </c>
      <c r="T272" s="103"/>
      <c r="U272" s="103"/>
      <c r="V272" s="103"/>
      <c r="W272" s="103"/>
      <c r="X272" s="103"/>
      <c r="Y272" s="50"/>
      <c r="Z272" s="50"/>
      <c r="AA272" s="50"/>
      <c r="AB272" s="50"/>
      <c r="AC272" s="50"/>
      <c r="AD272" s="50"/>
      <c r="AE272" s="50"/>
      <c r="AF272" s="51"/>
      <c r="AG272" s="51"/>
      <c r="AH272" s="51"/>
      <c r="AI272" s="51"/>
    </row>
    <row r="273" spans="1:35" ht="40" customHeight="1" x14ac:dyDescent="0.35">
      <c r="A273" s="109"/>
      <c r="B273" s="112"/>
      <c r="C273" s="33">
        <v>270</v>
      </c>
      <c r="D273" s="115"/>
      <c r="E273" s="39" t="s">
        <v>32</v>
      </c>
      <c r="F273" s="40" t="s">
        <v>125</v>
      </c>
      <c r="G273" s="40" t="s">
        <v>28</v>
      </c>
      <c r="H273" s="40" t="s">
        <v>29</v>
      </c>
      <c r="I273" s="38">
        <v>31.04</v>
      </c>
      <c r="J273" s="17">
        <v>0</v>
      </c>
      <c r="K273" s="79">
        <f t="shared" si="18"/>
        <v>0</v>
      </c>
      <c r="L273" s="81">
        <f t="shared" si="21"/>
        <v>0</v>
      </c>
      <c r="M273" s="82"/>
      <c r="N273" s="83">
        <f t="shared" si="19"/>
        <v>0</v>
      </c>
      <c r="O273" s="80"/>
      <c r="P273" s="80"/>
      <c r="Q273" s="80"/>
      <c r="R273" s="84">
        <f t="shared" si="20"/>
        <v>0</v>
      </c>
      <c r="S273" s="19" t="str">
        <f t="shared" si="9"/>
        <v>OK</v>
      </c>
      <c r="T273" s="103"/>
      <c r="U273" s="103"/>
      <c r="V273" s="103"/>
      <c r="W273" s="103"/>
      <c r="X273" s="103"/>
      <c r="Y273" s="50"/>
      <c r="Z273" s="50"/>
      <c r="AA273" s="50"/>
      <c r="AB273" s="50"/>
      <c r="AC273" s="50"/>
      <c r="AD273" s="50"/>
      <c r="AE273" s="50"/>
      <c r="AF273" s="51"/>
      <c r="AG273" s="51"/>
      <c r="AH273" s="51"/>
      <c r="AI273" s="51"/>
    </row>
    <row r="274" spans="1:35" ht="40" customHeight="1" x14ac:dyDescent="0.35">
      <c r="A274" s="109"/>
      <c r="B274" s="112"/>
      <c r="C274" s="33">
        <v>271</v>
      </c>
      <c r="D274" s="115"/>
      <c r="E274" s="39" t="s">
        <v>33</v>
      </c>
      <c r="F274" s="40" t="s">
        <v>125</v>
      </c>
      <c r="G274" s="40" t="s">
        <v>34</v>
      </c>
      <c r="H274" s="40" t="s">
        <v>29</v>
      </c>
      <c r="I274" s="38">
        <v>50.44</v>
      </c>
      <c r="J274" s="17">
        <v>0</v>
      </c>
      <c r="K274" s="79">
        <f t="shared" si="18"/>
        <v>0</v>
      </c>
      <c r="L274" s="81">
        <f t="shared" si="21"/>
        <v>0</v>
      </c>
      <c r="M274" s="82"/>
      <c r="N274" s="83">
        <f t="shared" si="19"/>
        <v>0</v>
      </c>
      <c r="O274" s="80"/>
      <c r="P274" s="80"/>
      <c r="Q274" s="80"/>
      <c r="R274" s="84">
        <f t="shared" si="20"/>
        <v>0</v>
      </c>
      <c r="S274" s="19" t="str">
        <f t="shared" si="9"/>
        <v>OK</v>
      </c>
      <c r="T274" s="103"/>
      <c r="U274" s="103"/>
      <c r="V274" s="103"/>
      <c r="W274" s="103"/>
      <c r="X274" s="103"/>
      <c r="Y274" s="50"/>
      <c r="Z274" s="50"/>
      <c r="AA274" s="50"/>
      <c r="AB274" s="50"/>
      <c r="AC274" s="50"/>
      <c r="AD274" s="50"/>
      <c r="AE274" s="50"/>
      <c r="AF274" s="51"/>
      <c r="AG274" s="51"/>
      <c r="AH274" s="51"/>
      <c r="AI274" s="51"/>
    </row>
    <row r="275" spans="1:35" ht="40" customHeight="1" x14ac:dyDescent="0.35">
      <c r="A275" s="109"/>
      <c r="B275" s="112"/>
      <c r="C275" s="33">
        <v>272</v>
      </c>
      <c r="D275" s="115"/>
      <c r="E275" s="39" t="s">
        <v>35</v>
      </c>
      <c r="F275" s="40" t="s">
        <v>125</v>
      </c>
      <c r="G275" s="40" t="s">
        <v>36</v>
      </c>
      <c r="H275" s="40" t="s">
        <v>29</v>
      </c>
      <c r="I275" s="38">
        <v>72.75</v>
      </c>
      <c r="J275" s="17">
        <v>0</v>
      </c>
      <c r="K275" s="79">
        <f t="shared" si="18"/>
        <v>0</v>
      </c>
      <c r="L275" s="81">
        <f t="shared" si="21"/>
        <v>0</v>
      </c>
      <c r="M275" s="82"/>
      <c r="N275" s="83">
        <f t="shared" si="19"/>
        <v>0</v>
      </c>
      <c r="O275" s="80"/>
      <c r="P275" s="80"/>
      <c r="Q275" s="80"/>
      <c r="R275" s="84">
        <f t="shared" si="20"/>
        <v>0</v>
      </c>
      <c r="S275" s="19" t="str">
        <f t="shared" si="9"/>
        <v>OK</v>
      </c>
      <c r="T275" s="103"/>
      <c r="U275" s="103"/>
      <c r="V275" s="103"/>
      <c r="W275" s="103"/>
      <c r="X275" s="103"/>
      <c r="Y275" s="50"/>
      <c r="Z275" s="50"/>
      <c r="AA275" s="50"/>
      <c r="AB275" s="50"/>
      <c r="AC275" s="50"/>
      <c r="AD275" s="50"/>
      <c r="AE275" s="50"/>
      <c r="AF275" s="51"/>
      <c r="AG275" s="51"/>
      <c r="AH275" s="51"/>
      <c r="AI275" s="51"/>
    </row>
    <row r="276" spans="1:35" ht="40" customHeight="1" x14ac:dyDescent="0.35">
      <c r="A276" s="109"/>
      <c r="B276" s="112"/>
      <c r="C276" s="33">
        <v>273</v>
      </c>
      <c r="D276" s="115"/>
      <c r="E276" s="39" t="s">
        <v>127</v>
      </c>
      <c r="F276" s="40" t="s">
        <v>125</v>
      </c>
      <c r="G276" s="40" t="s">
        <v>28</v>
      </c>
      <c r="H276" s="40" t="s">
        <v>29</v>
      </c>
      <c r="I276" s="38">
        <v>6.39</v>
      </c>
      <c r="J276" s="17">
        <v>0</v>
      </c>
      <c r="K276" s="79">
        <f t="shared" si="18"/>
        <v>0</v>
      </c>
      <c r="L276" s="81">
        <f t="shared" si="21"/>
        <v>0</v>
      </c>
      <c r="M276" s="82"/>
      <c r="N276" s="83">
        <f t="shared" si="19"/>
        <v>0</v>
      </c>
      <c r="O276" s="80"/>
      <c r="P276" s="80"/>
      <c r="Q276" s="80"/>
      <c r="R276" s="84">
        <f t="shared" si="20"/>
        <v>0</v>
      </c>
      <c r="S276" s="19" t="str">
        <f t="shared" si="9"/>
        <v>OK</v>
      </c>
      <c r="T276" s="103"/>
      <c r="U276" s="103"/>
      <c r="V276" s="103"/>
      <c r="W276" s="103"/>
      <c r="X276" s="103"/>
      <c r="Y276" s="50"/>
      <c r="Z276" s="50"/>
      <c r="AA276" s="50"/>
      <c r="AB276" s="50"/>
      <c r="AC276" s="50"/>
      <c r="AD276" s="50"/>
      <c r="AE276" s="50"/>
      <c r="AF276" s="51"/>
      <c r="AG276" s="51"/>
      <c r="AH276" s="51"/>
      <c r="AI276" s="51"/>
    </row>
    <row r="277" spans="1:35" ht="40" customHeight="1" x14ac:dyDescent="0.35">
      <c r="A277" s="109"/>
      <c r="B277" s="112"/>
      <c r="C277" s="33">
        <v>274</v>
      </c>
      <c r="D277" s="115"/>
      <c r="E277" s="39" t="s">
        <v>128</v>
      </c>
      <c r="F277" s="40" t="s">
        <v>37</v>
      </c>
      <c r="G277" s="40" t="s">
        <v>38</v>
      </c>
      <c r="H277" s="40" t="s">
        <v>29</v>
      </c>
      <c r="I277" s="38">
        <v>12.93</v>
      </c>
      <c r="J277" s="17">
        <v>0</v>
      </c>
      <c r="K277" s="79">
        <f t="shared" si="18"/>
        <v>0</v>
      </c>
      <c r="L277" s="81">
        <f t="shared" si="21"/>
        <v>0</v>
      </c>
      <c r="M277" s="82"/>
      <c r="N277" s="83">
        <f t="shared" si="19"/>
        <v>0</v>
      </c>
      <c r="O277" s="80"/>
      <c r="P277" s="80"/>
      <c r="Q277" s="80"/>
      <c r="R277" s="84">
        <f t="shared" si="20"/>
        <v>0</v>
      </c>
      <c r="S277" s="19" t="str">
        <f t="shared" si="9"/>
        <v>OK</v>
      </c>
      <c r="T277" s="103"/>
      <c r="U277" s="103"/>
      <c r="V277" s="103"/>
      <c r="W277" s="103"/>
      <c r="X277" s="103"/>
      <c r="Y277" s="50"/>
      <c r="Z277" s="50"/>
      <c r="AA277" s="50"/>
      <c r="AB277" s="50"/>
      <c r="AC277" s="50"/>
      <c r="AD277" s="50"/>
      <c r="AE277" s="50"/>
      <c r="AF277" s="51"/>
      <c r="AG277" s="51"/>
      <c r="AH277" s="51"/>
      <c r="AI277" s="51"/>
    </row>
    <row r="278" spans="1:35" ht="40" customHeight="1" x14ac:dyDescent="0.35">
      <c r="A278" s="109"/>
      <c r="B278" s="112"/>
      <c r="C278" s="33">
        <v>275</v>
      </c>
      <c r="D278" s="115"/>
      <c r="E278" s="39" t="s">
        <v>129</v>
      </c>
      <c r="F278" s="40" t="s">
        <v>37</v>
      </c>
      <c r="G278" s="40" t="s">
        <v>39</v>
      </c>
      <c r="H278" s="40" t="s">
        <v>29</v>
      </c>
      <c r="I278" s="38">
        <v>19.04</v>
      </c>
      <c r="J278" s="17">
        <v>0</v>
      </c>
      <c r="K278" s="79">
        <f t="shared" si="18"/>
        <v>0</v>
      </c>
      <c r="L278" s="81">
        <f t="shared" si="21"/>
        <v>0</v>
      </c>
      <c r="M278" s="82"/>
      <c r="N278" s="83">
        <f t="shared" si="19"/>
        <v>0</v>
      </c>
      <c r="O278" s="80"/>
      <c r="P278" s="80"/>
      <c r="Q278" s="80"/>
      <c r="R278" s="84">
        <f t="shared" si="20"/>
        <v>0</v>
      </c>
      <c r="S278" s="19" t="str">
        <f t="shared" si="9"/>
        <v>OK</v>
      </c>
      <c r="T278" s="103"/>
      <c r="U278" s="103"/>
      <c r="V278" s="103"/>
      <c r="W278" s="103"/>
      <c r="X278" s="103"/>
      <c r="Y278" s="50"/>
      <c r="Z278" s="50"/>
      <c r="AA278" s="50"/>
      <c r="AB278" s="50"/>
      <c r="AC278" s="50"/>
      <c r="AD278" s="50"/>
      <c r="AE278" s="50"/>
      <c r="AF278" s="51"/>
      <c r="AG278" s="51"/>
      <c r="AH278" s="51"/>
      <c r="AI278" s="51"/>
    </row>
    <row r="279" spans="1:35" ht="40" customHeight="1" x14ac:dyDescent="0.35">
      <c r="A279" s="109"/>
      <c r="B279" s="112"/>
      <c r="C279" s="33">
        <v>276</v>
      </c>
      <c r="D279" s="115"/>
      <c r="E279" s="39" t="s">
        <v>130</v>
      </c>
      <c r="F279" s="40" t="s">
        <v>37</v>
      </c>
      <c r="G279" s="40" t="s">
        <v>40</v>
      </c>
      <c r="H279" s="40" t="s">
        <v>29</v>
      </c>
      <c r="I279" s="38">
        <v>20.69</v>
      </c>
      <c r="J279" s="17">
        <v>0</v>
      </c>
      <c r="K279" s="79">
        <f t="shared" si="18"/>
        <v>0</v>
      </c>
      <c r="L279" s="81">
        <f t="shared" si="21"/>
        <v>0</v>
      </c>
      <c r="M279" s="82"/>
      <c r="N279" s="83">
        <f t="shared" si="19"/>
        <v>0</v>
      </c>
      <c r="O279" s="80"/>
      <c r="P279" s="80"/>
      <c r="Q279" s="80"/>
      <c r="R279" s="84">
        <f t="shared" si="20"/>
        <v>0</v>
      </c>
      <c r="S279" s="19" t="str">
        <f t="shared" si="9"/>
        <v>OK</v>
      </c>
      <c r="T279" s="103"/>
      <c r="U279" s="103"/>
      <c r="V279" s="103"/>
      <c r="W279" s="103"/>
      <c r="X279" s="103"/>
      <c r="Y279" s="50"/>
      <c r="Z279" s="50"/>
      <c r="AA279" s="50"/>
      <c r="AB279" s="50"/>
      <c r="AC279" s="50"/>
      <c r="AD279" s="50"/>
      <c r="AE279" s="50"/>
      <c r="AF279" s="51"/>
      <c r="AG279" s="51"/>
      <c r="AH279" s="51"/>
      <c r="AI279" s="51"/>
    </row>
    <row r="280" spans="1:35" ht="40" customHeight="1" x14ac:dyDescent="0.35">
      <c r="A280" s="109"/>
      <c r="B280" s="112"/>
      <c r="C280" s="33">
        <v>277</v>
      </c>
      <c r="D280" s="115"/>
      <c r="E280" s="39" t="s">
        <v>41</v>
      </c>
      <c r="F280" s="40" t="s">
        <v>10</v>
      </c>
      <c r="G280" s="40" t="s">
        <v>28</v>
      </c>
      <c r="H280" s="40" t="s">
        <v>29</v>
      </c>
      <c r="I280" s="38">
        <v>72.05</v>
      </c>
      <c r="J280" s="17">
        <v>0</v>
      </c>
      <c r="K280" s="79">
        <f t="shared" si="18"/>
        <v>0</v>
      </c>
      <c r="L280" s="81">
        <f t="shared" si="21"/>
        <v>0</v>
      </c>
      <c r="M280" s="82"/>
      <c r="N280" s="83">
        <f t="shared" si="19"/>
        <v>0</v>
      </c>
      <c r="O280" s="80"/>
      <c r="P280" s="80"/>
      <c r="Q280" s="80"/>
      <c r="R280" s="84">
        <f t="shared" si="20"/>
        <v>0</v>
      </c>
      <c r="S280" s="19" t="str">
        <f t="shared" si="9"/>
        <v>OK</v>
      </c>
      <c r="T280" s="103"/>
      <c r="U280" s="103"/>
      <c r="V280" s="103"/>
      <c r="W280" s="103"/>
      <c r="X280" s="103"/>
      <c r="Y280" s="50"/>
      <c r="Z280" s="50"/>
      <c r="AA280" s="50"/>
      <c r="AB280" s="50"/>
      <c r="AC280" s="50"/>
      <c r="AD280" s="50"/>
      <c r="AE280" s="50"/>
      <c r="AF280" s="51"/>
      <c r="AG280" s="51"/>
      <c r="AH280" s="51"/>
      <c r="AI280" s="51"/>
    </row>
    <row r="281" spans="1:35" ht="40" customHeight="1" x14ac:dyDescent="0.35">
      <c r="A281" s="109"/>
      <c r="B281" s="112"/>
      <c r="C281" s="33">
        <v>278</v>
      </c>
      <c r="D281" s="115"/>
      <c r="E281" s="39" t="s">
        <v>42</v>
      </c>
      <c r="F281" s="40" t="s">
        <v>43</v>
      </c>
      <c r="G281" s="40" t="s">
        <v>28</v>
      </c>
      <c r="H281" s="40" t="s">
        <v>29</v>
      </c>
      <c r="I281" s="38">
        <v>25.77</v>
      </c>
      <c r="J281" s="17">
        <v>0</v>
      </c>
      <c r="K281" s="79">
        <f t="shared" si="18"/>
        <v>0</v>
      </c>
      <c r="L281" s="81">
        <f t="shared" si="21"/>
        <v>0</v>
      </c>
      <c r="M281" s="82"/>
      <c r="N281" s="83">
        <f t="shared" si="19"/>
        <v>0</v>
      </c>
      <c r="O281" s="80"/>
      <c r="P281" s="80"/>
      <c r="Q281" s="80"/>
      <c r="R281" s="84">
        <f t="shared" si="20"/>
        <v>0</v>
      </c>
      <c r="S281" s="19" t="str">
        <f t="shared" si="9"/>
        <v>OK</v>
      </c>
      <c r="T281" s="103"/>
      <c r="U281" s="103"/>
      <c r="V281" s="103"/>
      <c r="W281" s="103"/>
      <c r="X281" s="103"/>
      <c r="Y281" s="50"/>
      <c r="Z281" s="50"/>
      <c r="AA281" s="50"/>
      <c r="AB281" s="50"/>
      <c r="AC281" s="50"/>
      <c r="AD281" s="50"/>
      <c r="AE281" s="50"/>
      <c r="AF281" s="51"/>
      <c r="AG281" s="51"/>
      <c r="AH281" s="51"/>
      <c r="AI281" s="51"/>
    </row>
    <row r="282" spans="1:35" ht="40" customHeight="1" x14ac:dyDescent="0.35">
      <c r="A282" s="109"/>
      <c r="B282" s="112"/>
      <c r="C282" s="33">
        <v>279</v>
      </c>
      <c r="D282" s="115"/>
      <c r="E282" s="39" t="s">
        <v>44</v>
      </c>
      <c r="F282" s="40" t="s">
        <v>37</v>
      </c>
      <c r="G282" s="40" t="s">
        <v>45</v>
      </c>
      <c r="H282" s="40" t="s">
        <v>29</v>
      </c>
      <c r="I282" s="38">
        <v>33.18</v>
      </c>
      <c r="J282" s="17">
        <v>0</v>
      </c>
      <c r="K282" s="79">
        <f t="shared" si="18"/>
        <v>0</v>
      </c>
      <c r="L282" s="81">
        <f t="shared" si="21"/>
        <v>0</v>
      </c>
      <c r="M282" s="82"/>
      <c r="N282" s="83">
        <f t="shared" si="19"/>
        <v>0</v>
      </c>
      <c r="O282" s="80"/>
      <c r="P282" s="80"/>
      <c r="Q282" s="80"/>
      <c r="R282" s="84">
        <f t="shared" si="20"/>
        <v>0</v>
      </c>
      <c r="S282" s="19" t="str">
        <f t="shared" si="9"/>
        <v>OK</v>
      </c>
      <c r="T282" s="103"/>
      <c r="U282" s="103"/>
      <c r="V282" s="103"/>
      <c r="W282" s="103"/>
      <c r="X282" s="103"/>
      <c r="Y282" s="50"/>
      <c r="Z282" s="50"/>
      <c r="AA282" s="50"/>
      <c r="AB282" s="50"/>
      <c r="AC282" s="50"/>
      <c r="AD282" s="50"/>
      <c r="AE282" s="50"/>
      <c r="AF282" s="51"/>
      <c r="AG282" s="51"/>
      <c r="AH282" s="51"/>
      <c r="AI282" s="51"/>
    </row>
    <row r="283" spans="1:35" ht="40" customHeight="1" x14ac:dyDescent="0.35">
      <c r="A283" s="109"/>
      <c r="B283" s="112"/>
      <c r="C283" s="33">
        <v>280</v>
      </c>
      <c r="D283" s="115"/>
      <c r="E283" s="39" t="s">
        <v>46</v>
      </c>
      <c r="F283" s="40" t="s">
        <v>37</v>
      </c>
      <c r="G283" s="40" t="s">
        <v>47</v>
      </c>
      <c r="H283" s="40" t="s">
        <v>29</v>
      </c>
      <c r="I283" s="38">
        <v>26.19</v>
      </c>
      <c r="J283" s="17">
        <v>0</v>
      </c>
      <c r="K283" s="79">
        <f t="shared" si="18"/>
        <v>0</v>
      </c>
      <c r="L283" s="81">
        <f t="shared" si="21"/>
        <v>0</v>
      </c>
      <c r="M283" s="82"/>
      <c r="N283" s="83">
        <f t="shared" si="19"/>
        <v>0</v>
      </c>
      <c r="O283" s="80"/>
      <c r="P283" s="80"/>
      <c r="Q283" s="80"/>
      <c r="R283" s="84">
        <f t="shared" si="20"/>
        <v>0</v>
      </c>
      <c r="S283" s="19" t="str">
        <f t="shared" si="9"/>
        <v>OK</v>
      </c>
      <c r="T283" s="103"/>
      <c r="U283" s="103"/>
      <c r="V283" s="103"/>
      <c r="W283" s="103"/>
      <c r="X283" s="103"/>
      <c r="Y283" s="50"/>
      <c r="Z283" s="50"/>
      <c r="AA283" s="50"/>
      <c r="AB283" s="50"/>
      <c r="AC283" s="50"/>
      <c r="AD283" s="50"/>
      <c r="AE283" s="50"/>
      <c r="AF283" s="51"/>
      <c r="AG283" s="51"/>
      <c r="AH283" s="51"/>
      <c r="AI283" s="51"/>
    </row>
    <row r="284" spans="1:35" ht="40" customHeight="1" x14ac:dyDescent="0.35">
      <c r="A284" s="109"/>
      <c r="B284" s="112"/>
      <c r="C284" s="33">
        <v>281</v>
      </c>
      <c r="D284" s="115"/>
      <c r="E284" s="39" t="s">
        <v>48</v>
      </c>
      <c r="F284" s="40" t="s">
        <v>37</v>
      </c>
      <c r="G284" s="40" t="s">
        <v>49</v>
      </c>
      <c r="H284" s="40" t="s">
        <v>29</v>
      </c>
      <c r="I284" s="38">
        <v>18.63</v>
      </c>
      <c r="J284" s="17">
        <v>0</v>
      </c>
      <c r="K284" s="79">
        <f t="shared" si="18"/>
        <v>0</v>
      </c>
      <c r="L284" s="81">
        <f t="shared" si="21"/>
        <v>0</v>
      </c>
      <c r="M284" s="82"/>
      <c r="N284" s="83">
        <f t="shared" si="19"/>
        <v>0</v>
      </c>
      <c r="O284" s="80"/>
      <c r="P284" s="80"/>
      <c r="Q284" s="80"/>
      <c r="R284" s="84">
        <f t="shared" si="20"/>
        <v>0</v>
      </c>
      <c r="S284" s="19" t="str">
        <f t="shared" si="9"/>
        <v>OK</v>
      </c>
      <c r="T284" s="103"/>
      <c r="U284" s="103"/>
      <c r="V284" s="103"/>
      <c r="W284" s="103"/>
      <c r="X284" s="103"/>
      <c r="Y284" s="50"/>
      <c r="Z284" s="50"/>
      <c r="AA284" s="50"/>
      <c r="AB284" s="50"/>
      <c r="AC284" s="50"/>
      <c r="AD284" s="50"/>
      <c r="AE284" s="50"/>
      <c r="AF284" s="51"/>
      <c r="AG284" s="51"/>
      <c r="AH284" s="51"/>
      <c r="AI284" s="51"/>
    </row>
    <row r="285" spans="1:35" ht="40" customHeight="1" x14ac:dyDescent="0.35">
      <c r="A285" s="109"/>
      <c r="B285" s="112"/>
      <c r="C285" s="33">
        <v>282</v>
      </c>
      <c r="D285" s="115"/>
      <c r="E285" s="39" t="s">
        <v>50</v>
      </c>
      <c r="F285" s="40" t="s">
        <v>37</v>
      </c>
      <c r="G285" s="40" t="s">
        <v>51</v>
      </c>
      <c r="H285" s="40" t="s">
        <v>29</v>
      </c>
      <c r="I285" s="38">
        <v>233.11</v>
      </c>
      <c r="J285" s="17">
        <v>0</v>
      </c>
      <c r="K285" s="79">
        <f t="shared" si="18"/>
        <v>0</v>
      </c>
      <c r="L285" s="81">
        <f t="shared" si="21"/>
        <v>0</v>
      </c>
      <c r="M285" s="82"/>
      <c r="N285" s="83">
        <f t="shared" si="19"/>
        <v>0</v>
      </c>
      <c r="O285" s="80"/>
      <c r="P285" s="80"/>
      <c r="Q285" s="80"/>
      <c r="R285" s="84">
        <f t="shared" si="20"/>
        <v>0</v>
      </c>
      <c r="S285" s="19" t="str">
        <f t="shared" si="9"/>
        <v>OK</v>
      </c>
      <c r="T285" s="103"/>
      <c r="U285" s="103"/>
      <c r="V285" s="103"/>
      <c r="W285" s="103"/>
      <c r="X285" s="103"/>
      <c r="Y285" s="50"/>
      <c r="Z285" s="50"/>
      <c r="AA285" s="50"/>
      <c r="AB285" s="50"/>
      <c r="AC285" s="50"/>
      <c r="AD285" s="50"/>
      <c r="AE285" s="50"/>
      <c r="AF285" s="51"/>
      <c r="AG285" s="51"/>
      <c r="AH285" s="51"/>
      <c r="AI285" s="51"/>
    </row>
    <row r="286" spans="1:35" ht="40" customHeight="1" x14ac:dyDescent="0.35">
      <c r="A286" s="109"/>
      <c r="B286" s="112"/>
      <c r="C286" s="33">
        <v>283</v>
      </c>
      <c r="D286" s="115"/>
      <c r="E286" s="39" t="s">
        <v>52</v>
      </c>
      <c r="F286" s="40" t="s">
        <v>37</v>
      </c>
      <c r="G286" s="40" t="s">
        <v>53</v>
      </c>
      <c r="H286" s="40" t="s">
        <v>29</v>
      </c>
      <c r="I286" s="38">
        <v>254.5</v>
      </c>
      <c r="J286" s="17">
        <v>0</v>
      </c>
      <c r="K286" s="79">
        <f t="shared" si="18"/>
        <v>0</v>
      </c>
      <c r="L286" s="81">
        <f t="shared" si="21"/>
        <v>0</v>
      </c>
      <c r="M286" s="82"/>
      <c r="N286" s="83">
        <f t="shared" si="19"/>
        <v>0</v>
      </c>
      <c r="O286" s="80"/>
      <c r="P286" s="80"/>
      <c r="Q286" s="80"/>
      <c r="R286" s="84">
        <f t="shared" si="20"/>
        <v>0</v>
      </c>
      <c r="S286" s="19" t="str">
        <f t="shared" si="9"/>
        <v>OK</v>
      </c>
      <c r="T286" s="103"/>
      <c r="U286" s="103"/>
      <c r="V286" s="103"/>
      <c r="W286" s="103"/>
      <c r="X286" s="103"/>
      <c r="Y286" s="50"/>
      <c r="Z286" s="50"/>
      <c r="AA286" s="50"/>
      <c r="AB286" s="50"/>
      <c r="AC286" s="50"/>
      <c r="AD286" s="50"/>
      <c r="AE286" s="50"/>
      <c r="AF286" s="51"/>
      <c r="AG286" s="51"/>
      <c r="AH286" s="51"/>
      <c r="AI286" s="51"/>
    </row>
    <row r="287" spans="1:35" ht="40" customHeight="1" x14ac:dyDescent="0.35">
      <c r="A287" s="109"/>
      <c r="B287" s="112"/>
      <c r="C287" s="33">
        <v>284</v>
      </c>
      <c r="D287" s="115"/>
      <c r="E287" s="39" t="s">
        <v>54</v>
      </c>
      <c r="F287" s="40" t="s">
        <v>37</v>
      </c>
      <c r="G287" s="40" t="s">
        <v>95</v>
      </c>
      <c r="H287" s="40" t="s">
        <v>29</v>
      </c>
      <c r="I287" s="38">
        <v>83.89</v>
      </c>
      <c r="J287" s="17">
        <v>0</v>
      </c>
      <c r="K287" s="79">
        <f t="shared" si="18"/>
        <v>0</v>
      </c>
      <c r="L287" s="81">
        <f t="shared" si="21"/>
        <v>0</v>
      </c>
      <c r="M287" s="82"/>
      <c r="N287" s="83">
        <f t="shared" si="19"/>
        <v>0</v>
      </c>
      <c r="O287" s="80"/>
      <c r="P287" s="80"/>
      <c r="Q287" s="80"/>
      <c r="R287" s="84">
        <f t="shared" si="20"/>
        <v>0</v>
      </c>
      <c r="S287" s="19" t="str">
        <f t="shared" si="9"/>
        <v>OK</v>
      </c>
      <c r="T287" s="103"/>
      <c r="U287" s="103"/>
      <c r="V287" s="103"/>
      <c r="W287" s="103"/>
      <c r="X287" s="103"/>
      <c r="Y287" s="50"/>
      <c r="Z287" s="50"/>
      <c r="AA287" s="50"/>
      <c r="AB287" s="50"/>
      <c r="AC287" s="50"/>
      <c r="AD287" s="50"/>
      <c r="AE287" s="50"/>
      <c r="AF287" s="51"/>
      <c r="AG287" s="51"/>
      <c r="AH287" s="51"/>
      <c r="AI287" s="51"/>
    </row>
    <row r="288" spans="1:35" ht="40" customHeight="1" x14ac:dyDescent="0.35">
      <c r="A288" s="109"/>
      <c r="B288" s="112"/>
      <c r="C288" s="33">
        <v>285</v>
      </c>
      <c r="D288" s="115"/>
      <c r="E288" s="39" t="s">
        <v>56</v>
      </c>
      <c r="F288" s="40" t="s">
        <v>37</v>
      </c>
      <c r="G288" s="40" t="s">
        <v>96</v>
      </c>
      <c r="H288" s="40" t="s">
        <v>29</v>
      </c>
      <c r="I288" s="38">
        <v>32.17</v>
      </c>
      <c r="J288" s="17">
        <v>0</v>
      </c>
      <c r="K288" s="79">
        <f t="shared" si="18"/>
        <v>0</v>
      </c>
      <c r="L288" s="81">
        <f t="shared" si="21"/>
        <v>0</v>
      </c>
      <c r="M288" s="82"/>
      <c r="N288" s="83">
        <f t="shared" si="19"/>
        <v>0</v>
      </c>
      <c r="O288" s="80"/>
      <c r="P288" s="80"/>
      <c r="Q288" s="80"/>
      <c r="R288" s="84">
        <f t="shared" si="20"/>
        <v>0</v>
      </c>
      <c r="S288" s="19" t="str">
        <f t="shared" si="9"/>
        <v>OK</v>
      </c>
      <c r="T288" s="103"/>
      <c r="U288" s="103"/>
      <c r="V288" s="103"/>
      <c r="W288" s="103"/>
      <c r="X288" s="103"/>
      <c r="Y288" s="50"/>
      <c r="Z288" s="50"/>
      <c r="AA288" s="50"/>
      <c r="AB288" s="50"/>
      <c r="AC288" s="50"/>
      <c r="AD288" s="50"/>
      <c r="AE288" s="50"/>
      <c r="AF288" s="51"/>
      <c r="AG288" s="51"/>
      <c r="AH288" s="51"/>
      <c r="AI288" s="51"/>
    </row>
    <row r="289" spans="1:35" ht="40" customHeight="1" x14ac:dyDescent="0.35">
      <c r="A289" s="109"/>
      <c r="B289" s="112"/>
      <c r="C289" s="33">
        <v>286</v>
      </c>
      <c r="D289" s="115"/>
      <c r="E289" s="39" t="s">
        <v>58</v>
      </c>
      <c r="F289" s="40" t="s">
        <v>37</v>
      </c>
      <c r="G289" s="40" t="s">
        <v>59</v>
      </c>
      <c r="H289" s="40" t="s">
        <v>29</v>
      </c>
      <c r="I289" s="38">
        <v>72.08</v>
      </c>
      <c r="J289" s="17">
        <v>0</v>
      </c>
      <c r="K289" s="79">
        <f t="shared" si="18"/>
        <v>0</v>
      </c>
      <c r="L289" s="81">
        <f t="shared" si="21"/>
        <v>0</v>
      </c>
      <c r="M289" s="82"/>
      <c r="N289" s="83">
        <f t="shared" si="19"/>
        <v>0</v>
      </c>
      <c r="O289" s="80"/>
      <c r="P289" s="80"/>
      <c r="Q289" s="80"/>
      <c r="R289" s="84">
        <f t="shared" si="20"/>
        <v>0</v>
      </c>
      <c r="S289" s="19" t="str">
        <f t="shared" si="9"/>
        <v>OK</v>
      </c>
      <c r="T289" s="103"/>
      <c r="U289" s="103"/>
      <c r="V289" s="103"/>
      <c r="W289" s="103"/>
      <c r="X289" s="103"/>
      <c r="Y289" s="50"/>
      <c r="Z289" s="50"/>
      <c r="AA289" s="50"/>
      <c r="AB289" s="50"/>
      <c r="AC289" s="50"/>
      <c r="AD289" s="50"/>
      <c r="AE289" s="50"/>
      <c r="AF289" s="51"/>
      <c r="AG289" s="51"/>
      <c r="AH289" s="51"/>
      <c r="AI289" s="51"/>
    </row>
    <row r="290" spans="1:35" ht="40" customHeight="1" x14ac:dyDescent="0.35">
      <c r="A290" s="109"/>
      <c r="B290" s="112"/>
      <c r="C290" s="33">
        <v>287</v>
      </c>
      <c r="D290" s="115"/>
      <c r="E290" s="39" t="s">
        <v>60</v>
      </c>
      <c r="F290" s="40" t="s">
        <v>37</v>
      </c>
      <c r="G290" s="40" t="s">
        <v>61</v>
      </c>
      <c r="H290" s="40" t="s">
        <v>29</v>
      </c>
      <c r="I290" s="38">
        <v>120.74</v>
      </c>
      <c r="J290" s="17">
        <v>0</v>
      </c>
      <c r="K290" s="79">
        <f t="shared" si="18"/>
        <v>0</v>
      </c>
      <c r="L290" s="81">
        <f t="shared" si="21"/>
        <v>0</v>
      </c>
      <c r="M290" s="82"/>
      <c r="N290" s="83">
        <f t="shared" si="19"/>
        <v>0</v>
      </c>
      <c r="O290" s="80"/>
      <c r="P290" s="80"/>
      <c r="Q290" s="80"/>
      <c r="R290" s="84">
        <f t="shared" si="20"/>
        <v>0</v>
      </c>
      <c r="S290" s="19" t="str">
        <f t="shared" si="9"/>
        <v>OK</v>
      </c>
      <c r="T290" s="103"/>
      <c r="U290" s="103"/>
      <c r="V290" s="103"/>
      <c r="W290" s="103"/>
      <c r="X290" s="103"/>
      <c r="Y290" s="50"/>
      <c r="Z290" s="50"/>
      <c r="AA290" s="50"/>
      <c r="AB290" s="50"/>
      <c r="AC290" s="50"/>
      <c r="AD290" s="50"/>
      <c r="AE290" s="50"/>
      <c r="AF290" s="51"/>
      <c r="AG290" s="51"/>
      <c r="AH290" s="51"/>
      <c r="AI290" s="51"/>
    </row>
    <row r="291" spans="1:35" ht="40" customHeight="1" x14ac:dyDescent="0.35">
      <c r="A291" s="109"/>
      <c r="B291" s="112"/>
      <c r="C291" s="33">
        <v>288</v>
      </c>
      <c r="D291" s="115"/>
      <c r="E291" s="39" t="s">
        <v>62</v>
      </c>
      <c r="F291" s="40" t="s">
        <v>125</v>
      </c>
      <c r="G291" s="40" t="s">
        <v>63</v>
      </c>
      <c r="H291" s="40" t="s">
        <v>29</v>
      </c>
      <c r="I291" s="38">
        <v>1290.07</v>
      </c>
      <c r="J291" s="17">
        <v>0</v>
      </c>
      <c r="K291" s="79">
        <f t="shared" si="18"/>
        <v>0</v>
      </c>
      <c r="L291" s="81">
        <f t="shared" si="21"/>
        <v>0</v>
      </c>
      <c r="M291" s="82"/>
      <c r="N291" s="83">
        <f t="shared" si="19"/>
        <v>0</v>
      </c>
      <c r="O291" s="80"/>
      <c r="P291" s="80"/>
      <c r="Q291" s="80"/>
      <c r="R291" s="84">
        <f t="shared" si="20"/>
        <v>0</v>
      </c>
      <c r="S291" s="19" t="str">
        <f t="shared" si="9"/>
        <v>OK</v>
      </c>
      <c r="T291" s="103"/>
      <c r="U291" s="103"/>
      <c r="V291" s="103"/>
      <c r="W291" s="103"/>
      <c r="X291" s="103"/>
      <c r="Y291" s="50"/>
      <c r="Z291" s="50"/>
      <c r="AA291" s="50"/>
      <c r="AB291" s="50"/>
      <c r="AC291" s="50"/>
      <c r="AD291" s="50"/>
      <c r="AE291" s="50"/>
      <c r="AF291" s="51"/>
      <c r="AG291" s="51"/>
      <c r="AH291" s="51"/>
      <c r="AI291" s="51"/>
    </row>
    <row r="292" spans="1:35" ht="40" customHeight="1" x14ac:dyDescent="0.35">
      <c r="A292" s="109"/>
      <c r="B292" s="112"/>
      <c r="C292" s="33">
        <v>289</v>
      </c>
      <c r="D292" s="115"/>
      <c r="E292" s="39" t="s">
        <v>64</v>
      </c>
      <c r="F292" s="40" t="s">
        <v>125</v>
      </c>
      <c r="G292" s="40" t="s">
        <v>63</v>
      </c>
      <c r="H292" s="40" t="s">
        <v>29</v>
      </c>
      <c r="I292" s="38">
        <v>678.33</v>
      </c>
      <c r="J292" s="17">
        <v>0</v>
      </c>
      <c r="K292" s="79">
        <f t="shared" si="18"/>
        <v>0</v>
      </c>
      <c r="L292" s="81">
        <f t="shared" si="21"/>
        <v>0</v>
      </c>
      <c r="M292" s="82"/>
      <c r="N292" s="83">
        <f t="shared" si="19"/>
        <v>0</v>
      </c>
      <c r="O292" s="80"/>
      <c r="P292" s="80"/>
      <c r="Q292" s="80"/>
      <c r="R292" s="84">
        <f t="shared" si="20"/>
        <v>0</v>
      </c>
      <c r="S292" s="19" t="str">
        <f t="shared" si="9"/>
        <v>OK</v>
      </c>
      <c r="T292" s="103"/>
      <c r="U292" s="103"/>
      <c r="V292" s="103"/>
      <c r="W292" s="103"/>
      <c r="X292" s="103"/>
      <c r="Y292" s="50"/>
      <c r="Z292" s="50"/>
      <c r="AA292" s="50"/>
      <c r="AB292" s="50"/>
      <c r="AC292" s="50"/>
      <c r="AD292" s="50"/>
      <c r="AE292" s="50"/>
      <c r="AF292" s="51"/>
      <c r="AG292" s="51"/>
      <c r="AH292" s="51"/>
      <c r="AI292" s="51"/>
    </row>
    <row r="293" spans="1:35" ht="40" customHeight="1" x14ac:dyDescent="0.35">
      <c r="A293" s="109"/>
      <c r="B293" s="112"/>
      <c r="C293" s="33">
        <v>290</v>
      </c>
      <c r="D293" s="115"/>
      <c r="E293" s="39" t="s">
        <v>65</v>
      </c>
      <c r="F293" s="40" t="s">
        <v>125</v>
      </c>
      <c r="G293" s="40" t="s">
        <v>66</v>
      </c>
      <c r="H293" s="40" t="s">
        <v>29</v>
      </c>
      <c r="I293" s="38">
        <v>183.14</v>
      </c>
      <c r="J293" s="17">
        <v>0</v>
      </c>
      <c r="K293" s="79">
        <f t="shared" si="18"/>
        <v>0</v>
      </c>
      <c r="L293" s="81">
        <f t="shared" si="21"/>
        <v>0</v>
      </c>
      <c r="M293" s="82"/>
      <c r="N293" s="83">
        <f t="shared" si="19"/>
        <v>0</v>
      </c>
      <c r="O293" s="80"/>
      <c r="P293" s="80"/>
      <c r="Q293" s="80"/>
      <c r="R293" s="84">
        <f t="shared" si="20"/>
        <v>0</v>
      </c>
      <c r="S293" s="19" t="str">
        <f t="shared" si="9"/>
        <v>OK</v>
      </c>
      <c r="T293" s="103"/>
      <c r="U293" s="103"/>
      <c r="V293" s="103"/>
      <c r="W293" s="103"/>
      <c r="X293" s="103"/>
      <c r="Y293" s="50"/>
      <c r="Z293" s="50"/>
      <c r="AA293" s="50"/>
      <c r="AB293" s="50"/>
      <c r="AC293" s="50"/>
      <c r="AD293" s="50"/>
      <c r="AE293" s="50"/>
      <c r="AF293" s="51"/>
      <c r="AG293" s="51"/>
      <c r="AH293" s="51"/>
      <c r="AI293" s="51"/>
    </row>
    <row r="294" spans="1:35" ht="40" customHeight="1" x14ac:dyDescent="0.35">
      <c r="A294" s="109"/>
      <c r="B294" s="112"/>
      <c r="C294" s="33">
        <v>291</v>
      </c>
      <c r="D294" s="115"/>
      <c r="E294" s="39" t="s">
        <v>67</v>
      </c>
      <c r="F294" s="40" t="s">
        <v>125</v>
      </c>
      <c r="G294" s="40" t="s">
        <v>68</v>
      </c>
      <c r="H294" s="40" t="s">
        <v>29</v>
      </c>
      <c r="I294" s="38">
        <v>841.19</v>
      </c>
      <c r="J294" s="17">
        <v>0</v>
      </c>
      <c r="K294" s="79">
        <f t="shared" si="18"/>
        <v>0</v>
      </c>
      <c r="L294" s="81">
        <f t="shared" si="21"/>
        <v>0</v>
      </c>
      <c r="M294" s="82"/>
      <c r="N294" s="83">
        <f t="shared" si="19"/>
        <v>0</v>
      </c>
      <c r="O294" s="80"/>
      <c r="P294" s="80"/>
      <c r="Q294" s="80"/>
      <c r="R294" s="84">
        <f t="shared" si="20"/>
        <v>0</v>
      </c>
      <c r="S294" s="19" t="str">
        <f t="shared" si="9"/>
        <v>OK</v>
      </c>
      <c r="T294" s="103"/>
      <c r="U294" s="103"/>
      <c r="V294" s="103"/>
      <c r="W294" s="103"/>
      <c r="X294" s="103"/>
      <c r="Y294" s="50"/>
      <c r="Z294" s="50"/>
      <c r="AA294" s="50"/>
      <c r="AB294" s="50"/>
      <c r="AC294" s="50"/>
      <c r="AD294" s="50"/>
      <c r="AE294" s="50"/>
      <c r="AF294" s="51"/>
      <c r="AG294" s="51"/>
      <c r="AH294" s="51"/>
      <c r="AI294" s="51"/>
    </row>
    <row r="295" spans="1:35" ht="40" customHeight="1" x14ac:dyDescent="0.35">
      <c r="A295" s="109"/>
      <c r="B295" s="112"/>
      <c r="C295" s="33">
        <v>292</v>
      </c>
      <c r="D295" s="115"/>
      <c r="E295" s="39" t="s">
        <v>69</v>
      </c>
      <c r="F295" s="40" t="s">
        <v>125</v>
      </c>
      <c r="G295" s="40" t="s">
        <v>28</v>
      </c>
      <c r="H295" s="40" t="s">
        <v>29</v>
      </c>
      <c r="I295" s="38">
        <v>420.31</v>
      </c>
      <c r="J295" s="17">
        <v>0</v>
      </c>
      <c r="K295" s="79">
        <f t="shared" si="18"/>
        <v>0</v>
      </c>
      <c r="L295" s="81">
        <f t="shared" si="21"/>
        <v>0</v>
      </c>
      <c r="M295" s="82"/>
      <c r="N295" s="83">
        <f t="shared" si="19"/>
        <v>0</v>
      </c>
      <c r="O295" s="80"/>
      <c r="P295" s="80"/>
      <c r="Q295" s="80"/>
      <c r="R295" s="84">
        <f t="shared" si="20"/>
        <v>0</v>
      </c>
      <c r="S295" s="19" t="str">
        <f t="shared" ref="S295:S354" si="22">IF(R295&lt;0,"ATENÇÃO","OK")</f>
        <v>OK</v>
      </c>
      <c r="T295" s="103"/>
      <c r="U295" s="103"/>
      <c r="V295" s="103"/>
      <c r="W295" s="103"/>
      <c r="X295" s="103"/>
      <c r="Y295" s="50"/>
      <c r="Z295" s="50"/>
      <c r="AA295" s="50"/>
      <c r="AB295" s="50"/>
      <c r="AC295" s="50"/>
      <c r="AD295" s="50"/>
      <c r="AE295" s="50"/>
      <c r="AF295" s="51"/>
      <c r="AG295" s="51"/>
      <c r="AH295" s="51"/>
      <c r="AI295" s="51"/>
    </row>
    <row r="296" spans="1:35" ht="40" customHeight="1" x14ac:dyDescent="0.35">
      <c r="A296" s="109"/>
      <c r="B296" s="112"/>
      <c r="C296" s="33">
        <v>293</v>
      </c>
      <c r="D296" s="115"/>
      <c r="E296" s="39" t="s">
        <v>70</v>
      </c>
      <c r="F296" s="40" t="s">
        <v>125</v>
      </c>
      <c r="G296" s="40" t="s">
        <v>71</v>
      </c>
      <c r="H296" s="40" t="s">
        <v>29</v>
      </c>
      <c r="I296" s="38">
        <v>159.81</v>
      </c>
      <c r="J296" s="17">
        <v>0</v>
      </c>
      <c r="K296" s="79">
        <f t="shared" si="18"/>
        <v>0</v>
      </c>
      <c r="L296" s="81">
        <f t="shared" si="21"/>
        <v>0</v>
      </c>
      <c r="M296" s="82"/>
      <c r="N296" s="83">
        <f t="shared" si="19"/>
        <v>0</v>
      </c>
      <c r="O296" s="80"/>
      <c r="P296" s="80"/>
      <c r="Q296" s="80"/>
      <c r="R296" s="84">
        <f t="shared" si="20"/>
        <v>0</v>
      </c>
      <c r="S296" s="19" t="str">
        <f t="shared" si="22"/>
        <v>OK</v>
      </c>
      <c r="T296" s="103"/>
      <c r="U296" s="103"/>
      <c r="V296" s="103"/>
      <c r="W296" s="103"/>
      <c r="X296" s="103"/>
      <c r="Y296" s="50"/>
      <c r="Z296" s="50"/>
      <c r="AA296" s="50"/>
      <c r="AB296" s="50"/>
      <c r="AC296" s="50"/>
      <c r="AD296" s="50"/>
      <c r="AE296" s="50"/>
      <c r="AF296" s="51"/>
      <c r="AG296" s="51"/>
      <c r="AH296" s="51"/>
      <c r="AI296" s="51"/>
    </row>
    <row r="297" spans="1:35" ht="40" customHeight="1" x14ac:dyDescent="0.35">
      <c r="A297" s="109"/>
      <c r="B297" s="112"/>
      <c r="C297" s="33">
        <v>294</v>
      </c>
      <c r="D297" s="115"/>
      <c r="E297" s="39" t="s">
        <v>72</v>
      </c>
      <c r="F297" s="40" t="s">
        <v>125</v>
      </c>
      <c r="G297" s="40" t="s">
        <v>73</v>
      </c>
      <c r="H297" s="40" t="s">
        <v>29</v>
      </c>
      <c r="I297" s="38">
        <v>931.3</v>
      </c>
      <c r="J297" s="17">
        <v>0</v>
      </c>
      <c r="K297" s="79">
        <f t="shared" si="18"/>
        <v>0</v>
      </c>
      <c r="L297" s="81">
        <f t="shared" si="21"/>
        <v>0</v>
      </c>
      <c r="M297" s="82"/>
      <c r="N297" s="83">
        <f t="shared" si="19"/>
        <v>0</v>
      </c>
      <c r="O297" s="80"/>
      <c r="P297" s="80"/>
      <c r="Q297" s="80"/>
      <c r="R297" s="84">
        <f t="shared" si="20"/>
        <v>0</v>
      </c>
      <c r="S297" s="19" t="str">
        <f t="shared" si="22"/>
        <v>OK</v>
      </c>
      <c r="T297" s="103"/>
      <c r="U297" s="103"/>
      <c r="V297" s="103"/>
      <c r="W297" s="103"/>
      <c r="X297" s="103"/>
      <c r="Y297" s="50"/>
      <c r="Z297" s="50"/>
      <c r="AA297" s="50"/>
      <c r="AB297" s="50"/>
      <c r="AC297" s="50"/>
      <c r="AD297" s="50"/>
      <c r="AE297" s="50"/>
      <c r="AF297" s="51"/>
      <c r="AG297" s="51"/>
      <c r="AH297" s="51"/>
      <c r="AI297" s="51"/>
    </row>
    <row r="298" spans="1:35" ht="40" customHeight="1" x14ac:dyDescent="0.35">
      <c r="A298" s="109"/>
      <c r="B298" s="112"/>
      <c r="C298" s="33">
        <v>295</v>
      </c>
      <c r="D298" s="115"/>
      <c r="E298" s="39" t="s">
        <v>74</v>
      </c>
      <c r="F298" s="40" t="s">
        <v>125</v>
      </c>
      <c r="G298" s="40" t="s">
        <v>75</v>
      </c>
      <c r="H298" s="40" t="s">
        <v>29</v>
      </c>
      <c r="I298" s="38">
        <v>1299.95</v>
      </c>
      <c r="J298" s="17">
        <v>0</v>
      </c>
      <c r="K298" s="79">
        <f t="shared" si="18"/>
        <v>0</v>
      </c>
      <c r="L298" s="81">
        <f t="shared" si="21"/>
        <v>0</v>
      </c>
      <c r="M298" s="82"/>
      <c r="N298" s="83">
        <f t="shared" si="19"/>
        <v>0</v>
      </c>
      <c r="O298" s="80"/>
      <c r="P298" s="80"/>
      <c r="Q298" s="80"/>
      <c r="R298" s="84">
        <f t="shared" si="20"/>
        <v>0</v>
      </c>
      <c r="S298" s="19" t="str">
        <f t="shared" si="22"/>
        <v>OK</v>
      </c>
      <c r="T298" s="103"/>
      <c r="U298" s="103"/>
      <c r="V298" s="103"/>
      <c r="W298" s="103"/>
      <c r="X298" s="103"/>
      <c r="Y298" s="50"/>
      <c r="Z298" s="50"/>
      <c r="AA298" s="50"/>
      <c r="AB298" s="50"/>
      <c r="AC298" s="50"/>
      <c r="AD298" s="50"/>
      <c r="AE298" s="50"/>
      <c r="AF298" s="51"/>
      <c r="AG298" s="51"/>
      <c r="AH298" s="51"/>
      <c r="AI298" s="51"/>
    </row>
    <row r="299" spans="1:35" ht="40" customHeight="1" x14ac:dyDescent="0.35">
      <c r="A299" s="109"/>
      <c r="B299" s="112"/>
      <c r="C299" s="33">
        <v>296</v>
      </c>
      <c r="D299" s="115"/>
      <c r="E299" s="39" t="s">
        <v>78</v>
      </c>
      <c r="F299" s="40" t="s">
        <v>125</v>
      </c>
      <c r="G299" s="40" t="s">
        <v>28</v>
      </c>
      <c r="H299" s="40" t="s">
        <v>29</v>
      </c>
      <c r="I299" s="38">
        <v>87.31</v>
      </c>
      <c r="J299" s="17">
        <v>0</v>
      </c>
      <c r="K299" s="79">
        <f t="shared" si="18"/>
        <v>0</v>
      </c>
      <c r="L299" s="81">
        <f t="shared" si="21"/>
        <v>0</v>
      </c>
      <c r="M299" s="82"/>
      <c r="N299" s="83">
        <f t="shared" si="19"/>
        <v>0</v>
      </c>
      <c r="O299" s="80"/>
      <c r="P299" s="80"/>
      <c r="Q299" s="80"/>
      <c r="R299" s="84">
        <f t="shared" si="20"/>
        <v>0</v>
      </c>
      <c r="S299" s="19" t="str">
        <f t="shared" si="22"/>
        <v>OK</v>
      </c>
      <c r="T299" s="103"/>
      <c r="U299" s="103"/>
      <c r="V299" s="103"/>
      <c r="W299" s="103"/>
      <c r="X299" s="103"/>
      <c r="Y299" s="50"/>
      <c r="Z299" s="50"/>
      <c r="AA299" s="50"/>
      <c r="AB299" s="50"/>
      <c r="AC299" s="50"/>
      <c r="AD299" s="50"/>
      <c r="AE299" s="50"/>
      <c r="AF299" s="51"/>
      <c r="AG299" s="51"/>
      <c r="AH299" s="51"/>
      <c r="AI299" s="51"/>
    </row>
    <row r="300" spans="1:35" ht="40" customHeight="1" x14ac:dyDescent="0.35">
      <c r="A300" s="109"/>
      <c r="B300" s="112"/>
      <c r="C300" s="33">
        <v>297</v>
      </c>
      <c r="D300" s="115"/>
      <c r="E300" s="39" t="s">
        <v>131</v>
      </c>
      <c r="F300" s="40" t="s">
        <v>125</v>
      </c>
      <c r="G300" s="40" t="s">
        <v>28</v>
      </c>
      <c r="H300" s="40" t="s">
        <v>29</v>
      </c>
      <c r="I300" s="38">
        <v>82.66</v>
      </c>
      <c r="J300" s="17">
        <v>0</v>
      </c>
      <c r="K300" s="79">
        <f t="shared" si="18"/>
        <v>0</v>
      </c>
      <c r="L300" s="81">
        <f t="shared" si="21"/>
        <v>0</v>
      </c>
      <c r="M300" s="82"/>
      <c r="N300" s="83">
        <f t="shared" si="19"/>
        <v>0</v>
      </c>
      <c r="O300" s="80"/>
      <c r="P300" s="80"/>
      <c r="Q300" s="80"/>
      <c r="R300" s="84">
        <f t="shared" si="20"/>
        <v>0</v>
      </c>
      <c r="S300" s="19" t="str">
        <f t="shared" si="22"/>
        <v>OK</v>
      </c>
      <c r="T300" s="103"/>
      <c r="U300" s="103"/>
      <c r="V300" s="103"/>
      <c r="W300" s="103"/>
      <c r="X300" s="103"/>
      <c r="Y300" s="50"/>
      <c r="Z300" s="50"/>
      <c r="AA300" s="50"/>
      <c r="AB300" s="50"/>
      <c r="AC300" s="50"/>
      <c r="AD300" s="50"/>
      <c r="AE300" s="50"/>
      <c r="AF300" s="51"/>
      <c r="AG300" s="51"/>
      <c r="AH300" s="51"/>
      <c r="AI300" s="51"/>
    </row>
    <row r="301" spans="1:35" ht="40" customHeight="1" x14ac:dyDescent="0.35">
      <c r="A301" s="109"/>
      <c r="B301" s="112"/>
      <c r="C301" s="33">
        <v>298</v>
      </c>
      <c r="D301" s="115"/>
      <c r="E301" s="39" t="s">
        <v>132</v>
      </c>
      <c r="F301" s="40" t="s">
        <v>37</v>
      </c>
      <c r="G301" s="40" t="s">
        <v>79</v>
      </c>
      <c r="H301" s="40" t="s">
        <v>29</v>
      </c>
      <c r="I301" s="38">
        <v>15.69</v>
      </c>
      <c r="J301" s="17">
        <v>0</v>
      </c>
      <c r="K301" s="79">
        <f t="shared" si="18"/>
        <v>0</v>
      </c>
      <c r="L301" s="81">
        <f t="shared" si="21"/>
        <v>0</v>
      </c>
      <c r="M301" s="82"/>
      <c r="N301" s="83">
        <f t="shared" si="19"/>
        <v>0</v>
      </c>
      <c r="O301" s="80"/>
      <c r="P301" s="80"/>
      <c r="Q301" s="80"/>
      <c r="R301" s="84">
        <f t="shared" si="20"/>
        <v>0</v>
      </c>
      <c r="S301" s="19" t="str">
        <f t="shared" si="22"/>
        <v>OK</v>
      </c>
      <c r="T301" s="103"/>
      <c r="U301" s="103"/>
      <c r="V301" s="103"/>
      <c r="W301" s="103"/>
      <c r="X301" s="103"/>
      <c r="Y301" s="50"/>
      <c r="Z301" s="50"/>
      <c r="AA301" s="50"/>
      <c r="AB301" s="50"/>
      <c r="AC301" s="50"/>
      <c r="AD301" s="50"/>
      <c r="AE301" s="50"/>
      <c r="AF301" s="51"/>
      <c r="AG301" s="51"/>
      <c r="AH301" s="51"/>
      <c r="AI301" s="51"/>
    </row>
    <row r="302" spans="1:35" ht="40" customHeight="1" x14ac:dyDescent="0.35">
      <c r="A302" s="109"/>
      <c r="B302" s="112"/>
      <c r="C302" s="33">
        <v>299</v>
      </c>
      <c r="D302" s="115"/>
      <c r="E302" s="39" t="s">
        <v>133</v>
      </c>
      <c r="F302" s="40" t="s">
        <v>37</v>
      </c>
      <c r="G302" s="40" t="s">
        <v>80</v>
      </c>
      <c r="H302" s="40" t="s">
        <v>29</v>
      </c>
      <c r="I302" s="38">
        <v>24.05</v>
      </c>
      <c r="J302" s="17">
        <v>0</v>
      </c>
      <c r="K302" s="79">
        <f t="shared" si="18"/>
        <v>0</v>
      </c>
      <c r="L302" s="81">
        <f t="shared" si="21"/>
        <v>0</v>
      </c>
      <c r="M302" s="82"/>
      <c r="N302" s="83">
        <f t="shared" si="19"/>
        <v>0</v>
      </c>
      <c r="O302" s="80"/>
      <c r="P302" s="80"/>
      <c r="Q302" s="80"/>
      <c r="R302" s="84">
        <f t="shared" si="20"/>
        <v>0</v>
      </c>
      <c r="S302" s="19" t="str">
        <f t="shared" si="22"/>
        <v>OK</v>
      </c>
      <c r="T302" s="103"/>
      <c r="U302" s="103"/>
      <c r="V302" s="103"/>
      <c r="W302" s="103"/>
      <c r="X302" s="103"/>
      <c r="Y302" s="50"/>
      <c r="Z302" s="50"/>
      <c r="AA302" s="50"/>
      <c r="AB302" s="50"/>
      <c r="AC302" s="50"/>
      <c r="AD302" s="50"/>
      <c r="AE302" s="50"/>
      <c r="AF302" s="51"/>
      <c r="AG302" s="51"/>
      <c r="AH302" s="51"/>
      <c r="AI302" s="51"/>
    </row>
    <row r="303" spans="1:35" ht="40" customHeight="1" x14ac:dyDescent="0.35">
      <c r="A303" s="109"/>
      <c r="B303" s="112"/>
      <c r="C303" s="33">
        <v>300</v>
      </c>
      <c r="D303" s="115"/>
      <c r="E303" s="39" t="s">
        <v>134</v>
      </c>
      <c r="F303" s="40" t="s">
        <v>37</v>
      </c>
      <c r="G303" s="40" t="s">
        <v>81</v>
      </c>
      <c r="H303" s="40" t="s">
        <v>29</v>
      </c>
      <c r="I303" s="38">
        <v>25.2</v>
      </c>
      <c r="J303" s="17">
        <v>0</v>
      </c>
      <c r="K303" s="79">
        <f t="shared" si="18"/>
        <v>0</v>
      </c>
      <c r="L303" s="81">
        <f t="shared" si="21"/>
        <v>0</v>
      </c>
      <c r="M303" s="82"/>
      <c r="N303" s="83">
        <f t="shared" si="19"/>
        <v>0</v>
      </c>
      <c r="O303" s="80"/>
      <c r="P303" s="80"/>
      <c r="Q303" s="80"/>
      <c r="R303" s="84">
        <f t="shared" si="20"/>
        <v>0</v>
      </c>
      <c r="S303" s="19" t="str">
        <f t="shared" si="22"/>
        <v>OK</v>
      </c>
      <c r="T303" s="103"/>
      <c r="U303" s="103"/>
      <c r="V303" s="103"/>
      <c r="W303" s="103"/>
      <c r="X303" s="103"/>
      <c r="Y303" s="50"/>
      <c r="Z303" s="50"/>
      <c r="AA303" s="50"/>
      <c r="AB303" s="50"/>
      <c r="AC303" s="50"/>
      <c r="AD303" s="50"/>
      <c r="AE303" s="50"/>
      <c r="AF303" s="51"/>
      <c r="AG303" s="51"/>
      <c r="AH303" s="51"/>
      <c r="AI303" s="51"/>
    </row>
    <row r="304" spans="1:35" ht="40" customHeight="1" x14ac:dyDescent="0.35">
      <c r="A304" s="109"/>
      <c r="B304" s="112"/>
      <c r="C304" s="33">
        <v>301</v>
      </c>
      <c r="D304" s="115"/>
      <c r="E304" s="39" t="s">
        <v>135</v>
      </c>
      <c r="F304" s="40" t="s">
        <v>37</v>
      </c>
      <c r="G304" s="40" t="s">
        <v>82</v>
      </c>
      <c r="H304" s="40" t="s">
        <v>29</v>
      </c>
      <c r="I304" s="38">
        <v>63.45</v>
      </c>
      <c r="J304" s="17">
        <v>0</v>
      </c>
      <c r="K304" s="79">
        <f t="shared" si="18"/>
        <v>0</v>
      </c>
      <c r="L304" s="81">
        <f t="shared" si="21"/>
        <v>0</v>
      </c>
      <c r="M304" s="82"/>
      <c r="N304" s="83">
        <f t="shared" si="19"/>
        <v>0</v>
      </c>
      <c r="O304" s="80"/>
      <c r="P304" s="80"/>
      <c r="Q304" s="80"/>
      <c r="R304" s="84">
        <f t="shared" si="20"/>
        <v>0</v>
      </c>
      <c r="S304" s="19" t="str">
        <f t="shared" si="22"/>
        <v>OK</v>
      </c>
      <c r="T304" s="103"/>
      <c r="U304" s="103"/>
      <c r="V304" s="103"/>
      <c r="W304" s="103"/>
      <c r="X304" s="103"/>
      <c r="Y304" s="50"/>
      <c r="Z304" s="50"/>
      <c r="AA304" s="50"/>
      <c r="AB304" s="50"/>
      <c r="AC304" s="50"/>
      <c r="AD304" s="50"/>
      <c r="AE304" s="50"/>
      <c r="AF304" s="51"/>
      <c r="AG304" s="51"/>
      <c r="AH304" s="51"/>
      <c r="AI304" s="51"/>
    </row>
    <row r="305" spans="1:35" ht="40" customHeight="1" x14ac:dyDescent="0.35">
      <c r="A305" s="109"/>
      <c r="B305" s="112"/>
      <c r="C305" s="33">
        <v>302</v>
      </c>
      <c r="D305" s="115"/>
      <c r="E305" s="39" t="s">
        <v>136</v>
      </c>
      <c r="F305" s="40" t="s">
        <v>37</v>
      </c>
      <c r="G305" s="40" t="s">
        <v>83</v>
      </c>
      <c r="H305" s="40" t="s">
        <v>29</v>
      </c>
      <c r="I305" s="38">
        <v>33.200000000000003</v>
      </c>
      <c r="J305" s="17">
        <v>0</v>
      </c>
      <c r="K305" s="79">
        <f t="shared" si="18"/>
        <v>0</v>
      </c>
      <c r="L305" s="81">
        <f t="shared" si="21"/>
        <v>0</v>
      </c>
      <c r="M305" s="82"/>
      <c r="N305" s="83">
        <f t="shared" si="19"/>
        <v>0</v>
      </c>
      <c r="O305" s="80"/>
      <c r="P305" s="80"/>
      <c r="Q305" s="80"/>
      <c r="R305" s="84">
        <f t="shared" si="20"/>
        <v>0</v>
      </c>
      <c r="S305" s="19" t="str">
        <f t="shared" si="22"/>
        <v>OK</v>
      </c>
      <c r="T305" s="103"/>
      <c r="U305" s="103"/>
      <c r="V305" s="103"/>
      <c r="W305" s="103"/>
      <c r="X305" s="103"/>
      <c r="Y305" s="50"/>
      <c r="Z305" s="50"/>
      <c r="AA305" s="50"/>
      <c r="AB305" s="50"/>
      <c r="AC305" s="50"/>
      <c r="AD305" s="50"/>
      <c r="AE305" s="50"/>
      <c r="AF305" s="51"/>
      <c r="AG305" s="51"/>
      <c r="AH305" s="51"/>
      <c r="AI305" s="51"/>
    </row>
    <row r="306" spans="1:35" ht="40" customHeight="1" x14ac:dyDescent="0.35">
      <c r="A306" s="109"/>
      <c r="B306" s="112"/>
      <c r="C306" s="33">
        <v>303</v>
      </c>
      <c r="D306" s="115"/>
      <c r="E306" s="39" t="s">
        <v>84</v>
      </c>
      <c r="F306" s="40" t="s">
        <v>125</v>
      </c>
      <c r="G306" s="40" t="s">
        <v>85</v>
      </c>
      <c r="H306" s="40" t="s">
        <v>29</v>
      </c>
      <c r="I306" s="38">
        <v>1374.33</v>
      </c>
      <c r="J306" s="17">
        <v>0</v>
      </c>
      <c r="K306" s="79">
        <f t="shared" si="18"/>
        <v>0</v>
      </c>
      <c r="L306" s="81">
        <f t="shared" si="21"/>
        <v>0</v>
      </c>
      <c r="M306" s="82"/>
      <c r="N306" s="83">
        <f t="shared" si="19"/>
        <v>0</v>
      </c>
      <c r="O306" s="80"/>
      <c r="P306" s="80"/>
      <c r="Q306" s="80"/>
      <c r="R306" s="84">
        <f t="shared" si="20"/>
        <v>0</v>
      </c>
      <c r="S306" s="19" t="str">
        <f t="shared" si="22"/>
        <v>OK</v>
      </c>
      <c r="T306" s="103"/>
      <c r="U306" s="103"/>
      <c r="V306" s="103"/>
      <c r="W306" s="103"/>
      <c r="X306" s="103"/>
      <c r="Y306" s="50"/>
      <c r="Z306" s="50"/>
      <c r="AA306" s="50"/>
      <c r="AB306" s="50"/>
      <c r="AC306" s="50"/>
      <c r="AD306" s="50"/>
      <c r="AE306" s="50"/>
      <c r="AF306" s="51"/>
      <c r="AG306" s="51"/>
      <c r="AH306" s="51"/>
      <c r="AI306" s="51"/>
    </row>
    <row r="307" spans="1:35" ht="40" customHeight="1" x14ac:dyDescent="0.35">
      <c r="A307" s="109"/>
      <c r="B307" s="112"/>
      <c r="C307" s="33">
        <v>304</v>
      </c>
      <c r="D307" s="115"/>
      <c r="E307" s="39" t="s">
        <v>86</v>
      </c>
      <c r="F307" s="40" t="s">
        <v>125</v>
      </c>
      <c r="G307" s="40" t="s">
        <v>87</v>
      </c>
      <c r="H307" s="40" t="s">
        <v>29</v>
      </c>
      <c r="I307" s="38">
        <v>561.63</v>
      </c>
      <c r="J307" s="17">
        <v>0</v>
      </c>
      <c r="K307" s="79">
        <f t="shared" si="18"/>
        <v>0</v>
      </c>
      <c r="L307" s="81">
        <f t="shared" si="21"/>
        <v>0</v>
      </c>
      <c r="M307" s="82"/>
      <c r="N307" s="83">
        <f t="shared" si="19"/>
        <v>0</v>
      </c>
      <c r="O307" s="80"/>
      <c r="P307" s="80"/>
      <c r="Q307" s="80"/>
      <c r="R307" s="84">
        <f t="shared" si="20"/>
        <v>0</v>
      </c>
      <c r="S307" s="19" t="str">
        <f t="shared" si="22"/>
        <v>OK</v>
      </c>
      <c r="T307" s="103"/>
      <c r="U307" s="103"/>
      <c r="V307" s="103"/>
      <c r="W307" s="103"/>
      <c r="X307" s="103"/>
      <c r="Y307" s="50"/>
      <c r="Z307" s="50"/>
      <c r="AA307" s="50"/>
      <c r="AB307" s="50"/>
      <c r="AC307" s="50"/>
      <c r="AD307" s="50"/>
      <c r="AE307" s="50"/>
      <c r="AF307" s="51"/>
      <c r="AG307" s="51"/>
      <c r="AH307" s="51"/>
      <c r="AI307" s="51"/>
    </row>
    <row r="308" spans="1:35" ht="40" customHeight="1" x14ac:dyDescent="0.35">
      <c r="A308" s="109"/>
      <c r="B308" s="112"/>
      <c r="C308" s="33">
        <v>305</v>
      </c>
      <c r="D308" s="115"/>
      <c r="E308" s="39" t="s">
        <v>88</v>
      </c>
      <c r="F308" s="40" t="s">
        <v>125</v>
      </c>
      <c r="G308" s="40" t="s">
        <v>28</v>
      </c>
      <c r="H308" s="40" t="s">
        <v>29</v>
      </c>
      <c r="I308" s="38">
        <v>1115.6199999999999</v>
      </c>
      <c r="J308" s="17">
        <v>0</v>
      </c>
      <c r="K308" s="79">
        <f t="shared" si="18"/>
        <v>0</v>
      </c>
      <c r="L308" s="81">
        <f t="shared" si="21"/>
        <v>0</v>
      </c>
      <c r="M308" s="82"/>
      <c r="N308" s="83">
        <f t="shared" si="19"/>
        <v>0</v>
      </c>
      <c r="O308" s="80"/>
      <c r="P308" s="80"/>
      <c r="Q308" s="80"/>
      <c r="R308" s="84">
        <f t="shared" si="20"/>
        <v>0</v>
      </c>
      <c r="S308" s="19" t="str">
        <f t="shared" si="22"/>
        <v>OK</v>
      </c>
      <c r="T308" s="103"/>
      <c r="U308" s="103"/>
      <c r="V308" s="103"/>
      <c r="W308" s="103"/>
      <c r="X308" s="103"/>
      <c r="Y308" s="50"/>
      <c r="Z308" s="50"/>
      <c r="AA308" s="50"/>
      <c r="AB308" s="50"/>
      <c r="AC308" s="50"/>
      <c r="AD308" s="50"/>
      <c r="AE308" s="50"/>
      <c r="AF308" s="51"/>
      <c r="AG308" s="51"/>
      <c r="AH308" s="51"/>
      <c r="AI308" s="51"/>
    </row>
    <row r="309" spans="1:35" ht="40" customHeight="1" x14ac:dyDescent="0.35">
      <c r="A309" s="109"/>
      <c r="B309" s="112"/>
      <c r="C309" s="33">
        <v>306</v>
      </c>
      <c r="D309" s="115"/>
      <c r="E309" s="39" t="s">
        <v>89</v>
      </c>
      <c r="F309" s="40" t="s">
        <v>37</v>
      </c>
      <c r="G309" s="40" t="s">
        <v>28</v>
      </c>
      <c r="H309" s="40" t="s">
        <v>29</v>
      </c>
      <c r="I309" s="38">
        <v>232.82</v>
      </c>
      <c r="J309" s="17">
        <v>0</v>
      </c>
      <c r="K309" s="79">
        <f t="shared" si="18"/>
        <v>0</v>
      </c>
      <c r="L309" s="81">
        <f t="shared" si="21"/>
        <v>0</v>
      </c>
      <c r="M309" s="82"/>
      <c r="N309" s="83">
        <f t="shared" si="19"/>
        <v>0</v>
      </c>
      <c r="O309" s="80"/>
      <c r="P309" s="80"/>
      <c r="Q309" s="80"/>
      <c r="R309" s="84">
        <f t="shared" si="20"/>
        <v>0</v>
      </c>
      <c r="S309" s="19" t="str">
        <f t="shared" si="22"/>
        <v>OK</v>
      </c>
      <c r="T309" s="103"/>
      <c r="U309" s="103"/>
      <c r="V309" s="103"/>
      <c r="W309" s="103"/>
      <c r="X309" s="103"/>
      <c r="Y309" s="50"/>
      <c r="Z309" s="50"/>
      <c r="AA309" s="50"/>
      <c r="AB309" s="50"/>
      <c r="AC309" s="50"/>
      <c r="AD309" s="50"/>
      <c r="AE309" s="50"/>
      <c r="AF309" s="51"/>
      <c r="AG309" s="51"/>
      <c r="AH309" s="51"/>
      <c r="AI309" s="51"/>
    </row>
    <row r="310" spans="1:35" ht="40" customHeight="1" x14ac:dyDescent="0.35">
      <c r="A310" s="109"/>
      <c r="B310" s="112"/>
      <c r="C310" s="33">
        <v>307</v>
      </c>
      <c r="D310" s="115"/>
      <c r="E310" s="39" t="s">
        <v>90</v>
      </c>
      <c r="F310" s="40" t="s">
        <v>37</v>
      </c>
      <c r="G310" s="40" t="s">
        <v>28</v>
      </c>
      <c r="H310" s="40" t="s">
        <v>29</v>
      </c>
      <c r="I310" s="38">
        <v>130.96</v>
      </c>
      <c r="J310" s="17">
        <v>0</v>
      </c>
      <c r="K310" s="79">
        <f t="shared" si="18"/>
        <v>0</v>
      </c>
      <c r="L310" s="81">
        <f t="shared" si="21"/>
        <v>0</v>
      </c>
      <c r="M310" s="82"/>
      <c r="N310" s="83">
        <f t="shared" si="19"/>
        <v>0</v>
      </c>
      <c r="O310" s="80"/>
      <c r="P310" s="80"/>
      <c r="Q310" s="80"/>
      <c r="R310" s="84">
        <f t="shared" si="20"/>
        <v>0</v>
      </c>
      <c r="S310" s="19" t="str">
        <f t="shared" si="22"/>
        <v>OK</v>
      </c>
      <c r="T310" s="103"/>
      <c r="U310" s="103"/>
      <c r="V310" s="103"/>
      <c r="W310" s="103"/>
      <c r="X310" s="103"/>
      <c r="Y310" s="50"/>
      <c r="Z310" s="50"/>
      <c r="AA310" s="50"/>
      <c r="AB310" s="50"/>
      <c r="AC310" s="50"/>
      <c r="AD310" s="50"/>
      <c r="AE310" s="50"/>
      <c r="AF310" s="51"/>
      <c r="AG310" s="51"/>
      <c r="AH310" s="51"/>
      <c r="AI310" s="51"/>
    </row>
    <row r="311" spans="1:35" ht="40" customHeight="1" x14ac:dyDescent="0.35">
      <c r="A311" s="109"/>
      <c r="B311" s="112"/>
      <c r="C311" s="33">
        <v>308</v>
      </c>
      <c r="D311" s="115"/>
      <c r="E311" s="39" t="s">
        <v>91</v>
      </c>
      <c r="F311" s="40" t="s">
        <v>37</v>
      </c>
      <c r="G311" s="40" t="s">
        <v>28</v>
      </c>
      <c r="H311" s="40" t="s">
        <v>29</v>
      </c>
      <c r="I311" s="38">
        <v>23.48</v>
      </c>
      <c r="J311" s="17">
        <v>0</v>
      </c>
      <c r="K311" s="79">
        <f t="shared" si="18"/>
        <v>0</v>
      </c>
      <c r="L311" s="81">
        <f t="shared" si="21"/>
        <v>0</v>
      </c>
      <c r="M311" s="82"/>
      <c r="N311" s="83">
        <f t="shared" si="19"/>
        <v>0</v>
      </c>
      <c r="O311" s="80"/>
      <c r="P311" s="80"/>
      <c r="Q311" s="80"/>
      <c r="R311" s="84">
        <f t="shared" si="20"/>
        <v>0</v>
      </c>
      <c r="S311" s="19" t="str">
        <f t="shared" si="22"/>
        <v>OK</v>
      </c>
      <c r="T311" s="103"/>
      <c r="U311" s="103"/>
      <c r="V311" s="103"/>
      <c r="W311" s="103"/>
      <c r="X311" s="103"/>
      <c r="Y311" s="50"/>
      <c r="Z311" s="50"/>
      <c r="AA311" s="50"/>
      <c r="AB311" s="50"/>
      <c r="AC311" s="50"/>
      <c r="AD311" s="50"/>
      <c r="AE311" s="50"/>
      <c r="AF311" s="51"/>
      <c r="AG311" s="51"/>
      <c r="AH311" s="51"/>
      <c r="AI311" s="51"/>
    </row>
    <row r="312" spans="1:35" ht="40" customHeight="1" x14ac:dyDescent="0.35">
      <c r="A312" s="110"/>
      <c r="B312" s="113"/>
      <c r="C312" s="33">
        <v>309</v>
      </c>
      <c r="D312" s="116"/>
      <c r="E312" s="39" t="s">
        <v>94</v>
      </c>
      <c r="F312" s="40" t="s">
        <v>125</v>
      </c>
      <c r="G312" s="40" t="s">
        <v>28</v>
      </c>
      <c r="H312" s="40" t="s">
        <v>29</v>
      </c>
      <c r="I312" s="38">
        <v>237.67</v>
      </c>
      <c r="J312" s="17">
        <v>0</v>
      </c>
      <c r="K312" s="79">
        <f t="shared" si="18"/>
        <v>0</v>
      </c>
      <c r="L312" s="81">
        <f t="shared" si="21"/>
        <v>0</v>
      </c>
      <c r="M312" s="82"/>
      <c r="N312" s="83">
        <f t="shared" si="19"/>
        <v>0</v>
      </c>
      <c r="O312" s="80"/>
      <c r="P312" s="80"/>
      <c r="Q312" s="80"/>
      <c r="R312" s="84">
        <f t="shared" si="20"/>
        <v>0</v>
      </c>
      <c r="S312" s="19" t="str">
        <f t="shared" si="22"/>
        <v>OK</v>
      </c>
      <c r="T312" s="103"/>
      <c r="U312" s="103"/>
      <c r="V312" s="103"/>
      <c r="W312" s="103"/>
      <c r="X312" s="103"/>
      <c r="Y312" s="50"/>
      <c r="Z312" s="50"/>
      <c r="AA312" s="50"/>
      <c r="AB312" s="50"/>
      <c r="AC312" s="50"/>
      <c r="AD312" s="50"/>
      <c r="AE312" s="50"/>
      <c r="AF312" s="51"/>
      <c r="AG312" s="51"/>
      <c r="AH312" s="51"/>
      <c r="AI312" s="51"/>
    </row>
    <row r="313" spans="1:35" ht="40" customHeight="1" x14ac:dyDescent="0.35">
      <c r="A313" s="108" t="s">
        <v>147</v>
      </c>
      <c r="B313" s="111">
        <v>9</v>
      </c>
      <c r="C313" s="33">
        <v>310</v>
      </c>
      <c r="D313" s="114" t="s">
        <v>123</v>
      </c>
      <c r="E313" s="39" t="s">
        <v>27</v>
      </c>
      <c r="F313" s="40" t="s">
        <v>125</v>
      </c>
      <c r="G313" s="40" t="s">
        <v>28</v>
      </c>
      <c r="H313" s="40" t="s">
        <v>29</v>
      </c>
      <c r="I313" s="38">
        <v>238.58</v>
      </c>
      <c r="J313" s="17">
        <v>0</v>
      </c>
      <c r="K313" s="79">
        <f t="shared" si="18"/>
        <v>0</v>
      </c>
      <c r="L313" s="81">
        <f t="shared" si="21"/>
        <v>0</v>
      </c>
      <c r="M313" s="82"/>
      <c r="N313" s="83">
        <f t="shared" si="19"/>
        <v>0</v>
      </c>
      <c r="O313" s="80"/>
      <c r="P313" s="80"/>
      <c r="Q313" s="80"/>
      <c r="R313" s="84">
        <f t="shared" si="20"/>
        <v>0</v>
      </c>
      <c r="S313" s="19" t="str">
        <f t="shared" si="22"/>
        <v>OK</v>
      </c>
      <c r="T313" s="103"/>
      <c r="U313" s="103"/>
      <c r="V313" s="103"/>
      <c r="W313" s="103"/>
      <c r="X313" s="103"/>
      <c r="Y313" s="50"/>
      <c r="Z313" s="50"/>
      <c r="AA313" s="50"/>
      <c r="AB313" s="50"/>
      <c r="AC313" s="50"/>
      <c r="AD313" s="50"/>
      <c r="AE313" s="50"/>
      <c r="AF313" s="51"/>
      <c r="AG313" s="51"/>
      <c r="AH313" s="51"/>
      <c r="AI313" s="51"/>
    </row>
    <row r="314" spans="1:35" ht="40" customHeight="1" x14ac:dyDescent="0.35">
      <c r="A314" s="109"/>
      <c r="B314" s="112"/>
      <c r="C314" s="33">
        <v>311</v>
      </c>
      <c r="D314" s="115"/>
      <c r="E314" s="39" t="s">
        <v>30</v>
      </c>
      <c r="F314" s="40" t="s">
        <v>31</v>
      </c>
      <c r="G314" s="40" t="s">
        <v>28</v>
      </c>
      <c r="H314" s="40" t="s">
        <v>29</v>
      </c>
      <c r="I314" s="38">
        <v>19.079999999999998</v>
      </c>
      <c r="J314" s="17">
        <v>0</v>
      </c>
      <c r="K314" s="79">
        <f t="shared" si="18"/>
        <v>0</v>
      </c>
      <c r="L314" s="81">
        <f t="shared" si="21"/>
        <v>0</v>
      </c>
      <c r="M314" s="82"/>
      <c r="N314" s="83">
        <f t="shared" si="19"/>
        <v>0</v>
      </c>
      <c r="O314" s="80"/>
      <c r="P314" s="80"/>
      <c r="Q314" s="80"/>
      <c r="R314" s="84">
        <f t="shared" si="20"/>
        <v>0</v>
      </c>
      <c r="S314" s="19" t="str">
        <f t="shared" si="22"/>
        <v>OK</v>
      </c>
      <c r="T314" s="103"/>
      <c r="U314" s="103"/>
      <c r="V314" s="103"/>
      <c r="W314" s="103"/>
      <c r="X314" s="103"/>
      <c r="Y314" s="50"/>
      <c r="Z314" s="50"/>
      <c r="AA314" s="50"/>
      <c r="AB314" s="50"/>
      <c r="AC314" s="50"/>
      <c r="AD314" s="50"/>
      <c r="AE314" s="50"/>
      <c r="AF314" s="51"/>
      <c r="AG314" s="51"/>
      <c r="AH314" s="51"/>
      <c r="AI314" s="51"/>
    </row>
    <row r="315" spans="1:35" ht="40" customHeight="1" x14ac:dyDescent="0.35">
      <c r="A315" s="109"/>
      <c r="B315" s="112"/>
      <c r="C315" s="33">
        <v>312</v>
      </c>
      <c r="D315" s="115"/>
      <c r="E315" s="39" t="s">
        <v>32</v>
      </c>
      <c r="F315" s="40" t="s">
        <v>125</v>
      </c>
      <c r="G315" s="40" t="s">
        <v>28</v>
      </c>
      <c r="H315" s="40" t="s">
        <v>29</v>
      </c>
      <c r="I315" s="38">
        <v>30.53</v>
      </c>
      <c r="J315" s="17">
        <v>0</v>
      </c>
      <c r="K315" s="79">
        <f t="shared" si="18"/>
        <v>0</v>
      </c>
      <c r="L315" s="81">
        <f t="shared" si="21"/>
        <v>0</v>
      </c>
      <c r="M315" s="82"/>
      <c r="N315" s="83">
        <f t="shared" si="19"/>
        <v>0</v>
      </c>
      <c r="O315" s="80"/>
      <c r="P315" s="80"/>
      <c r="Q315" s="80"/>
      <c r="R315" s="84">
        <f t="shared" si="20"/>
        <v>0</v>
      </c>
      <c r="S315" s="19" t="str">
        <f t="shared" si="22"/>
        <v>OK</v>
      </c>
      <c r="T315" s="103"/>
      <c r="U315" s="103"/>
      <c r="V315" s="103"/>
      <c r="W315" s="103"/>
      <c r="X315" s="103"/>
      <c r="Y315" s="50"/>
      <c r="Z315" s="50"/>
      <c r="AA315" s="50"/>
      <c r="AB315" s="50"/>
      <c r="AC315" s="50"/>
      <c r="AD315" s="50"/>
      <c r="AE315" s="50"/>
      <c r="AF315" s="51"/>
      <c r="AG315" s="51"/>
      <c r="AH315" s="51"/>
      <c r="AI315" s="51"/>
    </row>
    <row r="316" spans="1:35" ht="40" customHeight="1" x14ac:dyDescent="0.35">
      <c r="A316" s="109"/>
      <c r="B316" s="112"/>
      <c r="C316" s="33">
        <v>313</v>
      </c>
      <c r="D316" s="115"/>
      <c r="E316" s="39" t="s">
        <v>33</v>
      </c>
      <c r="F316" s="40" t="s">
        <v>125</v>
      </c>
      <c r="G316" s="40" t="s">
        <v>34</v>
      </c>
      <c r="H316" s="40" t="s">
        <v>29</v>
      </c>
      <c r="I316" s="38">
        <v>49.62</v>
      </c>
      <c r="J316" s="17">
        <v>0</v>
      </c>
      <c r="K316" s="79">
        <f t="shared" si="18"/>
        <v>0</v>
      </c>
      <c r="L316" s="81">
        <f t="shared" si="21"/>
        <v>0</v>
      </c>
      <c r="M316" s="82"/>
      <c r="N316" s="83">
        <f t="shared" si="19"/>
        <v>0</v>
      </c>
      <c r="O316" s="80"/>
      <c r="P316" s="80"/>
      <c r="Q316" s="80"/>
      <c r="R316" s="84">
        <f t="shared" si="20"/>
        <v>0</v>
      </c>
      <c r="S316" s="19" t="str">
        <f t="shared" si="22"/>
        <v>OK</v>
      </c>
      <c r="T316" s="103"/>
      <c r="U316" s="103"/>
      <c r="V316" s="103"/>
      <c r="W316" s="103"/>
      <c r="X316" s="103"/>
      <c r="Y316" s="50"/>
      <c r="Z316" s="50"/>
      <c r="AA316" s="50"/>
      <c r="AB316" s="50"/>
      <c r="AC316" s="50"/>
      <c r="AD316" s="50"/>
      <c r="AE316" s="50"/>
      <c r="AF316" s="51"/>
      <c r="AG316" s="51"/>
      <c r="AH316" s="51"/>
      <c r="AI316" s="51"/>
    </row>
    <row r="317" spans="1:35" ht="40" customHeight="1" x14ac:dyDescent="0.35">
      <c r="A317" s="109"/>
      <c r="B317" s="112"/>
      <c r="C317" s="33">
        <v>314</v>
      </c>
      <c r="D317" s="115"/>
      <c r="E317" s="39" t="s">
        <v>35</v>
      </c>
      <c r="F317" s="40" t="s">
        <v>125</v>
      </c>
      <c r="G317" s="40" t="s">
        <v>36</v>
      </c>
      <c r="H317" s="40" t="s">
        <v>29</v>
      </c>
      <c r="I317" s="38">
        <v>71.569999999999993</v>
      </c>
      <c r="J317" s="17">
        <v>0</v>
      </c>
      <c r="K317" s="79">
        <f t="shared" si="18"/>
        <v>0</v>
      </c>
      <c r="L317" s="81">
        <f t="shared" si="21"/>
        <v>0</v>
      </c>
      <c r="M317" s="82"/>
      <c r="N317" s="83">
        <f t="shared" si="19"/>
        <v>0</v>
      </c>
      <c r="O317" s="80"/>
      <c r="P317" s="80"/>
      <c r="Q317" s="80"/>
      <c r="R317" s="84">
        <f t="shared" si="20"/>
        <v>0</v>
      </c>
      <c r="S317" s="19" t="str">
        <f t="shared" si="22"/>
        <v>OK</v>
      </c>
      <c r="T317" s="103"/>
      <c r="U317" s="103"/>
      <c r="V317" s="103"/>
      <c r="W317" s="103"/>
      <c r="X317" s="103"/>
      <c r="Y317" s="50"/>
      <c r="Z317" s="50"/>
      <c r="AA317" s="50"/>
      <c r="AB317" s="50"/>
      <c r="AC317" s="50"/>
      <c r="AD317" s="50"/>
      <c r="AE317" s="50"/>
      <c r="AF317" s="51"/>
      <c r="AG317" s="51"/>
      <c r="AH317" s="51"/>
      <c r="AI317" s="51"/>
    </row>
    <row r="318" spans="1:35" ht="40" customHeight="1" x14ac:dyDescent="0.35">
      <c r="A318" s="109"/>
      <c r="B318" s="112"/>
      <c r="C318" s="33">
        <v>315</v>
      </c>
      <c r="D318" s="115"/>
      <c r="E318" s="39" t="s">
        <v>127</v>
      </c>
      <c r="F318" s="40" t="s">
        <v>125</v>
      </c>
      <c r="G318" s="40" t="s">
        <v>28</v>
      </c>
      <c r="H318" s="40" t="s">
        <v>29</v>
      </c>
      <c r="I318" s="38">
        <v>6.28</v>
      </c>
      <c r="J318" s="17">
        <v>0</v>
      </c>
      <c r="K318" s="79">
        <f t="shared" si="18"/>
        <v>0</v>
      </c>
      <c r="L318" s="81">
        <f t="shared" si="21"/>
        <v>0</v>
      </c>
      <c r="M318" s="82"/>
      <c r="N318" s="83">
        <f t="shared" si="19"/>
        <v>0</v>
      </c>
      <c r="O318" s="80"/>
      <c r="P318" s="80"/>
      <c r="Q318" s="80"/>
      <c r="R318" s="84">
        <f t="shared" si="20"/>
        <v>0</v>
      </c>
      <c r="S318" s="19" t="str">
        <f t="shared" si="22"/>
        <v>OK</v>
      </c>
      <c r="T318" s="103"/>
      <c r="U318" s="103"/>
      <c r="V318" s="103"/>
      <c r="W318" s="103"/>
      <c r="X318" s="103"/>
      <c r="Y318" s="50"/>
      <c r="Z318" s="50"/>
      <c r="AA318" s="50"/>
      <c r="AB318" s="50"/>
      <c r="AC318" s="50"/>
      <c r="AD318" s="50"/>
      <c r="AE318" s="50"/>
      <c r="AF318" s="51"/>
      <c r="AG318" s="51"/>
      <c r="AH318" s="51"/>
      <c r="AI318" s="51"/>
    </row>
    <row r="319" spans="1:35" ht="40" customHeight="1" x14ac:dyDescent="0.35">
      <c r="A319" s="109"/>
      <c r="B319" s="112"/>
      <c r="C319" s="33">
        <v>316</v>
      </c>
      <c r="D319" s="115"/>
      <c r="E319" s="39" t="s">
        <v>128</v>
      </c>
      <c r="F319" s="40" t="s">
        <v>37</v>
      </c>
      <c r="G319" s="40" t="s">
        <v>38</v>
      </c>
      <c r="H319" s="40" t="s">
        <v>29</v>
      </c>
      <c r="I319" s="38">
        <v>12.72</v>
      </c>
      <c r="J319" s="17">
        <v>0</v>
      </c>
      <c r="K319" s="79">
        <f t="shared" si="18"/>
        <v>0</v>
      </c>
      <c r="L319" s="81">
        <f t="shared" si="21"/>
        <v>0</v>
      </c>
      <c r="M319" s="82"/>
      <c r="N319" s="83">
        <f t="shared" si="19"/>
        <v>0</v>
      </c>
      <c r="O319" s="80"/>
      <c r="P319" s="80"/>
      <c r="Q319" s="80"/>
      <c r="R319" s="84">
        <f t="shared" si="20"/>
        <v>0</v>
      </c>
      <c r="S319" s="19" t="str">
        <f t="shared" si="22"/>
        <v>OK</v>
      </c>
      <c r="T319" s="103"/>
      <c r="U319" s="103"/>
      <c r="V319" s="103"/>
      <c r="W319" s="103"/>
      <c r="X319" s="103"/>
      <c r="Y319" s="50"/>
      <c r="Z319" s="50"/>
      <c r="AA319" s="50"/>
      <c r="AB319" s="50"/>
      <c r="AC319" s="50"/>
      <c r="AD319" s="50"/>
      <c r="AE319" s="50"/>
      <c r="AF319" s="51"/>
      <c r="AG319" s="51"/>
      <c r="AH319" s="51"/>
      <c r="AI319" s="51"/>
    </row>
    <row r="320" spans="1:35" ht="40" customHeight="1" x14ac:dyDescent="0.35">
      <c r="A320" s="109"/>
      <c r="B320" s="112"/>
      <c r="C320" s="33">
        <v>317</v>
      </c>
      <c r="D320" s="115"/>
      <c r="E320" s="39" t="s">
        <v>129</v>
      </c>
      <c r="F320" s="40" t="s">
        <v>37</v>
      </c>
      <c r="G320" s="40" t="s">
        <v>39</v>
      </c>
      <c r="H320" s="40" t="s">
        <v>29</v>
      </c>
      <c r="I320" s="38">
        <v>18.73</v>
      </c>
      <c r="J320" s="17">
        <v>0</v>
      </c>
      <c r="K320" s="79">
        <f t="shared" si="18"/>
        <v>0</v>
      </c>
      <c r="L320" s="81">
        <f t="shared" si="21"/>
        <v>0</v>
      </c>
      <c r="M320" s="82"/>
      <c r="N320" s="83">
        <f t="shared" si="19"/>
        <v>0</v>
      </c>
      <c r="O320" s="80"/>
      <c r="P320" s="80"/>
      <c r="Q320" s="80"/>
      <c r="R320" s="84">
        <f t="shared" si="20"/>
        <v>0</v>
      </c>
      <c r="S320" s="19" t="str">
        <f t="shared" si="22"/>
        <v>OK</v>
      </c>
      <c r="T320" s="103"/>
      <c r="U320" s="103"/>
      <c r="V320" s="103"/>
      <c r="W320" s="103"/>
      <c r="X320" s="103"/>
      <c r="Y320" s="50"/>
      <c r="Z320" s="50"/>
      <c r="AA320" s="50"/>
      <c r="AB320" s="50"/>
      <c r="AC320" s="50"/>
      <c r="AD320" s="50"/>
      <c r="AE320" s="50"/>
      <c r="AF320" s="51"/>
      <c r="AG320" s="51"/>
      <c r="AH320" s="51"/>
      <c r="AI320" s="51"/>
    </row>
    <row r="321" spans="1:35" ht="40" customHeight="1" x14ac:dyDescent="0.35">
      <c r="A321" s="109"/>
      <c r="B321" s="112"/>
      <c r="C321" s="33">
        <v>318</v>
      </c>
      <c r="D321" s="115"/>
      <c r="E321" s="39" t="s">
        <v>130</v>
      </c>
      <c r="F321" s="40" t="s">
        <v>37</v>
      </c>
      <c r="G321" s="40" t="s">
        <v>40</v>
      </c>
      <c r="H321" s="40" t="s">
        <v>29</v>
      </c>
      <c r="I321" s="38">
        <v>20.350000000000001</v>
      </c>
      <c r="J321" s="17">
        <v>0</v>
      </c>
      <c r="K321" s="79">
        <f t="shared" si="18"/>
        <v>0</v>
      </c>
      <c r="L321" s="81">
        <f t="shared" si="21"/>
        <v>0</v>
      </c>
      <c r="M321" s="82"/>
      <c r="N321" s="83">
        <f t="shared" si="19"/>
        <v>0</v>
      </c>
      <c r="O321" s="80"/>
      <c r="P321" s="80"/>
      <c r="Q321" s="80"/>
      <c r="R321" s="84">
        <f t="shared" si="20"/>
        <v>0</v>
      </c>
      <c r="S321" s="19" t="str">
        <f t="shared" si="22"/>
        <v>OK</v>
      </c>
      <c r="T321" s="103"/>
      <c r="U321" s="103"/>
      <c r="V321" s="103"/>
      <c r="W321" s="103"/>
      <c r="X321" s="103"/>
      <c r="Y321" s="50"/>
      <c r="Z321" s="50"/>
      <c r="AA321" s="50"/>
      <c r="AB321" s="50"/>
      <c r="AC321" s="50"/>
      <c r="AD321" s="50"/>
      <c r="AE321" s="50"/>
      <c r="AF321" s="51"/>
      <c r="AG321" s="51"/>
      <c r="AH321" s="51"/>
      <c r="AI321" s="51"/>
    </row>
    <row r="322" spans="1:35" ht="40" customHeight="1" x14ac:dyDescent="0.35">
      <c r="A322" s="109"/>
      <c r="B322" s="112"/>
      <c r="C322" s="33">
        <v>319</v>
      </c>
      <c r="D322" s="115"/>
      <c r="E322" s="39" t="s">
        <v>41</v>
      </c>
      <c r="F322" s="40" t="s">
        <v>10</v>
      </c>
      <c r="G322" s="40" t="s">
        <v>28</v>
      </c>
      <c r="H322" s="40" t="s">
        <v>29</v>
      </c>
      <c r="I322" s="38">
        <v>70.88</v>
      </c>
      <c r="J322" s="17">
        <v>0</v>
      </c>
      <c r="K322" s="79">
        <f t="shared" si="18"/>
        <v>0</v>
      </c>
      <c r="L322" s="81">
        <f t="shared" si="21"/>
        <v>0</v>
      </c>
      <c r="M322" s="82"/>
      <c r="N322" s="83">
        <f t="shared" si="19"/>
        <v>0</v>
      </c>
      <c r="O322" s="80"/>
      <c r="P322" s="80"/>
      <c r="Q322" s="80"/>
      <c r="R322" s="84">
        <f t="shared" si="20"/>
        <v>0</v>
      </c>
      <c r="S322" s="19" t="str">
        <f t="shared" si="22"/>
        <v>OK</v>
      </c>
      <c r="T322" s="103"/>
      <c r="U322" s="103"/>
      <c r="V322" s="103"/>
      <c r="W322" s="103"/>
      <c r="X322" s="103"/>
      <c r="Y322" s="50"/>
      <c r="Z322" s="50"/>
      <c r="AA322" s="50"/>
      <c r="AB322" s="50"/>
      <c r="AC322" s="50"/>
      <c r="AD322" s="50"/>
      <c r="AE322" s="50"/>
      <c r="AF322" s="51"/>
      <c r="AG322" s="51"/>
      <c r="AH322" s="51"/>
      <c r="AI322" s="51"/>
    </row>
    <row r="323" spans="1:35" ht="40" customHeight="1" x14ac:dyDescent="0.35">
      <c r="A323" s="109"/>
      <c r="B323" s="112"/>
      <c r="C323" s="33">
        <v>320</v>
      </c>
      <c r="D323" s="115"/>
      <c r="E323" s="39" t="s">
        <v>42</v>
      </c>
      <c r="F323" s="40" t="s">
        <v>43</v>
      </c>
      <c r="G323" s="40" t="s">
        <v>28</v>
      </c>
      <c r="H323" s="40" t="s">
        <v>29</v>
      </c>
      <c r="I323" s="38">
        <v>25.35</v>
      </c>
      <c r="J323" s="17">
        <v>0</v>
      </c>
      <c r="K323" s="79">
        <f t="shared" si="18"/>
        <v>0</v>
      </c>
      <c r="L323" s="81">
        <f t="shared" si="21"/>
        <v>0</v>
      </c>
      <c r="M323" s="82"/>
      <c r="N323" s="83">
        <f t="shared" si="19"/>
        <v>0</v>
      </c>
      <c r="O323" s="80"/>
      <c r="P323" s="80"/>
      <c r="Q323" s="80"/>
      <c r="R323" s="84">
        <f t="shared" si="20"/>
        <v>0</v>
      </c>
      <c r="S323" s="19" t="str">
        <f t="shared" si="22"/>
        <v>OK</v>
      </c>
      <c r="T323" s="103"/>
      <c r="U323" s="103"/>
      <c r="V323" s="103"/>
      <c r="W323" s="103"/>
      <c r="X323" s="103"/>
      <c r="Y323" s="50"/>
      <c r="Z323" s="50"/>
      <c r="AA323" s="50"/>
      <c r="AB323" s="50"/>
      <c r="AC323" s="50"/>
      <c r="AD323" s="50"/>
      <c r="AE323" s="50"/>
      <c r="AF323" s="51"/>
      <c r="AG323" s="51"/>
      <c r="AH323" s="51"/>
      <c r="AI323" s="51"/>
    </row>
    <row r="324" spans="1:35" ht="40" customHeight="1" x14ac:dyDescent="0.35">
      <c r="A324" s="109"/>
      <c r="B324" s="112"/>
      <c r="C324" s="33">
        <v>321</v>
      </c>
      <c r="D324" s="115"/>
      <c r="E324" s="39" t="s">
        <v>44</v>
      </c>
      <c r="F324" s="40" t="s">
        <v>37</v>
      </c>
      <c r="G324" s="40" t="s">
        <v>45</v>
      </c>
      <c r="H324" s="40" t="s">
        <v>29</v>
      </c>
      <c r="I324" s="38">
        <v>32.64</v>
      </c>
      <c r="J324" s="17">
        <v>0</v>
      </c>
      <c r="K324" s="79">
        <f t="shared" ref="K324:K354" si="23">IF(SUM(T324:AK324)&gt;J324,J324,SUM(T324:AK324))</f>
        <v>0</v>
      </c>
      <c r="L324" s="81">
        <f t="shared" si="21"/>
        <v>0</v>
      </c>
      <c r="M324" s="82"/>
      <c r="N324" s="83">
        <f t="shared" ref="N324:N354" si="24">ROUND(IF(J324*0.25-0.5&lt;0,0,J324*0.25-0.5),0)-Q324-O324</f>
        <v>0</v>
      </c>
      <c r="O324" s="80"/>
      <c r="P324" s="80"/>
      <c r="Q324" s="80"/>
      <c r="R324" s="84">
        <f t="shared" ref="R324:R354" si="25">J324-(SUM(T324:AC324))+M324</f>
        <v>0</v>
      </c>
      <c r="S324" s="19" t="str">
        <f t="shared" si="22"/>
        <v>OK</v>
      </c>
      <c r="T324" s="103"/>
      <c r="U324" s="103"/>
      <c r="V324" s="103"/>
      <c r="W324" s="103"/>
      <c r="X324" s="103"/>
      <c r="Y324" s="50"/>
      <c r="Z324" s="50"/>
      <c r="AA324" s="50"/>
      <c r="AB324" s="50"/>
      <c r="AC324" s="50"/>
      <c r="AD324" s="50"/>
      <c r="AE324" s="50"/>
      <c r="AF324" s="51"/>
      <c r="AG324" s="51"/>
      <c r="AH324" s="51"/>
      <c r="AI324" s="51"/>
    </row>
    <row r="325" spans="1:35" ht="40" customHeight="1" x14ac:dyDescent="0.35">
      <c r="A325" s="109"/>
      <c r="B325" s="112"/>
      <c r="C325" s="33">
        <v>322</v>
      </c>
      <c r="D325" s="115"/>
      <c r="E325" s="39" t="s">
        <v>46</v>
      </c>
      <c r="F325" s="40" t="s">
        <v>37</v>
      </c>
      <c r="G325" s="40" t="s">
        <v>47</v>
      </c>
      <c r="H325" s="40" t="s">
        <v>29</v>
      </c>
      <c r="I325" s="38">
        <v>25.76</v>
      </c>
      <c r="J325" s="17">
        <v>0</v>
      </c>
      <c r="K325" s="79">
        <f t="shared" si="23"/>
        <v>0</v>
      </c>
      <c r="L325" s="81">
        <f t="shared" ref="L325:L354" si="26">(SUM(T325:AK325))</f>
        <v>0</v>
      </c>
      <c r="M325" s="82"/>
      <c r="N325" s="83">
        <f t="shared" si="24"/>
        <v>0</v>
      </c>
      <c r="O325" s="80"/>
      <c r="P325" s="80"/>
      <c r="Q325" s="80"/>
      <c r="R325" s="84">
        <f t="shared" si="25"/>
        <v>0</v>
      </c>
      <c r="S325" s="19" t="str">
        <f t="shared" si="22"/>
        <v>OK</v>
      </c>
      <c r="T325" s="103"/>
      <c r="U325" s="103"/>
      <c r="V325" s="103"/>
      <c r="W325" s="103"/>
      <c r="X325" s="103"/>
      <c r="Y325" s="50"/>
      <c r="Z325" s="50"/>
      <c r="AA325" s="50"/>
      <c r="AB325" s="50"/>
      <c r="AC325" s="50"/>
      <c r="AD325" s="50"/>
      <c r="AE325" s="50"/>
      <c r="AF325" s="51"/>
      <c r="AG325" s="51"/>
      <c r="AH325" s="51"/>
      <c r="AI325" s="51"/>
    </row>
    <row r="326" spans="1:35" ht="40" customHeight="1" x14ac:dyDescent="0.35">
      <c r="A326" s="109"/>
      <c r="B326" s="112"/>
      <c r="C326" s="33">
        <v>323</v>
      </c>
      <c r="D326" s="115"/>
      <c r="E326" s="39" t="s">
        <v>48</v>
      </c>
      <c r="F326" s="40" t="s">
        <v>37</v>
      </c>
      <c r="G326" s="40" t="s">
        <v>49</v>
      </c>
      <c r="H326" s="40" t="s">
        <v>29</v>
      </c>
      <c r="I326" s="38">
        <v>18.329999999999998</v>
      </c>
      <c r="J326" s="17">
        <v>0</v>
      </c>
      <c r="K326" s="79">
        <f t="shared" si="23"/>
        <v>0</v>
      </c>
      <c r="L326" s="81">
        <f t="shared" si="26"/>
        <v>0</v>
      </c>
      <c r="M326" s="82"/>
      <c r="N326" s="83">
        <f t="shared" si="24"/>
        <v>0</v>
      </c>
      <c r="O326" s="80"/>
      <c r="P326" s="80"/>
      <c r="Q326" s="80"/>
      <c r="R326" s="84">
        <f t="shared" si="25"/>
        <v>0</v>
      </c>
      <c r="S326" s="19" t="str">
        <f t="shared" si="22"/>
        <v>OK</v>
      </c>
      <c r="T326" s="103"/>
      <c r="U326" s="103"/>
      <c r="V326" s="103"/>
      <c r="W326" s="103"/>
      <c r="X326" s="103"/>
      <c r="Y326" s="50"/>
      <c r="Z326" s="50"/>
      <c r="AA326" s="50"/>
      <c r="AB326" s="50"/>
      <c r="AC326" s="50"/>
      <c r="AD326" s="50"/>
      <c r="AE326" s="50"/>
      <c r="AF326" s="51"/>
      <c r="AG326" s="51"/>
      <c r="AH326" s="51"/>
      <c r="AI326" s="51"/>
    </row>
    <row r="327" spans="1:35" ht="40" customHeight="1" x14ac:dyDescent="0.35">
      <c r="A327" s="109"/>
      <c r="B327" s="112"/>
      <c r="C327" s="33">
        <v>324</v>
      </c>
      <c r="D327" s="115"/>
      <c r="E327" s="39" t="s">
        <v>50</v>
      </c>
      <c r="F327" s="40" t="s">
        <v>37</v>
      </c>
      <c r="G327" s="40" t="s">
        <v>51</v>
      </c>
      <c r="H327" s="40" t="s">
        <v>29</v>
      </c>
      <c r="I327" s="38">
        <v>229.33</v>
      </c>
      <c r="J327" s="17">
        <v>0</v>
      </c>
      <c r="K327" s="79">
        <f t="shared" si="23"/>
        <v>0</v>
      </c>
      <c r="L327" s="81">
        <f t="shared" si="26"/>
        <v>0</v>
      </c>
      <c r="M327" s="82"/>
      <c r="N327" s="83">
        <f t="shared" si="24"/>
        <v>0</v>
      </c>
      <c r="O327" s="80"/>
      <c r="P327" s="80"/>
      <c r="Q327" s="80"/>
      <c r="R327" s="84">
        <f t="shared" si="25"/>
        <v>0</v>
      </c>
      <c r="S327" s="19" t="str">
        <f t="shared" si="22"/>
        <v>OK</v>
      </c>
      <c r="T327" s="103"/>
      <c r="U327" s="103"/>
      <c r="V327" s="103"/>
      <c r="W327" s="103"/>
      <c r="X327" s="103"/>
      <c r="Y327" s="50"/>
      <c r="Z327" s="50"/>
      <c r="AA327" s="50"/>
      <c r="AB327" s="50"/>
      <c r="AC327" s="50"/>
      <c r="AD327" s="50"/>
      <c r="AE327" s="50"/>
      <c r="AF327" s="51"/>
      <c r="AG327" s="51"/>
      <c r="AH327" s="51"/>
      <c r="AI327" s="51"/>
    </row>
    <row r="328" spans="1:35" ht="40" customHeight="1" x14ac:dyDescent="0.35">
      <c r="A328" s="109"/>
      <c r="B328" s="112"/>
      <c r="C328" s="33">
        <v>325</v>
      </c>
      <c r="D328" s="115"/>
      <c r="E328" s="39" t="s">
        <v>52</v>
      </c>
      <c r="F328" s="40" t="s">
        <v>37</v>
      </c>
      <c r="G328" s="40" t="s">
        <v>53</v>
      </c>
      <c r="H328" s="40" t="s">
        <v>29</v>
      </c>
      <c r="I328" s="38">
        <v>250.37</v>
      </c>
      <c r="J328" s="17">
        <v>0</v>
      </c>
      <c r="K328" s="79">
        <f t="shared" si="23"/>
        <v>0</v>
      </c>
      <c r="L328" s="81">
        <f t="shared" si="26"/>
        <v>0</v>
      </c>
      <c r="M328" s="82"/>
      <c r="N328" s="83">
        <f t="shared" si="24"/>
        <v>0</v>
      </c>
      <c r="O328" s="80"/>
      <c r="P328" s="80"/>
      <c r="Q328" s="80"/>
      <c r="R328" s="84">
        <f t="shared" si="25"/>
        <v>0</v>
      </c>
      <c r="S328" s="19" t="str">
        <f t="shared" si="22"/>
        <v>OK</v>
      </c>
      <c r="T328" s="103"/>
      <c r="U328" s="103"/>
      <c r="V328" s="103"/>
      <c r="W328" s="103"/>
      <c r="X328" s="103"/>
      <c r="Y328" s="50"/>
      <c r="Z328" s="50"/>
      <c r="AA328" s="50"/>
      <c r="AB328" s="50"/>
      <c r="AC328" s="50"/>
      <c r="AD328" s="50"/>
      <c r="AE328" s="50"/>
      <c r="AF328" s="51"/>
      <c r="AG328" s="51"/>
      <c r="AH328" s="51"/>
      <c r="AI328" s="51"/>
    </row>
    <row r="329" spans="1:35" ht="40" customHeight="1" x14ac:dyDescent="0.35">
      <c r="A329" s="109"/>
      <c r="B329" s="112"/>
      <c r="C329" s="33">
        <v>326</v>
      </c>
      <c r="D329" s="115"/>
      <c r="E329" s="39" t="s">
        <v>54</v>
      </c>
      <c r="F329" s="40" t="s">
        <v>37</v>
      </c>
      <c r="G329" s="40" t="s">
        <v>95</v>
      </c>
      <c r="H329" s="40" t="s">
        <v>29</v>
      </c>
      <c r="I329" s="38">
        <v>82.53</v>
      </c>
      <c r="J329" s="17">
        <v>0</v>
      </c>
      <c r="K329" s="79">
        <f t="shared" si="23"/>
        <v>0</v>
      </c>
      <c r="L329" s="81">
        <f t="shared" si="26"/>
        <v>0</v>
      </c>
      <c r="M329" s="82"/>
      <c r="N329" s="83">
        <f t="shared" si="24"/>
        <v>0</v>
      </c>
      <c r="O329" s="80"/>
      <c r="P329" s="80"/>
      <c r="Q329" s="80"/>
      <c r="R329" s="84">
        <f t="shared" si="25"/>
        <v>0</v>
      </c>
      <c r="S329" s="19" t="str">
        <f t="shared" si="22"/>
        <v>OK</v>
      </c>
      <c r="T329" s="103"/>
      <c r="U329" s="103"/>
      <c r="V329" s="103"/>
      <c r="W329" s="103"/>
      <c r="X329" s="103"/>
      <c r="Y329" s="50"/>
      <c r="Z329" s="50"/>
      <c r="AA329" s="50"/>
      <c r="AB329" s="50"/>
      <c r="AC329" s="50"/>
      <c r="AD329" s="50"/>
      <c r="AE329" s="50"/>
      <c r="AF329" s="51"/>
      <c r="AG329" s="51"/>
      <c r="AH329" s="51"/>
      <c r="AI329" s="51"/>
    </row>
    <row r="330" spans="1:35" ht="40" customHeight="1" x14ac:dyDescent="0.35">
      <c r="A330" s="109"/>
      <c r="B330" s="112"/>
      <c r="C330" s="33">
        <v>327</v>
      </c>
      <c r="D330" s="115"/>
      <c r="E330" s="39" t="s">
        <v>56</v>
      </c>
      <c r="F330" s="40" t="s">
        <v>37</v>
      </c>
      <c r="G330" s="40" t="s">
        <v>96</v>
      </c>
      <c r="H330" s="40" t="s">
        <v>29</v>
      </c>
      <c r="I330" s="38">
        <v>31.65</v>
      </c>
      <c r="J330" s="17">
        <v>0</v>
      </c>
      <c r="K330" s="79">
        <f t="shared" si="23"/>
        <v>0</v>
      </c>
      <c r="L330" s="81">
        <f t="shared" si="26"/>
        <v>0</v>
      </c>
      <c r="M330" s="82"/>
      <c r="N330" s="83">
        <f t="shared" si="24"/>
        <v>0</v>
      </c>
      <c r="O330" s="80"/>
      <c r="P330" s="80"/>
      <c r="Q330" s="80"/>
      <c r="R330" s="84">
        <f t="shared" si="25"/>
        <v>0</v>
      </c>
      <c r="S330" s="19" t="str">
        <f t="shared" si="22"/>
        <v>OK</v>
      </c>
      <c r="T330" s="103"/>
      <c r="U330" s="103"/>
      <c r="V330" s="103"/>
      <c r="W330" s="103"/>
      <c r="X330" s="103"/>
      <c r="Y330" s="50"/>
      <c r="Z330" s="50"/>
      <c r="AA330" s="50"/>
      <c r="AB330" s="50"/>
      <c r="AC330" s="50"/>
      <c r="AD330" s="50"/>
      <c r="AE330" s="50"/>
      <c r="AF330" s="51"/>
      <c r="AG330" s="51"/>
      <c r="AH330" s="51"/>
      <c r="AI330" s="51"/>
    </row>
    <row r="331" spans="1:35" ht="40" customHeight="1" x14ac:dyDescent="0.35">
      <c r="A331" s="109"/>
      <c r="B331" s="112"/>
      <c r="C331" s="33">
        <v>328</v>
      </c>
      <c r="D331" s="115"/>
      <c r="E331" s="39" t="s">
        <v>58</v>
      </c>
      <c r="F331" s="40" t="s">
        <v>37</v>
      </c>
      <c r="G331" s="40" t="s">
        <v>59</v>
      </c>
      <c r="H331" s="40" t="s">
        <v>29</v>
      </c>
      <c r="I331" s="38">
        <v>70.91</v>
      </c>
      <c r="J331" s="17">
        <v>0</v>
      </c>
      <c r="K331" s="79">
        <f t="shared" si="23"/>
        <v>0</v>
      </c>
      <c r="L331" s="81">
        <f t="shared" si="26"/>
        <v>0</v>
      </c>
      <c r="M331" s="82"/>
      <c r="N331" s="83">
        <f t="shared" si="24"/>
        <v>0</v>
      </c>
      <c r="O331" s="80"/>
      <c r="P331" s="80"/>
      <c r="Q331" s="80"/>
      <c r="R331" s="84">
        <f t="shared" si="25"/>
        <v>0</v>
      </c>
      <c r="S331" s="19" t="str">
        <f t="shared" si="22"/>
        <v>OK</v>
      </c>
      <c r="T331" s="103"/>
      <c r="U331" s="103"/>
      <c r="V331" s="103"/>
      <c r="W331" s="103"/>
      <c r="X331" s="103"/>
      <c r="Y331" s="50"/>
      <c r="Z331" s="50"/>
      <c r="AA331" s="50"/>
      <c r="AB331" s="50"/>
      <c r="AC331" s="50"/>
      <c r="AD331" s="50"/>
      <c r="AE331" s="50"/>
      <c r="AF331" s="51"/>
      <c r="AG331" s="51"/>
      <c r="AH331" s="51"/>
      <c r="AI331" s="51"/>
    </row>
    <row r="332" spans="1:35" ht="40" customHeight="1" x14ac:dyDescent="0.35">
      <c r="A332" s="109"/>
      <c r="B332" s="112"/>
      <c r="C332" s="33">
        <v>329</v>
      </c>
      <c r="D332" s="115"/>
      <c r="E332" s="39" t="s">
        <v>60</v>
      </c>
      <c r="F332" s="40" t="s">
        <v>37</v>
      </c>
      <c r="G332" s="40" t="s">
        <v>61</v>
      </c>
      <c r="H332" s="40" t="s">
        <v>29</v>
      </c>
      <c r="I332" s="38">
        <v>118.78</v>
      </c>
      <c r="J332" s="17">
        <v>0</v>
      </c>
      <c r="K332" s="79">
        <f t="shared" si="23"/>
        <v>0</v>
      </c>
      <c r="L332" s="81">
        <f t="shared" si="26"/>
        <v>0</v>
      </c>
      <c r="M332" s="82"/>
      <c r="N332" s="83">
        <f t="shared" si="24"/>
        <v>0</v>
      </c>
      <c r="O332" s="80"/>
      <c r="P332" s="80"/>
      <c r="Q332" s="80"/>
      <c r="R332" s="84">
        <f t="shared" si="25"/>
        <v>0</v>
      </c>
      <c r="S332" s="19" t="str">
        <f t="shared" si="22"/>
        <v>OK</v>
      </c>
      <c r="T332" s="103"/>
      <c r="U332" s="103"/>
      <c r="V332" s="103"/>
      <c r="W332" s="103"/>
      <c r="X332" s="103"/>
      <c r="Y332" s="50"/>
      <c r="Z332" s="50"/>
      <c r="AA332" s="50"/>
      <c r="AB332" s="50"/>
      <c r="AC332" s="50"/>
      <c r="AD332" s="50"/>
      <c r="AE332" s="50"/>
      <c r="AF332" s="51"/>
      <c r="AG332" s="51"/>
      <c r="AH332" s="51"/>
      <c r="AI332" s="51"/>
    </row>
    <row r="333" spans="1:35" ht="40" customHeight="1" x14ac:dyDescent="0.35">
      <c r="A333" s="109"/>
      <c r="B333" s="112"/>
      <c r="C333" s="33">
        <v>330</v>
      </c>
      <c r="D333" s="115"/>
      <c r="E333" s="39" t="s">
        <v>64</v>
      </c>
      <c r="F333" s="40" t="s">
        <v>125</v>
      </c>
      <c r="G333" s="40" t="s">
        <v>63</v>
      </c>
      <c r="H333" s="40" t="s">
        <v>29</v>
      </c>
      <c r="I333" s="38">
        <v>667.31</v>
      </c>
      <c r="J333" s="17">
        <v>0</v>
      </c>
      <c r="K333" s="79">
        <f t="shared" si="23"/>
        <v>0</v>
      </c>
      <c r="L333" s="81">
        <f t="shared" si="26"/>
        <v>0</v>
      </c>
      <c r="M333" s="82"/>
      <c r="N333" s="83">
        <f t="shared" si="24"/>
        <v>0</v>
      </c>
      <c r="O333" s="80"/>
      <c r="P333" s="80"/>
      <c r="Q333" s="80"/>
      <c r="R333" s="84">
        <f t="shared" si="25"/>
        <v>0</v>
      </c>
      <c r="S333" s="19" t="str">
        <f t="shared" si="22"/>
        <v>OK</v>
      </c>
      <c r="T333" s="103"/>
      <c r="U333" s="103"/>
      <c r="V333" s="103"/>
      <c r="W333" s="103"/>
      <c r="X333" s="103"/>
      <c r="Y333" s="50"/>
      <c r="Z333" s="50"/>
      <c r="AA333" s="50"/>
      <c r="AB333" s="50"/>
      <c r="AC333" s="50"/>
      <c r="AD333" s="50"/>
      <c r="AE333" s="50"/>
      <c r="AF333" s="51"/>
      <c r="AG333" s="51"/>
      <c r="AH333" s="51"/>
      <c r="AI333" s="51"/>
    </row>
    <row r="334" spans="1:35" ht="40" customHeight="1" x14ac:dyDescent="0.35">
      <c r="A334" s="109"/>
      <c r="B334" s="112"/>
      <c r="C334" s="33">
        <v>331</v>
      </c>
      <c r="D334" s="115"/>
      <c r="E334" s="39" t="s">
        <v>65</v>
      </c>
      <c r="F334" s="40" t="s">
        <v>125</v>
      </c>
      <c r="G334" s="40" t="s">
        <v>66</v>
      </c>
      <c r="H334" s="40" t="s">
        <v>29</v>
      </c>
      <c r="I334" s="38">
        <v>180.17</v>
      </c>
      <c r="J334" s="17">
        <v>0</v>
      </c>
      <c r="K334" s="79">
        <f t="shared" si="23"/>
        <v>0</v>
      </c>
      <c r="L334" s="81">
        <f t="shared" si="26"/>
        <v>0</v>
      </c>
      <c r="M334" s="82"/>
      <c r="N334" s="83">
        <f t="shared" si="24"/>
        <v>0</v>
      </c>
      <c r="O334" s="80"/>
      <c r="P334" s="80"/>
      <c r="Q334" s="80"/>
      <c r="R334" s="84">
        <f t="shared" si="25"/>
        <v>0</v>
      </c>
      <c r="S334" s="19" t="str">
        <f t="shared" si="22"/>
        <v>OK</v>
      </c>
      <c r="T334" s="103"/>
      <c r="U334" s="103"/>
      <c r="V334" s="103"/>
      <c r="W334" s="103"/>
      <c r="X334" s="103"/>
      <c r="Y334" s="50"/>
      <c r="Z334" s="50"/>
      <c r="AA334" s="50"/>
      <c r="AB334" s="50"/>
      <c r="AC334" s="50"/>
      <c r="AD334" s="50"/>
      <c r="AE334" s="50"/>
      <c r="AF334" s="51"/>
      <c r="AG334" s="51"/>
      <c r="AH334" s="51"/>
      <c r="AI334" s="51"/>
    </row>
    <row r="335" spans="1:35" ht="40" customHeight="1" x14ac:dyDescent="0.35">
      <c r="A335" s="109"/>
      <c r="B335" s="112"/>
      <c r="C335" s="33">
        <v>332</v>
      </c>
      <c r="D335" s="115"/>
      <c r="E335" s="39" t="s">
        <v>67</v>
      </c>
      <c r="F335" s="40" t="s">
        <v>125</v>
      </c>
      <c r="G335" s="40" t="s">
        <v>68</v>
      </c>
      <c r="H335" s="40" t="s">
        <v>29</v>
      </c>
      <c r="I335" s="38">
        <v>827.52</v>
      </c>
      <c r="J335" s="17">
        <v>0</v>
      </c>
      <c r="K335" s="79">
        <f t="shared" si="23"/>
        <v>0</v>
      </c>
      <c r="L335" s="81">
        <f t="shared" si="26"/>
        <v>0</v>
      </c>
      <c r="M335" s="82"/>
      <c r="N335" s="83">
        <f t="shared" si="24"/>
        <v>0</v>
      </c>
      <c r="O335" s="80"/>
      <c r="P335" s="80"/>
      <c r="Q335" s="80"/>
      <c r="R335" s="84">
        <f t="shared" si="25"/>
        <v>0</v>
      </c>
      <c r="S335" s="19" t="str">
        <f t="shared" si="22"/>
        <v>OK</v>
      </c>
      <c r="T335" s="103"/>
      <c r="U335" s="103"/>
      <c r="V335" s="103"/>
      <c r="W335" s="103"/>
      <c r="X335" s="103"/>
      <c r="Y335" s="50"/>
      <c r="Z335" s="50"/>
      <c r="AA335" s="50"/>
      <c r="AB335" s="50"/>
      <c r="AC335" s="50"/>
      <c r="AD335" s="50"/>
      <c r="AE335" s="50"/>
      <c r="AF335" s="51"/>
      <c r="AG335" s="51"/>
      <c r="AH335" s="51"/>
      <c r="AI335" s="51"/>
    </row>
    <row r="336" spans="1:35" ht="40" customHeight="1" x14ac:dyDescent="0.35">
      <c r="A336" s="109"/>
      <c r="B336" s="112"/>
      <c r="C336" s="33">
        <v>333</v>
      </c>
      <c r="D336" s="115"/>
      <c r="E336" s="39" t="s">
        <v>69</v>
      </c>
      <c r="F336" s="40" t="s">
        <v>125</v>
      </c>
      <c r="G336" s="40" t="s">
        <v>28</v>
      </c>
      <c r="H336" s="40" t="s">
        <v>29</v>
      </c>
      <c r="I336" s="38">
        <v>413.48</v>
      </c>
      <c r="J336" s="17">
        <v>0</v>
      </c>
      <c r="K336" s="79">
        <f t="shared" si="23"/>
        <v>0</v>
      </c>
      <c r="L336" s="81">
        <f t="shared" si="26"/>
        <v>0</v>
      </c>
      <c r="M336" s="82"/>
      <c r="N336" s="83">
        <f t="shared" si="24"/>
        <v>0</v>
      </c>
      <c r="O336" s="80"/>
      <c r="P336" s="80"/>
      <c r="Q336" s="80"/>
      <c r="R336" s="84">
        <f t="shared" si="25"/>
        <v>0</v>
      </c>
      <c r="S336" s="19" t="str">
        <f t="shared" si="22"/>
        <v>OK</v>
      </c>
      <c r="T336" s="103"/>
      <c r="U336" s="103"/>
      <c r="V336" s="103"/>
      <c r="W336" s="103"/>
      <c r="X336" s="103"/>
      <c r="Y336" s="50"/>
      <c r="Z336" s="50"/>
      <c r="AA336" s="50"/>
      <c r="AB336" s="50"/>
      <c r="AC336" s="50"/>
      <c r="AD336" s="50"/>
      <c r="AE336" s="50"/>
      <c r="AF336" s="51"/>
      <c r="AG336" s="51"/>
      <c r="AH336" s="51"/>
      <c r="AI336" s="51"/>
    </row>
    <row r="337" spans="1:35" ht="40" customHeight="1" x14ac:dyDescent="0.35">
      <c r="A337" s="109"/>
      <c r="B337" s="112"/>
      <c r="C337" s="33">
        <v>334</v>
      </c>
      <c r="D337" s="115"/>
      <c r="E337" s="39" t="s">
        <v>70</v>
      </c>
      <c r="F337" s="40" t="s">
        <v>125</v>
      </c>
      <c r="G337" s="40" t="s">
        <v>71</v>
      </c>
      <c r="H337" s="40" t="s">
        <v>29</v>
      </c>
      <c r="I337" s="38">
        <v>157.21</v>
      </c>
      <c r="J337" s="17">
        <v>0</v>
      </c>
      <c r="K337" s="79">
        <f t="shared" si="23"/>
        <v>0</v>
      </c>
      <c r="L337" s="81">
        <f t="shared" si="26"/>
        <v>0</v>
      </c>
      <c r="M337" s="82"/>
      <c r="N337" s="83">
        <f t="shared" si="24"/>
        <v>0</v>
      </c>
      <c r="O337" s="80"/>
      <c r="P337" s="80"/>
      <c r="Q337" s="80"/>
      <c r="R337" s="84">
        <f t="shared" si="25"/>
        <v>0</v>
      </c>
      <c r="S337" s="19" t="str">
        <f t="shared" si="22"/>
        <v>OK</v>
      </c>
      <c r="T337" s="103"/>
      <c r="U337" s="103"/>
      <c r="V337" s="103"/>
      <c r="W337" s="103"/>
      <c r="X337" s="103"/>
      <c r="Y337" s="50"/>
      <c r="Z337" s="50"/>
      <c r="AA337" s="50"/>
      <c r="AB337" s="50"/>
      <c r="AC337" s="50"/>
      <c r="AD337" s="50"/>
      <c r="AE337" s="50"/>
      <c r="AF337" s="51"/>
      <c r="AG337" s="51"/>
      <c r="AH337" s="51"/>
      <c r="AI337" s="51"/>
    </row>
    <row r="338" spans="1:35" ht="40" customHeight="1" x14ac:dyDescent="0.35">
      <c r="A338" s="109"/>
      <c r="B338" s="112"/>
      <c r="C338" s="33">
        <v>335</v>
      </c>
      <c r="D338" s="115"/>
      <c r="E338" s="39" t="s">
        <v>72</v>
      </c>
      <c r="F338" s="40" t="s">
        <v>125</v>
      </c>
      <c r="G338" s="40" t="s">
        <v>73</v>
      </c>
      <c r="H338" s="40" t="s">
        <v>29</v>
      </c>
      <c r="I338" s="38">
        <v>916.17</v>
      </c>
      <c r="J338" s="17">
        <v>0</v>
      </c>
      <c r="K338" s="79">
        <f t="shared" si="23"/>
        <v>0</v>
      </c>
      <c r="L338" s="81">
        <f t="shared" si="26"/>
        <v>0</v>
      </c>
      <c r="M338" s="82"/>
      <c r="N338" s="83">
        <f t="shared" si="24"/>
        <v>0</v>
      </c>
      <c r="O338" s="80"/>
      <c r="P338" s="80"/>
      <c r="Q338" s="80"/>
      <c r="R338" s="84">
        <f t="shared" si="25"/>
        <v>0</v>
      </c>
      <c r="S338" s="19" t="str">
        <f t="shared" si="22"/>
        <v>OK</v>
      </c>
      <c r="T338" s="103"/>
      <c r="U338" s="103"/>
      <c r="V338" s="103"/>
      <c r="W338" s="103"/>
      <c r="X338" s="103"/>
      <c r="Y338" s="50"/>
      <c r="Z338" s="50"/>
      <c r="AA338" s="50"/>
      <c r="AB338" s="50"/>
      <c r="AC338" s="50"/>
      <c r="AD338" s="50"/>
      <c r="AE338" s="50"/>
      <c r="AF338" s="51"/>
      <c r="AG338" s="51"/>
      <c r="AH338" s="51"/>
      <c r="AI338" s="51"/>
    </row>
    <row r="339" spans="1:35" ht="40" customHeight="1" x14ac:dyDescent="0.35">
      <c r="A339" s="109"/>
      <c r="B339" s="112"/>
      <c r="C339" s="33">
        <v>336</v>
      </c>
      <c r="D339" s="115"/>
      <c r="E339" s="39" t="s">
        <v>74</v>
      </c>
      <c r="F339" s="40" t="s">
        <v>125</v>
      </c>
      <c r="G339" s="40" t="s">
        <v>75</v>
      </c>
      <c r="H339" s="40" t="s">
        <v>29</v>
      </c>
      <c r="I339" s="38">
        <v>1278.82</v>
      </c>
      <c r="J339" s="17">
        <v>0</v>
      </c>
      <c r="K339" s="79">
        <f t="shared" si="23"/>
        <v>0</v>
      </c>
      <c r="L339" s="81">
        <f t="shared" si="26"/>
        <v>0</v>
      </c>
      <c r="M339" s="82"/>
      <c r="N339" s="83">
        <f t="shared" si="24"/>
        <v>0</v>
      </c>
      <c r="O339" s="80"/>
      <c r="P339" s="80"/>
      <c r="Q339" s="80"/>
      <c r="R339" s="84">
        <f t="shared" si="25"/>
        <v>0</v>
      </c>
      <c r="S339" s="19" t="str">
        <f t="shared" si="22"/>
        <v>OK</v>
      </c>
      <c r="T339" s="103"/>
      <c r="U339" s="103"/>
      <c r="V339" s="103"/>
      <c r="W339" s="103"/>
      <c r="X339" s="103"/>
      <c r="Y339" s="50"/>
      <c r="Z339" s="50"/>
      <c r="AA339" s="50"/>
      <c r="AB339" s="50"/>
      <c r="AC339" s="50"/>
      <c r="AD339" s="50"/>
      <c r="AE339" s="50"/>
      <c r="AF339" s="51"/>
      <c r="AG339" s="51"/>
      <c r="AH339" s="51"/>
      <c r="AI339" s="51"/>
    </row>
    <row r="340" spans="1:35" ht="40" customHeight="1" x14ac:dyDescent="0.35">
      <c r="A340" s="109"/>
      <c r="B340" s="112"/>
      <c r="C340" s="33">
        <v>337</v>
      </c>
      <c r="D340" s="115"/>
      <c r="E340" s="39" t="s">
        <v>76</v>
      </c>
      <c r="F340" s="40" t="s">
        <v>125</v>
      </c>
      <c r="G340" s="40" t="s">
        <v>28</v>
      </c>
      <c r="H340" s="40" t="s">
        <v>29</v>
      </c>
      <c r="I340" s="38">
        <v>684.04</v>
      </c>
      <c r="J340" s="17">
        <v>0</v>
      </c>
      <c r="K340" s="79">
        <f t="shared" si="23"/>
        <v>0</v>
      </c>
      <c r="L340" s="81">
        <f t="shared" si="26"/>
        <v>0</v>
      </c>
      <c r="M340" s="82"/>
      <c r="N340" s="83">
        <f t="shared" si="24"/>
        <v>0</v>
      </c>
      <c r="O340" s="80"/>
      <c r="P340" s="80"/>
      <c r="Q340" s="80"/>
      <c r="R340" s="84">
        <f t="shared" si="25"/>
        <v>0</v>
      </c>
      <c r="S340" s="19" t="str">
        <f t="shared" si="22"/>
        <v>OK</v>
      </c>
      <c r="T340" s="103"/>
      <c r="U340" s="103"/>
      <c r="V340" s="103"/>
      <c r="W340" s="103"/>
      <c r="X340" s="103"/>
      <c r="Y340" s="50"/>
      <c r="Z340" s="50"/>
      <c r="AA340" s="50"/>
      <c r="AB340" s="50"/>
      <c r="AC340" s="50"/>
      <c r="AD340" s="50"/>
      <c r="AE340" s="50"/>
      <c r="AF340" s="51"/>
      <c r="AG340" s="51"/>
      <c r="AH340" s="51"/>
      <c r="AI340" s="51"/>
    </row>
    <row r="341" spans="1:35" ht="40" customHeight="1" x14ac:dyDescent="0.35">
      <c r="A341" s="109"/>
      <c r="B341" s="112"/>
      <c r="C341" s="33">
        <v>338</v>
      </c>
      <c r="D341" s="115"/>
      <c r="E341" s="39" t="s">
        <v>77</v>
      </c>
      <c r="F341" s="40" t="s">
        <v>125</v>
      </c>
      <c r="G341" s="40" t="s">
        <v>28</v>
      </c>
      <c r="H341" s="40" t="s">
        <v>29</v>
      </c>
      <c r="I341" s="38">
        <v>1291.77</v>
      </c>
      <c r="J341" s="17">
        <v>0</v>
      </c>
      <c r="K341" s="79">
        <f t="shared" si="23"/>
        <v>0</v>
      </c>
      <c r="L341" s="81">
        <f t="shared" si="26"/>
        <v>0</v>
      </c>
      <c r="M341" s="82"/>
      <c r="N341" s="83">
        <f t="shared" si="24"/>
        <v>0</v>
      </c>
      <c r="O341" s="80"/>
      <c r="P341" s="80"/>
      <c r="Q341" s="80"/>
      <c r="R341" s="84">
        <f t="shared" si="25"/>
        <v>0</v>
      </c>
      <c r="S341" s="19" t="str">
        <f t="shared" si="22"/>
        <v>OK</v>
      </c>
      <c r="T341" s="103"/>
      <c r="U341" s="103"/>
      <c r="V341" s="103"/>
      <c r="W341" s="103"/>
      <c r="X341" s="103"/>
      <c r="Y341" s="50"/>
      <c r="Z341" s="50"/>
      <c r="AA341" s="50"/>
      <c r="AB341" s="50"/>
      <c r="AC341" s="50"/>
      <c r="AD341" s="50"/>
      <c r="AE341" s="50"/>
      <c r="AF341" s="51"/>
      <c r="AG341" s="51"/>
      <c r="AH341" s="51"/>
      <c r="AI341" s="51"/>
    </row>
    <row r="342" spans="1:35" ht="40" customHeight="1" x14ac:dyDescent="0.35">
      <c r="A342" s="109"/>
      <c r="B342" s="112"/>
      <c r="C342" s="33">
        <v>339</v>
      </c>
      <c r="D342" s="115"/>
      <c r="E342" s="39" t="s">
        <v>78</v>
      </c>
      <c r="F342" s="40" t="s">
        <v>125</v>
      </c>
      <c r="G342" s="40" t="s">
        <v>28</v>
      </c>
      <c r="H342" s="40" t="s">
        <v>29</v>
      </c>
      <c r="I342" s="38">
        <v>85.89</v>
      </c>
      <c r="J342" s="17">
        <v>0</v>
      </c>
      <c r="K342" s="79">
        <f t="shared" si="23"/>
        <v>0</v>
      </c>
      <c r="L342" s="81">
        <f t="shared" si="26"/>
        <v>0</v>
      </c>
      <c r="M342" s="82"/>
      <c r="N342" s="83">
        <f t="shared" si="24"/>
        <v>0</v>
      </c>
      <c r="O342" s="80"/>
      <c r="P342" s="80"/>
      <c r="Q342" s="80"/>
      <c r="R342" s="84">
        <f t="shared" si="25"/>
        <v>0</v>
      </c>
      <c r="S342" s="19" t="str">
        <f t="shared" si="22"/>
        <v>OK</v>
      </c>
      <c r="T342" s="103"/>
      <c r="U342" s="103"/>
      <c r="V342" s="103"/>
      <c r="W342" s="103"/>
      <c r="X342" s="103"/>
      <c r="Y342" s="50"/>
      <c r="Z342" s="50"/>
      <c r="AA342" s="50"/>
      <c r="AB342" s="50"/>
      <c r="AC342" s="50"/>
      <c r="AD342" s="50"/>
      <c r="AE342" s="50"/>
      <c r="AF342" s="51"/>
      <c r="AG342" s="51"/>
      <c r="AH342" s="51"/>
      <c r="AI342" s="51"/>
    </row>
    <row r="343" spans="1:35" ht="40" customHeight="1" x14ac:dyDescent="0.35">
      <c r="A343" s="109"/>
      <c r="B343" s="112"/>
      <c r="C343" s="33">
        <v>340</v>
      </c>
      <c r="D343" s="115"/>
      <c r="E343" s="39" t="s">
        <v>131</v>
      </c>
      <c r="F343" s="40" t="s">
        <v>125</v>
      </c>
      <c r="G343" s="40" t="s">
        <v>28</v>
      </c>
      <c r="H343" s="40" t="s">
        <v>29</v>
      </c>
      <c r="I343" s="38">
        <v>81.319999999999993</v>
      </c>
      <c r="J343" s="17">
        <v>0</v>
      </c>
      <c r="K343" s="79">
        <f t="shared" si="23"/>
        <v>0</v>
      </c>
      <c r="L343" s="81">
        <f t="shared" si="26"/>
        <v>0</v>
      </c>
      <c r="M343" s="82"/>
      <c r="N343" s="83">
        <f t="shared" si="24"/>
        <v>0</v>
      </c>
      <c r="O343" s="80"/>
      <c r="P343" s="80"/>
      <c r="Q343" s="80"/>
      <c r="R343" s="84">
        <f t="shared" si="25"/>
        <v>0</v>
      </c>
      <c r="S343" s="19" t="str">
        <f t="shared" si="22"/>
        <v>OK</v>
      </c>
      <c r="T343" s="103"/>
      <c r="U343" s="103"/>
      <c r="V343" s="103"/>
      <c r="W343" s="103"/>
      <c r="X343" s="103"/>
      <c r="Y343" s="50"/>
      <c r="Z343" s="50"/>
      <c r="AA343" s="50"/>
      <c r="AB343" s="50"/>
      <c r="AC343" s="50"/>
      <c r="AD343" s="50"/>
      <c r="AE343" s="50"/>
      <c r="AF343" s="51"/>
      <c r="AG343" s="51"/>
      <c r="AH343" s="51"/>
      <c r="AI343" s="51"/>
    </row>
    <row r="344" spans="1:35" ht="40" customHeight="1" x14ac:dyDescent="0.35">
      <c r="A344" s="109"/>
      <c r="B344" s="112"/>
      <c r="C344" s="33">
        <v>341</v>
      </c>
      <c r="D344" s="115"/>
      <c r="E344" s="39" t="s">
        <v>133</v>
      </c>
      <c r="F344" s="40" t="s">
        <v>37</v>
      </c>
      <c r="G344" s="40" t="s">
        <v>80</v>
      </c>
      <c r="H344" s="40" t="s">
        <v>29</v>
      </c>
      <c r="I344" s="38">
        <v>23.66</v>
      </c>
      <c r="J344" s="17">
        <v>0</v>
      </c>
      <c r="K344" s="79">
        <f t="shared" si="23"/>
        <v>0</v>
      </c>
      <c r="L344" s="81">
        <f t="shared" si="26"/>
        <v>0</v>
      </c>
      <c r="M344" s="82"/>
      <c r="N344" s="83">
        <f t="shared" si="24"/>
        <v>0</v>
      </c>
      <c r="O344" s="80"/>
      <c r="P344" s="80"/>
      <c r="Q344" s="80"/>
      <c r="R344" s="84">
        <f t="shared" si="25"/>
        <v>0</v>
      </c>
      <c r="S344" s="19" t="str">
        <f t="shared" si="22"/>
        <v>OK</v>
      </c>
      <c r="T344" s="103"/>
      <c r="U344" s="103"/>
      <c r="V344" s="103"/>
      <c r="W344" s="103"/>
      <c r="X344" s="103"/>
      <c r="Y344" s="50"/>
      <c r="Z344" s="50"/>
      <c r="AA344" s="50"/>
      <c r="AB344" s="50"/>
      <c r="AC344" s="50"/>
      <c r="AD344" s="50"/>
      <c r="AE344" s="50"/>
      <c r="AF344" s="51"/>
      <c r="AG344" s="51"/>
      <c r="AH344" s="51"/>
      <c r="AI344" s="51"/>
    </row>
    <row r="345" spans="1:35" ht="40" customHeight="1" x14ac:dyDescent="0.35">
      <c r="A345" s="109"/>
      <c r="B345" s="112"/>
      <c r="C345" s="33">
        <v>342</v>
      </c>
      <c r="D345" s="115"/>
      <c r="E345" s="39" t="s">
        <v>134</v>
      </c>
      <c r="F345" s="40" t="s">
        <v>37</v>
      </c>
      <c r="G345" s="40" t="s">
        <v>81</v>
      </c>
      <c r="H345" s="40" t="s">
        <v>29</v>
      </c>
      <c r="I345" s="38">
        <v>24.79</v>
      </c>
      <c r="J345" s="17">
        <v>0</v>
      </c>
      <c r="K345" s="79">
        <f t="shared" si="23"/>
        <v>0</v>
      </c>
      <c r="L345" s="81">
        <f t="shared" si="26"/>
        <v>0</v>
      </c>
      <c r="M345" s="82"/>
      <c r="N345" s="83">
        <f t="shared" si="24"/>
        <v>0</v>
      </c>
      <c r="O345" s="80"/>
      <c r="P345" s="80"/>
      <c r="Q345" s="80"/>
      <c r="R345" s="84">
        <f t="shared" si="25"/>
        <v>0</v>
      </c>
      <c r="S345" s="19" t="str">
        <f t="shared" si="22"/>
        <v>OK</v>
      </c>
      <c r="T345" s="103"/>
      <c r="U345" s="103"/>
      <c r="V345" s="103"/>
      <c r="W345" s="103"/>
      <c r="X345" s="103"/>
      <c r="Y345" s="50"/>
      <c r="Z345" s="50"/>
      <c r="AA345" s="50"/>
      <c r="AB345" s="50"/>
      <c r="AC345" s="50"/>
      <c r="AD345" s="50"/>
      <c r="AE345" s="50"/>
      <c r="AF345" s="51"/>
      <c r="AG345" s="51"/>
      <c r="AH345" s="51"/>
      <c r="AI345" s="51"/>
    </row>
    <row r="346" spans="1:35" ht="40" customHeight="1" x14ac:dyDescent="0.35">
      <c r="A346" s="109"/>
      <c r="B346" s="112"/>
      <c r="C346" s="33">
        <v>343</v>
      </c>
      <c r="D346" s="115"/>
      <c r="E346" s="39" t="s">
        <v>135</v>
      </c>
      <c r="F346" s="40" t="s">
        <v>37</v>
      </c>
      <c r="G346" s="40" t="s">
        <v>82</v>
      </c>
      <c r="H346" s="40" t="s">
        <v>29</v>
      </c>
      <c r="I346" s="38">
        <v>62.42</v>
      </c>
      <c r="J346" s="17">
        <v>0</v>
      </c>
      <c r="K346" s="79">
        <f t="shared" si="23"/>
        <v>0</v>
      </c>
      <c r="L346" s="81">
        <f t="shared" si="26"/>
        <v>0</v>
      </c>
      <c r="M346" s="82"/>
      <c r="N346" s="83">
        <f t="shared" si="24"/>
        <v>0</v>
      </c>
      <c r="O346" s="80"/>
      <c r="P346" s="80"/>
      <c r="Q346" s="80"/>
      <c r="R346" s="84">
        <f t="shared" si="25"/>
        <v>0</v>
      </c>
      <c r="S346" s="19" t="str">
        <f t="shared" si="22"/>
        <v>OK</v>
      </c>
      <c r="T346" s="103"/>
      <c r="U346" s="103"/>
      <c r="V346" s="103"/>
      <c r="W346" s="103"/>
      <c r="X346" s="103"/>
      <c r="Y346" s="50"/>
      <c r="Z346" s="50"/>
      <c r="AA346" s="50"/>
      <c r="AB346" s="50"/>
      <c r="AC346" s="50"/>
      <c r="AD346" s="50"/>
      <c r="AE346" s="50"/>
      <c r="AF346" s="51"/>
      <c r="AG346" s="51"/>
      <c r="AH346" s="51"/>
      <c r="AI346" s="51"/>
    </row>
    <row r="347" spans="1:35" ht="40" customHeight="1" x14ac:dyDescent="0.35">
      <c r="A347" s="109"/>
      <c r="B347" s="112"/>
      <c r="C347" s="33">
        <v>344</v>
      </c>
      <c r="D347" s="115"/>
      <c r="E347" s="39" t="s">
        <v>136</v>
      </c>
      <c r="F347" s="40" t="s">
        <v>37</v>
      </c>
      <c r="G347" s="40" t="s">
        <v>83</v>
      </c>
      <c r="H347" s="40" t="s">
        <v>29</v>
      </c>
      <c r="I347" s="38">
        <v>32.659999999999997</v>
      </c>
      <c r="J347" s="17">
        <v>0</v>
      </c>
      <c r="K347" s="79">
        <f t="shared" si="23"/>
        <v>0</v>
      </c>
      <c r="L347" s="81">
        <f t="shared" si="26"/>
        <v>0</v>
      </c>
      <c r="M347" s="82"/>
      <c r="N347" s="83">
        <f t="shared" si="24"/>
        <v>0</v>
      </c>
      <c r="O347" s="80"/>
      <c r="P347" s="80"/>
      <c r="Q347" s="80"/>
      <c r="R347" s="84">
        <f t="shared" si="25"/>
        <v>0</v>
      </c>
      <c r="S347" s="19" t="str">
        <f t="shared" si="22"/>
        <v>OK</v>
      </c>
      <c r="T347" s="103"/>
      <c r="U347" s="103"/>
      <c r="V347" s="103"/>
      <c r="W347" s="103"/>
      <c r="X347" s="103"/>
      <c r="Y347" s="50"/>
      <c r="Z347" s="50"/>
      <c r="AA347" s="50"/>
      <c r="AB347" s="50"/>
      <c r="AC347" s="50"/>
      <c r="AD347" s="50"/>
      <c r="AE347" s="50"/>
      <c r="AF347" s="51"/>
      <c r="AG347" s="51"/>
      <c r="AH347" s="51"/>
      <c r="AI347" s="51"/>
    </row>
    <row r="348" spans="1:35" ht="40" customHeight="1" x14ac:dyDescent="0.35">
      <c r="A348" s="109"/>
      <c r="B348" s="112"/>
      <c r="C348" s="33">
        <v>345</v>
      </c>
      <c r="D348" s="115"/>
      <c r="E348" s="39" t="s">
        <v>86</v>
      </c>
      <c r="F348" s="40" t="s">
        <v>125</v>
      </c>
      <c r="G348" s="40" t="s">
        <v>87</v>
      </c>
      <c r="H348" s="40" t="s">
        <v>29</v>
      </c>
      <c r="I348" s="38">
        <v>552.51</v>
      </c>
      <c r="J348" s="17">
        <v>0</v>
      </c>
      <c r="K348" s="79">
        <f t="shared" si="23"/>
        <v>0</v>
      </c>
      <c r="L348" s="81">
        <f t="shared" si="26"/>
        <v>0</v>
      </c>
      <c r="M348" s="82"/>
      <c r="N348" s="83">
        <f t="shared" si="24"/>
        <v>0</v>
      </c>
      <c r="O348" s="80"/>
      <c r="P348" s="80"/>
      <c r="Q348" s="80"/>
      <c r="R348" s="84">
        <f t="shared" si="25"/>
        <v>0</v>
      </c>
      <c r="S348" s="19" t="str">
        <f t="shared" si="22"/>
        <v>OK</v>
      </c>
      <c r="T348" s="103"/>
      <c r="U348" s="103"/>
      <c r="V348" s="103"/>
      <c r="W348" s="103"/>
      <c r="X348" s="103"/>
      <c r="Y348" s="50"/>
      <c r="Z348" s="50"/>
      <c r="AA348" s="50"/>
      <c r="AB348" s="50"/>
      <c r="AC348" s="50"/>
      <c r="AD348" s="50"/>
      <c r="AE348" s="50"/>
      <c r="AF348" s="51"/>
      <c r="AG348" s="51"/>
      <c r="AH348" s="51"/>
      <c r="AI348" s="51"/>
    </row>
    <row r="349" spans="1:35" ht="40" customHeight="1" x14ac:dyDescent="0.35">
      <c r="A349" s="109"/>
      <c r="B349" s="112"/>
      <c r="C349" s="33">
        <v>346</v>
      </c>
      <c r="D349" s="115"/>
      <c r="E349" s="39" t="s">
        <v>88</v>
      </c>
      <c r="F349" s="40" t="s">
        <v>125</v>
      </c>
      <c r="G349" s="40" t="s">
        <v>28</v>
      </c>
      <c r="H349" s="40" t="s">
        <v>29</v>
      </c>
      <c r="I349" s="38">
        <v>1097.5</v>
      </c>
      <c r="J349" s="17">
        <v>0</v>
      </c>
      <c r="K349" s="79">
        <f t="shared" si="23"/>
        <v>0</v>
      </c>
      <c r="L349" s="81">
        <f t="shared" si="26"/>
        <v>0</v>
      </c>
      <c r="M349" s="82"/>
      <c r="N349" s="83">
        <f t="shared" si="24"/>
        <v>0</v>
      </c>
      <c r="O349" s="80"/>
      <c r="P349" s="80"/>
      <c r="Q349" s="80"/>
      <c r="R349" s="84">
        <f t="shared" si="25"/>
        <v>0</v>
      </c>
      <c r="S349" s="19" t="str">
        <f t="shared" si="22"/>
        <v>OK</v>
      </c>
      <c r="T349" s="103"/>
      <c r="U349" s="103"/>
      <c r="V349" s="103"/>
      <c r="W349" s="103"/>
      <c r="X349" s="103"/>
      <c r="Y349" s="50"/>
      <c r="Z349" s="50"/>
      <c r="AA349" s="50"/>
      <c r="AB349" s="50"/>
      <c r="AC349" s="50"/>
      <c r="AD349" s="50"/>
      <c r="AE349" s="50"/>
      <c r="AF349" s="51"/>
      <c r="AG349" s="51"/>
      <c r="AH349" s="51"/>
      <c r="AI349" s="51"/>
    </row>
    <row r="350" spans="1:35" ht="40" customHeight="1" x14ac:dyDescent="0.35">
      <c r="A350" s="109"/>
      <c r="B350" s="112"/>
      <c r="C350" s="33">
        <v>347</v>
      </c>
      <c r="D350" s="115"/>
      <c r="E350" s="39" t="s">
        <v>89</v>
      </c>
      <c r="F350" s="40" t="s">
        <v>37</v>
      </c>
      <c r="G350" s="40" t="s">
        <v>28</v>
      </c>
      <c r="H350" s="40" t="s">
        <v>29</v>
      </c>
      <c r="I350" s="38">
        <v>229.04</v>
      </c>
      <c r="J350" s="17">
        <v>0</v>
      </c>
      <c r="K350" s="79">
        <f t="shared" si="23"/>
        <v>0</v>
      </c>
      <c r="L350" s="81">
        <f t="shared" si="26"/>
        <v>0</v>
      </c>
      <c r="M350" s="82"/>
      <c r="N350" s="83">
        <f t="shared" si="24"/>
        <v>0</v>
      </c>
      <c r="O350" s="80"/>
      <c r="P350" s="80"/>
      <c r="Q350" s="80"/>
      <c r="R350" s="84">
        <f t="shared" si="25"/>
        <v>0</v>
      </c>
      <c r="S350" s="19" t="str">
        <f t="shared" si="22"/>
        <v>OK</v>
      </c>
      <c r="T350" s="103"/>
      <c r="U350" s="103"/>
      <c r="V350" s="103"/>
      <c r="W350" s="103"/>
      <c r="X350" s="103"/>
      <c r="Y350" s="50"/>
      <c r="Z350" s="50"/>
      <c r="AA350" s="50"/>
      <c r="AB350" s="50"/>
      <c r="AC350" s="50"/>
      <c r="AD350" s="50"/>
      <c r="AE350" s="50"/>
      <c r="AF350" s="51"/>
      <c r="AG350" s="51"/>
      <c r="AH350" s="51"/>
      <c r="AI350" s="51"/>
    </row>
    <row r="351" spans="1:35" ht="40" customHeight="1" x14ac:dyDescent="0.35">
      <c r="A351" s="109"/>
      <c r="B351" s="112"/>
      <c r="C351" s="33">
        <v>348</v>
      </c>
      <c r="D351" s="115"/>
      <c r="E351" s="39" t="s">
        <v>90</v>
      </c>
      <c r="F351" s="40" t="s">
        <v>37</v>
      </c>
      <c r="G351" s="40" t="s">
        <v>28</v>
      </c>
      <c r="H351" s="40" t="s">
        <v>29</v>
      </c>
      <c r="I351" s="38">
        <v>128.83000000000001</v>
      </c>
      <c r="J351" s="17">
        <v>0</v>
      </c>
      <c r="K351" s="79">
        <f t="shared" si="23"/>
        <v>0</v>
      </c>
      <c r="L351" s="81">
        <f t="shared" si="26"/>
        <v>0</v>
      </c>
      <c r="M351" s="82"/>
      <c r="N351" s="83">
        <f t="shared" si="24"/>
        <v>0</v>
      </c>
      <c r="O351" s="80"/>
      <c r="P351" s="80"/>
      <c r="Q351" s="80"/>
      <c r="R351" s="84">
        <f t="shared" si="25"/>
        <v>0</v>
      </c>
      <c r="S351" s="19" t="str">
        <f t="shared" si="22"/>
        <v>OK</v>
      </c>
      <c r="T351" s="103"/>
      <c r="U351" s="103"/>
      <c r="V351" s="103"/>
      <c r="W351" s="103"/>
      <c r="X351" s="103"/>
      <c r="Y351" s="50"/>
      <c r="Z351" s="50"/>
      <c r="AA351" s="50"/>
      <c r="AB351" s="50"/>
      <c r="AC351" s="50"/>
      <c r="AD351" s="50"/>
      <c r="AE351" s="50"/>
      <c r="AF351" s="51"/>
      <c r="AG351" s="51"/>
      <c r="AH351" s="51"/>
      <c r="AI351" s="51"/>
    </row>
    <row r="352" spans="1:35" ht="40" customHeight="1" x14ac:dyDescent="0.35">
      <c r="A352" s="109"/>
      <c r="B352" s="112"/>
      <c r="C352" s="33">
        <v>349</v>
      </c>
      <c r="D352" s="115"/>
      <c r="E352" s="39" t="s">
        <v>91</v>
      </c>
      <c r="F352" s="40" t="s">
        <v>37</v>
      </c>
      <c r="G352" s="40" t="s">
        <v>92</v>
      </c>
      <c r="H352" s="40" t="s">
        <v>29</v>
      </c>
      <c r="I352" s="38">
        <v>23.1</v>
      </c>
      <c r="J352" s="17">
        <v>0</v>
      </c>
      <c r="K352" s="79">
        <f t="shared" si="23"/>
        <v>0</v>
      </c>
      <c r="L352" s="81">
        <f t="shared" si="26"/>
        <v>0</v>
      </c>
      <c r="M352" s="82"/>
      <c r="N352" s="83">
        <f t="shared" si="24"/>
        <v>0</v>
      </c>
      <c r="O352" s="80"/>
      <c r="P352" s="80"/>
      <c r="Q352" s="80"/>
      <c r="R352" s="84">
        <f t="shared" si="25"/>
        <v>0</v>
      </c>
      <c r="S352" s="19" t="str">
        <f t="shared" si="22"/>
        <v>OK</v>
      </c>
      <c r="T352" s="103"/>
      <c r="U352" s="103"/>
      <c r="V352" s="103"/>
      <c r="W352" s="103"/>
      <c r="X352" s="103"/>
      <c r="Y352" s="50"/>
      <c r="Z352" s="50"/>
      <c r="AA352" s="50"/>
      <c r="AB352" s="50"/>
      <c r="AC352" s="50"/>
      <c r="AD352" s="50"/>
      <c r="AE352" s="50"/>
      <c r="AF352" s="51"/>
      <c r="AG352" s="51"/>
      <c r="AH352" s="51"/>
      <c r="AI352" s="51"/>
    </row>
    <row r="353" spans="1:35" ht="40" customHeight="1" x14ac:dyDescent="0.35">
      <c r="A353" s="109"/>
      <c r="B353" s="112"/>
      <c r="C353" s="33">
        <v>350</v>
      </c>
      <c r="D353" s="115"/>
      <c r="E353" s="39" t="s">
        <v>93</v>
      </c>
      <c r="F353" s="40" t="s">
        <v>125</v>
      </c>
      <c r="G353" s="40" t="s">
        <v>28</v>
      </c>
      <c r="H353" s="40" t="s">
        <v>29</v>
      </c>
      <c r="I353" s="38">
        <v>213.77</v>
      </c>
      <c r="J353" s="17">
        <v>0</v>
      </c>
      <c r="K353" s="79">
        <f t="shared" si="23"/>
        <v>0</v>
      </c>
      <c r="L353" s="81">
        <f t="shared" si="26"/>
        <v>0</v>
      </c>
      <c r="M353" s="82"/>
      <c r="N353" s="83">
        <f t="shared" si="24"/>
        <v>0</v>
      </c>
      <c r="O353" s="80"/>
      <c r="P353" s="80"/>
      <c r="Q353" s="80"/>
      <c r="R353" s="84">
        <f t="shared" si="25"/>
        <v>0</v>
      </c>
      <c r="S353" s="19" t="str">
        <f t="shared" si="22"/>
        <v>OK</v>
      </c>
      <c r="T353" s="103"/>
      <c r="U353" s="103"/>
      <c r="V353" s="103"/>
      <c r="W353" s="103"/>
      <c r="X353" s="103"/>
      <c r="Y353" s="50"/>
      <c r="Z353" s="50"/>
      <c r="AA353" s="50"/>
      <c r="AB353" s="50"/>
      <c r="AC353" s="50"/>
      <c r="AD353" s="50"/>
      <c r="AE353" s="50"/>
      <c r="AF353" s="51"/>
      <c r="AG353" s="51"/>
      <c r="AH353" s="51"/>
      <c r="AI353" s="51"/>
    </row>
    <row r="354" spans="1:35" ht="40" customHeight="1" x14ac:dyDescent="0.35">
      <c r="A354" s="110"/>
      <c r="B354" s="113"/>
      <c r="C354" s="41">
        <v>351</v>
      </c>
      <c r="D354" s="116"/>
      <c r="E354" s="39" t="s">
        <v>94</v>
      </c>
      <c r="F354" s="40" t="s">
        <v>125</v>
      </c>
      <c r="G354" s="40" t="s">
        <v>28</v>
      </c>
      <c r="H354" s="40" t="s">
        <v>29</v>
      </c>
      <c r="I354" s="38">
        <v>233.81</v>
      </c>
      <c r="J354" s="17">
        <v>0</v>
      </c>
      <c r="K354" s="79">
        <f t="shared" si="23"/>
        <v>0</v>
      </c>
      <c r="L354" s="81">
        <f t="shared" si="26"/>
        <v>0</v>
      </c>
      <c r="M354" s="82"/>
      <c r="N354" s="83">
        <f t="shared" si="24"/>
        <v>0</v>
      </c>
      <c r="O354" s="80"/>
      <c r="P354" s="80"/>
      <c r="Q354" s="80"/>
      <c r="R354" s="84">
        <f t="shared" si="25"/>
        <v>0</v>
      </c>
      <c r="S354" s="19" t="str">
        <f t="shared" si="22"/>
        <v>OK</v>
      </c>
      <c r="T354" s="103"/>
      <c r="U354" s="103"/>
      <c r="V354" s="103"/>
      <c r="W354" s="103"/>
      <c r="X354" s="103"/>
      <c r="Y354" s="50"/>
      <c r="Z354" s="50"/>
      <c r="AA354" s="50"/>
      <c r="AB354" s="50"/>
      <c r="AC354" s="50"/>
      <c r="AD354" s="50"/>
      <c r="AE354" s="50"/>
      <c r="AF354" s="51"/>
      <c r="AG354" s="51"/>
      <c r="AH354" s="51"/>
      <c r="AI354" s="51"/>
    </row>
    <row r="355" spans="1:35" ht="24" customHeight="1" x14ac:dyDescent="0.6">
      <c r="J355" s="4">
        <f>SUM(J4:J354)</f>
        <v>18615</v>
      </c>
      <c r="R355" s="4">
        <f t="shared" ref="R355" si="27">SUM(R4:R354)</f>
        <v>16166</v>
      </c>
      <c r="T355" s="106">
        <f>SUMPRODUCT($I$4:$I$354,T4:T354)</f>
        <v>9366.7400000000016</v>
      </c>
      <c r="U355" s="106">
        <f>SUMPRODUCT($I$4:$I$354,U4:U354)</f>
        <v>28535.350000000002</v>
      </c>
      <c r="V355" s="106">
        <f t="shared" ref="V355:X355" si="28">SUMPRODUCT($I$4:$I$354,V4:V354)</f>
        <v>3122.4</v>
      </c>
      <c r="W355" s="106">
        <f t="shared" si="28"/>
        <v>2437.4</v>
      </c>
      <c r="X355" s="106">
        <f t="shared" si="28"/>
        <v>402.36</v>
      </c>
      <c r="Y355" s="31">
        <f t="shared" ref="Y355:AI355" si="29">SUMPRODUCT($I$4:$I$354,Y4:Y354)</f>
        <v>0</v>
      </c>
      <c r="Z355" s="31">
        <f t="shared" si="29"/>
        <v>0</v>
      </c>
      <c r="AA355" s="31">
        <f t="shared" si="29"/>
        <v>0</v>
      </c>
      <c r="AB355" s="31">
        <f t="shared" si="29"/>
        <v>0</v>
      </c>
      <c r="AC355" s="31">
        <f t="shared" si="29"/>
        <v>0</v>
      </c>
      <c r="AD355" s="31">
        <f t="shared" si="29"/>
        <v>0</v>
      </c>
      <c r="AE355" s="31">
        <f t="shared" si="29"/>
        <v>0</v>
      </c>
      <c r="AF355" s="31">
        <f t="shared" si="29"/>
        <v>0</v>
      </c>
      <c r="AG355" s="31">
        <f t="shared" si="29"/>
        <v>0</v>
      </c>
      <c r="AH355" s="31">
        <f t="shared" si="29"/>
        <v>0</v>
      </c>
      <c r="AI355" s="31">
        <f t="shared" si="29"/>
        <v>0</v>
      </c>
    </row>
    <row r="356" spans="1:35" ht="40" customHeight="1" x14ac:dyDescent="0.6">
      <c r="J356" s="85">
        <f>SUMPRODUCT($I$4:$I$354,J4:J354)</f>
        <v>621058.64</v>
      </c>
      <c r="K356" s="85">
        <f>SUMPRODUCT($I$4:$I$354,K4:K354)</f>
        <v>40165.06</v>
      </c>
      <c r="L356" s="85">
        <f>SUMPRODUCT($I$4:$I$354,L4:L354)</f>
        <v>43864.249999999993</v>
      </c>
    </row>
    <row r="360" spans="1:35" ht="40" customHeight="1" x14ac:dyDescent="0.6">
      <c r="A360" s="58"/>
      <c r="D360" s="61"/>
    </row>
    <row r="361" spans="1:35" ht="40" customHeight="1" x14ac:dyDescent="0.6">
      <c r="A361" s="58"/>
      <c r="D361" s="61"/>
    </row>
    <row r="362" spans="1:35" ht="40" customHeight="1" x14ac:dyDescent="0.6">
      <c r="A362" s="58"/>
      <c r="D362" s="61"/>
    </row>
    <row r="363" spans="1:35" ht="40" customHeight="1" x14ac:dyDescent="0.6">
      <c r="A363" s="58"/>
      <c r="D363" s="61"/>
    </row>
    <row r="364" spans="1:35" ht="40" customHeight="1" x14ac:dyDescent="0.6">
      <c r="A364" s="58"/>
      <c r="D364" s="61"/>
    </row>
    <row r="365" spans="1:35" ht="40" customHeight="1" x14ac:dyDescent="0.6">
      <c r="A365" s="58"/>
      <c r="D365" s="61"/>
    </row>
    <row r="366" spans="1:35" ht="40" customHeight="1" x14ac:dyDescent="0.6">
      <c r="A366" s="58"/>
      <c r="D366" s="61"/>
    </row>
    <row r="367" spans="1:35" ht="40" customHeight="1" x14ac:dyDescent="0.6">
      <c r="A367" s="58"/>
      <c r="D367" s="61"/>
    </row>
    <row r="368" spans="1:35" ht="40" customHeight="1" x14ac:dyDescent="0.6">
      <c r="A368" s="58"/>
      <c r="D368" s="61"/>
    </row>
    <row r="369" spans="1:9" ht="40" customHeight="1" x14ac:dyDescent="0.6">
      <c r="A369" s="58"/>
      <c r="D369" s="61"/>
    </row>
    <row r="370" spans="1:9" ht="40" customHeight="1" x14ac:dyDescent="0.6">
      <c r="A370" s="58"/>
      <c r="D370" s="61"/>
    </row>
    <row r="371" spans="1:9" ht="40" customHeight="1" x14ac:dyDescent="0.6">
      <c r="A371" s="58"/>
      <c r="D371" s="61"/>
    </row>
    <row r="372" spans="1:9" ht="40" customHeight="1" x14ac:dyDescent="0.6">
      <c r="A372" s="58"/>
      <c r="D372" s="61"/>
    </row>
    <row r="373" spans="1:9" ht="40" customHeight="1" x14ac:dyDescent="0.6">
      <c r="A373" s="58"/>
      <c r="D373" s="61"/>
    </row>
    <row r="374" spans="1:9" ht="40" customHeight="1" x14ac:dyDescent="0.6">
      <c r="A374" s="58"/>
      <c r="D374" s="61"/>
    </row>
    <row r="375" spans="1:9" ht="40" customHeight="1" x14ac:dyDescent="0.6">
      <c r="A375" s="58"/>
      <c r="D375" s="61"/>
    </row>
    <row r="376" spans="1:9" ht="40" customHeight="1" x14ac:dyDescent="0.6">
      <c r="A376" s="58"/>
      <c r="D376" s="61"/>
    </row>
    <row r="377" spans="1:9" ht="40" customHeight="1" x14ac:dyDescent="0.6">
      <c r="A377" s="58"/>
      <c r="D377" s="61"/>
    </row>
    <row r="379" spans="1:9" ht="40" customHeight="1" x14ac:dyDescent="0.6">
      <c r="A379" s="58"/>
      <c r="C379" s="3"/>
      <c r="D379" s="61"/>
      <c r="E379" s="53"/>
      <c r="F379" s="3"/>
      <c r="G379" s="3"/>
      <c r="H379" s="3"/>
      <c r="I379" s="54"/>
    </row>
    <row r="380" spans="1:9" ht="40" customHeight="1" x14ac:dyDescent="0.6">
      <c r="A380" s="58"/>
      <c r="C380" s="3"/>
      <c r="D380" s="61"/>
      <c r="E380" s="53"/>
      <c r="F380" s="3"/>
      <c r="G380" s="3"/>
      <c r="H380" s="3"/>
      <c r="I380" s="54"/>
    </row>
  </sheetData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Y4:AE354">
    <cfRule type="cellIs" dxfId="75" priority="10" stopIfTrue="1" operator="greaterThan">
      <formula>0</formula>
    </cfRule>
    <cfRule type="cellIs" dxfId="74" priority="11" stopIfTrue="1" operator="greaterThan">
      <formula>0</formula>
    </cfRule>
    <cfRule type="cellIs" dxfId="73" priority="12" stopIfTrue="1" operator="greaterThan">
      <formula>0</formula>
    </cfRule>
  </conditionalFormatting>
  <conditionalFormatting sqref="Y4:AI354">
    <cfRule type="cellIs" dxfId="72" priority="6" operator="greaterThan">
      <formula>10</formula>
    </cfRule>
    <cfRule type="cellIs" dxfId="71" priority="9" operator="greaterThan">
      <formula>0</formula>
    </cfRule>
  </conditionalFormatting>
  <conditionalFormatting sqref="T4:X354">
    <cfRule type="cellIs" dxfId="70" priority="3" stopIfTrue="1" operator="greaterThan">
      <formula>0</formula>
    </cfRule>
    <cfRule type="cellIs" dxfId="69" priority="4" stopIfTrue="1" operator="greaterThan">
      <formula>0</formula>
    </cfRule>
    <cfRule type="cellIs" dxfId="68" priority="5" stopIfTrue="1" operator="greaterThan">
      <formula>0</formula>
    </cfRule>
  </conditionalFormatting>
  <conditionalFormatting sqref="T4:X354">
    <cfRule type="cellIs" dxfId="67" priority="1" operator="greaterThan">
      <formula>10</formula>
    </cfRule>
    <cfRule type="cellIs" dxfId="66" priority="2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CC4F2-3186-4299-9C67-39CF19B9EA37}">
  <dimension ref="A1:AI380"/>
  <sheetViews>
    <sheetView zoomScale="85" zoomScaleNormal="85" workbookViewId="0">
      <selection activeCell="E7" sqref="E7"/>
    </sheetView>
  </sheetViews>
  <sheetFormatPr defaultColWidth="9.7265625" defaultRowHeight="40" customHeight="1" x14ac:dyDescent="0.6"/>
  <cols>
    <col min="1" max="1" width="10.7265625" style="56" customWidth="1"/>
    <col min="2" max="2" width="9.7265625" style="57"/>
    <col min="3" max="3" width="9.54296875" style="1" customWidth="1"/>
    <col min="4" max="4" width="22.7265625" style="60" customWidth="1"/>
    <col min="5" max="5" width="48.81640625" style="32" customWidth="1"/>
    <col min="6" max="6" width="10" style="1" customWidth="1"/>
    <col min="7" max="7" width="19.453125" style="1" customWidth="1"/>
    <col min="8" max="8" width="16.7265625" style="1" customWidth="1"/>
    <col min="9" max="9" width="13.7265625" style="22" bestFit="1" customWidth="1"/>
    <col min="10" max="17" width="13.81640625" style="4" customWidth="1"/>
    <col min="18" max="18" width="13.26953125" style="21" customWidth="1"/>
    <col min="19" max="19" width="12.54296875" style="5" customWidth="1"/>
    <col min="20" max="20" width="13.54296875" style="6" customWidth="1"/>
    <col min="21" max="22" width="13.7265625" style="6" customWidth="1"/>
    <col min="23" max="23" width="14.26953125" style="6" customWidth="1"/>
    <col min="24" max="24" width="13.453125" style="6" customWidth="1"/>
    <col min="25" max="31" width="13.7265625" style="6" customWidth="1"/>
    <col min="32" max="35" width="13.7265625" style="2" customWidth="1"/>
    <col min="36" max="16384" width="9.7265625" style="2"/>
  </cols>
  <sheetData>
    <row r="1" spans="1:35" ht="35.25" customHeight="1" x14ac:dyDescent="0.35">
      <c r="A1" s="126" t="s">
        <v>23</v>
      </c>
      <c r="B1" s="126"/>
      <c r="C1" s="126"/>
      <c r="D1" s="127"/>
      <c r="E1" s="117" t="s">
        <v>126</v>
      </c>
      <c r="F1" s="118"/>
      <c r="G1" s="118"/>
      <c r="H1" s="118"/>
      <c r="I1" s="119"/>
      <c r="J1" s="117" t="s">
        <v>24</v>
      </c>
      <c r="K1" s="118"/>
      <c r="L1" s="118"/>
      <c r="M1" s="118"/>
      <c r="N1" s="118"/>
      <c r="O1" s="118"/>
      <c r="P1" s="118"/>
      <c r="Q1" s="118"/>
      <c r="R1" s="118"/>
      <c r="S1" s="119"/>
      <c r="T1" s="128" t="s">
        <v>17</v>
      </c>
      <c r="U1" s="128" t="s">
        <v>17</v>
      </c>
      <c r="V1" s="128" t="s">
        <v>17</v>
      </c>
      <c r="W1" s="128" t="s">
        <v>17</v>
      </c>
      <c r="X1" s="128" t="s">
        <v>17</v>
      </c>
      <c r="Y1" s="128" t="s">
        <v>17</v>
      </c>
      <c r="Z1" s="128" t="s">
        <v>17</v>
      </c>
      <c r="AA1" s="128" t="s">
        <v>17</v>
      </c>
      <c r="AB1" s="128" t="s">
        <v>17</v>
      </c>
      <c r="AC1" s="128" t="s">
        <v>17</v>
      </c>
      <c r="AD1" s="128" t="s">
        <v>17</v>
      </c>
      <c r="AE1" s="128" t="s">
        <v>17</v>
      </c>
      <c r="AF1" s="128" t="s">
        <v>17</v>
      </c>
      <c r="AG1" s="128" t="s">
        <v>17</v>
      </c>
      <c r="AH1" s="128" t="s">
        <v>17</v>
      </c>
      <c r="AI1" s="128" t="s">
        <v>17</v>
      </c>
    </row>
    <row r="2" spans="1:35" ht="25.15" customHeight="1" x14ac:dyDescent="0.35">
      <c r="A2" s="121" t="s">
        <v>151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2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</row>
    <row r="3" spans="1:35" s="3" customFormat="1" ht="40" customHeight="1" x14ac:dyDescent="0.25">
      <c r="A3" s="52" t="s">
        <v>138</v>
      </c>
      <c r="B3" s="55" t="s">
        <v>21</v>
      </c>
      <c r="C3" s="55" t="s">
        <v>19</v>
      </c>
      <c r="D3" s="59" t="s">
        <v>12</v>
      </c>
      <c r="E3" s="52" t="s">
        <v>26</v>
      </c>
      <c r="F3" s="55" t="s">
        <v>3</v>
      </c>
      <c r="G3" s="52" t="s">
        <v>16</v>
      </c>
      <c r="H3" s="55" t="s">
        <v>13</v>
      </c>
      <c r="I3" s="25" t="s">
        <v>20</v>
      </c>
      <c r="J3" s="55" t="s">
        <v>18</v>
      </c>
      <c r="K3" s="77" t="s">
        <v>171</v>
      </c>
      <c r="L3" s="77" t="s">
        <v>172</v>
      </c>
      <c r="M3" s="77" t="s">
        <v>173</v>
      </c>
      <c r="N3" s="77" t="s">
        <v>174</v>
      </c>
      <c r="O3" s="77" t="s">
        <v>175</v>
      </c>
      <c r="P3" s="77" t="s">
        <v>176</v>
      </c>
      <c r="Q3" s="77" t="s">
        <v>177</v>
      </c>
      <c r="R3" s="78" t="s">
        <v>0</v>
      </c>
      <c r="S3" s="26" t="s">
        <v>2</v>
      </c>
      <c r="T3" s="30" t="s">
        <v>1</v>
      </c>
      <c r="U3" s="30" t="s">
        <v>1</v>
      </c>
      <c r="V3" s="30" t="s">
        <v>1</v>
      </c>
      <c r="W3" s="30" t="s">
        <v>1</v>
      </c>
      <c r="X3" s="30" t="s">
        <v>1</v>
      </c>
      <c r="Y3" s="30" t="s">
        <v>1</v>
      </c>
      <c r="Z3" s="30" t="s">
        <v>1</v>
      </c>
      <c r="AA3" s="30" t="s">
        <v>1</v>
      </c>
      <c r="AB3" s="30" t="s">
        <v>1</v>
      </c>
      <c r="AC3" s="30" t="s">
        <v>1</v>
      </c>
      <c r="AD3" s="30" t="s">
        <v>1</v>
      </c>
      <c r="AE3" s="30" t="s">
        <v>1</v>
      </c>
      <c r="AF3" s="30" t="s">
        <v>1</v>
      </c>
      <c r="AG3" s="30" t="s">
        <v>1</v>
      </c>
      <c r="AH3" s="30" t="s">
        <v>1</v>
      </c>
      <c r="AI3" s="30" t="s">
        <v>1</v>
      </c>
    </row>
    <row r="4" spans="1:35" ht="40" customHeight="1" x14ac:dyDescent="0.35">
      <c r="A4" s="108" t="s">
        <v>139</v>
      </c>
      <c r="B4" s="111">
        <v>1</v>
      </c>
      <c r="C4" s="33">
        <v>1</v>
      </c>
      <c r="D4" s="123" t="s">
        <v>123</v>
      </c>
      <c r="E4" s="34" t="s">
        <v>27</v>
      </c>
      <c r="F4" s="35" t="s">
        <v>125</v>
      </c>
      <c r="G4" s="35" t="s">
        <v>28</v>
      </c>
      <c r="H4" s="33" t="s">
        <v>29</v>
      </c>
      <c r="I4" s="36">
        <v>161.22</v>
      </c>
      <c r="J4" s="17">
        <v>20</v>
      </c>
      <c r="K4" s="79">
        <f t="shared" ref="K4:K67" si="0">IF(SUM(T4:AK4)&gt;J4,J4,SUM(T4:AK4))</f>
        <v>0</v>
      </c>
      <c r="L4" s="81">
        <f>(SUM(T4:AK4))</f>
        <v>0</v>
      </c>
      <c r="M4" s="82"/>
      <c r="N4" s="83">
        <f t="shared" ref="N4:N67" si="1">ROUND(IF(J4*0.25-0.5&lt;0,0,J4*0.25-0.5),0)-Q4-O4</f>
        <v>5</v>
      </c>
      <c r="O4" s="82"/>
      <c r="P4" s="82"/>
      <c r="Q4" s="82"/>
      <c r="R4" s="84">
        <f t="shared" ref="R4:R67" si="2">J4-(SUM(T4:AC4))+M4</f>
        <v>20</v>
      </c>
      <c r="S4" s="19" t="str">
        <f>IF(R4&lt;0,"ATENÇÃO","OK")</f>
        <v>OK</v>
      </c>
      <c r="T4" s="48"/>
      <c r="U4" s="49"/>
      <c r="V4" s="48"/>
      <c r="W4" s="48"/>
      <c r="X4" s="48"/>
      <c r="Y4" s="50"/>
      <c r="Z4" s="50"/>
      <c r="AA4" s="50"/>
      <c r="AB4" s="50"/>
      <c r="AC4" s="50"/>
      <c r="AD4" s="50"/>
      <c r="AE4" s="50"/>
      <c r="AF4" s="51"/>
      <c r="AG4" s="51"/>
      <c r="AH4" s="51"/>
      <c r="AI4" s="51"/>
    </row>
    <row r="5" spans="1:35" ht="40" customHeight="1" x14ac:dyDescent="0.35">
      <c r="A5" s="109"/>
      <c r="B5" s="112"/>
      <c r="C5" s="33">
        <v>2</v>
      </c>
      <c r="D5" s="124"/>
      <c r="E5" s="34" t="s">
        <v>30</v>
      </c>
      <c r="F5" s="37" t="s">
        <v>31</v>
      </c>
      <c r="G5" s="37" t="s">
        <v>28</v>
      </c>
      <c r="H5" s="33" t="s">
        <v>29</v>
      </c>
      <c r="I5" s="38">
        <v>12.89</v>
      </c>
      <c r="J5" s="17">
        <v>200</v>
      </c>
      <c r="K5" s="79">
        <f t="shared" si="0"/>
        <v>0</v>
      </c>
      <c r="L5" s="81">
        <f t="shared" ref="L5:L68" si="3">(SUM(T5:AK5))</f>
        <v>0</v>
      </c>
      <c r="M5" s="82"/>
      <c r="N5" s="83">
        <f t="shared" si="1"/>
        <v>50</v>
      </c>
      <c r="O5" s="80"/>
      <c r="P5" s="80"/>
      <c r="Q5" s="80"/>
      <c r="R5" s="84">
        <f t="shared" si="2"/>
        <v>200</v>
      </c>
      <c r="S5" s="19" t="str">
        <f t="shared" ref="S5:S68" si="4">IF(R5&lt;0,"ATENÇÃO","OK")</f>
        <v>OK</v>
      </c>
      <c r="T5" s="48"/>
      <c r="U5" s="49"/>
      <c r="V5" s="48"/>
      <c r="W5" s="48"/>
      <c r="X5" s="48"/>
      <c r="Y5" s="50"/>
      <c r="Z5" s="50"/>
      <c r="AA5" s="50"/>
      <c r="AB5" s="50"/>
      <c r="AC5" s="50"/>
      <c r="AD5" s="50"/>
      <c r="AE5" s="50"/>
      <c r="AF5" s="51"/>
      <c r="AG5" s="51"/>
      <c r="AH5" s="51"/>
      <c r="AI5" s="51"/>
    </row>
    <row r="6" spans="1:35" ht="40" customHeight="1" x14ac:dyDescent="0.35">
      <c r="A6" s="109"/>
      <c r="B6" s="112"/>
      <c r="C6" s="33">
        <v>3</v>
      </c>
      <c r="D6" s="124"/>
      <c r="E6" s="34" t="s">
        <v>32</v>
      </c>
      <c r="F6" s="37" t="s">
        <v>125</v>
      </c>
      <c r="G6" s="37" t="s">
        <v>28</v>
      </c>
      <c r="H6" s="33" t="s">
        <v>29</v>
      </c>
      <c r="I6" s="38">
        <v>20.63</v>
      </c>
      <c r="J6" s="17">
        <v>50</v>
      </c>
      <c r="K6" s="79">
        <f t="shared" si="0"/>
        <v>0</v>
      </c>
      <c r="L6" s="81">
        <f t="shared" si="3"/>
        <v>0</v>
      </c>
      <c r="M6" s="82"/>
      <c r="N6" s="83">
        <f t="shared" si="1"/>
        <v>12</v>
      </c>
      <c r="O6" s="80"/>
      <c r="P6" s="80"/>
      <c r="Q6" s="80"/>
      <c r="R6" s="84">
        <f t="shared" si="2"/>
        <v>50</v>
      </c>
      <c r="S6" s="19" t="str">
        <f t="shared" si="4"/>
        <v>OK</v>
      </c>
      <c r="T6" s="48"/>
      <c r="U6" s="49"/>
      <c r="V6" s="48"/>
      <c r="W6" s="48"/>
      <c r="X6" s="48"/>
      <c r="Y6" s="50"/>
      <c r="Z6" s="50"/>
      <c r="AA6" s="50"/>
      <c r="AB6" s="50"/>
      <c r="AC6" s="50"/>
      <c r="AD6" s="50"/>
      <c r="AE6" s="50"/>
      <c r="AF6" s="51"/>
      <c r="AG6" s="51"/>
      <c r="AH6" s="51"/>
      <c r="AI6" s="51"/>
    </row>
    <row r="7" spans="1:35" ht="40" customHeight="1" x14ac:dyDescent="0.35">
      <c r="A7" s="109"/>
      <c r="B7" s="112"/>
      <c r="C7" s="33">
        <v>4</v>
      </c>
      <c r="D7" s="124"/>
      <c r="E7" s="34" t="s">
        <v>33</v>
      </c>
      <c r="F7" s="37" t="s">
        <v>125</v>
      </c>
      <c r="G7" s="37" t="s">
        <v>34</v>
      </c>
      <c r="H7" s="33" t="s">
        <v>29</v>
      </c>
      <c r="I7" s="38">
        <v>33.53</v>
      </c>
      <c r="J7" s="17">
        <v>200</v>
      </c>
      <c r="K7" s="79">
        <f t="shared" si="0"/>
        <v>0</v>
      </c>
      <c r="L7" s="81">
        <f t="shared" si="3"/>
        <v>0</v>
      </c>
      <c r="M7" s="82"/>
      <c r="N7" s="83">
        <f t="shared" si="1"/>
        <v>50</v>
      </c>
      <c r="O7" s="80"/>
      <c r="P7" s="80"/>
      <c r="Q7" s="80"/>
      <c r="R7" s="84">
        <f t="shared" si="2"/>
        <v>200</v>
      </c>
      <c r="S7" s="19" t="str">
        <f t="shared" si="4"/>
        <v>OK</v>
      </c>
      <c r="T7" s="48"/>
      <c r="U7" s="49"/>
      <c r="V7" s="48"/>
      <c r="W7" s="48"/>
      <c r="X7" s="48"/>
      <c r="Y7" s="50"/>
      <c r="Z7" s="50"/>
      <c r="AA7" s="50"/>
      <c r="AB7" s="50"/>
      <c r="AC7" s="50"/>
      <c r="AD7" s="50"/>
      <c r="AE7" s="50"/>
      <c r="AF7" s="51"/>
      <c r="AG7" s="51"/>
      <c r="AH7" s="51"/>
      <c r="AI7" s="51"/>
    </row>
    <row r="8" spans="1:35" ht="40" customHeight="1" x14ac:dyDescent="0.35">
      <c r="A8" s="109"/>
      <c r="B8" s="112"/>
      <c r="C8" s="33">
        <v>5</v>
      </c>
      <c r="D8" s="124"/>
      <c r="E8" s="34" t="s">
        <v>35</v>
      </c>
      <c r="F8" s="37" t="s">
        <v>125</v>
      </c>
      <c r="G8" s="37" t="s">
        <v>36</v>
      </c>
      <c r="H8" s="33" t="s">
        <v>29</v>
      </c>
      <c r="I8" s="38">
        <v>48.36</v>
      </c>
      <c r="J8" s="17">
        <v>200</v>
      </c>
      <c r="K8" s="79">
        <f t="shared" si="0"/>
        <v>0</v>
      </c>
      <c r="L8" s="81">
        <f t="shared" si="3"/>
        <v>0</v>
      </c>
      <c r="M8" s="82"/>
      <c r="N8" s="83">
        <f t="shared" si="1"/>
        <v>50</v>
      </c>
      <c r="O8" s="80"/>
      <c r="P8" s="80"/>
      <c r="Q8" s="80"/>
      <c r="R8" s="84">
        <f t="shared" si="2"/>
        <v>200</v>
      </c>
      <c r="S8" s="19" t="str">
        <f t="shared" si="4"/>
        <v>OK</v>
      </c>
      <c r="T8" s="48"/>
      <c r="U8" s="49"/>
      <c r="V8" s="48"/>
      <c r="W8" s="48"/>
      <c r="X8" s="48"/>
      <c r="Y8" s="50"/>
      <c r="Z8" s="50"/>
      <c r="AA8" s="50"/>
      <c r="AB8" s="50"/>
      <c r="AC8" s="50"/>
      <c r="AD8" s="50"/>
      <c r="AE8" s="50"/>
      <c r="AF8" s="51"/>
      <c r="AG8" s="51"/>
      <c r="AH8" s="51"/>
      <c r="AI8" s="51"/>
    </row>
    <row r="9" spans="1:35" ht="40" customHeight="1" x14ac:dyDescent="0.35">
      <c r="A9" s="109"/>
      <c r="B9" s="112"/>
      <c r="C9" s="33">
        <v>6</v>
      </c>
      <c r="D9" s="124"/>
      <c r="E9" s="34" t="s">
        <v>127</v>
      </c>
      <c r="F9" s="35" t="s">
        <v>125</v>
      </c>
      <c r="G9" s="37" t="s">
        <v>28</v>
      </c>
      <c r="H9" s="33" t="s">
        <v>29</v>
      </c>
      <c r="I9" s="36">
        <v>4.24</v>
      </c>
      <c r="J9" s="17">
        <v>200</v>
      </c>
      <c r="K9" s="79">
        <f t="shared" si="0"/>
        <v>0</v>
      </c>
      <c r="L9" s="81">
        <f t="shared" si="3"/>
        <v>0</v>
      </c>
      <c r="M9" s="82"/>
      <c r="N9" s="83">
        <f t="shared" si="1"/>
        <v>50</v>
      </c>
      <c r="O9" s="80"/>
      <c r="P9" s="80"/>
      <c r="Q9" s="80"/>
      <c r="R9" s="84">
        <f t="shared" si="2"/>
        <v>200</v>
      </c>
      <c r="S9" s="19" t="str">
        <f t="shared" si="4"/>
        <v>OK</v>
      </c>
      <c r="T9" s="48"/>
      <c r="U9" s="49"/>
      <c r="V9" s="48"/>
      <c r="W9" s="48"/>
      <c r="X9" s="48"/>
      <c r="Y9" s="50"/>
      <c r="Z9" s="50"/>
      <c r="AA9" s="50"/>
      <c r="AB9" s="50"/>
      <c r="AC9" s="50"/>
      <c r="AD9" s="50"/>
      <c r="AE9" s="50"/>
      <c r="AF9" s="51"/>
      <c r="AG9" s="51"/>
      <c r="AH9" s="51"/>
      <c r="AI9" s="51"/>
    </row>
    <row r="10" spans="1:35" ht="40" customHeight="1" x14ac:dyDescent="0.35">
      <c r="A10" s="109"/>
      <c r="B10" s="112"/>
      <c r="C10" s="33">
        <v>7</v>
      </c>
      <c r="D10" s="124"/>
      <c r="E10" s="39" t="s">
        <v>128</v>
      </c>
      <c r="F10" s="40" t="s">
        <v>37</v>
      </c>
      <c r="G10" s="40" t="s">
        <v>38</v>
      </c>
      <c r="H10" s="33" t="s">
        <v>29</v>
      </c>
      <c r="I10" s="38">
        <v>8.59</v>
      </c>
      <c r="J10" s="17">
        <v>2500</v>
      </c>
      <c r="K10" s="79">
        <f t="shared" si="0"/>
        <v>0</v>
      </c>
      <c r="L10" s="81">
        <f t="shared" si="3"/>
        <v>0</v>
      </c>
      <c r="M10" s="82"/>
      <c r="N10" s="83">
        <f t="shared" si="1"/>
        <v>625</v>
      </c>
      <c r="O10" s="80"/>
      <c r="P10" s="80"/>
      <c r="Q10" s="80"/>
      <c r="R10" s="84">
        <f t="shared" si="2"/>
        <v>2500</v>
      </c>
      <c r="S10" s="19" t="str">
        <f t="shared" si="4"/>
        <v>OK</v>
      </c>
      <c r="T10" s="48"/>
      <c r="U10" s="49"/>
      <c r="V10" s="48"/>
      <c r="W10" s="48"/>
      <c r="X10" s="48"/>
      <c r="Y10" s="50"/>
      <c r="Z10" s="50"/>
      <c r="AA10" s="50"/>
      <c r="AB10" s="50"/>
      <c r="AC10" s="50"/>
      <c r="AD10" s="50"/>
      <c r="AE10" s="50"/>
      <c r="AF10" s="51"/>
      <c r="AG10" s="51"/>
      <c r="AH10" s="51"/>
      <c r="AI10" s="51"/>
    </row>
    <row r="11" spans="1:35" ht="40" customHeight="1" x14ac:dyDescent="0.35">
      <c r="A11" s="109"/>
      <c r="B11" s="112"/>
      <c r="C11" s="33">
        <v>8</v>
      </c>
      <c r="D11" s="124"/>
      <c r="E11" s="39" t="s">
        <v>129</v>
      </c>
      <c r="F11" s="40" t="s">
        <v>37</v>
      </c>
      <c r="G11" s="40" t="s">
        <v>39</v>
      </c>
      <c r="H11" s="33" t="s">
        <v>29</v>
      </c>
      <c r="I11" s="38">
        <v>12.65</v>
      </c>
      <c r="J11" s="17">
        <v>2500</v>
      </c>
      <c r="K11" s="79">
        <f t="shared" si="0"/>
        <v>0</v>
      </c>
      <c r="L11" s="81">
        <f t="shared" si="3"/>
        <v>0</v>
      </c>
      <c r="M11" s="82"/>
      <c r="N11" s="83">
        <f t="shared" si="1"/>
        <v>625</v>
      </c>
      <c r="O11" s="80"/>
      <c r="P11" s="80"/>
      <c r="Q11" s="80"/>
      <c r="R11" s="84">
        <f t="shared" si="2"/>
        <v>2500</v>
      </c>
      <c r="S11" s="19" t="str">
        <f t="shared" si="4"/>
        <v>OK</v>
      </c>
      <c r="T11" s="48"/>
      <c r="U11" s="49"/>
      <c r="V11" s="48"/>
      <c r="W11" s="48"/>
      <c r="X11" s="48"/>
      <c r="Y11" s="50"/>
      <c r="Z11" s="50"/>
      <c r="AA11" s="50"/>
      <c r="AB11" s="50"/>
      <c r="AC11" s="50"/>
      <c r="AD11" s="50"/>
      <c r="AE11" s="50"/>
      <c r="AF11" s="51"/>
      <c r="AG11" s="51"/>
      <c r="AH11" s="51"/>
      <c r="AI11" s="51"/>
    </row>
    <row r="12" spans="1:35" ht="40" customHeight="1" x14ac:dyDescent="0.35">
      <c r="A12" s="109"/>
      <c r="B12" s="112"/>
      <c r="C12" s="33">
        <v>9</v>
      </c>
      <c r="D12" s="124"/>
      <c r="E12" s="39" t="s">
        <v>130</v>
      </c>
      <c r="F12" s="41" t="s">
        <v>37</v>
      </c>
      <c r="G12" s="40" t="s">
        <v>40</v>
      </c>
      <c r="H12" s="40" t="s">
        <v>29</v>
      </c>
      <c r="I12" s="38">
        <v>13.75</v>
      </c>
      <c r="J12" s="17">
        <v>0</v>
      </c>
      <c r="K12" s="79">
        <f t="shared" si="0"/>
        <v>0</v>
      </c>
      <c r="L12" s="81">
        <f t="shared" si="3"/>
        <v>0</v>
      </c>
      <c r="M12" s="82"/>
      <c r="N12" s="83">
        <f t="shared" si="1"/>
        <v>0</v>
      </c>
      <c r="O12" s="80"/>
      <c r="P12" s="80"/>
      <c r="Q12" s="80"/>
      <c r="R12" s="84">
        <f t="shared" si="2"/>
        <v>0</v>
      </c>
      <c r="S12" s="19" t="str">
        <f t="shared" si="4"/>
        <v>OK</v>
      </c>
      <c r="T12" s="48"/>
      <c r="U12" s="49"/>
      <c r="V12" s="48"/>
      <c r="W12" s="48"/>
      <c r="X12" s="48"/>
      <c r="Y12" s="50"/>
      <c r="Z12" s="50"/>
      <c r="AA12" s="50"/>
      <c r="AB12" s="50"/>
      <c r="AC12" s="50"/>
      <c r="AD12" s="50"/>
      <c r="AE12" s="50"/>
      <c r="AF12" s="51"/>
      <c r="AG12" s="51"/>
      <c r="AH12" s="51"/>
      <c r="AI12" s="51"/>
    </row>
    <row r="13" spans="1:35" ht="40" customHeight="1" x14ac:dyDescent="0.35">
      <c r="A13" s="109"/>
      <c r="B13" s="112"/>
      <c r="C13" s="33">
        <v>10</v>
      </c>
      <c r="D13" s="124"/>
      <c r="E13" s="39" t="s">
        <v>41</v>
      </c>
      <c r="F13" s="41" t="s">
        <v>10</v>
      </c>
      <c r="G13" s="40" t="s">
        <v>28</v>
      </c>
      <c r="H13" s="40" t="s">
        <v>29</v>
      </c>
      <c r="I13" s="38">
        <v>47.9</v>
      </c>
      <c r="J13" s="17">
        <v>200</v>
      </c>
      <c r="K13" s="79">
        <f t="shared" si="0"/>
        <v>0</v>
      </c>
      <c r="L13" s="81">
        <f t="shared" si="3"/>
        <v>0</v>
      </c>
      <c r="M13" s="82"/>
      <c r="N13" s="83">
        <f t="shared" si="1"/>
        <v>50</v>
      </c>
      <c r="O13" s="80"/>
      <c r="P13" s="80"/>
      <c r="Q13" s="80"/>
      <c r="R13" s="84">
        <f t="shared" si="2"/>
        <v>200</v>
      </c>
      <c r="S13" s="19" t="str">
        <f t="shared" si="4"/>
        <v>OK</v>
      </c>
      <c r="T13" s="48"/>
      <c r="U13" s="48"/>
      <c r="V13" s="48"/>
      <c r="W13" s="48"/>
      <c r="X13" s="48"/>
      <c r="Y13" s="50"/>
      <c r="Z13" s="50"/>
      <c r="AA13" s="50"/>
      <c r="AB13" s="50"/>
      <c r="AC13" s="50"/>
      <c r="AD13" s="50"/>
      <c r="AE13" s="50"/>
      <c r="AF13" s="51"/>
      <c r="AG13" s="51"/>
      <c r="AH13" s="51"/>
      <c r="AI13" s="51"/>
    </row>
    <row r="14" spans="1:35" ht="40" customHeight="1" x14ac:dyDescent="0.35">
      <c r="A14" s="109"/>
      <c r="B14" s="112"/>
      <c r="C14" s="33">
        <v>11</v>
      </c>
      <c r="D14" s="124"/>
      <c r="E14" s="39" t="s">
        <v>42</v>
      </c>
      <c r="F14" s="40" t="s">
        <v>43</v>
      </c>
      <c r="G14" s="40" t="s">
        <v>28</v>
      </c>
      <c r="H14" s="40" t="s">
        <v>29</v>
      </c>
      <c r="I14" s="38">
        <v>17.13</v>
      </c>
      <c r="J14" s="17">
        <v>200</v>
      </c>
      <c r="K14" s="79">
        <f t="shared" si="0"/>
        <v>0</v>
      </c>
      <c r="L14" s="81">
        <f t="shared" si="3"/>
        <v>0</v>
      </c>
      <c r="M14" s="82"/>
      <c r="N14" s="83">
        <f t="shared" si="1"/>
        <v>50</v>
      </c>
      <c r="O14" s="80"/>
      <c r="P14" s="80"/>
      <c r="Q14" s="80"/>
      <c r="R14" s="84">
        <f t="shared" si="2"/>
        <v>200</v>
      </c>
      <c r="S14" s="19" t="str">
        <f t="shared" si="4"/>
        <v>OK</v>
      </c>
      <c r="T14" s="48"/>
      <c r="U14" s="48"/>
      <c r="V14" s="48"/>
      <c r="W14" s="48"/>
      <c r="X14" s="48"/>
      <c r="Y14" s="50"/>
      <c r="Z14" s="50"/>
      <c r="AA14" s="50"/>
      <c r="AB14" s="50"/>
      <c r="AC14" s="50"/>
      <c r="AD14" s="50"/>
      <c r="AE14" s="50"/>
      <c r="AF14" s="51"/>
      <c r="AG14" s="51"/>
      <c r="AH14" s="51"/>
      <c r="AI14" s="51"/>
    </row>
    <row r="15" spans="1:35" ht="40" customHeight="1" x14ac:dyDescent="0.35">
      <c r="A15" s="109"/>
      <c r="B15" s="112"/>
      <c r="C15" s="33">
        <v>12</v>
      </c>
      <c r="D15" s="124"/>
      <c r="E15" s="39" t="s">
        <v>44</v>
      </c>
      <c r="F15" s="40" t="s">
        <v>37</v>
      </c>
      <c r="G15" s="40" t="s">
        <v>45</v>
      </c>
      <c r="H15" s="40" t="s">
        <v>29</v>
      </c>
      <c r="I15" s="38">
        <v>22.06</v>
      </c>
      <c r="J15" s="17">
        <v>300</v>
      </c>
      <c r="K15" s="79">
        <f t="shared" si="0"/>
        <v>0</v>
      </c>
      <c r="L15" s="81">
        <f t="shared" si="3"/>
        <v>0</v>
      </c>
      <c r="M15" s="82"/>
      <c r="N15" s="83">
        <f t="shared" si="1"/>
        <v>75</v>
      </c>
      <c r="O15" s="80"/>
      <c r="P15" s="80"/>
      <c r="Q15" s="80"/>
      <c r="R15" s="84">
        <f t="shared" si="2"/>
        <v>300</v>
      </c>
      <c r="S15" s="19" t="str">
        <f t="shared" si="4"/>
        <v>OK</v>
      </c>
      <c r="T15" s="48"/>
      <c r="U15" s="48"/>
      <c r="V15" s="48"/>
      <c r="W15" s="48"/>
      <c r="X15" s="48"/>
      <c r="Y15" s="50"/>
      <c r="Z15" s="50"/>
      <c r="AA15" s="50"/>
      <c r="AB15" s="50"/>
      <c r="AC15" s="50"/>
      <c r="AD15" s="50"/>
      <c r="AE15" s="50"/>
      <c r="AF15" s="51"/>
      <c r="AG15" s="51"/>
      <c r="AH15" s="51"/>
      <c r="AI15" s="51"/>
    </row>
    <row r="16" spans="1:35" ht="40" customHeight="1" x14ac:dyDescent="0.35">
      <c r="A16" s="109"/>
      <c r="B16" s="112"/>
      <c r="C16" s="33">
        <v>13</v>
      </c>
      <c r="D16" s="124"/>
      <c r="E16" s="42" t="s">
        <v>46</v>
      </c>
      <c r="F16" s="43" t="s">
        <v>37</v>
      </c>
      <c r="G16" s="43" t="s">
        <v>47</v>
      </c>
      <c r="H16" s="43" t="s">
        <v>29</v>
      </c>
      <c r="I16" s="44">
        <v>17.41</v>
      </c>
      <c r="J16" s="17">
        <v>300</v>
      </c>
      <c r="K16" s="79">
        <f t="shared" si="0"/>
        <v>0</v>
      </c>
      <c r="L16" s="81">
        <f t="shared" si="3"/>
        <v>0</v>
      </c>
      <c r="M16" s="82"/>
      <c r="N16" s="83">
        <f t="shared" si="1"/>
        <v>75</v>
      </c>
      <c r="O16" s="80"/>
      <c r="P16" s="80"/>
      <c r="Q16" s="80"/>
      <c r="R16" s="84">
        <f t="shared" si="2"/>
        <v>300</v>
      </c>
      <c r="S16" s="19" t="str">
        <f t="shared" si="4"/>
        <v>OK</v>
      </c>
      <c r="T16" s="48"/>
      <c r="U16" s="48"/>
      <c r="V16" s="48"/>
      <c r="W16" s="48"/>
      <c r="X16" s="48"/>
      <c r="Y16" s="50"/>
      <c r="Z16" s="50"/>
      <c r="AA16" s="50"/>
      <c r="AB16" s="50"/>
      <c r="AC16" s="50"/>
      <c r="AD16" s="50"/>
      <c r="AE16" s="50"/>
      <c r="AF16" s="51"/>
      <c r="AG16" s="51"/>
      <c r="AH16" s="51"/>
      <c r="AI16" s="51"/>
    </row>
    <row r="17" spans="1:35" ht="40" customHeight="1" x14ac:dyDescent="0.35">
      <c r="A17" s="109"/>
      <c r="B17" s="112"/>
      <c r="C17" s="33">
        <v>14</v>
      </c>
      <c r="D17" s="124"/>
      <c r="E17" s="39" t="s">
        <v>48</v>
      </c>
      <c r="F17" s="40" t="s">
        <v>37</v>
      </c>
      <c r="G17" s="40" t="s">
        <v>49</v>
      </c>
      <c r="H17" s="40" t="s">
        <v>29</v>
      </c>
      <c r="I17" s="38">
        <v>12.38</v>
      </c>
      <c r="J17" s="17">
        <v>300</v>
      </c>
      <c r="K17" s="79">
        <f t="shared" si="0"/>
        <v>0</v>
      </c>
      <c r="L17" s="81">
        <f t="shared" si="3"/>
        <v>0</v>
      </c>
      <c r="M17" s="82"/>
      <c r="N17" s="83">
        <f t="shared" si="1"/>
        <v>75</v>
      </c>
      <c r="O17" s="80"/>
      <c r="P17" s="80"/>
      <c r="Q17" s="80"/>
      <c r="R17" s="84">
        <f t="shared" si="2"/>
        <v>300</v>
      </c>
      <c r="S17" s="19" t="str">
        <f t="shared" si="4"/>
        <v>OK</v>
      </c>
      <c r="T17" s="48"/>
      <c r="U17" s="48"/>
      <c r="V17" s="48"/>
      <c r="W17" s="48"/>
      <c r="X17" s="48"/>
      <c r="Y17" s="50"/>
      <c r="Z17" s="50"/>
      <c r="AA17" s="50"/>
      <c r="AB17" s="50"/>
      <c r="AC17" s="50"/>
      <c r="AD17" s="50"/>
      <c r="AE17" s="50"/>
      <c r="AF17" s="51"/>
      <c r="AG17" s="51"/>
      <c r="AH17" s="51"/>
      <c r="AI17" s="51"/>
    </row>
    <row r="18" spans="1:35" ht="40" customHeight="1" x14ac:dyDescent="0.35">
      <c r="A18" s="109"/>
      <c r="B18" s="112"/>
      <c r="C18" s="33">
        <v>15</v>
      </c>
      <c r="D18" s="124"/>
      <c r="E18" s="39" t="s">
        <v>50</v>
      </c>
      <c r="F18" s="40" t="s">
        <v>37</v>
      </c>
      <c r="G18" s="40" t="s">
        <v>51</v>
      </c>
      <c r="H18" s="40" t="s">
        <v>29</v>
      </c>
      <c r="I18" s="38">
        <v>154.96</v>
      </c>
      <c r="J18" s="17">
        <v>100</v>
      </c>
      <c r="K18" s="79">
        <f t="shared" si="0"/>
        <v>0</v>
      </c>
      <c r="L18" s="81">
        <f t="shared" si="3"/>
        <v>0</v>
      </c>
      <c r="M18" s="82"/>
      <c r="N18" s="83">
        <f t="shared" si="1"/>
        <v>25</v>
      </c>
      <c r="O18" s="80"/>
      <c r="P18" s="80"/>
      <c r="Q18" s="80"/>
      <c r="R18" s="84">
        <f t="shared" si="2"/>
        <v>100</v>
      </c>
      <c r="S18" s="19" t="str">
        <f t="shared" si="4"/>
        <v>OK</v>
      </c>
      <c r="T18" s="48"/>
      <c r="U18" s="48"/>
      <c r="V18" s="48"/>
      <c r="W18" s="48"/>
      <c r="X18" s="48"/>
      <c r="Y18" s="50"/>
      <c r="Z18" s="50"/>
      <c r="AA18" s="50"/>
      <c r="AB18" s="50"/>
      <c r="AC18" s="50"/>
      <c r="AD18" s="50"/>
      <c r="AE18" s="50"/>
      <c r="AF18" s="51"/>
      <c r="AG18" s="51"/>
      <c r="AH18" s="51"/>
      <c r="AI18" s="51"/>
    </row>
    <row r="19" spans="1:35" ht="40" customHeight="1" x14ac:dyDescent="0.35">
      <c r="A19" s="109"/>
      <c r="B19" s="112"/>
      <c r="C19" s="33">
        <v>16</v>
      </c>
      <c r="D19" s="124"/>
      <c r="E19" s="39" t="s">
        <v>52</v>
      </c>
      <c r="F19" s="40" t="s">
        <v>37</v>
      </c>
      <c r="G19" s="40" t="s">
        <v>53</v>
      </c>
      <c r="H19" s="40" t="s">
        <v>29</v>
      </c>
      <c r="I19" s="38">
        <v>169.18</v>
      </c>
      <c r="J19" s="17">
        <v>100</v>
      </c>
      <c r="K19" s="79">
        <f t="shared" si="0"/>
        <v>0</v>
      </c>
      <c r="L19" s="81">
        <f t="shared" si="3"/>
        <v>0</v>
      </c>
      <c r="M19" s="82"/>
      <c r="N19" s="83">
        <f t="shared" si="1"/>
        <v>25</v>
      </c>
      <c r="O19" s="80"/>
      <c r="P19" s="80"/>
      <c r="Q19" s="80"/>
      <c r="R19" s="84">
        <f t="shared" si="2"/>
        <v>100</v>
      </c>
      <c r="S19" s="19" t="str">
        <f t="shared" si="4"/>
        <v>OK</v>
      </c>
      <c r="T19" s="48"/>
      <c r="U19" s="48"/>
      <c r="V19" s="48"/>
      <c r="W19" s="48"/>
      <c r="X19" s="48"/>
      <c r="Y19" s="50"/>
      <c r="Z19" s="50"/>
      <c r="AA19" s="50"/>
      <c r="AB19" s="50"/>
      <c r="AC19" s="50"/>
      <c r="AD19" s="50"/>
      <c r="AE19" s="50"/>
      <c r="AF19" s="51"/>
      <c r="AG19" s="51"/>
      <c r="AH19" s="51"/>
      <c r="AI19" s="51"/>
    </row>
    <row r="20" spans="1:35" ht="40" customHeight="1" x14ac:dyDescent="0.35">
      <c r="A20" s="109"/>
      <c r="B20" s="112"/>
      <c r="C20" s="33">
        <v>17</v>
      </c>
      <c r="D20" s="124"/>
      <c r="E20" s="39" t="s">
        <v>54</v>
      </c>
      <c r="F20" s="40" t="s">
        <v>37</v>
      </c>
      <c r="G20" s="40" t="s">
        <v>55</v>
      </c>
      <c r="H20" s="40" t="s">
        <v>29</v>
      </c>
      <c r="I20" s="38">
        <v>55.76</v>
      </c>
      <c r="J20" s="17">
        <v>300</v>
      </c>
      <c r="K20" s="79">
        <f t="shared" si="0"/>
        <v>0</v>
      </c>
      <c r="L20" s="81">
        <f t="shared" si="3"/>
        <v>0</v>
      </c>
      <c r="M20" s="82"/>
      <c r="N20" s="83">
        <f t="shared" si="1"/>
        <v>75</v>
      </c>
      <c r="O20" s="80"/>
      <c r="P20" s="80"/>
      <c r="Q20" s="80"/>
      <c r="R20" s="84">
        <f t="shared" si="2"/>
        <v>300</v>
      </c>
      <c r="S20" s="19" t="str">
        <f t="shared" si="4"/>
        <v>OK</v>
      </c>
      <c r="T20" s="48"/>
      <c r="U20" s="48"/>
      <c r="V20" s="48"/>
      <c r="W20" s="48"/>
      <c r="X20" s="48"/>
      <c r="Y20" s="50"/>
      <c r="Z20" s="50"/>
      <c r="AA20" s="50"/>
      <c r="AB20" s="50"/>
      <c r="AC20" s="50"/>
      <c r="AD20" s="50"/>
      <c r="AE20" s="50"/>
      <c r="AF20" s="51"/>
      <c r="AG20" s="51"/>
      <c r="AH20" s="51"/>
      <c r="AI20" s="51"/>
    </row>
    <row r="21" spans="1:35" ht="40" customHeight="1" x14ac:dyDescent="0.35">
      <c r="A21" s="109"/>
      <c r="B21" s="112"/>
      <c r="C21" s="33">
        <v>18</v>
      </c>
      <c r="D21" s="124"/>
      <c r="E21" s="39" t="s">
        <v>56</v>
      </c>
      <c r="F21" s="40" t="s">
        <v>37</v>
      </c>
      <c r="G21" s="40" t="s">
        <v>57</v>
      </c>
      <c r="H21" s="40" t="s">
        <v>29</v>
      </c>
      <c r="I21" s="38">
        <v>21.39</v>
      </c>
      <c r="J21" s="17">
        <v>100</v>
      </c>
      <c r="K21" s="79">
        <f t="shared" si="0"/>
        <v>0</v>
      </c>
      <c r="L21" s="81">
        <f t="shared" si="3"/>
        <v>0</v>
      </c>
      <c r="M21" s="82"/>
      <c r="N21" s="83">
        <f t="shared" si="1"/>
        <v>25</v>
      </c>
      <c r="O21" s="80"/>
      <c r="P21" s="80"/>
      <c r="Q21" s="80"/>
      <c r="R21" s="84">
        <f t="shared" si="2"/>
        <v>100</v>
      </c>
      <c r="S21" s="19" t="str">
        <f t="shared" si="4"/>
        <v>OK</v>
      </c>
      <c r="T21" s="48"/>
      <c r="U21" s="48"/>
      <c r="V21" s="48"/>
      <c r="W21" s="48"/>
      <c r="X21" s="48"/>
      <c r="Y21" s="50"/>
      <c r="Z21" s="50"/>
      <c r="AA21" s="50"/>
      <c r="AB21" s="50"/>
      <c r="AC21" s="50"/>
      <c r="AD21" s="50"/>
      <c r="AE21" s="50"/>
      <c r="AF21" s="51"/>
      <c r="AG21" s="51"/>
      <c r="AH21" s="51"/>
      <c r="AI21" s="51"/>
    </row>
    <row r="22" spans="1:35" ht="40" customHeight="1" x14ac:dyDescent="0.35">
      <c r="A22" s="109"/>
      <c r="B22" s="112"/>
      <c r="C22" s="33">
        <v>19</v>
      </c>
      <c r="D22" s="124"/>
      <c r="E22" s="39" t="s">
        <v>58</v>
      </c>
      <c r="F22" s="40" t="s">
        <v>37</v>
      </c>
      <c r="G22" s="40" t="s">
        <v>59</v>
      </c>
      <c r="H22" s="40" t="s">
        <v>29</v>
      </c>
      <c r="I22" s="38">
        <v>47.92</v>
      </c>
      <c r="J22" s="17">
        <v>100</v>
      </c>
      <c r="K22" s="79">
        <f t="shared" si="0"/>
        <v>0</v>
      </c>
      <c r="L22" s="81">
        <f t="shared" si="3"/>
        <v>0</v>
      </c>
      <c r="M22" s="82"/>
      <c r="N22" s="83">
        <f t="shared" si="1"/>
        <v>25</v>
      </c>
      <c r="O22" s="80"/>
      <c r="P22" s="80"/>
      <c r="Q22" s="80"/>
      <c r="R22" s="84">
        <f t="shared" si="2"/>
        <v>100</v>
      </c>
      <c r="S22" s="19" t="str">
        <f t="shared" si="4"/>
        <v>OK</v>
      </c>
      <c r="T22" s="48"/>
      <c r="U22" s="48"/>
      <c r="V22" s="48"/>
      <c r="W22" s="48"/>
      <c r="X22" s="48"/>
      <c r="Y22" s="50"/>
      <c r="Z22" s="50"/>
      <c r="AA22" s="50"/>
      <c r="AB22" s="50"/>
      <c r="AC22" s="50"/>
      <c r="AD22" s="50"/>
      <c r="AE22" s="50"/>
      <c r="AF22" s="51"/>
      <c r="AG22" s="51"/>
      <c r="AH22" s="51"/>
      <c r="AI22" s="51"/>
    </row>
    <row r="23" spans="1:35" ht="40" customHeight="1" x14ac:dyDescent="0.35">
      <c r="A23" s="109"/>
      <c r="B23" s="112"/>
      <c r="C23" s="33">
        <v>20</v>
      </c>
      <c r="D23" s="124"/>
      <c r="E23" s="39" t="s">
        <v>60</v>
      </c>
      <c r="F23" s="40" t="s">
        <v>37</v>
      </c>
      <c r="G23" s="40" t="s">
        <v>61</v>
      </c>
      <c r="H23" s="40" t="s">
        <v>29</v>
      </c>
      <c r="I23" s="38">
        <v>80.260000000000005</v>
      </c>
      <c r="J23" s="17">
        <v>80</v>
      </c>
      <c r="K23" s="79">
        <f t="shared" si="0"/>
        <v>0</v>
      </c>
      <c r="L23" s="81">
        <f t="shared" si="3"/>
        <v>0</v>
      </c>
      <c r="M23" s="82"/>
      <c r="N23" s="83">
        <f t="shared" si="1"/>
        <v>20</v>
      </c>
      <c r="O23" s="80"/>
      <c r="P23" s="80"/>
      <c r="Q23" s="80"/>
      <c r="R23" s="84">
        <f t="shared" si="2"/>
        <v>80</v>
      </c>
      <c r="S23" s="19" t="str">
        <f t="shared" si="4"/>
        <v>OK</v>
      </c>
      <c r="T23" s="48"/>
      <c r="U23" s="48"/>
      <c r="V23" s="48"/>
      <c r="W23" s="48"/>
      <c r="X23" s="48"/>
      <c r="Y23" s="50"/>
      <c r="Z23" s="50"/>
      <c r="AA23" s="50"/>
      <c r="AB23" s="50"/>
      <c r="AC23" s="50"/>
      <c r="AD23" s="50"/>
      <c r="AE23" s="50"/>
      <c r="AF23" s="51"/>
      <c r="AG23" s="51"/>
      <c r="AH23" s="51"/>
      <c r="AI23" s="51"/>
    </row>
    <row r="24" spans="1:35" ht="40" customHeight="1" x14ac:dyDescent="0.35">
      <c r="A24" s="109"/>
      <c r="B24" s="112"/>
      <c r="C24" s="33">
        <v>21</v>
      </c>
      <c r="D24" s="124"/>
      <c r="E24" s="39" t="s">
        <v>62</v>
      </c>
      <c r="F24" s="40" t="s">
        <v>125</v>
      </c>
      <c r="G24" s="40" t="s">
        <v>63</v>
      </c>
      <c r="H24" s="40" t="s">
        <v>29</v>
      </c>
      <c r="I24" s="38">
        <v>857.58</v>
      </c>
      <c r="J24" s="17">
        <v>3</v>
      </c>
      <c r="K24" s="79">
        <f t="shared" si="0"/>
        <v>0</v>
      </c>
      <c r="L24" s="81">
        <f t="shared" si="3"/>
        <v>0</v>
      </c>
      <c r="M24" s="82"/>
      <c r="N24" s="83">
        <f t="shared" si="1"/>
        <v>0</v>
      </c>
      <c r="O24" s="80"/>
      <c r="P24" s="80"/>
      <c r="Q24" s="80"/>
      <c r="R24" s="84">
        <f t="shared" si="2"/>
        <v>3</v>
      </c>
      <c r="S24" s="19" t="str">
        <f t="shared" si="4"/>
        <v>OK</v>
      </c>
      <c r="T24" s="48"/>
      <c r="U24" s="48"/>
      <c r="V24" s="48"/>
      <c r="W24" s="48"/>
      <c r="X24" s="48"/>
      <c r="Y24" s="50"/>
      <c r="Z24" s="50"/>
      <c r="AA24" s="50"/>
      <c r="AB24" s="50"/>
      <c r="AC24" s="50"/>
      <c r="AD24" s="50"/>
      <c r="AE24" s="50"/>
      <c r="AF24" s="51"/>
      <c r="AG24" s="51"/>
      <c r="AH24" s="51"/>
      <c r="AI24" s="51"/>
    </row>
    <row r="25" spans="1:35" ht="40" customHeight="1" x14ac:dyDescent="0.35">
      <c r="A25" s="109"/>
      <c r="B25" s="112"/>
      <c r="C25" s="33">
        <v>22</v>
      </c>
      <c r="D25" s="124"/>
      <c r="E25" s="39" t="s">
        <v>64</v>
      </c>
      <c r="F25" s="40" t="s">
        <v>125</v>
      </c>
      <c r="G25" s="40" t="s">
        <v>63</v>
      </c>
      <c r="H25" s="40" t="s">
        <v>29</v>
      </c>
      <c r="I25" s="38">
        <v>450.92</v>
      </c>
      <c r="J25" s="17">
        <v>5</v>
      </c>
      <c r="K25" s="79">
        <f t="shared" si="0"/>
        <v>0</v>
      </c>
      <c r="L25" s="81">
        <f t="shared" si="3"/>
        <v>0</v>
      </c>
      <c r="M25" s="82"/>
      <c r="N25" s="83">
        <f t="shared" si="1"/>
        <v>1</v>
      </c>
      <c r="O25" s="80"/>
      <c r="P25" s="80"/>
      <c r="Q25" s="80"/>
      <c r="R25" s="84">
        <f t="shared" si="2"/>
        <v>5</v>
      </c>
      <c r="S25" s="19" t="str">
        <f t="shared" si="4"/>
        <v>OK</v>
      </c>
      <c r="T25" s="48"/>
      <c r="U25" s="48"/>
      <c r="V25" s="48"/>
      <c r="W25" s="48"/>
      <c r="X25" s="48"/>
      <c r="Y25" s="50"/>
      <c r="Z25" s="50"/>
      <c r="AA25" s="50"/>
      <c r="AB25" s="50"/>
      <c r="AC25" s="50"/>
      <c r="AD25" s="50"/>
      <c r="AE25" s="50"/>
      <c r="AF25" s="51"/>
      <c r="AG25" s="51"/>
      <c r="AH25" s="51"/>
      <c r="AI25" s="51"/>
    </row>
    <row r="26" spans="1:35" ht="40" customHeight="1" x14ac:dyDescent="0.35">
      <c r="A26" s="109"/>
      <c r="B26" s="112"/>
      <c r="C26" s="33">
        <v>23</v>
      </c>
      <c r="D26" s="124"/>
      <c r="E26" s="39" t="s">
        <v>65</v>
      </c>
      <c r="F26" s="40" t="s">
        <v>125</v>
      </c>
      <c r="G26" s="40" t="s">
        <v>66</v>
      </c>
      <c r="H26" s="40" t="s">
        <v>29</v>
      </c>
      <c r="I26" s="38">
        <v>121.74</v>
      </c>
      <c r="J26" s="17">
        <v>5</v>
      </c>
      <c r="K26" s="79">
        <f t="shared" si="0"/>
        <v>0</v>
      </c>
      <c r="L26" s="81">
        <f t="shared" si="3"/>
        <v>0</v>
      </c>
      <c r="M26" s="82"/>
      <c r="N26" s="83">
        <f t="shared" si="1"/>
        <v>1</v>
      </c>
      <c r="O26" s="80"/>
      <c r="P26" s="80"/>
      <c r="Q26" s="80"/>
      <c r="R26" s="84">
        <f t="shared" si="2"/>
        <v>5</v>
      </c>
      <c r="S26" s="19" t="str">
        <f t="shared" si="4"/>
        <v>OK</v>
      </c>
      <c r="T26" s="48"/>
      <c r="U26" s="48"/>
      <c r="V26" s="48"/>
      <c r="W26" s="48"/>
      <c r="X26" s="48"/>
      <c r="Y26" s="50"/>
      <c r="Z26" s="50"/>
      <c r="AA26" s="50"/>
      <c r="AB26" s="50"/>
      <c r="AC26" s="50"/>
      <c r="AD26" s="50"/>
      <c r="AE26" s="50"/>
      <c r="AF26" s="51"/>
      <c r="AG26" s="51"/>
      <c r="AH26" s="51"/>
      <c r="AI26" s="51"/>
    </row>
    <row r="27" spans="1:35" ht="40" customHeight="1" x14ac:dyDescent="0.35">
      <c r="A27" s="109"/>
      <c r="B27" s="112"/>
      <c r="C27" s="33">
        <v>24</v>
      </c>
      <c r="D27" s="124"/>
      <c r="E27" s="39" t="s">
        <v>67</v>
      </c>
      <c r="F27" s="40" t="s">
        <v>125</v>
      </c>
      <c r="G27" s="40" t="s">
        <v>68</v>
      </c>
      <c r="H27" s="40" t="s">
        <v>29</v>
      </c>
      <c r="I27" s="38">
        <v>559.17999999999995</v>
      </c>
      <c r="J27" s="17">
        <v>1</v>
      </c>
      <c r="K27" s="79">
        <f t="shared" si="0"/>
        <v>0</v>
      </c>
      <c r="L27" s="81">
        <f t="shared" si="3"/>
        <v>0</v>
      </c>
      <c r="M27" s="82"/>
      <c r="N27" s="83">
        <f t="shared" si="1"/>
        <v>0</v>
      </c>
      <c r="O27" s="80"/>
      <c r="P27" s="80"/>
      <c r="Q27" s="80"/>
      <c r="R27" s="84">
        <f t="shared" si="2"/>
        <v>1</v>
      </c>
      <c r="S27" s="19" t="str">
        <f t="shared" si="4"/>
        <v>OK</v>
      </c>
      <c r="T27" s="48"/>
      <c r="U27" s="48"/>
      <c r="V27" s="48"/>
      <c r="W27" s="48"/>
      <c r="X27" s="48"/>
      <c r="Y27" s="50"/>
      <c r="Z27" s="50"/>
      <c r="AA27" s="50"/>
      <c r="AB27" s="50"/>
      <c r="AC27" s="50"/>
      <c r="AD27" s="50"/>
      <c r="AE27" s="50"/>
      <c r="AF27" s="51"/>
      <c r="AG27" s="51"/>
      <c r="AH27" s="51"/>
      <c r="AI27" s="51"/>
    </row>
    <row r="28" spans="1:35" ht="40" customHeight="1" x14ac:dyDescent="0.35">
      <c r="A28" s="109"/>
      <c r="B28" s="112"/>
      <c r="C28" s="33">
        <v>25</v>
      </c>
      <c r="D28" s="124"/>
      <c r="E28" s="39" t="s">
        <v>69</v>
      </c>
      <c r="F28" s="40" t="s">
        <v>125</v>
      </c>
      <c r="G28" s="40" t="s">
        <v>28</v>
      </c>
      <c r="H28" s="40" t="s">
        <v>29</v>
      </c>
      <c r="I28" s="38">
        <v>279.39999999999998</v>
      </c>
      <c r="J28" s="17">
        <v>10</v>
      </c>
      <c r="K28" s="79">
        <f t="shared" si="0"/>
        <v>0</v>
      </c>
      <c r="L28" s="81">
        <f t="shared" si="3"/>
        <v>0</v>
      </c>
      <c r="M28" s="82"/>
      <c r="N28" s="83">
        <f t="shared" si="1"/>
        <v>2</v>
      </c>
      <c r="O28" s="80"/>
      <c r="P28" s="80"/>
      <c r="Q28" s="80"/>
      <c r="R28" s="84">
        <f t="shared" si="2"/>
        <v>10</v>
      </c>
      <c r="S28" s="19" t="str">
        <f t="shared" si="4"/>
        <v>OK</v>
      </c>
      <c r="T28" s="48"/>
      <c r="U28" s="48"/>
      <c r="V28" s="48"/>
      <c r="W28" s="48"/>
      <c r="X28" s="48"/>
      <c r="Y28" s="50"/>
      <c r="Z28" s="50"/>
      <c r="AA28" s="50"/>
      <c r="AB28" s="50"/>
      <c r="AC28" s="50"/>
      <c r="AD28" s="50"/>
      <c r="AE28" s="50"/>
      <c r="AF28" s="51"/>
      <c r="AG28" s="51"/>
      <c r="AH28" s="51"/>
      <c r="AI28" s="51"/>
    </row>
    <row r="29" spans="1:35" ht="40" customHeight="1" x14ac:dyDescent="0.35">
      <c r="A29" s="109"/>
      <c r="B29" s="112"/>
      <c r="C29" s="33">
        <v>26</v>
      </c>
      <c r="D29" s="124"/>
      <c r="E29" s="39" t="s">
        <v>70</v>
      </c>
      <c r="F29" s="40" t="s">
        <v>125</v>
      </c>
      <c r="G29" s="40" t="s">
        <v>71</v>
      </c>
      <c r="H29" s="40" t="s">
        <v>29</v>
      </c>
      <c r="I29" s="38">
        <v>106.23</v>
      </c>
      <c r="J29" s="17">
        <v>5</v>
      </c>
      <c r="K29" s="79">
        <f t="shared" si="0"/>
        <v>0</v>
      </c>
      <c r="L29" s="81">
        <f t="shared" si="3"/>
        <v>0</v>
      </c>
      <c r="M29" s="82"/>
      <c r="N29" s="83">
        <f t="shared" si="1"/>
        <v>1</v>
      </c>
      <c r="O29" s="80"/>
      <c r="P29" s="80"/>
      <c r="Q29" s="80"/>
      <c r="R29" s="84">
        <f t="shared" si="2"/>
        <v>5</v>
      </c>
      <c r="S29" s="19" t="str">
        <f t="shared" si="4"/>
        <v>OK</v>
      </c>
      <c r="T29" s="48"/>
      <c r="U29" s="48"/>
      <c r="V29" s="48"/>
      <c r="W29" s="48"/>
      <c r="X29" s="48"/>
      <c r="Y29" s="50"/>
      <c r="Z29" s="50"/>
      <c r="AA29" s="50"/>
      <c r="AB29" s="50"/>
      <c r="AC29" s="50"/>
      <c r="AD29" s="50"/>
      <c r="AE29" s="50"/>
      <c r="AF29" s="51"/>
      <c r="AG29" s="51"/>
      <c r="AH29" s="51"/>
      <c r="AI29" s="51"/>
    </row>
    <row r="30" spans="1:35" ht="40" customHeight="1" x14ac:dyDescent="0.35">
      <c r="A30" s="109"/>
      <c r="B30" s="112"/>
      <c r="C30" s="33">
        <v>27</v>
      </c>
      <c r="D30" s="124"/>
      <c r="E30" s="39" t="s">
        <v>72</v>
      </c>
      <c r="F30" s="40" t="s">
        <v>125</v>
      </c>
      <c r="G30" s="40" t="s">
        <v>73</v>
      </c>
      <c r="H30" s="40" t="s">
        <v>29</v>
      </c>
      <c r="I30" s="38">
        <v>619.09</v>
      </c>
      <c r="J30" s="17">
        <v>10</v>
      </c>
      <c r="K30" s="79">
        <f t="shared" si="0"/>
        <v>0</v>
      </c>
      <c r="L30" s="81">
        <f t="shared" si="3"/>
        <v>0</v>
      </c>
      <c r="M30" s="82"/>
      <c r="N30" s="83">
        <f t="shared" si="1"/>
        <v>2</v>
      </c>
      <c r="O30" s="80"/>
      <c r="P30" s="80"/>
      <c r="Q30" s="80"/>
      <c r="R30" s="84">
        <f t="shared" si="2"/>
        <v>10</v>
      </c>
      <c r="S30" s="19" t="str">
        <f t="shared" si="4"/>
        <v>OK</v>
      </c>
      <c r="T30" s="48"/>
      <c r="U30" s="48"/>
      <c r="V30" s="48"/>
      <c r="W30" s="48"/>
      <c r="X30" s="48"/>
      <c r="Y30" s="50"/>
      <c r="Z30" s="50"/>
      <c r="AA30" s="50"/>
      <c r="AB30" s="50"/>
      <c r="AC30" s="50"/>
      <c r="AD30" s="50"/>
      <c r="AE30" s="50"/>
      <c r="AF30" s="51"/>
      <c r="AG30" s="51"/>
      <c r="AH30" s="51"/>
      <c r="AI30" s="51"/>
    </row>
    <row r="31" spans="1:35" ht="40" customHeight="1" x14ac:dyDescent="0.35">
      <c r="A31" s="109"/>
      <c r="B31" s="112"/>
      <c r="C31" s="33">
        <v>28</v>
      </c>
      <c r="D31" s="124"/>
      <c r="E31" s="39" t="s">
        <v>74</v>
      </c>
      <c r="F31" s="40" t="s">
        <v>125</v>
      </c>
      <c r="G31" s="40" t="s">
        <v>75</v>
      </c>
      <c r="H31" s="40" t="s">
        <v>29</v>
      </c>
      <c r="I31" s="38">
        <v>864.15</v>
      </c>
      <c r="J31" s="17">
        <v>10</v>
      </c>
      <c r="K31" s="79">
        <f t="shared" si="0"/>
        <v>0</v>
      </c>
      <c r="L31" s="81">
        <f t="shared" si="3"/>
        <v>0</v>
      </c>
      <c r="M31" s="82"/>
      <c r="N31" s="83">
        <f t="shared" si="1"/>
        <v>2</v>
      </c>
      <c r="O31" s="80"/>
      <c r="P31" s="80"/>
      <c r="Q31" s="80"/>
      <c r="R31" s="84">
        <f t="shared" si="2"/>
        <v>10</v>
      </c>
      <c r="S31" s="19" t="str">
        <f t="shared" si="4"/>
        <v>OK</v>
      </c>
      <c r="T31" s="48"/>
      <c r="U31" s="48"/>
      <c r="V31" s="48"/>
      <c r="W31" s="48"/>
      <c r="X31" s="48"/>
      <c r="Y31" s="50"/>
      <c r="Z31" s="50"/>
      <c r="AA31" s="50"/>
      <c r="AB31" s="50"/>
      <c r="AC31" s="50"/>
      <c r="AD31" s="50"/>
      <c r="AE31" s="50"/>
      <c r="AF31" s="51"/>
      <c r="AG31" s="51"/>
      <c r="AH31" s="51"/>
      <c r="AI31" s="51"/>
    </row>
    <row r="32" spans="1:35" ht="40" customHeight="1" x14ac:dyDescent="0.35">
      <c r="A32" s="109"/>
      <c r="B32" s="112"/>
      <c r="C32" s="33">
        <v>29</v>
      </c>
      <c r="D32" s="124"/>
      <c r="E32" s="39" t="s">
        <v>76</v>
      </c>
      <c r="F32" s="40" t="s">
        <v>125</v>
      </c>
      <c r="G32" s="40" t="s">
        <v>28</v>
      </c>
      <c r="H32" s="40" t="s">
        <v>29</v>
      </c>
      <c r="I32" s="38">
        <v>462.23</v>
      </c>
      <c r="J32" s="17">
        <v>5</v>
      </c>
      <c r="K32" s="79">
        <f t="shared" si="0"/>
        <v>0</v>
      </c>
      <c r="L32" s="81">
        <f t="shared" si="3"/>
        <v>0</v>
      </c>
      <c r="M32" s="82"/>
      <c r="N32" s="83">
        <f t="shared" si="1"/>
        <v>1</v>
      </c>
      <c r="O32" s="80"/>
      <c r="P32" s="80"/>
      <c r="Q32" s="80"/>
      <c r="R32" s="84">
        <f t="shared" si="2"/>
        <v>5</v>
      </c>
      <c r="S32" s="19" t="str">
        <f t="shared" si="4"/>
        <v>OK</v>
      </c>
      <c r="T32" s="48"/>
      <c r="U32" s="48"/>
      <c r="V32" s="48"/>
      <c r="W32" s="48"/>
      <c r="X32" s="48"/>
      <c r="Y32" s="50"/>
      <c r="Z32" s="50"/>
      <c r="AA32" s="50"/>
      <c r="AB32" s="50"/>
      <c r="AC32" s="50"/>
      <c r="AD32" s="50"/>
      <c r="AE32" s="50"/>
      <c r="AF32" s="51"/>
      <c r="AG32" s="51"/>
      <c r="AH32" s="51"/>
      <c r="AI32" s="51"/>
    </row>
    <row r="33" spans="1:35" ht="40" customHeight="1" x14ac:dyDescent="0.35">
      <c r="A33" s="109"/>
      <c r="B33" s="112"/>
      <c r="C33" s="33">
        <v>30</v>
      </c>
      <c r="D33" s="124"/>
      <c r="E33" s="39" t="s">
        <v>77</v>
      </c>
      <c r="F33" s="40" t="s">
        <v>125</v>
      </c>
      <c r="G33" s="40" t="s">
        <v>28</v>
      </c>
      <c r="H33" s="40" t="s">
        <v>29</v>
      </c>
      <c r="I33" s="38">
        <v>872.9</v>
      </c>
      <c r="J33" s="17">
        <v>3</v>
      </c>
      <c r="K33" s="79">
        <f t="shared" si="0"/>
        <v>0</v>
      </c>
      <c r="L33" s="81">
        <f t="shared" si="3"/>
        <v>0</v>
      </c>
      <c r="M33" s="82"/>
      <c r="N33" s="83">
        <f t="shared" si="1"/>
        <v>0</v>
      </c>
      <c r="O33" s="80"/>
      <c r="P33" s="80"/>
      <c r="Q33" s="80"/>
      <c r="R33" s="84">
        <f t="shared" si="2"/>
        <v>3</v>
      </c>
      <c r="S33" s="19" t="str">
        <f t="shared" si="4"/>
        <v>OK</v>
      </c>
      <c r="T33" s="48"/>
      <c r="U33" s="48"/>
      <c r="V33" s="48"/>
      <c r="W33" s="48"/>
      <c r="X33" s="48"/>
      <c r="Y33" s="50"/>
      <c r="Z33" s="50"/>
      <c r="AA33" s="50"/>
      <c r="AB33" s="50"/>
      <c r="AC33" s="50"/>
      <c r="AD33" s="50"/>
      <c r="AE33" s="50"/>
      <c r="AF33" s="51"/>
      <c r="AG33" s="51"/>
      <c r="AH33" s="51"/>
      <c r="AI33" s="51"/>
    </row>
    <row r="34" spans="1:35" ht="40" customHeight="1" x14ac:dyDescent="0.35">
      <c r="A34" s="109"/>
      <c r="B34" s="112"/>
      <c r="C34" s="33">
        <v>31</v>
      </c>
      <c r="D34" s="124"/>
      <c r="E34" s="39" t="s">
        <v>78</v>
      </c>
      <c r="F34" s="40" t="s">
        <v>125</v>
      </c>
      <c r="G34" s="40" t="s">
        <v>28</v>
      </c>
      <c r="H34" s="40" t="s">
        <v>29</v>
      </c>
      <c r="I34" s="38">
        <v>58.04</v>
      </c>
      <c r="J34" s="17">
        <v>10</v>
      </c>
      <c r="K34" s="79">
        <f t="shared" si="0"/>
        <v>0</v>
      </c>
      <c r="L34" s="81">
        <f t="shared" si="3"/>
        <v>0</v>
      </c>
      <c r="M34" s="82"/>
      <c r="N34" s="83">
        <f t="shared" si="1"/>
        <v>2</v>
      </c>
      <c r="O34" s="80"/>
      <c r="P34" s="80"/>
      <c r="Q34" s="80"/>
      <c r="R34" s="84">
        <f t="shared" si="2"/>
        <v>10</v>
      </c>
      <c r="S34" s="19" t="str">
        <f t="shared" si="4"/>
        <v>OK</v>
      </c>
      <c r="T34" s="48"/>
      <c r="U34" s="48"/>
      <c r="V34" s="48"/>
      <c r="W34" s="48"/>
      <c r="X34" s="48"/>
      <c r="Y34" s="50"/>
      <c r="Z34" s="50"/>
      <c r="AA34" s="50"/>
      <c r="AB34" s="50"/>
      <c r="AC34" s="50"/>
      <c r="AD34" s="50"/>
      <c r="AE34" s="50"/>
      <c r="AF34" s="51"/>
      <c r="AG34" s="51"/>
      <c r="AH34" s="51"/>
      <c r="AI34" s="51"/>
    </row>
    <row r="35" spans="1:35" ht="40" customHeight="1" x14ac:dyDescent="0.35">
      <c r="A35" s="109"/>
      <c r="B35" s="112"/>
      <c r="C35" s="33">
        <v>32</v>
      </c>
      <c r="D35" s="124"/>
      <c r="E35" s="39" t="s">
        <v>131</v>
      </c>
      <c r="F35" s="40" t="s">
        <v>125</v>
      </c>
      <c r="G35" s="40" t="s">
        <v>28</v>
      </c>
      <c r="H35" s="40" t="s">
        <v>29</v>
      </c>
      <c r="I35" s="38">
        <v>54.95</v>
      </c>
      <c r="J35" s="17">
        <v>5</v>
      </c>
      <c r="K35" s="79">
        <f t="shared" si="0"/>
        <v>0</v>
      </c>
      <c r="L35" s="81">
        <f t="shared" si="3"/>
        <v>0</v>
      </c>
      <c r="M35" s="82"/>
      <c r="N35" s="83">
        <f t="shared" si="1"/>
        <v>1</v>
      </c>
      <c r="O35" s="80"/>
      <c r="P35" s="80"/>
      <c r="Q35" s="80"/>
      <c r="R35" s="84">
        <f t="shared" si="2"/>
        <v>5</v>
      </c>
      <c r="S35" s="19" t="str">
        <f t="shared" si="4"/>
        <v>OK</v>
      </c>
      <c r="T35" s="48"/>
      <c r="U35" s="48"/>
      <c r="V35" s="48"/>
      <c r="W35" s="48"/>
      <c r="X35" s="48"/>
      <c r="Y35" s="50"/>
      <c r="Z35" s="50"/>
      <c r="AA35" s="50"/>
      <c r="AB35" s="50"/>
      <c r="AC35" s="50"/>
      <c r="AD35" s="50"/>
      <c r="AE35" s="50"/>
      <c r="AF35" s="51"/>
      <c r="AG35" s="51"/>
      <c r="AH35" s="51"/>
      <c r="AI35" s="51"/>
    </row>
    <row r="36" spans="1:35" ht="40" customHeight="1" x14ac:dyDescent="0.35">
      <c r="A36" s="109"/>
      <c r="B36" s="112"/>
      <c r="C36" s="33">
        <v>33</v>
      </c>
      <c r="D36" s="124"/>
      <c r="E36" s="39" t="s">
        <v>132</v>
      </c>
      <c r="F36" s="40" t="s">
        <v>37</v>
      </c>
      <c r="G36" s="40" t="s">
        <v>79</v>
      </c>
      <c r="H36" s="40" t="s">
        <v>29</v>
      </c>
      <c r="I36" s="38">
        <v>10.43</v>
      </c>
      <c r="J36" s="17">
        <v>1000</v>
      </c>
      <c r="K36" s="79">
        <f t="shared" si="0"/>
        <v>0</v>
      </c>
      <c r="L36" s="81">
        <f t="shared" si="3"/>
        <v>0</v>
      </c>
      <c r="M36" s="82"/>
      <c r="N36" s="83">
        <f t="shared" si="1"/>
        <v>250</v>
      </c>
      <c r="O36" s="80"/>
      <c r="P36" s="80"/>
      <c r="Q36" s="80"/>
      <c r="R36" s="84">
        <f t="shared" si="2"/>
        <v>1000</v>
      </c>
      <c r="S36" s="19" t="str">
        <f t="shared" si="4"/>
        <v>OK</v>
      </c>
      <c r="T36" s="48"/>
      <c r="U36" s="48"/>
      <c r="V36" s="48"/>
      <c r="W36" s="48"/>
      <c r="X36" s="48"/>
      <c r="Y36" s="50"/>
      <c r="Z36" s="50"/>
      <c r="AA36" s="50"/>
      <c r="AB36" s="50"/>
      <c r="AC36" s="50"/>
      <c r="AD36" s="50"/>
      <c r="AE36" s="50"/>
      <c r="AF36" s="51"/>
      <c r="AG36" s="51"/>
      <c r="AH36" s="51"/>
      <c r="AI36" s="51"/>
    </row>
    <row r="37" spans="1:35" ht="40" customHeight="1" x14ac:dyDescent="0.35">
      <c r="A37" s="109"/>
      <c r="B37" s="112"/>
      <c r="C37" s="33">
        <v>34</v>
      </c>
      <c r="D37" s="124"/>
      <c r="E37" s="39" t="s">
        <v>133</v>
      </c>
      <c r="F37" s="40" t="s">
        <v>37</v>
      </c>
      <c r="G37" s="40" t="s">
        <v>80</v>
      </c>
      <c r="H37" s="40" t="s">
        <v>29</v>
      </c>
      <c r="I37" s="38">
        <v>15.99</v>
      </c>
      <c r="J37" s="17">
        <v>0</v>
      </c>
      <c r="K37" s="79">
        <f t="shared" si="0"/>
        <v>0</v>
      </c>
      <c r="L37" s="81">
        <f t="shared" si="3"/>
        <v>0</v>
      </c>
      <c r="M37" s="82"/>
      <c r="N37" s="83">
        <f t="shared" si="1"/>
        <v>0</v>
      </c>
      <c r="O37" s="80"/>
      <c r="P37" s="80"/>
      <c r="Q37" s="80"/>
      <c r="R37" s="84">
        <f t="shared" si="2"/>
        <v>0</v>
      </c>
      <c r="S37" s="19" t="str">
        <f t="shared" si="4"/>
        <v>OK</v>
      </c>
      <c r="T37" s="48"/>
      <c r="U37" s="48"/>
      <c r="V37" s="48"/>
      <c r="W37" s="48"/>
      <c r="X37" s="48"/>
      <c r="Y37" s="50"/>
      <c r="Z37" s="50"/>
      <c r="AA37" s="50"/>
      <c r="AB37" s="50"/>
      <c r="AC37" s="50"/>
      <c r="AD37" s="50"/>
      <c r="AE37" s="50"/>
      <c r="AF37" s="51"/>
      <c r="AG37" s="51"/>
      <c r="AH37" s="51"/>
      <c r="AI37" s="51"/>
    </row>
    <row r="38" spans="1:35" ht="40" customHeight="1" x14ac:dyDescent="0.35">
      <c r="A38" s="109"/>
      <c r="B38" s="112"/>
      <c r="C38" s="33">
        <v>35</v>
      </c>
      <c r="D38" s="124"/>
      <c r="E38" s="39" t="s">
        <v>134</v>
      </c>
      <c r="F38" s="40" t="s">
        <v>37</v>
      </c>
      <c r="G38" s="40" t="s">
        <v>81</v>
      </c>
      <c r="H38" s="40" t="s">
        <v>29</v>
      </c>
      <c r="I38" s="38">
        <v>16.75</v>
      </c>
      <c r="J38" s="17">
        <v>0</v>
      </c>
      <c r="K38" s="79">
        <f t="shared" si="0"/>
        <v>0</v>
      </c>
      <c r="L38" s="81">
        <f t="shared" si="3"/>
        <v>0</v>
      </c>
      <c r="M38" s="82"/>
      <c r="N38" s="83">
        <f t="shared" si="1"/>
        <v>0</v>
      </c>
      <c r="O38" s="80"/>
      <c r="P38" s="80"/>
      <c r="Q38" s="80"/>
      <c r="R38" s="84">
        <f t="shared" si="2"/>
        <v>0</v>
      </c>
      <c r="S38" s="19" t="str">
        <f t="shared" si="4"/>
        <v>OK</v>
      </c>
      <c r="T38" s="48"/>
      <c r="U38" s="48"/>
      <c r="V38" s="48"/>
      <c r="W38" s="48"/>
      <c r="X38" s="48"/>
      <c r="Y38" s="50"/>
      <c r="Z38" s="50"/>
      <c r="AA38" s="50"/>
      <c r="AB38" s="50"/>
      <c r="AC38" s="50"/>
      <c r="AD38" s="50"/>
      <c r="AE38" s="50"/>
      <c r="AF38" s="51"/>
      <c r="AG38" s="51"/>
      <c r="AH38" s="51"/>
      <c r="AI38" s="51"/>
    </row>
    <row r="39" spans="1:35" ht="40" customHeight="1" x14ac:dyDescent="0.35">
      <c r="A39" s="109"/>
      <c r="B39" s="112"/>
      <c r="C39" s="33">
        <v>36</v>
      </c>
      <c r="D39" s="124"/>
      <c r="E39" s="39" t="s">
        <v>135</v>
      </c>
      <c r="F39" s="40" t="s">
        <v>37</v>
      </c>
      <c r="G39" s="40" t="s">
        <v>82</v>
      </c>
      <c r="H39" s="40" t="s">
        <v>29</v>
      </c>
      <c r="I39" s="38">
        <v>42.18</v>
      </c>
      <c r="J39" s="17">
        <v>500</v>
      </c>
      <c r="K39" s="79">
        <f t="shared" si="0"/>
        <v>0</v>
      </c>
      <c r="L39" s="81">
        <f t="shared" si="3"/>
        <v>0</v>
      </c>
      <c r="M39" s="82"/>
      <c r="N39" s="83">
        <f t="shared" si="1"/>
        <v>125</v>
      </c>
      <c r="O39" s="80"/>
      <c r="P39" s="80"/>
      <c r="Q39" s="80"/>
      <c r="R39" s="84">
        <f t="shared" si="2"/>
        <v>500</v>
      </c>
      <c r="S39" s="19" t="str">
        <f t="shared" si="4"/>
        <v>OK</v>
      </c>
      <c r="T39" s="48"/>
      <c r="U39" s="48"/>
      <c r="V39" s="48"/>
      <c r="W39" s="48"/>
      <c r="X39" s="48"/>
      <c r="Y39" s="50"/>
      <c r="Z39" s="50"/>
      <c r="AA39" s="50"/>
      <c r="AB39" s="50"/>
      <c r="AC39" s="50"/>
      <c r="AD39" s="50"/>
      <c r="AE39" s="50"/>
      <c r="AF39" s="51"/>
      <c r="AG39" s="51"/>
      <c r="AH39" s="51"/>
      <c r="AI39" s="51"/>
    </row>
    <row r="40" spans="1:35" ht="40" customHeight="1" x14ac:dyDescent="0.35">
      <c r="A40" s="109"/>
      <c r="B40" s="112"/>
      <c r="C40" s="33">
        <v>37</v>
      </c>
      <c r="D40" s="124"/>
      <c r="E40" s="39" t="s">
        <v>136</v>
      </c>
      <c r="F40" s="40" t="s">
        <v>37</v>
      </c>
      <c r="G40" s="40" t="s">
        <v>83</v>
      </c>
      <c r="H40" s="40" t="s">
        <v>29</v>
      </c>
      <c r="I40" s="38">
        <v>22.07</v>
      </c>
      <c r="J40" s="17">
        <v>500</v>
      </c>
      <c r="K40" s="79">
        <f t="shared" si="0"/>
        <v>0</v>
      </c>
      <c r="L40" s="81">
        <f t="shared" si="3"/>
        <v>0</v>
      </c>
      <c r="M40" s="82"/>
      <c r="N40" s="83">
        <f t="shared" si="1"/>
        <v>125</v>
      </c>
      <c r="O40" s="80"/>
      <c r="P40" s="80"/>
      <c r="Q40" s="80"/>
      <c r="R40" s="84">
        <f t="shared" si="2"/>
        <v>500</v>
      </c>
      <c r="S40" s="19" t="str">
        <f t="shared" si="4"/>
        <v>OK</v>
      </c>
      <c r="T40" s="48"/>
      <c r="U40" s="48"/>
      <c r="V40" s="48"/>
      <c r="W40" s="48"/>
      <c r="X40" s="48"/>
      <c r="Y40" s="50"/>
      <c r="Z40" s="50"/>
      <c r="AA40" s="50"/>
      <c r="AB40" s="50"/>
      <c r="AC40" s="50"/>
      <c r="AD40" s="50"/>
      <c r="AE40" s="50"/>
      <c r="AF40" s="51"/>
      <c r="AG40" s="51"/>
      <c r="AH40" s="51"/>
      <c r="AI40" s="51"/>
    </row>
    <row r="41" spans="1:35" ht="40" customHeight="1" x14ac:dyDescent="0.35">
      <c r="A41" s="109"/>
      <c r="B41" s="112"/>
      <c r="C41" s="33">
        <v>38</v>
      </c>
      <c r="D41" s="124"/>
      <c r="E41" s="39" t="s">
        <v>84</v>
      </c>
      <c r="F41" s="40" t="s">
        <v>125</v>
      </c>
      <c r="G41" s="40" t="s">
        <v>85</v>
      </c>
      <c r="H41" s="40" t="s">
        <v>29</v>
      </c>
      <c r="I41" s="38">
        <v>913.6</v>
      </c>
      <c r="J41" s="17">
        <v>1</v>
      </c>
      <c r="K41" s="79">
        <f t="shared" si="0"/>
        <v>0</v>
      </c>
      <c r="L41" s="81">
        <f t="shared" si="3"/>
        <v>0</v>
      </c>
      <c r="M41" s="82"/>
      <c r="N41" s="83">
        <f t="shared" si="1"/>
        <v>0</v>
      </c>
      <c r="O41" s="80"/>
      <c r="P41" s="80"/>
      <c r="Q41" s="80"/>
      <c r="R41" s="84">
        <f t="shared" si="2"/>
        <v>1</v>
      </c>
      <c r="S41" s="19" t="str">
        <f t="shared" si="4"/>
        <v>OK</v>
      </c>
      <c r="T41" s="48"/>
      <c r="U41" s="48"/>
      <c r="V41" s="48"/>
      <c r="W41" s="48"/>
      <c r="X41" s="48"/>
      <c r="Y41" s="50"/>
      <c r="Z41" s="50"/>
      <c r="AA41" s="50"/>
      <c r="AB41" s="50"/>
      <c r="AC41" s="50"/>
      <c r="AD41" s="50"/>
      <c r="AE41" s="50"/>
      <c r="AF41" s="51"/>
      <c r="AG41" s="51"/>
      <c r="AH41" s="51"/>
      <c r="AI41" s="51"/>
    </row>
    <row r="42" spans="1:35" ht="40" customHeight="1" x14ac:dyDescent="0.35">
      <c r="A42" s="109"/>
      <c r="B42" s="112"/>
      <c r="C42" s="33">
        <v>39</v>
      </c>
      <c r="D42" s="124"/>
      <c r="E42" s="39" t="s">
        <v>86</v>
      </c>
      <c r="F42" s="40" t="s">
        <v>125</v>
      </c>
      <c r="G42" s="40" t="s">
        <v>87</v>
      </c>
      <c r="H42" s="40" t="s">
        <v>29</v>
      </c>
      <c r="I42" s="38">
        <v>373.35</v>
      </c>
      <c r="J42" s="17">
        <v>5</v>
      </c>
      <c r="K42" s="79">
        <f t="shared" si="0"/>
        <v>0</v>
      </c>
      <c r="L42" s="81">
        <f t="shared" si="3"/>
        <v>0</v>
      </c>
      <c r="M42" s="82"/>
      <c r="N42" s="83">
        <f t="shared" si="1"/>
        <v>1</v>
      </c>
      <c r="O42" s="80"/>
      <c r="P42" s="80"/>
      <c r="Q42" s="80"/>
      <c r="R42" s="84">
        <f t="shared" si="2"/>
        <v>5</v>
      </c>
      <c r="S42" s="19" t="str">
        <f t="shared" si="4"/>
        <v>OK</v>
      </c>
      <c r="T42" s="48"/>
      <c r="U42" s="48"/>
      <c r="V42" s="48"/>
      <c r="W42" s="48"/>
      <c r="X42" s="48"/>
      <c r="Y42" s="50"/>
      <c r="Z42" s="50"/>
      <c r="AA42" s="50"/>
      <c r="AB42" s="50"/>
      <c r="AC42" s="50"/>
      <c r="AD42" s="50"/>
      <c r="AE42" s="50"/>
      <c r="AF42" s="51"/>
      <c r="AG42" s="51"/>
      <c r="AH42" s="51"/>
      <c r="AI42" s="51"/>
    </row>
    <row r="43" spans="1:35" ht="40" customHeight="1" x14ac:dyDescent="0.35">
      <c r="A43" s="109"/>
      <c r="B43" s="112"/>
      <c r="C43" s="33">
        <v>40</v>
      </c>
      <c r="D43" s="124"/>
      <c r="E43" s="39" t="s">
        <v>88</v>
      </c>
      <c r="F43" s="40" t="s">
        <v>125</v>
      </c>
      <c r="G43" s="40" t="s">
        <v>28</v>
      </c>
      <c r="H43" s="40" t="s">
        <v>29</v>
      </c>
      <c r="I43" s="38">
        <v>741.62</v>
      </c>
      <c r="J43" s="17">
        <v>0</v>
      </c>
      <c r="K43" s="79">
        <f t="shared" si="0"/>
        <v>0</v>
      </c>
      <c r="L43" s="81">
        <f t="shared" si="3"/>
        <v>0</v>
      </c>
      <c r="M43" s="82"/>
      <c r="N43" s="83">
        <f t="shared" si="1"/>
        <v>0</v>
      </c>
      <c r="O43" s="80"/>
      <c r="P43" s="80"/>
      <c r="Q43" s="80"/>
      <c r="R43" s="84">
        <f t="shared" si="2"/>
        <v>0</v>
      </c>
      <c r="S43" s="19" t="str">
        <f t="shared" si="4"/>
        <v>OK</v>
      </c>
      <c r="T43" s="48"/>
      <c r="U43" s="48"/>
      <c r="V43" s="48"/>
      <c r="W43" s="48"/>
      <c r="X43" s="48"/>
      <c r="Y43" s="50"/>
      <c r="Z43" s="50"/>
      <c r="AA43" s="50"/>
      <c r="AB43" s="50"/>
      <c r="AC43" s="50"/>
      <c r="AD43" s="50"/>
      <c r="AE43" s="50"/>
      <c r="AF43" s="51"/>
      <c r="AG43" s="51"/>
      <c r="AH43" s="51"/>
      <c r="AI43" s="51"/>
    </row>
    <row r="44" spans="1:35" ht="40" customHeight="1" x14ac:dyDescent="0.35">
      <c r="A44" s="109"/>
      <c r="B44" s="112"/>
      <c r="C44" s="33">
        <v>41</v>
      </c>
      <c r="D44" s="124"/>
      <c r="E44" s="39" t="s">
        <v>89</v>
      </c>
      <c r="F44" s="40" t="s">
        <v>37</v>
      </c>
      <c r="G44" s="40" t="s">
        <v>28</v>
      </c>
      <c r="H44" s="40" t="s">
        <v>29</v>
      </c>
      <c r="I44" s="38">
        <v>154.77000000000001</v>
      </c>
      <c r="J44" s="17">
        <v>150</v>
      </c>
      <c r="K44" s="79">
        <f t="shared" si="0"/>
        <v>0</v>
      </c>
      <c r="L44" s="81">
        <f t="shared" si="3"/>
        <v>0</v>
      </c>
      <c r="M44" s="82"/>
      <c r="N44" s="83">
        <f t="shared" si="1"/>
        <v>37</v>
      </c>
      <c r="O44" s="80"/>
      <c r="P44" s="80"/>
      <c r="Q44" s="80"/>
      <c r="R44" s="84">
        <f t="shared" si="2"/>
        <v>150</v>
      </c>
      <c r="S44" s="19" t="str">
        <f t="shared" si="4"/>
        <v>OK</v>
      </c>
      <c r="T44" s="48"/>
      <c r="U44" s="48"/>
      <c r="V44" s="48"/>
      <c r="W44" s="48"/>
      <c r="X44" s="48"/>
      <c r="Y44" s="50"/>
      <c r="Z44" s="50"/>
      <c r="AA44" s="50"/>
      <c r="AB44" s="50"/>
      <c r="AC44" s="50"/>
      <c r="AD44" s="50"/>
      <c r="AE44" s="50"/>
      <c r="AF44" s="51"/>
      <c r="AG44" s="51"/>
      <c r="AH44" s="51"/>
      <c r="AI44" s="51"/>
    </row>
    <row r="45" spans="1:35" ht="40" customHeight="1" x14ac:dyDescent="0.35">
      <c r="A45" s="109"/>
      <c r="B45" s="112"/>
      <c r="C45" s="33">
        <v>42</v>
      </c>
      <c r="D45" s="124"/>
      <c r="E45" s="39" t="s">
        <v>90</v>
      </c>
      <c r="F45" s="40" t="s">
        <v>37</v>
      </c>
      <c r="G45" s="40" t="s">
        <v>28</v>
      </c>
      <c r="H45" s="40" t="s">
        <v>29</v>
      </c>
      <c r="I45" s="38">
        <v>87.06</v>
      </c>
      <c r="J45" s="17">
        <v>200</v>
      </c>
      <c r="K45" s="79">
        <f t="shared" si="0"/>
        <v>0</v>
      </c>
      <c r="L45" s="81">
        <f t="shared" si="3"/>
        <v>0</v>
      </c>
      <c r="M45" s="82"/>
      <c r="N45" s="83">
        <f t="shared" si="1"/>
        <v>50</v>
      </c>
      <c r="O45" s="80"/>
      <c r="P45" s="80"/>
      <c r="Q45" s="80"/>
      <c r="R45" s="84">
        <f t="shared" si="2"/>
        <v>200</v>
      </c>
      <c r="S45" s="19" t="str">
        <f t="shared" si="4"/>
        <v>OK</v>
      </c>
      <c r="T45" s="48"/>
      <c r="U45" s="48"/>
      <c r="V45" s="48"/>
      <c r="W45" s="48"/>
      <c r="X45" s="48"/>
      <c r="Y45" s="50"/>
      <c r="Z45" s="50"/>
      <c r="AA45" s="50"/>
      <c r="AB45" s="50"/>
      <c r="AC45" s="50"/>
      <c r="AD45" s="50"/>
      <c r="AE45" s="50"/>
      <c r="AF45" s="51"/>
      <c r="AG45" s="51"/>
      <c r="AH45" s="51"/>
      <c r="AI45" s="51"/>
    </row>
    <row r="46" spans="1:35" ht="40" customHeight="1" x14ac:dyDescent="0.35">
      <c r="A46" s="109"/>
      <c r="B46" s="112"/>
      <c r="C46" s="33">
        <v>43</v>
      </c>
      <c r="D46" s="124"/>
      <c r="E46" s="39" t="s">
        <v>91</v>
      </c>
      <c r="F46" s="40" t="s">
        <v>37</v>
      </c>
      <c r="G46" s="40" t="s">
        <v>92</v>
      </c>
      <c r="H46" s="40" t="s">
        <v>29</v>
      </c>
      <c r="I46" s="38">
        <v>15.61</v>
      </c>
      <c r="J46" s="17">
        <v>300</v>
      </c>
      <c r="K46" s="79">
        <f t="shared" si="0"/>
        <v>0</v>
      </c>
      <c r="L46" s="81">
        <f t="shared" si="3"/>
        <v>0</v>
      </c>
      <c r="M46" s="82"/>
      <c r="N46" s="83">
        <f t="shared" si="1"/>
        <v>75</v>
      </c>
      <c r="O46" s="80"/>
      <c r="P46" s="80"/>
      <c r="Q46" s="80"/>
      <c r="R46" s="84">
        <f t="shared" si="2"/>
        <v>300</v>
      </c>
      <c r="S46" s="19" t="str">
        <f t="shared" si="4"/>
        <v>OK</v>
      </c>
      <c r="T46" s="48"/>
      <c r="U46" s="48"/>
      <c r="V46" s="48"/>
      <c r="W46" s="48"/>
      <c r="X46" s="48"/>
      <c r="Y46" s="50"/>
      <c r="Z46" s="50"/>
      <c r="AA46" s="50"/>
      <c r="AB46" s="50"/>
      <c r="AC46" s="50"/>
      <c r="AD46" s="50"/>
      <c r="AE46" s="50"/>
      <c r="AF46" s="51"/>
      <c r="AG46" s="51"/>
      <c r="AH46" s="51"/>
      <c r="AI46" s="51"/>
    </row>
    <row r="47" spans="1:35" ht="40" customHeight="1" x14ac:dyDescent="0.35">
      <c r="A47" s="109"/>
      <c r="B47" s="112"/>
      <c r="C47" s="33">
        <v>44</v>
      </c>
      <c r="D47" s="124"/>
      <c r="E47" s="39" t="s">
        <v>93</v>
      </c>
      <c r="F47" s="40" t="s">
        <v>125</v>
      </c>
      <c r="G47" s="40" t="s">
        <v>28</v>
      </c>
      <c r="H47" s="40" t="s">
        <v>29</v>
      </c>
      <c r="I47" s="38">
        <v>144.44999999999999</v>
      </c>
      <c r="J47" s="17">
        <v>0</v>
      </c>
      <c r="K47" s="79">
        <f t="shared" si="0"/>
        <v>0</v>
      </c>
      <c r="L47" s="81">
        <f t="shared" si="3"/>
        <v>0</v>
      </c>
      <c r="M47" s="82"/>
      <c r="N47" s="83">
        <f t="shared" si="1"/>
        <v>0</v>
      </c>
      <c r="O47" s="80"/>
      <c r="P47" s="80"/>
      <c r="Q47" s="80"/>
      <c r="R47" s="84">
        <f t="shared" si="2"/>
        <v>0</v>
      </c>
      <c r="S47" s="19" t="str">
        <f t="shared" si="4"/>
        <v>OK</v>
      </c>
      <c r="T47" s="48"/>
      <c r="U47" s="48"/>
      <c r="V47" s="48"/>
      <c r="W47" s="48"/>
      <c r="X47" s="48"/>
      <c r="Y47" s="50"/>
      <c r="Z47" s="50"/>
      <c r="AA47" s="50"/>
      <c r="AB47" s="50"/>
      <c r="AC47" s="50"/>
      <c r="AD47" s="50"/>
      <c r="AE47" s="50"/>
      <c r="AF47" s="51"/>
      <c r="AG47" s="51"/>
      <c r="AH47" s="51"/>
      <c r="AI47" s="51"/>
    </row>
    <row r="48" spans="1:35" ht="40" customHeight="1" x14ac:dyDescent="0.35">
      <c r="A48" s="110"/>
      <c r="B48" s="113"/>
      <c r="C48" s="33">
        <v>45</v>
      </c>
      <c r="D48" s="125"/>
      <c r="E48" s="39" t="s">
        <v>94</v>
      </c>
      <c r="F48" s="40" t="s">
        <v>125</v>
      </c>
      <c r="G48" s="40" t="s">
        <v>28</v>
      </c>
      <c r="H48" s="40" t="s">
        <v>29</v>
      </c>
      <c r="I48" s="38">
        <v>157.99</v>
      </c>
      <c r="J48" s="17">
        <v>5</v>
      </c>
      <c r="K48" s="79">
        <f t="shared" si="0"/>
        <v>0</v>
      </c>
      <c r="L48" s="81">
        <f t="shared" si="3"/>
        <v>0</v>
      </c>
      <c r="M48" s="82"/>
      <c r="N48" s="83">
        <f t="shared" si="1"/>
        <v>1</v>
      </c>
      <c r="O48" s="80"/>
      <c r="P48" s="80"/>
      <c r="Q48" s="80"/>
      <c r="R48" s="84">
        <f t="shared" si="2"/>
        <v>5</v>
      </c>
      <c r="S48" s="19" t="str">
        <f t="shared" si="4"/>
        <v>OK</v>
      </c>
      <c r="T48" s="48"/>
      <c r="U48" s="48"/>
      <c r="V48" s="48"/>
      <c r="W48" s="48"/>
      <c r="X48" s="48"/>
      <c r="Y48" s="50"/>
      <c r="Z48" s="50"/>
      <c r="AA48" s="50"/>
      <c r="AB48" s="50"/>
      <c r="AC48" s="50"/>
      <c r="AD48" s="50"/>
      <c r="AE48" s="50"/>
      <c r="AF48" s="51"/>
      <c r="AG48" s="51"/>
      <c r="AH48" s="51"/>
      <c r="AI48" s="51"/>
    </row>
    <row r="49" spans="1:35" ht="40" customHeight="1" x14ac:dyDescent="0.35">
      <c r="A49" s="108" t="s">
        <v>140</v>
      </c>
      <c r="B49" s="111">
        <v>2</v>
      </c>
      <c r="C49" s="33">
        <v>46</v>
      </c>
      <c r="D49" s="114" t="s">
        <v>123</v>
      </c>
      <c r="E49" s="39" t="s">
        <v>27</v>
      </c>
      <c r="F49" s="40" t="s">
        <v>125</v>
      </c>
      <c r="G49" s="40" t="s">
        <v>28</v>
      </c>
      <c r="H49" s="40" t="s">
        <v>29</v>
      </c>
      <c r="I49" s="38">
        <v>185.26</v>
      </c>
      <c r="J49" s="17">
        <v>0</v>
      </c>
      <c r="K49" s="79">
        <f t="shared" si="0"/>
        <v>0</v>
      </c>
      <c r="L49" s="81">
        <f t="shared" si="3"/>
        <v>0</v>
      </c>
      <c r="M49" s="82"/>
      <c r="N49" s="83">
        <f t="shared" si="1"/>
        <v>0</v>
      </c>
      <c r="O49" s="80"/>
      <c r="P49" s="80"/>
      <c r="Q49" s="80"/>
      <c r="R49" s="84">
        <f t="shared" si="2"/>
        <v>0</v>
      </c>
      <c r="S49" s="19" t="str">
        <f t="shared" si="4"/>
        <v>OK</v>
      </c>
      <c r="T49" s="48"/>
      <c r="U49" s="48"/>
      <c r="V49" s="48"/>
      <c r="W49" s="48"/>
      <c r="X49" s="48"/>
      <c r="Y49" s="50"/>
      <c r="Z49" s="50"/>
      <c r="AA49" s="50"/>
      <c r="AB49" s="50"/>
      <c r="AC49" s="50"/>
      <c r="AD49" s="50"/>
      <c r="AE49" s="50"/>
      <c r="AF49" s="51"/>
      <c r="AG49" s="51"/>
      <c r="AH49" s="51"/>
      <c r="AI49" s="51"/>
    </row>
    <row r="50" spans="1:35" ht="40" customHeight="1" x14ac:dyDescent="0.35">
      <c r="A50" s="109"/>
      <c r="B50" s="112"/>
      <c r="C50" s="33">
        <v>47</v>
      </c>
      <c r="D50" s="115"/>
      <c r="E50" s="39" t="s">
        <v>30</v>
      </c>
      <c r="F50" s="40" t="s">
        <v>31</v>
      </c>
      <c r="G50" s="40" t="s">
        <v>28</v>
      </c>
      <c r="H50" s="40" t="s">
        <v>29</v>
      </c>
      <c r="I50" s="38">
        <v>14.82</v>
      </c>
      <c r="J50" s="17">
        <v>0</v>
      </c>
      <c r="K50" s="79">
        <f t="shared" si="0"/>
        <v>0</v>
      </c>
      <c r="L50" s="81">
        <f t="shared" si="3"/>
        <v>0</v>
      </c>
      <c r="M50" s="82"/>
      <c r="N50" s="83">
        <f t="shared" si="1"/>
        <v>0</v>
      </c>
      <c r="O50" s="80"/>
      <c r="P50" s="80"/>
      <c r="Q50" s="80"/>
      <c r="R50" s="84">
        <f t="shared" si="2"/>
        <v>0</v>
      </c>
      <c r="S50" s="19" t="str">
        <f t="shared" si="4"/>
        <v>OK</v>
      </c>
      <c r="T50" s="48"/>
      <c r="U50" s="48"/>
      <c r="V50" s="48"/>
      <c r="W50" s="48"/>
      <c r="X50" s="48"/>
      <c r="Y50" s="50"/>
      <c r="Z50" s="50"/>
      <c r="AA50" s="50"/>
      <c r="AB50" s="50"/>
      <c r="AC50" s="50"/>
      <c r="AD50" s="50"/>
      <c r="AE50" s="50"/>
      <c r="AF50" s="51"/>
      <c r="AG50" s="51"/>
      <c r="AH50" s="51"/>
      <c r="AI50" s="51"/>
    </row>
    <row r="51" spans="1:35" ht="40" customHeight="1" x14ac:dyDescent="0.35">
      <c r="A51" s="109"/>
      <c r="B51" s="112"/>
      <c r="C51" s="33">
        <v>48</v>
      </c>
      <c r="D51" s="115"/>
      <c r="E51" s="39" t="s">
        <v>35</v>
      </c>
      <c r="F51" s="40" t="s">
        <v>125</v>
      </c>
      <c r="G51" s="40" t="s">
        <v>36</v>
      </c>
      <c r="H51" s="40" t="s">
        <v>29</v>
      </c>
      <c r="I51" s="38">
        <v>55.57</v>
      </c>
      <c r="J51" s="17">
        <v>0</v>
      </c>
      <c r="K51" s="79">
        <f t="shared" si="0"/>
        <v>0</v>
      </c>
      <c r="L51" s="81">
        <f t="shared" si="3"/>
        <v>0</v>
      </c>
      <c r="M51" s="82"/>
      <c r="N51" s="83">
        <f t="shared" si="1"/>
        <v>0</v>
      </c>
      <c r="O51" s="80"/>
      <c r="P51" s="80"/>
      <c r="Q51" s="80"/>
      <c r="R51" s="84">
        <f t="shared" si="2"/>
        <v>0</v>
      </c>
      <c r="S51" s="19" t="str">
        <f t="shared" si="4"/>
        <v>OK</v>
      </c>
      <c r="T51" s="48"/>
      <c r="U51" s="48"/>
      <c r="V51" s="48"/>
      <c r="W51" s="48"/>
      <c r="X51" s="48"/>
      <c r="Y51" s="50"/>
      <c r="Z51" s="50"/>
      <c r="AA51" s="50"/>
      <c r="AB51" s="50"/>
      <c r="AC51" s="50"/>
      <c r="AD51" s="50"/>
      <c r="AE51" s="50"/>
      <c r="AF51" s="51"/>
      <c r="AG51" s="51"/>
      <c r="AH51" s="51"/>
      <c r="AI51" s="51"/>
    </row>
    <row r="52" spans="1:35" ht="40" customHeight="1" x14ac:dyDescent="0.35">
      <c r="A52" s="109"/>
      <c r="B52" s="112"/>
      <c r="C52" s="33">
        <v>49</v>
      </c>
      <c r="D52" s="115"/>
      <c r="E52" s="39" t="s">
        <v>127</v>
      </c>
      <c r="F52" s="40" t="s">
        <v>125</v>
      </c>
      <c r="G52" s="40" t="s">
        <v>28</v>
      </c>
      <c r="H52" s="40" t="s">
        <v>29</v>
      </c>
      <c r="I52" s="38">
        <v>4.88</v>
      </c>
      <c r="J52" s="17">
        <v>0</v>
      </c>
      <c r="K52" s="79">
        <f t="shared" si="0"/>
        <v>0</v>
      </c>
      <c r="L52" s="81">
        <f t="shared" si="3"/>
        <v>0</v>
      </c>
      <c r="M52" s="82"/>
      <c r="N52" s="83">
        <f t="shared" si="1"/>
        <v>0</v>
      </c>
      <c r="O52" s="80"/>
      <c r="P52" s="80"/>
      <c r="Q52" s="80"/>
      <c r="R52" s="84">
        <f t="shared" si="2"/>
        <v>0</v>
      </c>
      <c r="S52" s="19" t="str">
        <f t="shared" si="4"/>
        <v>OK</v>
      </c>
      <c r="T52" s="48"/>
      <c r="U52" s="48"/>
      <c r="V52" s="48"/>
      <c r="W52" s="48"/>
      <c r="X52" s="48"/>
      <c r="Y52" s="50"/>
      <c r="Z52" s="50"/>
      <c r="AA52" s="50"/>
      <c r="AB52" s="50"/>
      <c r="AC52" s="50"/>
      <c r="AD52" s="50"/>
      <c r="AE52" s="50"/>
      <c r="AF52" s="51"/>
      <c r="AG52" s="51"/>
      <c r="AH52" s="51"/>
      <c r="AI52" s="51"/>
    </row>
    <row r="53" spans="1:35" ht="40" customHeight="1" x14ac:dyDescent="0.35">
      <c r="A53" s="109"/>
      <c r="B53" s="112"/>
      <c r="C53" s="33">
        <v>50</v>
      </c>
      <c r="D53" s="115"/>
      <c r="E53" s="39" t="s">
        <v>129</v>
      </c>
      <c r="F53" s="40" t="s">
        <v>37</v>
      </c>
      <c r="G53" s="40" t="s">
        <v>39</v>
      </c>
      <c r="H53" s="40" t="s">
        <v>29</v>
      </c>
      <c r="I53" s="38">
        <v>14.54</v>
      </c>
      <c r="J53" s="17">
        <v>0</v>
      </c>
      <c r="K53" s="79">
        <f t="shared" si="0"/>
        <v>0</v>
      </c>
      <c r="L53" s="81">
        <f t="shared" si="3"/>
        <v>0</v>
      </c>
      <c r="M53" s="82"/>
      <c r="N53" s="83">
        <f t="shared" si="1"/>
        <v>0</v>
      </c>
      <c r="O53" s="80"/>
      <c r="P53" s="80"/>
      <c r="Q53" s="80"/>
      <c r="R53" s="84">
        <f t="shared" si="2"/>
        <v>0</v>
      </c>
      <c r="S53" s="19" t="str">
        <f t="shared" si="4"/>
        <v>OK</v>
      </c>
      <c r="T53" s="48"/>
      <c r="U53" s="48"/>
      <c r="V53" s="48"/>
      <c r="W53" s="48"/>
      <c r="X53" s="48"/>
      <c r="Y53" s="50"/>
      <c r="Z53" s="50"/>
      <c r="AA53" s="50"/>
      <c r="AB53" s="50"/>
      <c r="AC53" s="50"/>
      <c r="AD53" s="50"/>
      <c r="AE53" s="50"/>
      <c r="AF53" s="51"/>
      <c r="AG53" s="51"/>
      <c r="AH53" s="51"/>
      <c r="AI53" s="51"/>
    </row>
    <row r="54" spans="1:35" ht="40" customHeight="1" x14ac:dyDescent="0.35">
      <c r="A54" s="109"/>
      <c r="B54" s="112"/>
      <c r="C54" s="33">
        <v>51</v>
      </c>
      <c r="D54" s="115"/>
      <c r="E54" s="39" t="s">
        <v>130</v>
      </c>
      <c r="F54" s="40" t="s">
        <v>37</v>
      </c>
      <c r="G54" s="40" t="s">
        <v>40</v>
      </c>
      <c r="H54" s="40" t="s">
        <v>29</v>
      </c>
      <c r="I54" s="38">
        <v>15.8</v>
      </c>
      <c r="J54" s="17">
        <v>0</v>
      </c>
      <c r="K54" s="79">
        <f t="shared" si="0"/>
        <v>0</v>
      </c>
      <c r="L54" s="81">
        <f t="shared" si="3"/>
        <v>0</v>
      </c>
      <c r="M54" s="82"/>
      <c r="N54" s="83">
        <f t="shared" si="1"/>
        <v>0</v>
      </c>
      <c r="O54" s="80"/>
      <c r="P54" s="80"/>
      <c r="Q54" s="80"/>
      <c r="R54" s="84">
        <f t="shared" si="2"/>
        <v>0</v>
      </c>
      <c r="S54" s="19" t="str">
        <f t="shared" si="4"/>
        <v>OK</v>
      </c>
      <c r="T54" s="48"/>
      <c r="U54" s="48"/>
      <c r="V54" s="48"/>
      <c r="W54" s="48"/>
      <c r="X54" s="48"/>
      <c r="Y54" s="50"/>
      <c r="Z54" s="50"/>
      <c r="AA54" s="50"/>
      <c r="AB54" s="50"/>
      <c r="AC54" s="50"/>
      <c r="AD54" s="50"/>
      <c r="AE54" s="50"/>
      <c r="AF54" s="51"/>
      <c r="AG54" s="51"/>
      <c r="AH54" s="51"/>
      <c r="AI54" s="51"/>
    </row>
    <row r="55" spans="1:35" ht="40" customHeight="1" x14ac:dyDescent="0.35">
      <c r="A55" s="109"/>
      <c r="B55" s="112"/>
      <c r="C55" s="33">
        <v>52</v>
      </c>
      <c r="D55" s="115"/>
      <c r="E55" s="39" t="s">
        <v>44</v>
      </c>
      <c r="F55" s="40" t="s">
        <v>37</v>
      </c>
      <c r="G55" s="40" t="s">
        <v>45</v>
      </c>
      <c r="H55" s="40" t="s">
        <v>29</v>
      </c>
      <c r="I55" s="38">
        <v>25.35</v>
      </c>
      <c r="J55" s="17">
        <v>0</v>
      </c>
      <c r="K55" s="79">
        <f t="shared" si="0"/>
        <v>0</v>
      </c>
      <c r="L55" s="81">
        <f t="shared" si="3"/>
        <v>0</v>
      </c>
      <c r="M55" s="82"/>
      <c r="N55" s="83">
        <f t="shared" si="1"/>
        <v>0</v>
      </c>
      <c r="O55" s="80"/>
      <c r="P55" s="80"/>
      <c r="Q55" s="80"/>
      <c r="R55" s="84">
        <f t="shared" si="2"/>
        <v>0</v>
      </c>
      <c r="S55" s="19" t="str">
        <f t="shared" si="4"/>
        <v>OK</v>
      </c>
      <c r="T55" s="48"/>
      <c r="U55" s="48"/>
      <c r="V55" s="48"/>
      <c r="W55" s="48"/>
      <c r="X55" s="48"/>
      <c r="Y55" s="50"/>
      <c r="Z55" s="50"/>
      <c r="AA55" s="50"/>
      <c r="AB55" s="50"/>
      <c r="AC55" s="50"/>
      <c r="AD55" s="50"/>
      <c r="AE55" s="50"/>
      <c r="AF55" s="51"/>
      <c r="AG55" s="51"/>
      <c r="AH55" s="51"/>
      <c r="AI55" s="51"/>
    </row>
    <row r="56" spans="1:35" ht="40" customHeight="1" x14ac:dyDescent="0.35">
      <c r="A56" s="109"/>
      <c r="B56" s="112"/>
      <c r="C56" s="33">
        <v>53</v>
      </c>
      <c r="D56" s="115"/>
      <c r="E56" s="39" t="s">
        <v>46</v>
      </c>
      <c r="F56" s="40" t="s">
        <v>37</v>
      </c>
      <c r="G56" s="40" t="s">
        <v>47</v>
      </c>
      <c r="H56" s="40" t="s">
        <v>29</v>
      </c>
      <c r="I56" s="38">
        <v>20</v>
      </c>
      <c r="J56" s="17">
        <v>0</v>
      </c>
      <c r="K56" s="79">
        <f t="shared" si="0"/>
        <v>0</v>
      </c>
      <c r="L56" s="81">
        <f t="shared" si="3"/>
        <v>0</v>
      </c>
      <c r="M56" s="82"/>
      <c r="N56" s="83">
        <f t="shared" si="1"/>
        <v>0</v>
      </c>
      <c r="O56" s="80"/>
      <c r="P56" s="80"/>
      <c r="Q56" s="80"/>
      <c r="R56" s="84">
        <f t="shared" si="2"/>
        <v>0</v>
      </c>
      <c r="S56" s="19" t="str">
        <f t="shared" si="4"/>
        <v>OK</v>
      </c>
      <c r="T56" s="48"/>
      <c r="U56" s="48"/>
      <c r="V56" s="48"/>
      <c r="W56" s="48"/>
      <c r="X56" s="48"/>
      <c r="Y56" s="50"/>
      <c r="Z56" s="50"/>
      <c r="AA56" s="50"/>
      <c r="AB56" s="50"/>
      <c r="AC56" s="50"/>
      <c r="AD56" s="50"/>
      <c r="AE56" s="50"/>
      <c r="AF56" s="51"/>
      <c r="AG56" s="51"/>
      <c r="AH56" s="51"/>
      <c r="AI56" s="51"/>
    </row>
    <row r="57" spans="1:35" ht="40" customHeight="1" x14ac:dyDescent="0.35">
      <c r="A57" s="109"/>
      <c r="B57" s="112"/>
      <c r="C57" s="33">
        <v>54</v>
      </c>
      <c r="D57" s="115"/>
      <c r="E57" s="39" t="s">
        <v>48</v>
      </c>
      <c r="F57" s="40" t="s">
        <v>37</v>
      </c>
      <c r="G57" s="40" t="s">
        <v>49</v>
      </c>
      <c r="H57" s="40" t="s">
        <v>29</v>
      </c>
      <c r="I57" s="38">
        <v>14.23</v>
      </c>
      <c r="J57" s="17">
        <v>0</v>
      </c>
      <c r="K57" s="79">
        <f t="shared" si="0"/>
        <v>0</v>
      </c>
      <c r="L57" s="81">
        <f t="shared" si="3"/>
        <v>0</v>
      </c>
      <c r="M57" s="82"/>
      <c r="N57" s="83">
        <f t="shared" si="1"/>
        <v>0</v>
      </c>
      <c r="O57" s="80"/>
      <c r="P57" s="80"/>
      <c r="Q57" s="80"/>
      <c r="R57" s="84">
        <f t="shared" si="2"/>
        <v>0</v>
      </c>
      <c r="S57" s="19" t="str">
        <f t="shared" si="4"/>
        <v>OK</v>
      </c>
      <c r="T57" s="48"/>
      <c r="U57" s="48"/>
      <c r="V57" s="48"/>
      <c r="W57" s="48"/>
      <c r="X57" s="48"/>
      <c r="Y57" s="50"/>
      <c r="Z57" s="50"/>
      <c r="AA57" s="50"/>
      <c r="AB57" s="50"/>
      <c r="AC57" s="50"/>
      <c r="AD57" s="50"/>
      <c r="AE57" s="50"/>
      <c r="AF57" s="51"/>
      <c r="AG57" s="51"/>
      <c r="AH57" s="51"/>
      <c r="AI57" s="51"/>
    </row>
    <row r="58" spans="1:35" ht="40" customHeight="1" x14ac:dyDescent="0.35">
      <c r="A58" s="109"/>
      <c r="B58" s="112"/>
      <c r="C58" s="33">
        <v>55</v>
      </c>
      <c r="D58" s="115"/>
      <c r="E58" s="39" t="s">
        <v>54</v>
      </c>
      <c r="F58" s="40" t="s">
        <v>37</v>
      </c>
      <c r="G58" s="40" t="s">
        <v>95</v>
      </c>
      <c r="H58" s="40" t="s">
        <v>29</v>
      </c>
      <c r="I58" s="38">
        <v>64.08</v>
      </c>
      <c r="J58" s="17">
        <v>0</v>
      </c>
      <c r="K58" s="79">
        <f t="shared" si="0"/>
        <v>0</v>
      </c>
      <c r="L58" s="81">
        <f t="shared" si="3"/>
        <v>0</v>
      </c>
      <c r="M58" s="82"/>
      <c r="N58" s="83">
        <f t="shared" si="1"/>
        <v>0</v>
      </c>
      <c r="O58" s="80"/>
      <c r="P58" s="80"/>
      <c r="Q58" s="80"/>
      <c r="R58" s="84">
        <f t="shared" si="2"/>
        <v>0</v>
      </c>
      <c r="S58" s="19" t="str">
        <f t="shared" si="4"/>
        <v>OK</v>
      </c>
      <c r="T58" s="48"/>
      <c r="U58" s="48"/>
      <c r="V58" s="48"/>
      <c r="W58" s="48"/>
      <c r="X58" s="48"/>
      <c r="Y58" s="50"/>
      <c r="Z58" s="50"/>
      <c r="AA58" s="50"/>
      <c r="AB58" s="50"/>
      <c r="AC58" s="50"/>
      <c r="AD58" s="50"/>
      <c r="AE58" s="50"/>
      <c r="AF58" s="51"/>
      <c r="AG58" s="51"/>
      <c r="AH58" s="51"/>
      <c r="AI58" s="51"/>
    </row>
    <row r="59" spans="1:35" ht="40" customHeight="1" x14ac:dyDescent="0.35">
      <c r="A59" s="109"/>
      <c r="B59" s="112"/>
      <c r="C59" s="33">
        <v>56</v>
      </c>
      <c r="D59" s="115"/>
      <c r="E59" s="39" t="s">
        <v>56</v>
      </c>
      <c r="F59" s="40" t="s">
        <v>37</v>
      </c>
      <c r="G59" s="40" t="s">
        <v>96</v>
      </c>
      <c r="H59" s="40" t="s">
        <v>29</v>
      </c>
      <c r="I59" s="38">
        <v>24.58</v>
      </c>
      <c r="J59" s="17">
        <v>0</v>
      </c>
      <c r="K59" s="79">
        <f t="shared" si="0"/>
        <v>0</v>
      </c>
      <c r="L59" s="81">
        <f t="shared" si="3"/>
        <v>0</v>
      </c>
      <c r="M59" s="82"/>
      <c r="N59" s="83">
        <f t="shared" si="1"/>
        <v>0</v>
      </c>
      <c r="O59" s="80"/>
      <c r="P59" s="80"/>
      <c r="Q59" s="80"/>
      <c r="R59" s="84">
        <f t="shared" si="2"/>
        <v>0</v>
      </c>
      <c r="S59" s="19" t="str">
        <f t="shared" si="4"/>
        <v>OK</v>
      </c>
      <c r="T59" s="48"/>
      <c r="U59" s="48"/>
      <c r="V59" s="48"/>
      <c r="W59" s="48"/>
      <c r="X59" s="48"/>
      <c r="Y59" s="50"/>
      <c r="Z59" s="50"/>
      <c r="AA59" s="50"/>
      <c r="AB59" s="50"/>
      <c r="AC59" s="50"/>
      <c r="AD59" s="50"/>
      <c r="AE59" s="50"/>
      <c r="AF59" s="51"/>
      <c r="AG59" s="51"/>
      <c r="AH59" s="51"/>
      <c r="AI59" s="51"/>
    </row>
    <row r="60" spans="1:35" ht="40" customHeight="1" x14ac:dyDescent="0.35">
      <c r="A60" s="109"/>
      <c r="B60" s="112"/>
      <c r="C60" s="33">
        <v>57</v>
      </c>
      <c r="D60" s="115"/>
      <c r="E60" s="39" t="s">
        <v>58</v>
      </c>
      <c r="F60" s="40" t="s">
        <v>37</v>
      </c>
      <c r="G60" s="40" t="s">
        <v>59</v>
      </c>
      <c r="H60" s="40" t="s">
        <v>29</v>
      </c>
      <c r="I60" s="38">
        <v>55.06</v>
      </c>
      <c r="J60" s="17">
        <v>0</v>
      </c>
      <c r="K60" s="79">
        <f t="shared" si="0"/>
        <v>0</v>
      </c>
      <c r="L60" s="81">
        <f t="shared" si="3"/>
        <v>0</v>
      </c>
      <c r="M60" s="82"/>
      <c r="N60" s="83">
        <f t="shared" si="1"/>
        <v>0</v>
      </c>
      <c r="O60" s="80"/>
      <c r="P60" s="80"/>
      <c r="Q60" s="80"/>
      <c r="R60" s="84">
        <f t="shared" si="2"/>
        <v>0</v>
      </c>
      <c r="S60" s="19" t="str">
        <f t="shared" si="4"/>
        <v>OK</v>
      </c>
      <c r="T60" s="48"/>
      <c r="U60" s="48"/>
      <c r="V60" s="48"/>
      <c r="W60" s="48"/>
      <c r="X60" s="48"/>
      <c r="Y60" s="50"/>
      <c r="Z60" s="50"/>
      <c r="AA60" s="50"/>
      <c r="AB60" s="50"/>
      <c r="AC60" s="50"/>
      <c r="AD60" s="50"/>
      <c r="AE60" s="50"/>
      <c r="AF60" s="51"/>
      <c r="AG60" s="51"/>
      <c r="AH60" s="51"/>
      <c r="AI60" s="51"/>
    </row>
    <row r="61" spans="1:35" ht="40" customHeight="1" x14ac:dyDescent="0.35">
      <c r="A61" s="109"/>
      <c r="B61" s="112"/>
      <c r="C61" s="33">
        <v>58</v>
      </c>
      <c r="D61" s="115"/>
      <c r="E61" s="39" t="s">
        <v>62</v>
      </c>
      <c r="F61" s="40" t="s">
        <v>125</v>
      </c>
      <c r="G61" s="40" t="s">
        <v>63</v>
      </c>
      <c r="H61" s="40" t="s">
        <v>29</v>
      </c>
      <c r="I61" s="38">
        <v>985.48</v>
      </c>
      <c r="J61" s="17">
        <v>0</v>
      </c>
      <c r="K61" s="79">
        <f t="shared" si="0"/>
        <v>0</v>
      </c>
      <c r="L61" s="81">
        <f t="shared" si="3"/>
        <v>0</v>
      </c>
      <c r="M61" s="82"/>
      <c r="N61" s="83">
        <f t="shared" si="1"/>
        <v>0</v>
      </c>
      <c r="O61" s="80"/>
      <c r="P61" s="80"/>
      <c r="Q61" s="80"/>
      <c r="R61" s="84">
        <f t="shared" si="2"/>
        <v>0</v>
      </c>
      <c r="S61" s="19" t="str">
        <f t="shared" si="4"/>
        <v>OK</v>
      </c>
      <c r="T61" s="48"/>
      <c r="U61" s="48"/>
      <c r="V61" s="48"/>
      <c r="W61" s="48"/>
      <c r="X61" s="48"/>
      <c r="Y61" s="50"/>
      <c r="Z61" s="50"/>
      <c r="AA61" s="50"/>
      <c r="AB61" s="50"/>
      <c r="AC61" s="50"/>
      <c r="AD61" s="50"/>
      <c r="AE61" s="50"/>
      <c r="AF61" s="51"/>
      <c r="AG61" s="51"/>
      <c r="AH61" s="51"/>
      <c r="AI61" s="51"/>
    </row>
    <row r="62" spans="1:35" ht="40" customHeight="1" x14ac:dyDescent="0.35">
      <c r="A62" s="109"/>
      <c r="B62" s="112"/>
      <c r="C62" s="33">
        <v>59</v>
      </c>
      <c r="D62" s="115"/>
      <c r="E62" s="39" t="s">
        <v>64</v>
      </c>
      <c r="F62" s="40" t="s">
        <v>125</v>
      </c>
      <c r="G62" s="40" t="s">
        <v>63</v>
      </c>
      <c r="H62" s="40" t="s">
        <v>29</v>
      </c>
      <c r="I62" s="38">
        <v>518.16999999999996</v>
      </c>
      <c r="J62" s="17">
        <v>0</v>
      </c>
      <c r="K62" s="79">
        <f t="shared" si="0"/>
        <v>0</v>
      </c>
      <c r="L62" s="81">
        <f t="shared" si="3"/>
        <v>0</v>
      </c>
      <c r="M62" s="82"/>
      <c r="N62" s="83">
        <f t="shared" si="1"/>
        <v>0</v>
      </c>
      <c r="O62" s="80"/>
      <c r="P62" s="80"/>
      <c r="Q62" s="80"/>
      <c r="R62" s="84">
        <f t="shared" si="2"/>
        <v>0</v>
      </c>
      <c r="S62" s="19" t="str">
        <f t="shared" si="4"/>
        <v>OK</v>
      </c>
      <c r="T62" s="48"/>
      <c r="U62" s="48"/>
      <c r="V62" s="48"/>
      <c r="W62" s="48"/>
      <c r="X62" s="48"/>
      <c r="Y62" s="50"/>
      <c r="Z62" s="50"/>
      <c r="AA62" s="50"/>
      <c r="AB62" s="50"/>
      <c r="AC62" s="50"/>
      <c r="AD62" s="50"/>
      <c r="AE62" s="50"/>
      <c r="AF62" s="51"/>
      <c r="AG62" s="51"/>
      <c r="AH62" s="51"/>
      <c r="AI62" s="51"/>
    </row>
    <row r="63" spans="1:35" ht="40" customHeight="1" x14ac:dyDescent="0.35">
      <c r="A63" s="109"/>
      <c r="B63" s="112"/>
      <c r="C63" s="33">
        <v>60</v>
      </c>
      <c r="D63" s="115"/>
      <c r="E63" s="39" t="s">
        <v>65</v>
      </c>
      <c r="F63" s="40" t="s">
        <v>125</v>
      </c>
      <c r="G63" s="40" t="s">
        <v>66</v>
      </c>
      <c r="H63" s="40" t="s">
        <v>29</v>
      </c>
      <c r="I63" s="38">
        <v>139.9</v>
      </c>
      <c r="J63" s="17">
        <v>0</v>
      </c>
      <c r="K63" s="79">
        <f t="shared" si="0"/>
        <v>0</v>
      </c>
      <c r="L63" s="81">
        <f t="shared" si="3"/>
        <v>0</v>
      </c>
      <c r="M63" s="82"/>
      <c r="N63" s="83">
        <f t="shared" si="1"/>
        <v>0</v>
      </c>
      <c r="O63" s="80"/>
      <c r="P63" s="80"/>
      <c r="Q63" s="80"/>
      <c r="R63" s="84">
        <f t="shared" si="2"/>
        <v>0</v>
      </c>
      <c r="S63" s="19" t="str">
        <f t="shared" si="4"/>
        <v>OK</v>
      </c>
      <c r="T63" s="48"/>
      <c r="U63" s="48"/>
      <c r="V63" s="48"/>
      <c r="W63" s="48"/>
      <c r="X63" s="48"/>
      <c r="Y63" s="50"/>
      <c r="Z63" s="50"/>
      <c r="AA63" s="50"/>
      <c r="AB63" s="50"/>
      <c r="AC63" s="50"/>
      <c r="AD63" s="50"/>
      <c r="AE63" s="50"/>
      <c r="AF63" s="51"/>
      <c r="AG63" s="51"/>
      <c r="AH63" s="51"/>
      <c r="AI63" s="51"/>
    </row>
    <row r="64" spans="1:35" ht="40" customHeight="1" x14ac:dyDescent="0.35">
      <c r="A64" s="109"/>
      <c r="B64" s="112"/>
      <c r="C64" s="33">
        <v>61</v>
      </c>
      <c r="D64" s="115"/>
      <c r="E64" s="39" t="s">
        <v>67</v>
      </c>
      <c r="F64" s="40" t="s">
        <v>125</v>
      </c>
      <c r="G64" s="40" t="s">
        <v>68</v>
      </c>
      <c r="H64" s="40" t="s">
        <v>29</v>
      </c>
      <c r="I64" s="38">
        <v>642.58000000000004</v>
      </c>
      <c r="J64" s="17">
        <v>0</v>
      </c>
      <c r="K64" s="79">
        <f t="shared" si="0"/>
        <v>0</v>
      </c>
      <c r="L64" s="81">
        <f t="shared" si="3"/>
        <v>0</v>
      </c>
      <c r="M64" s="82"/>
      <c r="N64" s="83">
        <f t="shared" si="1"/>
        <v>0</v>
      </c>
      <c r="O64" s="80"/>
      <c r="P64" s="80"/>
      <c r="Q64" s="80"/>
      <c r="R64" s="84">
        <f t="shared" si="2"/>
        <v>0</v>
      </c>
      <c r="S64" s="19" t="str">
        <f t="shared" si="4"/>
        <v>OK</v>
      </c>
      <c r="T64" s="48"/>
      <c r="U64" s="48"/>
      <c r="V64" s="48"/>
      <c r="W64" s="48"/>
      <c r="X64" s="48"/>
      <c r="Y64" s="50"/>
      <c r="Z64" s="50"/>
      <c r="AA64" s="50"/>
      <c r="AB64" s="50"/>
      <c r="AC64" s="50"/>
      <c r="AD64" s="50"/>
      <c r="AE64" s="50"/>
      <c r="AF64" s="51"/>
      <c r="AG64" s="51"/>
      <c r="AH64" s="51"/>
      <c r="AI64" s="51"/>
    </row>
    <row r="65" spans="1:35" ht="40" customHeight="1" x14ac:dyDescent="0.35">
      <c r="A65" s="109"/>
      <c r="B65" s="112"/>
      <c r="C65" s="33">
        <v>62</v>
      </c>
      <c r="D65" s="115"/>
      <c r="E65" s="39" t="s">
        <v>74</v>
      </c>
      <c r="F65" s="40" t="s">
        <v>125</v>
      </c>
      <c r="G65" s="40" t="s">
        <v>39</v>
      </c>
      <c r="H65" s="40" t="s">
        <v>29</v>
      </c>
      <c r="I65" s="38">
        <v>993.02</v>
      </c>
      <c r="J65" s="17">
        <v>0</v>
      </c>
      <c r="K65" s="79">
        <f t="shared" si="0"/>
        <v>0</v>
      </c>
      <c r="L65" s="81">
        <f t="shared" si="3"/>
        <v>0</v>
      </c>
      <c r="M65" s="82"/>
      <c r="N65" s="83">
        <f t="shared" si="1"/>
        <v>0</v>
      </c>
      <c r="O65" s="80"/>
      <c r="P65" s="80"/>
      <c r="Q65" s="80"/>
      <c r="R65" s="84">
        <f t="shared" si="2"/>
        <v>0</v>
      </c>
      <c r="S65" s="19" t="str">
        <f t="shared" si="4"/>
        <v>OK</v>
      </c>
      <c r="T65" s="48"/>
      <c r="U65" s="48"/>
      <c r="V65" s="48"/>
      <c r="W65" s="48"/>
      <c r="X65" s="48"/>
      <c r="Y65" s="50"/>
      <c r="Z65" s="50"/>
      <c r="AA65" s="50"/>
      <c r="AB65" s="50"/>
      <c r="AC65" s="50"/>
      <c r="AD65" s="50"/>
      <c r="AE65" s="50"/>
      <c r="AF65" s="51"/>
      <c r="AG65" s="51"/>
      <c r="AH65" s="51"/>
      <c r="AI65" s="51"/>
    </row>
    <row r="66" spans="1:35" ht="40" customHeight="1" x14ac:dyDescent="0.35">
      <c r="A66" s="109"/>
      <c r="B66" s="112"/>
      <c r="C66" s="33">
        <v>63</v>
      </c>
      <c r="D66" s="115"/>
      <c r="E66" s="39" t="s">
        <v>78</v>
      </c>
      <c r="F66" s="40" t="s">
        <v>125</v>
      </c>
      <c r="G66" s="40" t="s">
        <v>28</v>
      </c>
      <c r="H66" s="40" t="s">
        <v>29</v>
      </c>
      <c r="I66" s="38">
        <v>66.69</v>
      </c>
      <c r="J66" s="17">
        <v>0</v>
      </c>
      <c r="K66" s="79">
        <f t="shared" si="0"/>
        <v>0</v>
      </c>
      <c r="L66" s="81">
        <f t="shared" si="3"/>
        <v>0</v>
      </c>
      <c r="M66" s="82"/>
      <c r="N66" s="83">
        <f t="shared" si="1"/>
        <v>0</v>
      </c>
      <c r="O66" s="80"/>
      <c r="P66" s="80"/>
      <c r="Q66" s="80"/>
      <c r="R66" s="84">
        <f t="shared" si="2"/>
        <v>0</v>
      </c>
      <c r="S66" s="19" t="str">
        <f t="shared" si="4"/>
        <v>OK</v>
      </c>
      <c r="T66" s="48"/>
      <c r="U66" s="48"/>
      <c r="V66" s="48"/>
      <c r="W66" s="48"/>
      <c r="X66" s="48"/>
      <c r="Y66" s="50"/>
      <c r="Z66" s="50"/>
      <c r="AA66" s="50"/>
      <c r="AB66" s="50"/>
      <c r="AC66" s="50"/>
      <c r="AD66" s="50"/>
      <c r="AE66" s="50"/>
      <c r="AF66" s="51"/>
      <c r="AG66" s="51"/>
      <c r="AH66" s="51"/>
      <c r="AI66" s="51"/>
    </row>
    <row r="67" spans="1:35" ht="40" customHeight="1" x14ac:dyDescent="0.35">
      <c r="A67" s="109"/>
      <c r="B67" s="112"/>
      <c r="C67" s="33">
        <v>64</v>
      </c>
      <c r="D67" s="115"/>
      <c r="E67" s="39" t="s">
        <v>131</v>
      </c>
      <c r="F67" s="40" t="s">
        <v>125</v>
      </c>
      <c r="G67" s="40" t="s">
        <v>28</v>
      </c>
      <c r="H67" s="40" t="s">
        <v>29</v>
      </c>
      <c r="I67" s="38">
        <v>63.14</v>
      </c>
      <c r="J67" s="17">
        <v>0</v>
      </c>
      <c r="K67" s="79">
        <f t="shared" si="0"/>
        <v>0</v>
      </c>
      <c r="L67" s="81">
        <f t="shared" si="3"/>
        <v>0</v>
      </c>
      <c r="M67" s="82"/>
      <c r="N67" s="83">
        <f t="shared" si="1"/>
        <v>0</v>
      </c>
      <c r="O67" s="80"/>
      <c r="P67" s="80"/>
      <c r="Q67" s="80"/>
      <c r="R67" s="84">
        <f t="shared" si="2"/>
        <v>0</v>
      </c>
      <c r="S67" s="19" t="str">
        <f t="shared" si="4"/>
        <v>OK</v>
      </c>
      <c r="T67" s="48"/>
      <c r="U67" s="48"/>
      <c r="V67" s="48"/>
      <c r="W67" s="48"/>
      <c r="X67" s="48"/>
      <c r="Y67" s="50"/>
      <c r="Z67" s="50"/>
      <c r="AA67" s="50"/>
      <c r="AB67" s="50"/>
      <c r="AC67" s="50"/>
      <c r="AD67" s="50"/>
      <c r="AE67" s="50"/>
      <c r="AF67" s="51"/>
      <c r="AG67" s="51"/>
      <c r="AH67" s="51"/>
      <c r="AI67" s="51"/>
    </row>
    <row r="68" spans="1:35" ht="40" customHeight="1" x14ac:dyDescent="0.35">
      <c r="A68" s="109"/>
      <c r="B68" s="112"/>
      <c r="C68" s="33">
        <v>65</v>
      </c>
      <c r="D68" s="115"/>
      <c r="E68" s="39" t="s">
        <v>132</v>
      </c>
      <c r="F68" s="40" t="s">
        <v>37</v>
      </c>
      <c r="G68" s="40" t="s">
        <v>79</v>
      </c>
      <c r="H68" s="40" t="s">
        <v>29</v>
      </c>
      <c r="I68" s="38">
        <v>11.99</v>
      </c>
      <c r="J68" s="17">
        <v>0</v>
      </c>
      <c r="K68" s="79">
        <f t="shared" ref="K68:K131" si="5">IF(SUM(T68:AK68)&gt;J68,J68,SUM(T68:AK68))</f>
        <v>0</v>
      </c>
      <c r="L68" s="81">
        <f t="shared" si="3"/>
        <v>0</v>
      </c>
      <c r="M68" s="82"/>
      <c r="N68" s="83">
        <f t="shared" ref="N68:N131" si="6">ROUND(IF(J68*0.25-0.5&lt;0,0,J68*0.25-0.5),0)-Q68-O68</f>
        <v>0</v>
      </c>
      <c r="O68" s="80"/>
      <c r="P68" s="80"/>
      <c r="Q68" s="80"/>
      <c r="R68" s="84">
        <f t="shared" ref="R68:R131" si="7">J68-(SUM(T68:AC68))+M68</f>
        <v>0</v>
      </c>
      <c r="S68" s="19" t="str">
        <f t="shared" si="4"/>
        <v>OK</v>
      </c>
      <c r="T68" s="48"/>
      <c r="U68" s="48"/>
      <c r="V68" s="48"/>
      <c r="W68" s="48"/>
      <c r="X68" s="48"/>
      <c r="Y68" s="50"/>
      <c r="Z68" s="50"/>
      <c r="AA68" s="50"/>
      <c r="AB68" s="50"/>
      <c r="AC68" s="50"/>
      <c r="AD68" s="50"/>
      <c r="AE68" s="50"/>
      <c r="AF68" s="51"/>
      <c r="AG68" s="51"/>
      <c r="AH68" s="51"/>
      <c r="AI68" s="51"/>
    </row>
    <row r="69" spans="1:35" ht="40" customHeight="1" x14ac:dyDescent="0.35">
      <c r="A69" s="109"/>
      <c r="B69" s="112"/>
      <c r="C69" s="33">
        <v>66</v>
      </c>
      <c r="D69" s="115"/>
      <c r="E69" s="39" t="s">
        <v>133</v>
      </c>
      <c r="F69" s="40" t="s">
        <v>37</v>
      </c>
      <c r="G69" s="40" t="s">
        <v>80</v>
      </c>
      <c r="H69" s="40" t="s">
        <v>29</v>
      </c>
      <c r="I69" s="38">
        <v>18.37</v>
      </c>
      <c r="J69" s="17">
        <v>0</v>
      </c>
      <c r="K69" s="79">
        <f t="shared" si="5"/>
        <v>0</v>
      </c>
      <c r="L69" s="81">
        <f t="shared" ref="L69:L132" si="8">(SUM(T69:AK69))</f>
        <v>0</v>
      </c>
      <c r="M69" s="82"/>
      <c r="N69" s="83">
        <f t="shared" si="6"/>
        <v>0</v>
      </c>
      <c r="O69" s="80"/>
      <c r="P69" s="80"/>
      <c r="Q69" s="80"/>
      <c r="R69" s="84">
        <f t="shared" si="7"/>
        <v>0</v>
      </c>
      <c r="S69" s="19" t="str">
        <f t="shared" ref="S69:S294" si="9">IF(R69&lt;0,"ATENÇÃO","OK")</f>
        <v>OK</v>
      </c>
      <c r="T69" s="48"/>
      <c r="U69" s="48"/>
      <c r="V69" s="48"/>
      <c r="W69" s="48"/>
      <c r="X69" s="48"/>
      <c r="Y69" s="50"/>
      <c r="Z69" s="50"/>
      <c r="AA69" s="50"/>
      <c r="AB69" s="50"/>
      <c r="AC69" s="50"/>
      <c r="AD69" s="50"/>
      <c r="AE69" s="50"/>
      <c r="AF69" s="51"/>
      <c r="AG69" s="51"/>
      <c r="AH69" s="51"/>
      <c r="AI69" s="51"/>
    </row>
    <row r="70" spans="1:35" ht="40" customHeight="1" x14ac:dyDescent="0.35">
      <c r="A70" s="109"/>
      <c r="B70" s="112"/>
      <c r="C70" s="33">
        <v>67</v>
      </c>
      <c r="D70" s="115"/>
      <c r="E70" s="39" t="s">
        <v>134</v>
      </c>
      <c r="F70" s="40" t="s">
        <v>37</v>
      </c>
      <c r="G70" s="40" t="s">
        <v>81</v>
      </c>
      <c r="H70" s="40" t="s">
        <v>29</v>
      </c>
      <c r="I70" s="38">
        <v>19.25</v>
      </c>
      <c r="J70" s="17">
        <v>0</v>
      </c>
      <c r="K70" s="79">
        <f t="shared" si="5"/>
        <v>0</v>
      </c>
      <c r="L70" s="81">
        <f t="shared" si="8"/>
        <v>0</v>
      </c>
      <c r="M70" s="82"/>
      <c r="N70" s="83">
        <f t="shared" si="6"/>
        <v>0</v>
      </c>
      <c r="O70" s="80"/>
      <c r="P70" s="80"/>
      <c r="Q70" s="80"/>
      <c r="R70" s="84">
        <f t="shared" si="7"/>
        <v>0</v>
      </c>
      <c r="S70" s="19" t="str">
        <f t="shared" si="9"/>
        <v>OK</v>
      </c>
      <c r="T70" s="48"/>
      <c r="U70" s="48"/>
      <c r="V70" s="48"/>
      <c r="W70" s="48"/>
      <c r="X70" s="48"/>
      <c r="Y70" s="50"/>
      <c r="Z70" s="50"/>
      <c r="AA70" s="50"/>
      <c r="AB70" s="50"/>
      <c r="AC70" s="50"/>
      <c r="AD70" s="50"/>
      <c r="AE70" s="50"/>
      <c r="AF70" s="51"/>
      <c r="AG70" s="51"/>
      <c r="AH70" s="51"/>
      <c r="AI70" s="51"/>
    </row>
    <row r="71" spans="1:35" ht="40" customHeight="1" x14ac:dyDescent="0.35">
      <c r="A71" s="109"/>
      <c r="B71" s="112"/>
      <c r="C71" s="33">
        <v>68</v>
      </c>
      <c r="D71" s="115"/>
      <c r="E71" s="39" t="s">
        <v>135</v>
      </c>
      <c r="F71" s="40" t="s">
        <v>37</v>
      </c>
      <c r="G71" s="40" t="s">
        <v>82</v>
      </c>
      <c r="H71" s="40" t="s">
        <v>29</v>
      </c>
      <c r="I71" s="38">
        <v>48.47</v>
      </c>
      <c r="J71" s="17">
        <v>0</v>
      </c>
      <c r="K71" s="79">
        <f t="shared" si="5"/>
        <v>0</v>
      </c>
      <c r="L71" s="81">
        <f t="shared" si="8"/>
        <v>0</v>
      </c>
      <c r="M71" s="82"/>
      <c r="N71" s="83">
        <f t="shared" si="6"/>
        <v>0</v>
      </c>
      <c r="O71" s="80"/>
      <c r="P71" s="80"/>
      <c r="Q71" s="80"/>
      <c r="R71" s="84">
        <f t="shared" si="7"/>
        <v>0</v>
      </c>
      <c r="S71" s="19" t="str">
        <f t="shared" si="9"/>
        <v>OK</v>
      </c>
      <c r="T71" s="48"/>
      <c r="U71" s="48"/>
      <c r="V71" s="48"/>
      <c r="W71" s="48"/>
      <c r="X71" s="48"/>
      <c r="Y71" s="50"/>
      <c r="Z71" s="50"/>
      <c r="AA71" s="50"/>
      <c r="AB71" s="50"/>
      <c r="AC71" s="50"/>
      <c r="AD71" s="50"/>
      <c r="AE71" s="50"/>
      <c r="AF71" s="51"/>
      <c r="AG71" s="51"/>
      <c r="AH71" s="51"/>
      <c r="AI71" s="51"/>
    </row>
    <row r="72" spans="1:35" ht="40" customHeight="1" x14ac:dyDescent="0.35">
      <c r="A72" s="109"/>
      <c r="B72" s="112"/>
      <c r="C72" s="33">
        <v>69</v>
      </c>
      <c r="D72" s="115"/>
      <c r="E72" s="39" t="s">
        <v>136</v>
      </c>
      <c r="F72" s="40" t="s">
        <v>37</v>
      </c>
      <c r="G72" s="40" t="s">
        <v>83</v>
      </c>
      <c r="H72" s="40" t="s">
        <v>29</v>
      </c>
      <c r="I72" s="38">
        <v>25.36</v>
      </c>
      <c r="J72" s="17">
        <v>0</v>
      </c>
      <c r="K72" s="79">
        <f t="shared" si="5"/>
        <v>0</v>
      </c>
      <c r="L72" s="81">
        <f t="shared" si="8"/>
        <v>0</v>
      </c>
      <c r="M72" s="82"/>
      <c r="N72" s="83">
        <f t="shared" si="6"/>
        <v>0</v>
      </c>
      <c r="O72" s="80"/>
      <c r="P72" s="80"/>
      <c r="Q72" s="80"/>
      <c r="R72" s="84">
        <f t="shared" si="7"/>
        <v>0</v>
      </c>
      <c r="S72" s="19" t="str">
        <f t="shared" si="9"/>
        <v>OK</v>
      </c>
      <c r="T72" s="48"/>
      <c r="U72" s="48"/>
      <c r="V72" s="48"/>
      <c r="W72" s="48"/>
      <c r="X72" s="48"/>
      <c r="Y72" s="50"/>
      <c r="Z72" s="50"/>
      <c r="AA72" s="50"/>
      <c r="AB72" s="50"/>
      <c r="AC72" s="50"/>
      <c r="AD72" s="50"/>
      <c r="AE72" s="50"/>
      <c r="AF72" s="51"/>
      <c r="AG72" s="51"/>
      <c r="AH72" s="51"/>
      <c r="AI72" s="51"/>
    </row>
    <row r="73" spans="1:35" ht="40" customHeight="1" x14ac:dyDescent="0.35">
      <c r="A73" s="109"/>
      <c r="B73" s="112"/>
      <c r="C73" s="33">
        <v>70</v>
      </c>
      <c r="D73" s="115"/>
      <c r="E73" s="39" t="s">
        <v>84</v>
      </c>
      <c r="F73" s="40" t="s">
        <v>125</v>
      </c>
      <c r="G73" s="40" t="s">
        <v>85</v>
      </c>
      <c r="H73" s="40" t="s">
        <v>29</v>
      </c>
      <c r="I73" s="38">
        <v>1049.8499999999999</v>
      </c>
      <c r="J73" s="17">
        <v>0</v>
      </c>
      <c r="K73" s="79">
        <f t="shared" si="5"/>
        <v>0</v>
      </c>
      <c r="L73" s="81">
        <f t="shared" si="8"/>
        <v>0</v>
      </c>
      <c r="M73" s="82"/>
      <c r="N73" s="83">
        <f t="shared" si="6"/>
        <v>0</v>
      </c>
      <c r="O73" s="80"/>
      <c r="P73" s="80"/>
      <c r="Q73" s="80"/>
      <c r="R73" s="84">
        <f t="shared" si="7"/>
        <v>0</v>
      </c>
      <c r="S73" s="19" t="str">
        <f t="shared" si="9"/>
        <v>OK</v>
      </c>
      <c r="T73" s="48"/>
      <c r="U73" s="48"/>
      <c r="V73" s="48"/>
      <c r="W73" s="48"/>
      <c r="X73" s="48"/>
      <c r="Y73" s="50"/>
      <c r="Z73" s="50"/>
      <c r="AA73" s="50"/>
      <c r="AB73" s="50"/>
      <c r="AC73" s="50"/>
      <c r="AD73" s="50"/>
      <c r="AE73" s="50"/>
      <c r="AF73" s="51"/>
      <c r="AG73" s="51"/>
      <c r="AH73" s="51"/>
      <c r="AI73" s="51"/>
    </row>
    <row r="74" spans="1:35" ht="40" customHeight="1" x14ac:dyDescent="0.35">
      <c r="A74" s="109"/>
      <c r="B74" s="112"/>
      <c r="C74" s="33">
        <v>71</v>
      </c>
      <c r="D74" s="115"/>
      <c r="E74" s="39" t="s">
        <v>86</v>
      </c>
      <c r="F74" s="40" t="s">
        <v>125</v>
      </c>
      <c r="G74" s="40" t="s">
        <v>87</v>
      </c>
      <c r="H74" s="40" t="s">
        <v>29</v>
      </c>
      <c r="I74" s="38">
        <v>429.03</v>
      </c>
      <c r="J74" s="17">
        <v>0</v>
      </c>
      <c r="K74" s="79">
        <f t="shared" si="5"/>
        <v>0</v>
      </c>
      <c r="L74" s="81">
        <f t="shared" si="8"/>
        <v>0</v>
      </c>
      <c r="M74" s="82"/>
      <c r="N74" s="83">
        <f t="shared" si="6"/>
        <v>0</v>
      </c>
      <c r="O74" s="80"/>
      <c r="P74" s="80"/>
      <c r="Q74" s="80"/>
      <c r="R74" s="84">
        <f t="shared" si="7"/>
        <v>0</v>
      </c>
      <c r="S74" s="19" t="str">
        <f t="shared" si="9"/>
        <v>OK</v>
      </c>
      <c r="T74" s="48"/>
      <c r="U74" s="48"/>
      <c r="V74" s="48"/>
      <c r="W74" s="48"/>
      <c r="X74" s="48"/>
      <c r="Y74" s="50"/>
      <c r="Z74" s="50"/>
      <c r="AA74" s="50"/>
      <c r="AB74" s="50"/>
      <c r="AC74" s="50"/>
      <c r="AD74" s="50"/>
      <c r="AE74" s="50"/>
      <c r="AF74" s="51"/>
      <c r="AG74" s="51"/>
      <c r="AH74" s="51"/>
      <c r="AI74" s="51"/>
    </row>
    <row r="75" spans="1:35" ht="40" customHeight="1" x14ac:dyDescent="0.35">
      <c r="A75" s="109"/>
      <c r="B75" s="112"/>
      <c r="C75" s="33">
        <v>72</v>
      </c>
      <c r="D75" s="115"/>
      <c r="E75" s="39" t="s">
        <v>89</v>
      </c>
      <c r="F75" s="40" t="s">
        <v>37</v>
      </c>
      <c r="G75" s="40" t="s">
        <v>28</v>
      </c>
      <c r="H75" s="40" t="s">
        <v>29</v>
      </c>
      <c r="I75" s="38">
        <v>177.85</v>
      </c>
      <c r="J75" s="17">
        <v>0</v>
      </c>
      <c r="K75" s="79">
        <f t="shared" si="5"/>
        <v>0</v>
      </c>
      <c r="L75" s="81">
        <f t="shared" si="8"/>
        <v>0</v>
      </c>
      <c r="M75" s="82"/>
      <c r="N75" s="83">
        <f t="shared" si="6"/>
        <v>0</v>
      </c>
      <c r="O75" s="80"/>
      <c r="P75" s="80"/>
      <c r="Q75" s="80"/>
      <c r="R75" s="84">
        <f t="shared" si="7"/>
        <v>0</v>
      </c>
      <c r="S75" s="19" t="str">
        <f t="shared" si="9"/>
        <v>OK</v>
      </c>
      <c r="T75" s="48"/>
      <c r="U75" s="48"/>
      <c r="V75" s="48"/>
      <c r="W75" s="48"/>
      <c r="X75" s="48"/>
      <c r="Y75" s="50"/>
      <c r="Z75" s="50"/>
      <c r="AA75" s="50"/>
      <c r="AB75" s="50"/>
      <c r="AC75" s="50"/>
      <c r="AD75" s="50"/>
      <c r="AE75" s="50"/>
      <c r="AF75" s="51"/>
      <c r="AG75" s="51"/>
      <c r="AH75" s="51"/>
      <c r="AI75" s="51"/>
    </row>
    <row r="76" spans="1:35" ht="40" customHeight="1" x14ac:dyDescent="0.35">
      <c r="A76" s="109"/>
      <c r="B76" s="112"/>
      <c r="C76" s="33">
        <v>73</v>
      </c>
      <c r="D76" s="115"/>
      <c r="E76" s="39" t="s">
        <v>90</v>
      </c>
      <c r="F76" s="40" t="s">
        <v>37</v>
      </c>
      <c r="G76" s="40" t="s">
        <v>28</v>
      </c>
      <c r="H76" s="40" t="s">
        <v>29</v>
      </c>
      <c r="I76" s="38">
        <v>100.04</v>
      </c>
      <c r="J76" s="17">
        <v>0</v>
      </c>
      <c r="K76" s="79">
        <f t="shared" si="5"/>
        <v>0</v>
      </c>
      <c r="L76" s="81">
        <f t="shared" si="8"/>
        <v>0</v>
      </c>
      <c r="M76" s="82"/>
      <c r="N76" s="83">
        <f t="shared" si="6"/>
        <v>0</v>
      </c>
      <c r="O76" s="80"/>
      <c r="P76" s="80"/>
      <c r="Q76" s="80"/>
      <c r="R76" s="84">
        <f t="shared" si="7"/>
        <v>0</v>
      </c>
      <c r="S76" s="19" t="str">
        <f t="shared" si="9"/>
        <v>OK</v>
      </c>
      <c r="T76" s="48"/>
      <c r="U76" s="48"/>
      <c r="V76" s="48"/>
      <c r="W76" s="48"/>
      <c r="X76" s="48"/>
      <c r="Y76" s="50"/>
      <c r="Z76" s="50"/>
      <c r="AA76" s="50"/>
      <c r="AB76" s="50"/>
      <c r="AC76" s="50"/>
      <c r="AD76" s="50"/>
      <c r="AE76" s="50"/>
      <c r="AF76" s="51"/>
      <c r="AG76" s="51"/>
      <c r="AH76" s="51"/>
      <c r="AI76" s="51"/>
    </row>
    <row r="77" spans="1:35" ht="40" customHeight="1" x14ac:dyDescent="0.35">
      <c r="A77" s="109"/>
      <c r="B77" s="112"/>
      <c r="C77" s="33">
        <v>74</v>
      </c>
      <c r="D77" s="115"/>
      <c r="E77" s="39" t="s">
        <v>91</v>
      </c>
      <c r="F77" s="40" t="s">
        <v>37</v>
      </c>
      <c r="G77" s="40" t="s">
        <v>92</v>
      </c>
      <c r="H77" s="40" t="s">
        <v>29</v>
      </c>
      <c r="I77" s="38">
        <v>17.940000000000001</v>
      </c>
      <c r="J77" s="17">
        <v>0</v>
      </c>
      <c r="K77" s="79">
        <f t="shared" si="5"/>
        <v>0</v>
      </c>
      <c r="L77" s="81">
        <f t="shared" si="8"/>
        <v>0</v>
      </c>
      <c r="M77" s="82"/>
      <c r="N77" s="83">
        <f t="shared" si="6"/>
        <v>0</v>
      </c>
      <c r="O77" s="80"/>
      <c r="P77" s="80"/>
      <c r="Q77" s="80"/>
      <c r="R77" s="84">
        <f t="shared" si="7"/>
        <v>0</v>
      </c>
      <c r="S77" s="19" t="str">
        <f t="shared" si="9"/>
        <v>OK</v>
      </c>
      <c r="T77" s="48"/>
      <c r="U77" s="48"/>
      <c r="V77" s="48"/>
      <c r="W77" s="48"/>
      <c r="X77" s="48"/>
      <c r="Y77" s="50"/>
      <c r="Z77" s="50"/>
      <c r="AA77" s="50"/>
      <c r="AB77" s="50"/>
      <c r="AC77" s="50"/>
      <c r="AD77" s="50"/>
      <c r="AE77" s="50"/>
      <c r="AF77" s="51"/>
      <c r="AG77" s="51"/>
      <c r="AH77" s="51"/>
      <c r="AI77" s="51"/>
    </row>
    <row r="78" spans="1:35" ht="40" customHeight="1" x14ac:dyDescent="0.35">
      <c r="A78" s="109"/>
      <c r="B78" s="112"/>
      <c r="C78" s="33">
        <v>75</v>
      </c>
      <c r="D78" s="115"/>
      <c r="E78" s="39" t="s">
        <v>93</v>
      </c>
      <c r="F78" s="40" t="s">
        <v>125</v>
      </c>
      <c r="G78" s="40" t="s">
        <v>28</v>
      </c>
      <c r="H78" s="40" t="s">
        <v>29</v>
      </c>
      <c r="I78" s="38">
        <v>165.99</v>
      </c>
      <c r="J78" s="17">
        <v>0</v>
      </c>
      <c r="K78" s="79">
        <f t="shared" si="5"/>
        <v>0</v>
      </c>
      <c r="L78" s="81">
        <f t="shared" si="8"/>
        <v>0</v>
      </c>
      <c r="M78" s="82"/>
      <c r="N78" s="83">
        <f t="shared" si="6"/>
        <v>0</v>
      </c>
      <c r="O78" s="80"/>
      <c r="P78" s="80"/>
      <c r="Q78" s="80"/>
      <c r="R78" s="84">
        <f t="shared" si="7"/>
        <v>0</v>
      </c>
      <c r="S78" s="19" t="str">
        <f t="shared" si="9"/>
        <v>OK</v>
      </c>
      <c r="T78" s="48"/>
      <c r="U78" s="48"/>
      <c r="V78" s="48"/>
      <c r="W78" s="48"/>
      <c r="X78" s="48"/>
      <c r="Y78" s="50"/>
      <c r="Z78" s="50"/>
      <c r="AA78" s="50"/>
      <c r="AB78" s="50"/>
      <c r="AC78" s="50"/>
      <c r="AD78" s="50"/>
      <c r="AE78" s="50"/>
      <c r="AF78" s="51"/>
      <c r="AG78" s="51"/>
      <c r="AH78" s="51"/>
      <c r="AI78" s="51"/>
    </row>
    <row r="79" spans="1:35" ht="40" customHeight="1" x14ac:dyDescent="0.35">
      <c r="A79" s="109"/>
      <c r="B79" s="113"/>
      <c r="C79" s="33">
        <v>76</v>
      </c>
      <c r="D79" s="116"/>
      <c r="E79" s="39" t="s">
        <v>94</v>
      </c>
      <c r="F79" s="40" t="s">
        <v>125</v>
      </c>
      <c r="G79" s="40" t="s">
        <v>28</v>
      </c>
      <c r="H79" s="40" t="s">
        <v>29</v>
      </c>
      <c r="I79" s="38">
        <v>181.56</v>
      </c>
      <c r="J79" s="17">
        <v>0</v>
      </c>
      <c r="K79" s="79">
        <f t="shared" si="5"/>
        <v>0</v>
      </c>
      <c r="L79" s="81">
        <f t="shared" si="8"/>
        <v>0</v>
      </c>
      <c r="M79" s="82"/>
      <c r="N79" s="83">
        <f t="shared" si="6"/>
        <v>0</v>
      </c>
      <c r="O79" s="80"/>
      <c r="P79" s="80"/>
      <c r="Q79" s="80"/>
      <c r="R79" s="84">
        <f t="shared" si="7"/>
        <v>0</v>
      </c>
      <c r="S79" s="19" t="str">
        <f t="shared" si="9"/>
        <v>OK</v>
      </c>
      <c r="T79" s="48"/>
      <c r="U79" s="48"/>
      <c r="V79" s="48"/>
      <c r="W79" s="48"/>
      <c r="X79" s="48"/>
      <c r="Y79" s="50"/>
      <c r="Z79" s="50"/>
      <c r="AA79" s="50"/>
      <c r="AB79" s="50"/>
      <c r="AC79" s="50"/>
      <c r="AD79" s="50"/>
      <c r="AE79" s="50"/>
      <c r="AF79" s="51"/>
      <c r="AG79" s="51"/>
      <c r="AH79" s="51"/>
      <c r="AI79" s="51"/>
    </row>
    <row r="80" spans="1:35" ht="40" customHeight="1" x14ac:dyDescent="0.35">
      <c r="A80" s="108" t="s">
        <v>141</v>
      </c>
      <c r="B80" s="111">
        <v>3</v>
      </c>
      <c r="C80" s="33">
        <v>77</v>
      </c>
      <c r="D80" s="114" t="s">
        <v>123</v>
      </c>
      <c r="E80" s="39" t="s">
        <v>27</v>
      </c>
      <c r="F80" s="40" t="s">
        <v>125</v>
      </c>
      <c r="G80" s="40" t="s">
        <v>28</v>
      </c>
      <c r="H80" s="40" t="s">
        <v>29</v>
      </c>
      <c r="I80" s="38">
        <v>214.44</v>
      </c>
      <c r="J80" s="17">
        <v>0</v>
      </c>
      <c r="K80" s="79">
        <f t="shared" si="5"/>
        <v>0</v>
      </c>
      <c r="L80" s="81">
        <f t="shared" si="8"/>
        <v>0</v>
      </c>
      <c r="M80" s="82"/>
      <c r="N80" s="83">
        <f t="shared" si="6"/>
        <v>0</v>
      </c>
      <c r="O80" s="80"/>
      <c r="P80" s="80"/>
      <c r="Q80" s="80"/>
      <c r="R80" s="84">
        <f t="shared" si="7"/>
        <v>0</v>
      </c>
      <c r="S80" s="19" t="str">
        <f t="shared" si="9"/>
        <v>OK</v>
      </c>
      <c r="T80" s="48"/>
      <c r="U80" s="48"/>
      <c r="V80" s="48"/>
      <c r="W80" s="48"/>
      <c r="X80" s="48"/>
      <c r="Y80" s="50"/>
      <c r="Z80" s="50"/>
      <c r="AA80" s="50"/>
      <c r="AB80" s="50"/>
      <c r="AC80" s="50"/>
      <c r="AD80" s="50"/>
      <c r="AE80" s="50"/>
      <c r="AF80" s="51"/>
      <c r="AG80" s="51"/>
      <c r="AH80" s="51"/>
      <c r="AI80" s="51"/>
    </row>
    <row r="81" spans="1:35" ht="40" customHeight="1" x14ac:dyDescent="0.35">
      <c r="A81" s="109"/>
      <c r="B81" s="112"/>
      <c r="C81" s="33">
        <v>78</v>
      </c>
      <c r="D81" s="115"/>
      <c r="E81" s="39" t="s">
        <v>32</v>
      </c>
      <c r="F81" s="40" t="s">
        <v>125</v>
      </c>
      <c r="G81" s="40" t="s">
        <v>28</v>
      </c>
      <c r="H81" s="40" t="s">
        <v>29</v>
      </c>
      <c r="I81" s="38">
        <v>27.44</v>
      </c>
      <c r="J81" s="17">
        <v>0</v>
      </c>
      <c r="K81" s="79">
        <f t="shared" si="5"/>
        <v>0</v>
      </c>
      <c r="L81" s="81">
        <f t="shared" si="8"/>
        <v>0</v>
      </c>
      <c r="M81" s="82"/>
      <c r="N81" s="83">
        <f t="shared" si="6"/>
        <v>0</v>
      </c>
      <c r="O81" s="80"/>
      <c r="P81" s="80"/>
      <c r="Q81" s="80"/>
      <c r="R81" s="84">
        <f t="shared" si="7"/>
        <v>0</v>
      </c>
      <c r="S81" s="19" t="str">
        <f t="shared" si="9"/>
        <v>OK</v>
      </c>
      <c r="T81" s="48"/>
      <c r="U81" s="48"/>
      <c r="V81" s="48"/>
      <c r="W81" s="48"/>
      <c r="X81" s="48"/>
      <c r="Y81" s="50"/>
      <c r="Z81" s="50"/>
      <c r="AA81" s="50"/>
      <c r="AB81" s="50"/>
      <c r="AC81" s="50"/>
      <c r="AD81" s="50"/>
      <c r="AE81" s="50"/>
      <c r="AF81" s="51"/>
      <c r="AG81" s="51"/>
      <c r="AH81" s="51"/>
      <c r="AI81" s="51"/>
    </row>
    <row r="82" spans="1:35" ht="40" customHeight="1" x14ac:dyDescent="0.35">
      <c r="A82" s="109"/>
      <c r="B82" s="112"/>
      <c r="C82" s="33">
        <v>79</v>
      </c>
      <c r="D82" s="115"/>
      <c r="E82" s="39" t="s">
        <v>33</v>
      </c>
      <c r="F82" s="40" t="s">
        <v>125</v>
      </c>
      <c r="G82" s="40" t="s">
        <v>34</v>
      </c>
      <c r="H82" s="40" t="s">
        <v>29</v>
      </c>
      <c r="I82" s="38">
        <v>44.6</v>
      </c>
      <c r="J82" s="17">
        <v>0</v>
      </c>
      <c r="K82" s="79">
        <f t="shared" si="5"/>
        <v>0</v>
      </c>
      <c r="L82" s="81">
        <f t="shared" si="8"/>
        <v>0</v>
      </c>
      <c r="M82" s="82"/>
      <c r="N82" s="83">
        <f t="shared" si="6"/>
        <v>0</v>
      </c>
      <c r="O82" s="80"/>
      <c r="P82" s="80"/>
      <c r="Q82" s="80"/>
      <c r="R82" s="84">
        <f t="shared" si="7"/>
        <v>0</v>
      </c>
      <c r="S82" s="19" t="str">
        <f t="shared" si="9"/>
        <v>OK</v>
      </c>
      <c r="T82" s="48"/>
      <c r="U82" s="48"/>
      <c r="V82" s="48"/>
      <c r="W82" s="48"/>
      <c r="X82" s="48"/>
      <c r="Y82" s="50"/>
      <c r="Z82" s="50"/>
      <c r="AA82" s="50"/>
      <c r="AB82" s="50"/>
      <c r="AC82" s="50"/>
      <c r="AD82" s="50"/>
      <c r="AE82" s="50"/>
      <c r="AF82" s="51"/>
      <c r="AG82" s="51"/>
      <c r="AH82" s="51"/>
      <c r="AI82" s="51"/>
    </row>
    <row r="83" spans="1:35" ht="40" customHeight="1" x14ac:dyDescent="0.35">
      <c r="A83" s="109"/>
      <c r="B83" s="112"/>
      <c r="C83" s="33">
        <v>80</v>
      </c>
      <c r="D83" s="115"/>
      <c r="E83" s="39" t="s">
        <v>35</v>
      </c>
      <c r="F83" s="40" t="s">
        <v>125</v>
      </c>
      <c r="G83" s="40" t="s">
        <v>36</v>
      </c>
      <c r="H83" s="40" t="s">
        <v>29</v>
      </c>
      <c r="I83" s="38">
        <v>64.33</v>
      </c>
      <c r="J83" s="17">
        <v>0</v>
      </c>
      <c r="K83" s="79">
        <f t="shared" si="5"/>
        <v>0</v>
      </c>
      <c r="L83" s="81">
        <f t="shared" si="8"/>
        <v>0</v>
      </c>
      <c r="M83" s="82"/>
      <c r="N83" s="83">
        <f t="shared" si="6"/>
        <v>0</v>
      </c>
      <c r="O83" s="80"/>
      <c r="P83" s="80"/>
      <c r="Q83" s="80"/>
      <c r="R83" s="84">
        <f t="shared" si="7"/>
        <v>0</v>
      </c>
      <c r="S83" s="19" t="str">
        <f t="shared" si="9"/>
        <v>OK</v>
      </c>
      <c r="T83" s="48"/>
      <c r="U83" s="48"/>
      <c r="V83" s="48"/>
      <c r="W83" s="48"/>
      <c r="X83" s="48"/>
      <c r="Y83" s="50"/>
      <c r="Z83" s="50"/>
      <c r="AA83" s="50"/>
      <c r="AB83" s="50"/>
      <c r="AC83" s="50"/>
      <c r="AD83" s="50"/>
      <c r="AE83" s="50"/>
      <c r="AF83" s="51"/>
      <c r="AG83" s="51"/>
      <c r="AH83" s="51"/>
      <c r="AI83" s="51"/>
    </row>
    <row r="84" spans="1:35" ht="40" customHeight="1" x14ac:dyDescent="0.35">
      <c r="A84" s="109"/>
      <c r="B84" s="112"/>
      <c r="C84" s="33">
        <v>81</v>
      </c>
      <c r="D84" s="115"/>
      <c r="E84" s="39" t="s">
        <v>127</v>
      </c>
      <c r="F84" s="40" t="s">
        <v>125</v>
      </c>
      <c r="G84" s="40" t="s">
        <v>28</v>
      </c>
      <c r="H84" s="40" t="s">
        <v>29</v>
      </c>
      <c r="I84" s="38">
        <v>5.65</v>
      </c>
      <c r="J84" s="17">
        <v>0</v>
      </c>
      <c r="K84" s="79">
        <f t="shared" si="5"/>
        <v>0</v>
      </c>
      <c r="L84" s="81">
        <f t="shared" si="8"/>
        <v>0</v>
      </c>
      <c r="M84" s="82"/>
      <c r="N84" s="83">
        <f t="shared" si="6"/>
        <v>0</v>
      </c>
      <c r="O84" s="80"/>
      <c r="P84" s="80"/>
      <c r="Q84" s="80"/>
      <c r="R84" s="84">
        <f t="shared" si="7"/>
        <v>0</v>
      </c>
      <c r="S84" s="19" t="str">
        <f t="shared" si="9"/>
        <v>OK</v>
      </c>
      <c r="T84" s="48"/>
      <c r="U84" s="48"/>
      <c r="V84" s="48"/>
      <c r="W84" s="48"/>
      <c r="X84" s="48"/>
      <c r="Y84" s="50"/>
      <c r="Z84" s="50"/>
      <c r="AA84" s="50"/>
      <c r="AB84" s="50"/>
      <c r="AC84" s="50"/>
      <c r="AD84" s="50"/>
      <c r="AE84" s="50"/>
      <c r="AF84" s="51"/>
      <c r="AG84" s="51"/>
      <c r="AH84" s="51"/>
      <c r="AI84" s="51"/>
    </row>
    <row r="85" spans="1:35" ht="40" customHeight="1" x14ac:dyDescent="0.35">
      <c r="A85" s="109"/>
      <c r="B85" s="112"/>
      <c r="C85" s="33">
        <v>82</v>
      </c>
      <c r="D85" s="115"/>
      <c r="E85" s="39" t="s">
        <v>128</v>
      </c>
      <c r="F85" s="40" t="s">
        <v>37</v>
      </c>
      <c r="G85" s="40" t="s">
        <v>38</v>
      </c>
      <c r="H85" s="40" t="s">
        <v>29</v>
      </c>
      <c r="I85" s="38">
        <v>11.43</v>
      </c>
      <c r="J85" s="17">
        <v>0</v>
      </c>
      <c r="K85" s="79">
        <f t="shared" si="5"/>
        <v>0</v>
      </c>
      <c r="L85" s="81">
        <f t="shared" si="8"/>
        <v>0</v>
      </c>
      <c r="M85" s="82"/>
      <c r="N85" s="83">
        <f t="shared" si="6"/>
        <v>0</v>
      </c>
      <c r="O85" s="80"/>
      <c r="P85" s="80"/>
      <c r="Q85" s="80"/>
      <c r="R85" s="84">
        <f t="shared" si="7"/>
        <v>0</v>
      </c>
      <c r="S85" s="19" t="str">
        <f t="shared" si="9"/>
        <v>OK</v>
      </c>
      <c r="T85" s="48"/>
      <c r="U85" s="48"/>
      <c r="V85" s="48"/>
      <c r="W85" s="48"/>
      <c r="X85" s="48"/>
      <c r="Y85" s="50"/>
      <c r="Z85" s="50"/>
      <c r="AA85" s="50"/>
      <c r="AB85" s="50"/>
      <c r="AC85" s="50"/>
      <c r="AD85" s="50"/>
      <c r="AE85" s="50"/>
      <c r="AF85" s="51"/>
      <c r="AG85" s="51"/>
      <c r="AH85" s="51"/>
      <c r="AI85" s="51"/>
    </row>
    <row r="86" spans="1:35" ht="40" customHeight="1" x14ac:dyDescent="0.35">
      <c r="A86" s="109"/>
      <c r="B86" s="112"/>
      <c r="C86" s="33">
        <v>83</v>
      </c>
      <c r="D86" s="115"/>
      <c r="E86" s="39" t="s">
        <v>129</v>
      </c>
      <c r="F86" s="40" t="s">
        <v>37</v>
      </c>
      <c r="G86" s="40" t="s">
        <v>39</v>
      </c>
      <c r="H86" s="40" t="s">
        <v>29</v>
      </c>
      <c r="I86" s="38">
        <v>16.829999999999998</v>
      </c>
      <c r="J86" s="17">
        <v>0</v>
      </c>
      <c r="K86" s="79">
        <f t="shared" si="5"/>
        <v>0</v>
      </c>
      <c r="L86" s="81">
        <f t="shared" si="8"/>
        <v>0</v>
      </c>
      <c r="M86" s="82"/>
      <c r="N86" s="83">
        <f t="shared" si="6"/>
        <v>0</v>
      </c>
      <c r="O86" s="80"/>
      <c r="P86" s="80"/>
      <c r="Q86" s="80"/>
      <c r="R86" s="84">
        <f t="shared" si="7"/>
        <v>0</v>
      </c>
      <c r="S86" s="19" t="str">
        <f t="shared" si="9"/>
        <v>OK</v>
      </c>
      <c r="T86" s="48"/>
      <c r="U86" s="48"/>
      <c r="V86" s="48"/>
      <c r="W86" s="48"/>
      <c r="X86" s="48"/>
      <c r="Y86" s="50"/>
      <c r="Z86" s="50"/>
      <c r="AA86" s="50"/>
      <c r="AB86" s="50"/>
      <c r="AC86" s="50"/>
      <c r="AD86" s="50"/>
      <c r="AE86" s="50"/>
      <c r="AF86" s="51"/>
      <c r="AG86" s="51"/>
      <c r="AH86" s="51"/>
      <c r="AI86" s="51"/>
    </row>
    <row r="87" spans="1:35" ht="40" customHeight="1" x14ac:dyDescent="0.35">
      <c r="A87" s="109"/>
      <c r="B87" s="112"/>
      <c r="C87" s="33">
        <v>84</v>
      </c>
      <c r="D87" s="115"/>
      <c r="E87" s="39" t="s">
        <v>41</v>
      </c>
      <c r="F87" s="40" t="s">
        <v>10</v>
      </c>
      <c r="G87" s="40" t="s">
        <v>28</v>
      </c>
      <c r="H87" s="40" t="s">
        <v>29</v>
      </c>
      <c r="I87" s="38">
        <v>63.71</v>
      </c>
      <c r="J87" s="17">
        <v>0</v>
      </c>
      <c r="K87" s="79">
        <f t="shared" si="5"/>
        <v>0</v>
      </c>
      <c r="L87" s="81">
        <f t="shared" si="8"/>
        <v>0</v>
      </c>
      <c r="M87" s="82"/>
      <c r="N87" s="83">
        <f t="shared" si="6"/>
        <v>0</v>
      </c>
      <c r="O87" s="80"/>
      <c r="P87" s="80"/>
      <c r="Q87" s="80"/>
      <c r="R87" s="84">
        <f t="shared" si="7"/>
        <v>0</v>
      </c>
      <c r="S87" s="19" t="str">
        <f t="shared" si="9"/>
        <v>OK</v>
      </c>
      <c r="T87" s="48"/>
      <c r="U87" s="48"/>
      <c r="V87" s="48"/>
      <c r="W87" s="48"/>
      <c r="X87" s="48"/>
      <c r="Y87" s="50"/>
      <c r="Z87" s="50"/>
      <c r="AA87" s="50"/>
      <c r="AB87" s="50"/>
      <c r="AC87" s="50"/>
      <c r="AD87" s="50"/>
      <c r="AE87" s="50"/>
      <c r="AF87" s="51"/>
      <c r="AG87" s="51"/>
      <c r="AH87" s="51"/>
      <c r="AI87" s="51"/>
    </row>
    <row r="88" spans="1:35" ht="40" customHeight="1" x14ac:dyDescent="0.35">
      <c r="A88" s="109"/>
      <c r="B88" s="112"/>
      <c r="C88" s="33">
        <v>85</v>
      </c>
      <c r="D88" s="115"/>
      <c r="E88" s="39" t="s">
        <v>44</v>
      </c>
      <c r="F88" s="40" t="s">
        <v>37</v>
      </c>
      <c r="G88" s="40" t="s">
        <v>97</v>
      </c>
      <c r="H88" s="40" t="s">
        <v>29</v>
      </c>
      <c r="I88" s="38">
        <v>29.34</v>
      </c>
      <c r="J88" s="17">
        <v>0</v>
      </c>
      <c r="K88" s="79">
        <f t="shared" si="5"/>
        <v>0</v>
      </c>
      <c r="L88" s="81">
        <f t="shared" si="8"/>
        <v>0</v>
      </c>
      <c r="M88" s="82"/>
      <c r="N88" s="83">
        <f t="shared" si="6"/>
        <v>0</v>
      </c>
      <c r="O88" s="80"/>
      <c r="P88" s="80"/>
      <c r="Q88" s="80"/>
      <c r="R88" s="84">
        <f t="shared" si="7"/>
        <v>0</v>
      </c>
      <c r="S88" s="19" t="str">
        <f t="shared" si="9"/>
        <v>OK</v>
      </c>
      <c r="T88" s="48"/>
      <c r="U88" s="48"/>
      <c r="V88" s="48"/>
      <c r="W88" s="48"/>
      <c r="X88" s="48"/>
      <c r="Y88" s="50"/>
      <c r="Z88" s="50"/>
      <c r="AA88" s="50"/>
      <c r="AB88" s="50"/>
      <c r="AC88" s="50"/>
      <c r="AD88" s="50"/>
      <c r="AE88" s="50"/>
      <c r="AF88" s="51"/>
      <c r="AG88" s="51"/>
      <c r="AH88" s="51"/>
      <c r="AI88" s="51"/>
    </row>
    <row r="89" spans="1:35" ht="40" customHeight="1" x14ac:dyDescent="0.35">
      <c r="A89" s="109"/>
      <c r="B89" s="112"/>
      <c r="C89" s="33">
        <v>86</v>
      </c>
      <c r="D89" s="115"/>
      <c r="E89" s="39" t="s">
        <v>46</v>
      </c>
      <c r="F89" s="40" t="s">
        <v>37</v>
      </c>
      <c r="G89" s="40" t="s">
        <v>47</v>
      </c>
      <c r="H89" s="40" t="s">
        <v>29</v>
      </c>
      <c r="I89" s="38">
        <v>23.16</v>
      </c>
      <c r="J89" s="17">
        <v>0</v>
      </c>
      <c r="K89" s="79">
        <f t="shared" si="5"/>
        <v>0</v>
      </c>
      <c r="L89" s="81">
        <f t="shared" si="8"/>
        <v>0</v>
      </c>
      <c r="M89" s="82"/>
      <c r="N89" s="83">
        <f t="shared" si="6"/>
        <v>0</v>
      </c>
      <c r="O89" s="80"/>
      <c r="P89" s="80"/>
      <c r="Q89" s="80"/>
      <c r="R89" s="84">
        <f t="shared" si="7"/>
        <v>0</v>
      </c>
      <c r="S89" s="19" t="str">
        <f t="shared" si="9"/>
        <v>OK</v>
      </c>
      <c r="T89" s="48"/>
      <c r="U89" s="48"/>
      <c r="V89" s="48"/>
      <c r="W89" s="48"/>
      <c r="X89" s="48"/>
      <c r="Y89" s="50"/>
      <c r="Z89" s="50"/>
      <c r="AA89" s="50"/>
      <c r="AB89" s="50"/>
      <c r="AC89" s="50"/>
      <c r="AD89" s="50"/>
      <c r="AE89" s="50"/>
      <c r="AF89" s="51"/>
      <c r="AG89" s="51"/>
      <c r="AH89" s="51"/>
      <c r="AI89" s="51"/>
    </row>
    <row r="90" spans="1:35" ht="40" customHeight="1" x14ac:dyDescent="0.35">
      <c r="A90" s="109"/>
      <c r="B90" s="112"/>
      <c r="C90" s="33">
        <v>87</v>
      </c>
      <c r="D90" s="115"/>
      <c r="E90" s="39" t="s">
        <v>48</v>
      </c>
      <c r="F90" s="40" t="s">
        <v>37</v>
      </c>
      <c r="G90" s="40" t="s">
        <v>49</v>
      </c>
      <c r="H90" s="40" t="s">
        <v>29</v>
      </c>
      <c r="I90" s="38">
        <v>16.47</v>
      </c>
      <c r="J90" s="17">
        <v>0</v>
      </c>
      <c r="K90" s="79">
        <f t="shared" si="5"/>
        <v>0</v>
      </c>
      <c r="L90" s="81">
        <f t="shared" si="8"/>
        <v>0</v>
      </c>
      <c r="M90" s="82"/>
      <c r="N90" s="83">
        <f t="shared" si="6"/>
        <v>0</v>
      </c>
      <c r="O90" s="80"/>
      <c r="P90" s="80"/>
      <c r="Q90" s="80"/>
      <c r="R90" s="84">
        <f t="shared" si="7"/>
        <v>0</v>
      </c>
      <c r="S90" s="19" t="str">
        <f t="shared" si="9"/>
        <v>OK</v>
      </c>
      <c r="T90" s="48"/>
      <c r="U90" s="48"/>
      <c r="V90" s="48"/>
      <c r="W90" s="48"/>
      <c r="X90" s="48"/>
      <c r="Y90" s="50"/>
      <c r="Z90" s="50"/>
      <c r="AA90" s="50"/>
      <c r="AB90" s="50"/>
      <c r="AC90" s="50"/>
      <c r="AD90" s="50"/>
      <c r="AE90" s="50"/>
      <c r="AF90" s="51"/>
      <c r="AG90" s="51"/>
      <c r="AH90" s="51"/>
      <c r="AI90" s="51"/>
    </row>
    <row r="91" spans="1:35" ht="40" customHeight="1" x14ac:dyDescent="0.35">
      <c r="A91" s="109"/>
      <c r="B91" s="112"/>
      <c r="C91" s="33">
        <v>88</v>
      </c>
      <c r="D91" s="115"/>
      <c r="E91" s="39" t="s">
        <v>50</v>
      </c>
      <c r="F91" s="40" t="s">
        <v>37</v>
      </c>
      <c r="G91" s="40" t="s">
        <v>51</v>
      </c>
      <c r="H91" s="40" t="s">
        <v>29</v>
      </c>
      <c r="I91" s="38">
        <v>206.12</v>
      </c>
      <c r="J91" s="17">
        <v>0</v>
      </c>
      <c r="K91" s="79">
        <f t="shared" si="5"/>
        <v>0</v>
      </c>
      <c r="L91" s="81">
        <f t="shared" si="8"/>
        <v>0</v>
      </c>
      <c r="M91" s="82"/>
      <c r="N91" s="83">
        <f t="shared" si="6"/>
        <v>0</v>
      </c>
      <c r="O91" s="80"/>
      <c r="P91" s="80"/>
      <c r="Q91" s="80"/>
      <c r="R91" s="84">
        <f t="shared" si="7"/>
        <v>0</v>
      </c>
      <c r="S91" s="19" t="str">
        <f t="shared" si="9"/>
        <v>OK</v>
      </c>
      <c r="T91" s="48"/>
      <c r="U91" s="48"/>
      <c r="V91" s="48"/>
      <c r="W91" s="48"/>
      <c r="X91" s="48"/>
      <c r="Y91" s="50"/>
      <c r="Z91" s="50"/>
      <c r="AA91" s="50"/>
      <c r="AB91" s="50"/>
      <c r="AC91" s="50"/>
      <c r="AD91" s="50"/>
      <c r="AE91" s="50"/>
      <c r="AF91" s="51"/>
      <c r="AG91" s="51"/>
      <c r="AH91" s="51"/>
      <c r="AI91" s="51"/>
    </row>
    <row r="92" spans="1:35" ht="40" customHeight="1" x14ac:dyDescent="0.35">
      <c r="A92" s="109"/>
      <c r="B92" s="112"/>
      <c r="C92" s="33">
        <v>89</v>
      </c>
      <c r="D92" s="115"/>
      <c r="E92" s="39" t="s">
        <v>52</v>
      </c>
      <c r="F92" s="40" t="s">
        <v>37</v>
      </c>
      <c r="G92" s="40" t="s">
        <v>53</v>
      </c>
      <c r="H92" s="40" t="s">
        <v>29</v>
      </c>
      <c r="I92" s="38">
        <v>225.04</v>
      </c>
      <c r="J92" s="17">
        <v>0</v>
      </c>
      <c r="K92" s="79">
        <f t="shared" si="5"/>
        <v>0</v>
      </c>
      <c r="L92" s="81">
        <f t="shared" si="8"/>
        <v>0</v>
      </c>
      <c r="M92" s="82"/>
      <c r="N92" s="83">
        <f t="shared" si="6"/>
        <v>0</v>
      </c>
      <c r="O92" s="80"/>
      <c r="P92" s="80"/>
      <c r="Q92" s="80"/>
      <c r="R92" s="84">
        <f t="shared" si="7"/>
        <v>0</v>
      </c>
      <c r="S92" s="19" t="str">
        <f t="shared" si="9"/>
        <v>OK</v>
      </c>
      <c r="T92" s="48"/>
      <c r="U92" s="48"/>
      <c r="V92" s="48"/>
      <c r="W92" s="48"/>
      <c r="X92" s="48"/>
      <c r="Y92" s="50"/>
      <c r="Z92" s="50"/>
      <c r="AA92" s="50"/>
      <c r="AB92" s="50"/>
      <c r="AC92" s="50"/>
      <c r="AD92" s="50"/>
      <c r="AE92" s="50"/>
      <c r="AF92" s="51"/>
      <c r="AG92" s="51"/>
      <c r="AH92" s="51"/>
      <c r="AI92" s="51"/>
    </row>
    <row r="93" spans="1:35" ht="40" customHeight="1" x14ac:dyDescent="0.35">
      <c r="A93" s="109"/>
      <c r="B93" s="112"/>
      <c r="C93" s="33">
        <v>90</v>
      </c>
      <c r="D93" s="115"/>
      <c r="E93" s="39" t="s">
        <v>54</v>
      </c>
      <c r="F93" s="40" t="s">
        <v>37</v>
      </c>
      <c r="G93" s="40" t="s">
        <v>95</v>
      </c>
      <c r="H93" s="40" t="s">
        <v>29</v>
      </c>
      <c r="I93" s="38">
        <v>74.180000000000007</v>
      </c>
      <c r="J93" s="17">
        <v>0</v>
      </c>
      <c r="K93" s="79">
        <f t="shared" si="5"/>
        <v>0</v>
      </c>
      <c r="L93" s="81">
        <f t="shared" si="8"/>
        <v>0</v>
      </c>
      <c r="M93" s="82"/>
      <c r="N93" s="83">
        <f t="shared" si="6"/>
        <v>0</v>
      </c>
      <c r="O93" s="80"/>
      <c r="P93" s="80"/>
      <c r="Q93" s="80"/>
      <c r="R93" s="84">
        <f t="shared" si="7"/>
        <v>0</v>
      </c>
      <c r="S93" s="19" t="str">
        <f t="shared" si="9"/>
        <v>OK</v>
      </c>
      <c r="T93" s="48"/>
      <c r="U93" s="48"/>
      <c r="V93" s="48"/>
      <c r="W93" s="48"/>
      <c r="X93" s="48"/>
      <c r="Y93" s="50"/>
      <c r="Z93" s="50"/>
      <c r="AA93" s="50"/>
      <c r="AB93" s="50"/>
      <c r="AC93" s="50"/>
      <c r="AD93" s="50"/>
      <c r="AE93" s="50"/>
      <c r="AF93" s="51"/>
      <c r="AG93" s="51"/>
      <c r="AH93" s="51"/>
      <c r="AI93" s="51"/>
    </row>
    <row r="94" spans="1:35" ht="40" customHeight="1" x14ac:dyDescent="0.35">
      <c r="A94" s="109"/>
      <c r="B94" s="112"/>
      <c r="C94" s="33">
        <v>91</v>
      </c>
      <c r="D94" s="115"/>
      <c r="E94" s="39" t="s">
        <v>56</v>
      </c>
      <c r="F94" s="40" t="s">
        <v>37</v>
      </c>
      <c r="G94" s="40" t="s">
        <v>96</v>
      </c>
      <c r="H94" s="40" t="s">
        <v>29</v>
      </c>
      <c r="I94" s="38">
        <v>28.45</v>
      </c>
      <c r="J94" s="17">
        <v>0</v>
      </c>
      <c r="K94" s="79">
        <f t="shared" si="5"/>
        <v>0</v>
      </c>
      <c r="L94" s="81">
        <f t="shared" si="8"/>
        <v>0</v>
      </c>
      <c r="M94" s="82"/>
      <c r="N94" s="83">
        <f t="shared" si="6"/>
        <v>0</v>
      </c>
      <c r="O94" s="80"/>
      <c r="P94" s="80"/>
      <c r="Q94" s="80"/>
      <c r="R94" s="84">
        <f t="shared" si="7"/>
        <v>0</v>
      </c>
      <c r="S94" s="19" t="str">
        <f t="shared" si="9"/>
        <v>OK</v>
      </c>
      <c r="T94" s="48"/>
      <c r="U94" s="48"/>
      <c r="V94" s="48"/>
      <c r="W94" s="48"/>
      <c r="X94" s="48"/>
      <c r="Y94" s="50"/>
      <c r="Z94" s="50"/>
      <c r="AA94" s="50"/>
      <c r="AB94" s="50"/>
      <c r="AC94" s="50"/>
      <c r="AD94" s="50"/>
      <c r="AE94" s="50"/>
      <c r="AF94" s="51"/>
      <c r="AG94" s="51"/>
      <c r="AH94" s="51"/>
      <c r="AI94" s="51"/>
    </row>
    <row r="95" spans="1:35" ht="40" customHeight="1" x14ac:dyDescent="0.35">
      <c r="A95" s="109"/>
      <c r="B95" s="112"/>
      <c r="C95" s="33">
        <v>92</v>
      </c>
      <c r="D95" s="115"/>
      <c r="E95" s="39" t="s">
        <v>58</v>
      </c>
      <c r="F95" s="40" t="s">
        <v>37</v>
      </c>
      <c r="G95" s="40" t="s">
        <v>59</v>
      </c>
      <c r="H95" s="40" t="s">
        <v>29</v>
      </c>
      <c r="I95" s="38">
        <v>63.74</v>
      </c>
      <c r="J95" s="17">
        <v>0</v>
      </c>
      <c r="K95" s="79">
        <f t="shared" si="5"/>
        <v>0</v>
      </c>
      <c r="L95" s="81">
        <f t="shared" si="8"/>
        <v>0</v>
      </c>
      <c r="M95" s="82"/>
      <c r="N95" s="83">
        <f t="shared" si="6"/>
        <v>0</v>
      </c>
      <c r="O95" s="80"/>
      <c r="P95" s="80"/>
      <c r="Q95" s="80"/>
      <c r="R95" s="84">
        <f t="shared" si="7"/>
        <v>0</v>
      </c>
      <c r="S95" s="19" t="str">
        <f t="shared" si="9"/>
        <v>OK</v>
      </c>
      <c r="T95" s="48"/>
      <c r="U95" s="48"/>
      <c r="V95" s="48"/>
      <c r="W95" s="48"/>
      <c r="X95" s="48"/>
      <c r="Y95" s="50"/>
      <c r="Z95" s="50"/>
      <c r="AA95" s="50"/>
      <c r="AB95" s="50"/>
      <c r="AC95" s="50"/>
      <c r="AD95" s="50"/>
      <c r="AE95" s="50"/>
      <c r="AF95" s="51"/>
      <c r="AG95" s="51"/>
      <c r="AH95" s="51"/>
      <c r="AI95" s="51"/>
    </row>
    <row r="96" spans="1:35" ht="40" customHeight="1" x14ac:dyDescent="0.35">
      <c r="A96" s="109"/>
      <c r="B96" s="112"/>
      <c r="C96" s="33">
        <v>93</v>
      </c>
      <c r="D96" s="115"/>
      <c r="E96" s="39" t="s">
        <v>60</v>
      </c>
      <c r="F96" s="40" t="s">
        <v>37</v>
      </c>
      <c r="G96" s="40" t="s">
        <v>61</v>
      </c>
      <c r="H96" s="40" t="s">
        <v>29</v>
      </c>
      <c r="I96" s="38">
        <v>106.76</v>
      </c>
      <c r="J96" s="17">
        <v>0</v>
      </c>
      <c r="K96" s="79">
        <f t="shared" si="5"/>
        <v>0</v>
      </c>
      <c r="L96" s="81">
        <f t="shared" si="8"/>
        <v>0</v>
      </c>
      <c r="M96" s="82"/>
      <c r="N96" s="83">
        <f t="shared" si="6"/>
        <v>0</v>
      </c>
      <c r="O96" s="80"/>
      <c r="P96" s="80"/>
      <c r="Q96" s="80"/>
      <c r="R96" s="84">
        <f t="shared" si="7"/>
        <v>0</v>
      </c>
      <c r="S96" s="19" t="str">
        <f t="shared" si="9"/>
        <v>OK</v>
      </c>
      <c r="T96" s="48"/>
      <c r="U96" s="48"/>
      <c r="V96" s="48"/>
      <c r="W96" s="48"/>
      <c r="X96" s="48"/>
      <c r="Y96" s="50"/>
      <c r="Z96" s="50"/>
      <c r="AA96" s="50"/>
      <c r="AB96" s="50"/>
      <c r="AC96" s="50"/>
      <c r="AD96" s="50"/>
      <c r="AE96" s="50"/>
      <c r="AF96" s="51"/>
      <c r="AG96" s="51"/>
      <c r="AH96" s="51"/>
      <c r="AI96" s="51"/>
    </row>
    <row r="97" spans="1:35" ht="40" customHeight="1" x14ac:dyDescent="0.35">
      <c r="A97" s="109"/>
      <c r="B97" s="112"/>
      <c r="C97" s="33">
        <v>94</v>
      </c>
      <c r="D97" s="115"/>
      <c r="E97" s="39" t="s">
        <v>62</v>
      </c>
      <c r="F97" s="40" t="s">
        <v>125</v>
      </c>
      <c r="G97" s="40" t="s">
        <v>63</v>
      </c>
      <c r="H97" s="40" t="s">
        <v>29</v>
      </c>
      <c r="I97" s="38">
        <v>1140.71</v>
      </c>
      <c r="J97" s="17">
        <v>0</v>
      </c>
      <c r="K97" s="79">
        <f t="shared" si="5"/>
        <v>0</v>
      </c>
      <c r="L97" s="81">
        <f t="shared" si="8"/>
        <v>0</v>
      </c>
      <c r="M97" s="82"/>
      <c r="N97" s="83">
        <f t="shared" si="6"/>
        <v>0</v>
      </c>
      <c r="O97" s="80"/>
      <c r="P97" s="80"/>
      <c r="Q97" s="80"/>
      <c r="R97" s="84">
        <f t="shared" si="7"/>
        <v>0</v>
      </c>
      <c r="S97" s="19" t="str">
        <f t="shared" si="9"/>
        <v>OK</v>
      </c>
      <c r="T97" s="48"/>
      <c r="U97" s="48"/>
      <c r="V97" s="48"/>
      <c r="W97" s="48"/>
      <c r="X97" s="48"/>
      <c r="Y97" s="50"/>
      <c r="Z97" s="50"/>
      <c r="AA97" s="50"/>
      <c r="AB97" s="50"/>
      <c r="AC97" s="50"/>
      <c r="AD97" s="50"/>
      <c r="AE97" s="50"/>
      <c r="AF97" s="51"/>
      <c r="AG97" s="51"/>
      <c r="AH97" s="51"/>
      <c r="AI97" s="51"/>
    </row>
    <row r="98" spans="1:35" ht="40" customHeight="1" x14ac:dyDescent="0.35">
      <c r="A98" s="109"/>
      <c r="B98" s="112"/>
      <c r="C98" s="33">
        <v>95</v>
      </c>
      <c r="D98" s="115"/>
      <c r="E98" s="39" t="s">
        <v>64</v>
      </c>
      <c r="F98" s="40" t="s">
        <v>125</v>
      </c>
      <c r="G98" s="40" t="s">
        <v>63</v>
      </c>
      <c r="H98" s="40" t="s">
        <v>29</v>
      </c>
      <c r="I98" s="38">
        <v>599.79</v>
      </c>
      <c r="J98" s="17">
        <v>0</v>
      </c>
      <c r="K98" s="79">
        <f t="shared" si="5"/>
        <v>0</v>
      </c>
      <c r="L98" s="81">
        <f t="shared" si="8"/>
        <v>0</v>
      </c>
      <c r="M98" s="82"/>
      <c r="N98" s="83">
        <f t="shared" si="6"/>
        <v>0</v>
      </c>
      <c r="O98" s="80"/>
      <c r="P98" s="80"/>
      <c r="Q98" s="80"/>
      <c r="R98" s="84">
        <f t="shared" si="7"/>
        <v>0</v>
      </c>
      <c r="S98" s="19" t="str">
        <f t="shared" si="9"/>
        <v>OK</v>
      </c>
      <c r="T98" s="48"/>
      <c r="U98" s="48"/>
      <c r="V98" s="48"/>
      <c r="W98" s="48"/>
      <c r="X98" s="48"/>
      <c r="Y98" s="50"/>
      <c r="Z98" s="50"/>
      <c r="AA98" s="50"/>
      <c r="AB98" s="50"/>
      <c r="AC98" s="50"/>
      <c r="AD98" s="50"/>
      <c r="AE98" s="50"/>
      <c r="AF98" s="51"/>
      <c r="AG98" s="51"/>
      <c r="AH98" s="51"/>
      <c r="AI98" s="51"/>
    </row>
    <row r="99" spans="1:35" ht="40" customHeight="1" x14ac:dyDescent="0.35">
      <c r="A99" s="109"/>
      <c r="B99" s="112"/>
      <c r="C99" s="33">
        <v>96</v>
      </c>
      <c r="D99" s="115"/>
      <c r="E99" s="39" t="s">
        <v>65</v>
      </c>
      <c r="F99" s="40" t="s">
        <v>125</v>
      </c>
      <c r="G99" s="40" t="s">
        <v>66</v>
      </c>
      <c r="H99" s="40" t="s">
        <v>29</v>
      </c>
      <c r="I99" s="38">
        <v>161.94</v>
      </c>
      <c r="J99" s="17">
        <v>0</v>
      </c>
      <c r="K99" s="79">
        <f t="shared" si="5"/>
        <v>0</v>
      </c>
      <c r="L99" s="81">
        <f t="shared" si="8"/>
        <v>0</v>
      </c>
      <c r="M99" s="82"/>
      <c r="N99" s="83">
        <f t="shared" si="6"/>
        <v>0</v>
      </c>
      <c r="O99" s="80"/>
      <c r="P99" s="80"/>
      <c r="Q99" s="80"/>
      <c r="R99" s="84">
        <f t="shared" si="7"/>
        <v>0</v>
      </c>
      <c r="S99" s="19" t="str">
        <f t="shared" si="9"/>
        <v>OK</v>
      </c>
      <c r="T99" s="48"/>
      <c r="U99" s="48"/>
      <c r="V99" s="48"/>
      <c r="W99" s="48"/>
      <c r="X99" s="48"/>
      <c r="Y99" s="50"/>
      <c r="Z99" s="50"/>
      <c r="AA99" s="50"/>
      <c r="AB99" s="50"/>
      <c r="AC99" s="50"/>
      <c r="AD99" s="50"/>
      <c r="AE99" s="50"/>
      <c r="AF99" s="51"/>
      <c r="AG99" s="51"/>
      <c r="AH99" s="51"/>
      <c r="AI99" s="51"/>
    </row>
    <row r="100" spans="1:35" ht="40" customHeight="1" x14ac:dyDescent="0.35">
      <c r="A100" s="109"/>
      <c r="B100" s="112"/>
      <c r="C100" s="33">
        <v>97</v>
      </c>
      <c r="D100" s="115"/>
      <c r="E100" s="39" t="s">
        <v>67</v>
      </c>
      <c r="F100" s="40" t="s">
        <v>125</v>
      </c>
      <c r="G100" s="40" t="s">
        <v>68</v>
      </c>
      <c r="H100" s="40" t="s">
        <v>29</v>
      </c>
      <c r="I100" s="38">
        <v>743.8</v>
      </c>
      <c r="J100" s="17">
        <v>0</v>
      </c>
      <c r="K100" s="79">
        <f t="shared" si="5"/>
        <v>0</v>
      </c>
      <c r="L100" s="81">
        <f t="shared" si="8"/>
        <v>0</v>
      </c>
      <c r="M100" s="82"/>
      <c r="N100" s="83">
        <f t="shared" si="6"/>
        <v>0</v>
      </c>
      <c r="O100" s="80"/>
      <c r="P100" s="80"/>
      <c r="Q100" s="80"/>
      <c r="R100" s="84">
        <f t="shared" si="7"/>
        <v>0</v>
      </c>
      <c r="S100" s="19" t="str">
        <f t="shared" si="9"/>
        <v>OK</v>
      </c>
      <c r="T100" s="48"/>
      <c r="U100" s="48"/>
      <c r="V100" s="48"/>
      <c r="W100" s="48"/>
      <c r="X100" s="48"/>
      <c r="Y100" s="50"/>
      <c r="Z100" s="50"/>
      <c r="AA100" s="50"/>
      <c r="AB100" s="50"/>
      <c r="AC100" s="50"/>
      <c r="AD100" s="50"/>
      <c r="AE100" s="50"/>
      <c r="AF100" s="51"/>
      <c r="AG100" s="51"/>
      <c r="AH100" s="51"/>
      <c r="AI100" s="51"/>
    </row>
    <row r="101" spans="1:35" ht="40" customHeight="1" x14ac:dyDescent="0.35">
      <c r="A101" s="109"/>
      <c r="B101" s="112"/>
      <c r="C101" s="33">
        <v>98</v>
      </c>
      <c r="D101" s="115"/>
      <c r="E101" s="39" t="s">
        <v>69</v>
      </c>
      <c r="F101" s="40" t="s">
        <v>125</v>
      </c>
      <c r="G101" s="40" t="s">
        <v>28</v>
      </c>
      <c r="H101" s="40" t="s">
        <v>29</v>
      </c>
      <c r="I101" s="38">
        <v>371.64</v>
      </c>
      <c r="J101" s="17">
        <v>0</v>
      </c>
      <c r="K101" s="79">
        <f t="shared" si="5"/>
        <v>0</v>
      </c>
      <c r="L101" s="81">
        <f t="shared" si="8"/>
        <v>0</v>
      </c>
      <c r="M101" s="82"/>
      <c r="N101" s="83">
        <f t="shared" si="6"/>
        <v>0</v>
      </c>
      <c r="O101" s="80"/>
      <c r="P101" s="80"/>
      <c r="Q101" s="80"/>
      <c r="R101" s="84">
        <f t="shared" si="7"/>
        <v>0</v>
      </c>
      <c r="S101" s="19" t="str">
        <f t="shared" si="9"/>
        <v>OK</v>
      </c>
      <c r="T101" s="48"/>
      <c r="U101" s="48"/>
      <c r="V101" s="48"/>
      <c r="W101" s="48"/>
      <c r="X101" s="48"/>
      <c r="Y101" s="50"/>
      <c r="Z101" s="50"/>
      <c r="AA101" s="50"/>
      <c r="AB101" s="50"/>
      <c r="AC101" s="50"/>
      <c r="AD101" s="50"/>
      <c r="AE101" s="50"/>
      <c r="AF101" s="51"/>
      <c r="AG101" s="51"/>
      <c r="AH101" s="51"/>
      <c r="AI101" s="51"/>
    </row>
    <row r="102" spans="1:35" ht="40" customHeight="1" x14ac:dyDescent="0.35">
      <c r="A102" s="109"/>
      <c r="B102" s="112"/>
      <c r="C102" s="33">
        <v>99</v>
      </c>
      <c r="D102" s="115"/>
      <c r="E102" s="39" t="s">
        <v>70</v>
      </c>
      <c r="F102" s="40" t="s">
        <v>125</v>
      </c>
      <c r="G102" s="40" t="s">
        <v>71</v>
      </c>
      <c r="H102" s="40" t="s">
        <v>29</v>
      </c>
      <c r="I102" s="38">
        <v>141.31</v>
      </c>
      <c r="J102" s="17">
        <v>0</v>
      </c>
      <c r="K102" s="79">
        <f t="shared" si="5"/>
        <v>0</v>
      </c>
      <c r="L102" s="81">
        <f t="shared" si="8"/>
        <v>0</v>
      </c>
      <c r="M102" s="82"/>
      <c r="N102" s="83">
        <f t="shared" si="6"/>
        <v>0</v>
      </c>
      <c r="O102" s="80"/>
      <c r="P102" s="80"/>
      <c r="Q102" s="80"/>
      <c r="R102" s="84">
        <f t="shared" si="7"/>
        <v>0</v>
      </c>
      <c r="S102" s="19" t="str">
        <f t="shared" si="9"/>
        <v>OK</v>
      </c>
      <c r="T102" s="48"/>
      <c r="U102" s="48"/>
      <c r="V102" s="48"/>
      <c r="W102" s="48"/>
      <c r="X102" s="48"/>
      <c r="Y102" s="50"/>
      <c r="Z102" s="50"/>
      <c r="AA102" s="50"/>
      <c r="AB102" s="50"/>
      <c r="AC102" s="50"/>
      <c r="AD102" s="50"/>
      <c r="AE102" s="50"/>
      <c r="AF102" s="51"/>
      <c r="AG102" s="51"/>
      <c r="AH102" s="51"/>
      <c r="AI102" s="51"/>
    </row>
    <row r="103" spans="1:35" ht="40" customHeight="1" x14ac:dyDescent="0.35">
      <c r="A103" s="109"/>
      <c r="B103" s="112"/>
      <c r="C103" s="33">
        <v>100</v>
      </c>
      <c r="D103" s="115"/>
      <c r="E103" s="39" t="s">
        <v>72</v>
      </c>
      <c r="F103" s="40" t="s">
        <v>125</v>
      </c>
      <c r="G103" s="40" t="s">
        <v>73</v>
      </c>
      <c r="H103" s="40" t="s">
        <v>29</v>
      </c>
      <c r="I103" s="38">
        <v>823.48</v>
      </c>
      <c r="J103" s="17">
        <v>0</v>
      </c>
      <c r="K103" s="79">
        <f t="shared" si="5"/>
        <v>0</v>
      </c>
      <c r="L103" s="81">
        <f t="shared" si="8"/>
        <v>0</v>
      </c>
      <c r="M103" s="82"/>
      <c r="N103" s="83">
        <f t="shared" si="6"/>
        <v>0</v>
      </c>
      <c r="O103" s="80"/>
      <c r="P103" s="80"/>
      <c r="Q103" s="80"/>
      <c r="R103" s="84">
        <f t="shared" si="7"/>
        <v>0</v>
      </c>
      <c r="S103" s="19" t="str">
        <f t="shared" si="9"/>
        <v>OK</v>
      </c>
      <c r="T103" s="48"/>
      <c r="U103" s="48"/>
      <c r="V103" s="48"/>
      <c r="W103" s="48"/>
      <c r="X103" s="48"/>
      <c r="Y103" s="50"/>
      <c r="Z103" s="50"/>
      <c r="AA103" s="50"/>
      <c r="AB103" s="50"/>
      <c r="AC103" s="50"/>
      <c r="AD103" s="50"/>
      <c r="AE103" s="50"/>
      <c r="AF103" s="51"/>
      <c r="AG103" s="51"/>
      <c r="AH103" s="51"/>
      <c r="AI103" s="51"/>
    </row>
    <row r="104" spans="1:35" ht="40" customHeight="1" x14ac:dyDescent="0.35">
      <c r="A104" s="109"/>
      <c r="B104" s="112"/>
      <c r="C104" s="33">
        <v>101</v>
      </c>
      <c r="D104" s="115"/>
      <c r="E104" s="39" t="s">
        <v>74</v>
      </c>
      <c r="F104" s="40" t="s">
        <v>125</v>
      </c>
      <c r="G104" s="40" t="s">
        <v>75</v>
      </c>
      <c r="H104" s="40" t="s">
        <v>29</v>
      </c>
      <c r="I104" s="38">
        <v>1149.44</v>
      </c>
      <c r="J104" s="17">
        <v>0</v>
      </c>
      <c r="K104" s="79">
        <f t="shared" si="5"/>
        <v>0</v>
      </c>
      <c r="L104" s="81">
        <f t="shared" si="8"/>
        <v>0</v>
      </c>
      <c r="M104" s="82"/>
      <c r="N104" s="83">
        <f t="shared" si="6"/>
        <v>0</v>
      </c>
      <c r="O104" s="80"/>
      <c r="P104" s="80"/>
      <c r="Q104" s="80"/>
      <c r="R104" s="84">
        <f t="shared" si="7"/>
        <v>0</v>
      </c>
      <c r="S104" s="19" t="str">
        <f t="shared" si="9"/>
        <v>OK</v>
      </c>
      <c r="T104" s="48"/>
      <c r="U104" s="48"/>
      <c r="V104" s="48"/>
      <c r="W104" s="48"/>
      <c r="X104" s="48"/>
      <c r="Y104" s="50"/>
      <c r="Z104" s="50"/>
      <c r="AA104" s="50"/>
      <c r="AB104" s="50"/>
      <c r="AC104" s="50"/>
      <c r="AD104" s="50"/>
      <c r="AE104" s="50"/>
      <c r="AF104" s="51"/>
      <c r="AG104" s="51"/>
      <c r="AH104" s="51"/>
      <c r="AI104" s="51"/>
    </row>
    <row r="105" spans="1:35" ht="40" customHeight="1" x14ac:dyDescent="0.35">
      <c r="A105" s="109"/>
      <c r="B105" s="112"/>
      <c r="C105" s="33">
        <v>102</v>
      </c>
      <c r="D105" s="115"/>
      <c r="E105" s="39" t="s">
        <v>76</v>
      </c>
      <c r="F105" s="40" t="s">
        <v>125</v>
      </c>
      <c r="G105" s="40" t="s">
        <v>28</v>
      </c>
      <c r="H105" s="40" t="s">
        <v>29</v>
      </c>
      <c r="I105" s="38">
        <v>614.84</v>
      </c>
      <c r="J105" s="17">
        <v>0</v>
      </c>
      <c r="K105" s="79">
        <f t="shared" si="5"/>
        <v>0</v>
      </c>
      <c r="L105" s="81">
        <f t="shared" si="8"/>
        <v>0</v>
      </c>
      <c r="M105" s="82"/>
      <c r="N105" s="83">
        <f t="shared" si="6"/>
        <v>0</v>
      </c>
      <c r="O105" s="80"/>
      <c r="P105" s="80"/>
      <c r="Q105" s="80"/>
      <c r="R105" s="84">
        <f t="shared" si="7"/>
        <v>0</v>
      </c>
      <c r="S105" s="19" t="str">
        <f t="shared" si="9"/>
        <v>OK</v>
      </c>
      <c r="T105" s="48"/>
      <c r="U105" s="48"/>
      <c r="V105" s="48"/>
      <c r="W105" s="48"/>
      <c r="X105" s="48"/>
      <c r="Y105" s="50"/>
      <c r="Z105" s="50"/>
      <c r="AA105" s="50"/>
      <c r="AB105" s="50"/>
      <c r="AC105" s="50"/>
      <c r="AD105" s="50"/>
      <c r="AE105" s="50"/>
      <c r="AF105" s="51"/>
      <c r="AG105" s="51"/>
      <c r="AH105" s="51"/>
      <c r="AI105" s="51"/>
    </row>
    <row r="106" spans="1:35" ht="40" customHeight="1" x14ac:dyDescent="0.35">
      <c r="A106" s="109"/>
      <c r="B106" s="112"/>
      <c r="C106" s="33">
        <v>103</v>
      </c>
      <c r="D106" s="115"/>
      <c r="E106" s="39" t="s">
        <v>77</v>
      </c>
      <c r="F106" s="40" t="s">
        <v>125</v>
      </c>
      <c r="G106" s="40" t="s">
        <v>28</v>
      </c>
      <c r="H106" s="40" t="s">
        <v>29</v>
      </c>
      <c r="I106" s="38">
        <v>1161.08</v>
      </c>
      <c r="J106" s="17">
        <v>0</v>
      </c>
      <c r="K106" s="79">
        <f t="shared" si="5"/>
        <v>0</v>
      </c>
      <c r="L106" s="81">
        <f t="shared" si="8"/>
        <v>0</v>
      </c>
      <c r="M106" s="82"/>
      <c r="N106" s="83">
        <f t="shared" si="6"/>
        <v>0</v>
      </c>
      <c r="O106" s="80"/>
      <c r="P106" s="80"/>
      <c r="Q106" s="80"/>
      <c r="R106" s="84">
        <f t="shared" si="7"/>
        <v>0</v>
      </c>
      <c r="S106" s="19" t="str">
        <f t="shared" si="9"/>
        <v>OK</v>
      </c>
      <c r="T106" s="48"/>
      <c r="U106" s="48"/>
      <c r="V106" s="48"/>
      <c r="W106" s="48"/>
      <c r="X106" s="48"/>
      <c r="Y106" s="50"/>
      <c r="Z106" s="50"/>
      <c r="AA106" s="50"/>
      <c r="AB106" s="50"/>
      <c r="AC106" s="50"/>
      <c r="AD106" s="50"/>
      <c r="AE106" s="50"/>
      <c r="AF106" s="51"/>
      <c r="AG106" s="51"/>
      <c r="AH106" s="51"/>
      <c r="AI106" s="51"/>
    </row>
    <row r="107" spans="1:35" ht="40" customHeight="1" x14ac:dyDescent="0.35">
      <c r="A107" s="109"/>
      <c r="B107" s="112"/>
      <c r="C107" s="33">
        <v>104</v>
      </c>
      <c r="D107" s="115"/>
      <c r="E107" s="39" t="s">
        <v>78</v>
      </c>
      <c r="F107" s="40" t="s">
        <v>125</v>
      </c>
      <c r="G107" s="40" t="s">
        <v>28</v>
      </c>
      <c r="H107" s="40" t="s">
        <v>29</v>
      </c>
      <c r="I107" s="38">
        <v>77.2</v>
      </c>
      <c r="J107" s="17">
        <v>0</v>
      </c>
      <c r="K107" s="79">
        <f t="shared" si="5"/>
        <v>0</v>
      </c>
      <c r="L107" s="81">
        <f t="shared" si="8"/>
        <v>0</v>
      </c>
      <c r="M107" s="82"/>
      <c r="N107" s="83">
        <f t="shared" si="6"/>
        <v>0</v>
      </c>
      <c r="O107" s="80"/>
      <c r="P107" s="80"/>
      <c r="Q107" s="80"/>
      <c r="R107" s="84">
        <f t="shared" si="7"/>
        <v>0</v>
      </c>
      <c r="S107" s="19" t="str">
        <f t="shared" si="9"/>
        <v>OK</v>
      </c>
      <c r="T107" s="48"/>
      <c r="U107" s="48"/>
      <c r="V107" s="48"/>
      <c r="W107" s="48"/>
      <c r="X107" s="48"/>
      <c r="Y107" s="50"/>
      <c r="Z107" s="50"/>
      <c r="AA107" s="50"/>
      <c r="AB107" s="50"/>
      <c r="AC107" s="50"/>
      <c r="AD107" s="50"/>
      <c r="AE107" s="50"/>
      <c r="AF107" s="51"/>
      <c r="AG107" s="51"/>
      <c r="AH107" s="51"/>
      <c r="AI107" s="51"/>
    </row>
    <row r="108" spans="1:35" ht="40" customHeight="1" x14ac:dyDescent="0.35">
      <c r="A108" s="109"/>
      <c r="B108" s="112"/>
      <c r="C108" s="33">
        <v>105</v>
      </c>
      <c r="D108" s="115"/>
      <c r="E108" s="39" t="s">
        <v>131</v>
      </c>
      <c r="F108" s="40" t="s">
        <v>125</v>
      </c>
      <c r="G108" s="40" t="s">
        <v>28</v>
      </c>
      <c r="H108" s="40" t="s">
        <v>29</v>
      </c>
      <c r="I108" s="38">
        <v>73.09</v>
      </c>
      <c r="J108" s="17">
        <v>0</v>
      </c>
      <c r="K108" s="79">
        <f t="shared" si="5"/>
        <v>0</v>
      </c>
      <c r="L108" s="81">
        <f t="shared" si="8"/>
        <v>0</v>
      </c>
      <c r="M108" s="82"/>
      <c r="N108" s="83">
        <f t="shared" si="6"/>
        <v>0</v>
      </c>
      <c r="O108" s="80"/>
      <c r="P108" s="80"/>
      <c r="Q108" s="80"/>
      <c r="R108" s="84">
        <f t="shared" si="7"/>
        <v>0</v>
      </c>
      <c r="S108" s="19" t="str">
        <f t="shared" si="9"/>
        <v>OK</v>
      </c>
      <c r="T108" s="48"/>
      <c r="U108" s="48"/>
      <c r="V108" s="48"/>
      <c r="W108" s="48"/>
      <c r="X108" s="48"/>
      <c r="Y108" s="50"/>
      <c r="Z108" s="50"/>
      <c r="AA108" s="50"/>
      <c r="AB108" s="50"/>
      <c r="AC108" s="50"/>
      <c r="AD108" s="50"/>
      <c r="AE108" s="50"/>
      <c r="AF108" s="51"/>
      <c r="AG108" s="51"/>
      <c r="AH108" s="51"/>
      <c r="AI108" s="51"/>
    </row>
    <row r="109" spans="1:35" ht="40" customHeight="1" x14ac:dyDescent="0.35">
      <c r="A109" s="109"/>
      <c r="B109" s="112"/>
      <c r="C109" s="33">
        <v>106</v>
      </c>
      <c r="D109" s="115"/>
      <c r="E109" s="39" t="s">
        <v>135</v>
      </c>
      <c r="F109" s="40" t="s">
        <v>37</v>
      </c>
      <c r="G109" s="40" t="s">
        <v>98</v>
      </c>
      <c r="H109" s="40" t="s">
        <v>29</v>
      </c>
      <c r="I109" s="38">
        <v>56.1</v>
      </c>
      <c r="J109" s="17">
        <v>0</v>
      </c>
      <c r="K109" s="79">
        <f t="shared" si="5"/>
        <v>0</v>
      </c>
      <c r="L109" s="81">
        <f t="shared" si="8"/>
        <v>0</v>
      </c>
      <c r="M109" s="82"/>
      <c r="N109" s="83">
        <f t="shared" si="6"/>
        <v>0</v>
      </c>
      <c r="O109" s="80"/>
      <c r="P109" s="80"/>
      <c r="Q109" s="80"/>
      <c r="R109" s="84">
        <f t="shared" si="7"/>
        <v>0</v>
      </c>
      <c r="S109" s="19" t="str">
        <f t="shared" si="9"/>
        <v>OK</v>
      </c>
      <c r="T109" s="48"/>
      <c r="U109" s="48"/>
      <c r="V109" s="48"/>
      <c r="W109" s="48"/>
      <c r="X109" s="48"/>
      <c r="Y109" s="50"/>
      <c r="Z109" s="50"/>
      <c r="AA109" s="50"/>
      <c r="AB109" s="50"/>
      <c r="AC109" s="50"/>
      <c r="AD109" s="50"/>
      <c r="AE109" s="50"/>
      <c r="AF109" s="51"/>
      <c r="AG109" s="51"/>
      <c r="AH109" s="51"/>
      <c r="AI109" s="51"/>
    </row>
    <row r="110" spans="1:35" ht="40" customHeight="1" x14ac:dyDescent="0.35">
      <c r="A110" s="109"/>
      <c r="B110" s="112"/>
      <c r="C110" s="33">
        <v>107</v>
      </c>
      <c r="D110" s="115"/>
      <c r="E110" s="39" t="s">
        <v>84</v>
      </c>
      <c r="F110" s="40" t="s">
        <v>125</v>
      </c>
      <c r="G110" s="40" t="s">
        <v>85</v>
      </c>
      <c r="H110" s="40" t="s">
        <v>29</v>
      </c>
      <c r="I110" s="38">
        <v>1215.22</v>
      </c>
      <c r="J110" s="17">
        <v>0</v>
      </c>
      <c r="K110" s="79">
        <f t="shared" si="5"/>
        <v>0</v>
      </c>
      <c r="L110" s="81">
        <f t="shared" si="8"/>
        <v>0</v>
      </c>
      <c r="M110" s="82"/>
      <c r="N110" s="83">
        <f t="shared" si="6"/>
        <v>0</v>
      </c>
      <c r="O110" s="80"/>
      <c r="P110" s="80"/>
      <c r="Q110" s="80"/>
      <c r="R110" s="84">
        <f t="shared" si="7"/>
        <v>0</v>
      </c>
      <c r="S110" s="19" t="str">
        <f t="shared" si="9"/>
        <v>OK</v>
      </c>
      <c r="T110" s="48"/>
      <c r="U110" s="48"/>
      <c r="V110" s="48"/>
      <c r="W110" s="48"/>
      <c r="X110" s="48"/>
      <c r="Y110" s="50"/>
      <c r="Z110" s="50"/>
      <c r="AA110" s="50"/>
      <c r="AB110" s="50"/>
      <c r="AC110" s="50"/>
      <c r="AD110" s="50"/>
      <c r="AE110" s="50"/>
      <c r="AF110" s="51"/>
      <c r="AG110" s="51"/>
      <c r="AH110" s="51"/>
      <c r="AI110" s="51"/>
    </row>
    <row r="111" spans="1:35" ht="40" customHeight="1" x14ac:dyDescent="0.35">
      <c r="A111" s="109"/>
      <c r="B111" s="112"/>
      <c r="C111" s="33">
        <v>108</v>
      </c>
      <c r="D111" s="115"/>
      <c r="E111" s="39" t="s">
        <v>86</v>
      </c>
      <c r="F111" s="40" t="s">
        <v>125</v>
      </c>
      <c r="G111" s="40" t="s">
        <v>87</v>
      </c>
      <c r="H111" s="40" t="s">
        <v>29</v>
      </c>
      <c r="I111" s="38">
        <v>496.61</v>
      </c>
      <c r="J111" s="17">
        <v>0</v>
      </c>
      <c r="K111" s="79">
        <f t="shared" si="5"/>
        <v>0</v>
      </c>
      <c r="L111" s="81">
        <f t="shared" si="8"/>
        <v>0</v>
      </c>
      <c r="M111" s="82"/>
      <c r="N111" s="83">
        <f t="shared" si="6"/>
        <v>0</v>
      </c>
      <c r="O111" s="80"/>
      <c r="P111" s="80"/>
      <c r="Q111" s="80"/>
      <c r="R111" s="84">
        <f t="shared" si="7"/>
        <v>0</v>
      </c>
      <c r="S111" s="19" t="str">
        <f t="shared" si="9"/>
        <v>OK</v>
      </c>
      <c r="T111" s="48"/>
      <c r="U111" s="48"/>
      <c r="V111" s="48"/>
      <c r="W111" s="48"/>
      <c r="X111" s="48"/>
      <c r="Y111" s="50"/>
      <c r="Z111" s="50"/>
      <c r="AA111" s="50"/>
      <c r="AB111" s="50"/>
      <c r="AC111" s="50"/>
      <c r="AD111" s="50"/>
      <c r="AE111" s="50"/>
      <c r="AF111" s="51"/>
      <c r="AG111" s="51"/>
      <c r="AH111" s="51"/>
      <c r="AI111" s="51"/>
    </row>
    <row r="112" spans="1:35" ht="40" customHeight="1" x14ac:dyDescent="0.35">
      <c r="A112" s="109"/>
      <c r="B112" s="112"/>
      <c r="C112" s="33">
        <v>109</v>
      </c>
      <c r="D112" s="115"/>
      <c r="E112" s="39" t="s">
        <v>89</v>
      </c>
      <c r="F112" s="40" t="s">
        <v>37</v>
      </c>
      <c r="G112" s="40" t="s">
        <v>28</v>
      </c>
      <c r="H112" s="40" t="s">
        <v>29</v>
      </c>
      <c r="I112" s="38">
        <v>205.87</v>
      </c>
      <c r="J112" s="17">
        <v>0</v>
      </c>
      <c r="K112" s="79">
        <f t="shared" si="5"/>
        <v>0</v>
      </c>
      <c r="L112" s="81">
        <f t="shared" si="8"/>
        <v>0</v>
      </c>
      <c r="M112" s="82"/>
      <c r="N112" s="83">
        <f t="shared" si="6"/>
        <v>0</v>
      </c>
      <c r="O112" s="80"/>
      <c r="P112" s="80"/>
      <c r="Q112" s="80"/>
      <c r="R112" s="84">
        <f t="shared" si="7"/>
        <v>0</v>
      </c>
      <c r="S112" s="19" t="str">
        <f t="shared" si="9"/>
        <v>OK</v>
      </c>
      <c r="T112" s="48"/>
      <c r="U112" s="48"/>
      <c r="V112" s="48"/>
      <c r="W112" s="48"/>
      <c r="X112" s="48"/>
      <c r="Y112" s="50"/>
      <c r="Z112" s="50"/>
      <c r="AA112" s="50"/>
      <c r="AB112" s="50"/>
      <c r="AC112" s="50"/>
      <c r="AD112" s="50"/>
      <c r="AE112" s="50"/>
      <c r="AF112" s="51"/>
      <c r="AG112" s="51"/>
      <c r="AH112" s="51"/>
      <c r="AI112" s="51"/>
    </row>
    <row r="113" spans="1:35" ht="40" customHeight="1" x14ac:dyDescent="0.35">
      <c r="A113" s="109"/>
      <c r="B113" s="112"/>
      <c r="C113" s="33">
        <v>110</v>
      </c>
      <c r="D113" s="115"/>
      <c r="E113" s="39" t="s">
        <v>90</v>
      </c>
      <c r="F113" s="40" t="s">
        <v>37</v>
      </c>
      <c r="G113" s="40" t="s">
        <v>28</v>
      </c>
      <c r="H113" s="40" t="s">
        <v>29</v>
      </c>
      <c r="I113" s="38">
        <v>115.8</v>
      </c>
      <c r="J113" s="17">
        <v>0</v>
      </c>
      <c r="K113" s="79">
        <f t="shared" si="5"/>
        <v>0</v>
      </c>
      <c r="L113" s="81">
        <f t="shared" si="8"/>
        <v>0</v>
      </c>
      <c r="M113" s="82"/>
      <c r="N113" s="83">
        <f t="shared" si="6"/>
        <v>0</v>
      </c>
      <c r="O113" s="80"/>
      <c r="P113" s="80"/>
      <c r="Q113" s="80"/>
      <c r="R113" s="84">
        <f t="shared" si="7"/>
        <v>0</v>
      </c>
      <c r="S113" s="19" t="str">
        <f t="shared" si="9"/>
        <v>OK</v>
      </c>
      <c r="T113" s="48"/>
      <c r="U113" s="48"/>
      <c r="V113" s="48"/>
      <c r="W113" s="48"/>
      <c r="X113" s="48"/>
      <c r="Y113" s="50"/>
      <c r="Z113" s="50"/>
      <c r="AA113" s="50"/>
      <c r="AB113" s="50"/>
      <c r="AC113" s="50"/>
      <c r="AD113" s="50"/>
      <c r="AE113" s="50"/>
      <c r="AF113" s="51"/>
      <c r="AG113" s="51"/>
      <c r="AH113" s="51"/>
      <c r="AI113" s="51"/>
    </row>
    <row r="114" spans="1:35" ht="40" customHeight="1" x14ac:dyDescent="0.35">
      <c r="A114" s="109"/>
      <c r="B114" s="112"/>
      <c r="C114" s="33">
        <v>111</v>
      </c>
      <c r="D114" s="115"/>
      <c r="E114" s="39" t="s">
        <v>91</v>
      </c>
      <c r="F114" s="40" t="s">
        <v>37</v>
      </c>
      <c r="G114" s="40" t="s">
        <v>92</v>
      </c>
      <c r="H114" s="40" t="s">
        <v>29</v>
      </c>
      <c r="I114" s="38">
        <v>20.76</v>
      </c>
      <c r="J114" s="17">
        <v>0</v>
      </c>
      <c r="K114" s="79">
        <f t="shared" si="5"/>
        <v>0</v>
      </c>
      <c r="L114" s="81">
        <f t="shared" si="8"/>
        <v>0</v>
      </c>
      <c r="M114" s="82"/>
      <c r="N114" s="83">
        <f t="shared" si="6"/>
        <v>0</v>
      </c>
      <c r="O114" s="80"/>
      <c r="P114" s="80"/>
      <c r="Q114" s="80"/>
      <c r="R114" s="84">
        <f t="shared" si="7"/>
        <v>0</v>
      </c>
      <c r="S114" s="19" t="str">
        <f t="shared" si="9"/>
        <v>OK</v>
      </c>
      <c r="T114" s="48"/>
      <c r="U114" s="48"/>
      <c r="V114" s="48"/>
      <c r="W114" s="48"/>
      <c r="X114" s="48"/>
      <c r="Y114" s="50"/>
      <c r="Z114" s="50"/>
      <c r="AA114" s="50"/>
      <c r="AB114" s="50"/>
      <c r="AC114" s="50"/>
      <c r="AD114" s="50"/>
      <c r="AE114" s="50"/>
      <c r="AF114" s="51"/>
      <c r="AG114" s="51"/>
      <c r="AH114" s="51"/>
      <c r="AI114" s="51"/>
    </row>
    <row r="115" spans="1:35" ht="40" customHeight="1" x14ac:dyDescent="0.35">
      <c r="A115" s="109"/>
      <c r="B115" s="112"/>
      <c r="C115" s="33">
        <v>112</v>
      </c>
      <c r="D115" s="115"/>
      <c r="E115" s="39" t="s">
        <v>93</v>
      </c>
      <c r="F115" s="40" t="s">
        <v>125</v>
      </c>
      <c r="G115" s="40" t="s">
        <v>28</v>
      </c>
      <c r="H115" s="40" t="s">
        <v>29</v>
      </c>
      <c r="I115" s="38">
        <v>192.14</v>
      </c>
      <c r="J115" s="17">
        <v>0</v>
      </c>
      <c r="K115" s="79">
        <f t="shared" si="5"/>
        <v>0</v>
      </c>
      <c r="L115" s="81">
        <f t="shared" si="8"/>
        <v>0</v>
      </c>
      <c r="M115" s="82"/>
      <c r="N115" s="83">
        <f t="shared" si="6"/>
        <v>0</v>
      </c>
      <c r="O115" s="80"/>
      <c r="P115" s="80"/>
      <c r="Q115" s="80"/>
      <c r="R115" s="84">
        <f t="shared" si="7"/>
        <v>0</v>
      </c>
      <c r="S115" s="19" t="str">
        <f t="shared" si="9"/>
        <v>OK</v>
      </c>
      <c r="T115" s="48"/>
      <c r="U115" s="48"/>
      <c r="V115" s="48"/>
      <c r="W115" s="48"/>
      <c r="X115" s="48"/>
      <c r="Y115" s="50"/>
      <c r="Z115" s="50"/>
      <c r="AA115" s="50"/>
      <c r="AB115" s="50"/>
      <c r="AC115" s="50"/>
      <c r="AD115" s="50"/>
      <c r="AE115" s="50"/>
      <c r="AF115" s="51"/>
      <c r="AG115" s="51"/>
      <c r="AH115" s="51"/>
      <c r="AI115" s="51"/>
    </row>
    <row r="116" spans="1:35" ht="40" customHeight="1" x14ac:dyDescent="0.35">
      <c r="A116" s="110"/>
      <c r="B116" s="113"/>
      <c r="C116" s="33">
        <v>113</v>
      </c>
      <c r="D116" s="116"/>
      <c r="E116" s="39" t="s">
        <v>94</v>
      </c>
      <c r="F116" s="40" t="s">
        <v>125</v>
      </c>
      <c r="G116" s="40" t="s">
        <v>28</v>
      </c>
      <c r="H116" s="40" t="s">
        <v>29</v>
      </c>
      <c r="I116" s="38">
        <v>210.16</v>
      </c>
      <c r="J116" s="17">
        <v>0</v>
      </c>
      <c r="K116" s="79">
        <f t="shared" si="5"/>
        <v>0</v>
      </c>
      <c r="L116" s="81">
        <f t="shared" si="8"/>
        <v>0</v>
      </c>
      <c r="M116" s="82"/>
      <c r="N116" s="83">
        <f t="shared" si="6"/>
        <v>0</v>
      </c>
      <c r="O116" s="80"/>
      <c r="P116" s="80"/>
      <c r="Q116" s="80"/>
      <c r="R116" s="84">
        <f t="shared" si="7"/>
        <v>0</v>
      </c>
      <c r="S116" s="19" t="str">
        <f t="shared" si="9"/>
        <v>OK</v>
      </c>
      <c r="T116" s="48"/>
      <c r="U116" s="48"/>
      <c r="V116" s="48"/>
      <c r="W116" s="48"/>
      <c r="X116" s="48"/>
      <c r="Y116" s="50"/>
      <c r="Z116" s="50"/>
      <c r="AA116" s="50"/>
      <c r="AB116" s="50"/>
      <c r="AC116" s="50"/>
      <c r="AD116" s="50"/>
      <c r="AE116" s="50"/>
      <c r="AF116" s="51"/>
      <c r="AG116" s="51"/>
      <c r="AH116" s="51"/>
      <c r="AI116" s="51"/>
    </row>
    <row r="117" spans="1:35" ht="40" customHeight="1" x14ac:dyDescent="0.35">
      <c r="A117" s="108" t="s">
        <v>142</v>
      </c>
      <c r="B117" s="111">
        <v>4</v>
      </c>
      <c r="C117" s="33">
        <v>114</v>
      </c>
      <c r="D117" s="114" t="s">
        <v>123</v>
      </c>
      <c r="E117" s="39" t="s">
        <v>27</v>
      </c>
      <c r="F117" s="40" t="s">
        <v>125</v>
      </c>
      <c r="G117" s="40" t="s">
        <v>28</v>
      </c>
      <c r="H117" s="40" t="s">
        <v>29</v>
      </c>
      <c r="I117" s="38">
        <v>250</v>
      </c>
      <c r="J117" s="17">
        <v>0</v>
      </c>
      <c r="K117" s="79">
        <f t="shared" si="5"/>
        <v>0</v>
      </c>
      <c r="L117" s="81">
        <f t="shared" si="8"/>
        <v>0</v>
      </c>
      <c r="M117" s="82"/>
      <c r="N117" s="83">
        <f t="shared" si="6"/>
        <v>0</v>
      </c>
      <c r="O117" s="80"/>
      <c r="P117" s="80"/>
      <c r="Q117" s="80"/>
      <c r="R117" s="84">
        <f t="shared" si="7"/>
        <v>0</v>
      </c>
      <c r="S117" s="19" t="str">
        <f t="shared" si="9"/>
        <v>OK</v>
      </c>
      <c r="T117" s="48"/>
      <c r="U117" s="48"/>
      <c r="V117" s="48"/>
      <c r="W117" s="48"/>
      <c r="X117" s="48"/>
      <c r="Y117" s="50"/>
      <c r="Z117" s="50"/>
      <c r="AA117" s="50"/>
      <c r="AB117" s="50"/>
      <c r="AC117" s="50"/>
      <c r="AD117" s="50"/>
      <c r="AE117" s="50"/>
      <c r="AF117" s="51"/>
      <c r="AG117" s="51"/>
      <c r="AH117" s="51"/>
      <c r="AI117" s="51"/>
    </row>
    <row r="118" spans="1:35" ht="40" customHeight="1" x14ac:dyDescent="0.35">
      <c r="A118" s="109"/>
      <c r="B118" s="112"/>
      <c r="C118" s="33">
        <v>115</v>
      </c>
      <c r="D118" s="115"/>
      <c r="E118" s="39" t="s">
        <v>30</v>
      </c>
      <c r="F118" s="40" t="s">
        <v>31</v>
      </c>
      <c r="G118" s="40" t="s">
        <v>28</v>
      </c>
      <c r="H118" s="40" t="s">
        <v>29</v>
      </c>
      <c r="I118" s="38">
        <v>20</v>
      </c>
      <c r="J118" s="17">
        <v>0</v>
      </c>
      <c r="K118" s="79">
        <f t="shared" si="5"/>
        <v>0</v>
      </c>
      <c r="L118" s="81">
        <f t="shared" si="8"/>
        <v>0</v>
      </c>
      <c r="M118" s="82"/>
      <c r="N118" s="83">
        <f t="shared" si="6"/>
        <v>0</v>
      </c>
      <c r="O118" s="80"/>
      <c r="P118" s="80"/>
      <c r="Q118" s="80"/>
      <c r="R118" s="84">
        <f t="shared" si="7"/>
        <v>0</v>
      </c>
      <c r="S118" s="19" t="str">
        <f t="shared" si="9"/>
        <v>OK</v>
      </c>
      <c r="T118" s="48"/>
      <c r="U118" s="48"/>
      <c r="V118" s="48"/>
      <c r="W118" s="48"/>
      <c r="X118" s="48"/>
      <c r="Y118" s="50"/>
      <c r="Z118" s="50"/>
      <c r="AA118" s="50"/>
      <c r="AB118" s="50"/>
      <c r="AC118" s="50"/>
      <c r="AD118" s="50"/>
      <c r="AE118" s="50"/>
      <c r="AF118" s="51"/>
      <c r="AG118" s="51"/>
      <c r="AH118" s="51"/>
      <c r="AI118" s="51"/>
    </row>
    <row r="119" spans="1:35" ht="40" customHeight="1" x14ac:dyDescent="0.35">
      <c r="A119" s="109"/>
      <c r="B119" s="112"/>
      <c r="C119" s="33">
        <v>116</v>
      </c>
      <c r="D119" s="115"/>
      <c r="E119" s="39" t="s">
        <v>32</v>
      </c>
      <c r="F119" s="40" t="s">
        <v>125</v>
      </c>
      <c r="G119" s="40" t="s">
        <v>28</v>
      </c>
      <c r="H119" s="40" t="s">
        <v>29</v>
      </c>
      <c r="I119" s="38">
        <v>32</v>
      </c>
      <c r="J119" s="17">
        <v>0</v>
      </c>
      <c r="K119" s="79">
        <f t="shared" si="5"/>
        <v>0</v>
      </c>
      <c r="L119" s="81">
        <f t="shared" si="8"/>
        <v>0</v>
      </c>
      <c r="M119" s="82"/>
      <c r="N119" s="83">
        <f t="shared" si="6"/>
        <v>0</v>
      </c>
      <c r="O119" s="80"/>
      <c r="P119" s="80"/>
      <c r="Q119" s="80"/>
      <c r="R119" s="84">
        <f t="shared" si="7"/>
        <v>0</v>
      </c>
      <c r="S119" s="19" t="str">
        <f t="shared" si="9"/>
        <v>OK</v>
      </c>
      <c r="T119" s="48"/>
      <c r="U119" s="48"/>
      <c r="V119" s="48"/>
      <c r="W119" s="48"/>
      <c r="X119" s="48"/>
      <c r="Y119" s="50"/>
      <c r="Z119" s="50"/>
      <c r="AA119" s="50"/>
      <c r="AB119" s="50"/>
      <c r="AC119" s="50"/>
      <c r="AD119" s="50"/>
      <c r="AE119" s="50"/>
      <c r="AF119" s="51"/>
      <c r="AG119" s="51"/>
      <c r="AH119" s="51"/>
      <c r="AI119" s="51"/>
    </row>
    <row r="120" spans="1:35" ht="40" customHeight="1" x14ac:dyDescent="0.35">
      <c r="A120" s="109"/>
      <c r="B120" s="112"/>
      <c r="C120" s="33">
        <v>117</v>
      </c>
      <c r="D120" s="115"/>
      <c r="E120" s="39" t="s">
        <v>33</v>
      </c>
      <c r="F120" s="40" t="s">
        <v>125</v>
      </c>
      <c r="G120" s="40" t="s">
        <v>34</v>
      </c>
      <c r="H120" s="40" t="s">
        <v>29</v>
      </c>
      <c r="I120" s="38">
        <v>52</v>
      </c>
      <c r="J120" s="17">
        <v>0</v>
      </c>
      <c r="K120" s="79">
        <f t="shared" si="5"/>
        <v>0</v>
      </c>
      <c r="L120" s="81">
        <f t="shared" si="8"/>
        <v>0</v>
      </c>
      <c r="M120" s="82"/>
      <c r="N120" s="83">
        <f t="shared" si="6"/>
        <v>0</v>
      </c>
      <c r="O120" s="80"/>
      <c r="P120" s="80"/>
      <c r="Q120" s="80"/>
      <c r="R120" s="84">
        <f t="shared" si="7"/>
        <v>0</v>
      </c>
      <c r="S120" s="19" t="str">
        <f t="shared" si="9"/>
        <v>OK</v>
      </c>
      <c r="T120" s="48"/>
      <c r="U120" s="48"/>
      <c r="V120" s="48"/>
      <c r="W120" s="48"/>
      <c r="X120" s="48"/>
      <c r="Y120" s="50"/>
      <c r="Z120" s="50"/>
      <c r="AA120" s="50"/>
      <c r="AB120" s="50"/>
      <c r="AC120" s="50"/>
      <c r="AD120" s="50"/>
      <c r="AE120" s="50"/>
      <c r="AF120" s="51"/>
      <c r="AG120" s="51"/>
      <c r="AH120" s="51"/>
      <c r="AI120" s="51"/>
    </row>
    <row r="121" spans="1:35" ht="40" customHeight="1" x14ac:dyDescent="0.35">
      <c r="A121" s="109"/>
      <c r="B121" s="112"/>
      <c r="C121" s="33">
        <v>118</v>
      </c>
      <c r="D121" s="115"/>
      <c r="E121" s="39" t="s">
        <v>35</v>
      </c>
      <c r="F121" s="40" t="s">
        <v>125</v>
      </c>
      <c r="G121" s="40" t="s">
        <v>36</v>
      </c>
      <c r="H121" s="40" t="s">
        <v>29</v>
      </c>
      <c r="I121" s="38">
        <v>75</v>
      </c>
      <c r="J121" s="17">
        <v>0</v>
      </c>
      <c r="K121" s="79">
        <f t="shared" si="5"/>
        <v>0</v>
      </c>
      <c r="L121" s="81">
        <f t="shared" si="8"/>
        <v>0</v>
      </c>
      <c r="M121" s="82"/>
      <c r="N121" s="83">
        <f t="shared" si="6"/>
        <v>0</v>
      </c>
      <c r="O121" s="80"/>
      <c r="P121" s="80"/>
      <c r="Q121" s="80"/>
      <c r="R121" s="84">
        <f t="shared" si="7"/>
        <v>0</v>
      </c>
      <c r="S121" s="19" t="str">
        <f t="shared" si="9"/>
        <v>OK</v>
      </c>
      <c r="T121" s="48"/>
      <c r="U121" s="48"/>
      <c r="V121" s="48"/>
      <c r="W121" s="48"/>
      <c r="X121" s="48"/>
      <c r="Y121" s="50"/>
      <c r="Z121" s="50"/>
      <c r="AA121" s="50"/>
      <c r="AB121" s="50"/>
      <c r="AC121" s="50"/>
      <c r="AD121" s="50"/>
      <c r="AE121" s="50"/>
      <c r="AF121" s="51"/>
      <c r="AG121" s="51"/>
      <c r="AH121" s="51"/>
      <c r="AI121" s="51"/>
    </row>
    <row r="122" spans="1:35" ht="40" customHeight="1" x14ac:dyDescent="0.35">
      <c r="A122" s="109"/>
      <c r="B122" s="112"/>
      <c r="C122" s="33">
        <v>119</v>
      </c>
      <c r="D122" s="115"/>
      <c r="E122" s="39" t="s">
        <v>127</v>
      </c>
      <c r="F122" s="40" t="s">
        <v>125</v>
      </c>
      <c r="G122" s="40" t="s">
        <v>28</v>
      </c>
      <c r="H122" s="40" t="s">
        <v>29</v>
      </c>
      <c r="I122" s="38">
        <v>6.59</v>
      </c>
      <c r="J122" s="17">
        <v>0</v>
      </c>
      <c r="K122" s="79">
        <f t="shared" si="5"/>
        <v>0</v>
      </c>
      <c r="L122" s="81">
        <f t="shared" si="8"/>
        <v>0</v>
      </c>
      <c r="M122" s="82"/>
      <c r="N122" s="83">
        <f t="shared" si="6"/>
        <v>0</v>
      </c>
      <c r="O122" s="80"/>
      <c r="P122" s="80"/>
      <c r="Q122" s="80"/>
      <c r="R122" s="84">
        <f t="shared" si="7"/>
        <v>0</v>
      </c>
      <c r="S122" s="19" t="str">
        <f t="shared" si="9"/>
        <v>OK</v>
      </c>
      <c r="T122" s="48"/>
      <c r="U122" s="48"/>
      <c r="V122" s="48"/>
      <c r="W122" s="48"/>
      <c r="X122" s="48"/>
      <c r="Y122" s="50"/>
      <c r="Z122" s="50"/>
      <c r="AA122" s="50"/>
      <c r="AB122" s="50"/>
      <c r="AC122" s="50"/>
      <c r="AD122" s="50"/>
      <c r="AE122" s="50"/>
      <c r="AF122" s="51"/>
      <c r="AG122" s="51"/>
      <c r="AH122" s="51"/>
      <c r="AI122" s="51"/>
    </row>
    <row r="123" spans="1:35" ht="40" customHeight="1" x14ac:dyDescent="0.35">
      <c r="A123" s="109"/>
      <c r="B123" s="112"/>
      <c r="C123" s="33">
        <v>120</v>
      </c>
      <c r="D123" s="115"/>
      <c r="E123" s="39" t="s">
        <v>128</v>
      </c>
      <c r="F123" s="40" t="s">
        <v>37</v>
      </c>
      <c r="G123" s="40" t="s">
        <v>38</v>
      </c>
      <c r="H123" s="40" t="s">
        <v>29</v>
      </c>
      <c r="I123" s="38">
        <v>13.33</v>
      </c>
      <c r="J123" s="17">
        <v>0</v>
      </c>
      <c r="K123" s="79">
        <f t="shared" si="5"/>
        <v>0</v>
      </c>
      <c r="L123" s="81">
        <f t="shared" si="8"/>
        <v>0</v>
      </c>
      <c r="M123" s="82"/>
      <c r="N123" s="83">
        <f t="shared" si="6"/>
        <v>0</v>
      </c>
      <c r="O123" s="80"/>
      <c r="P123" s="80"/>
      <c r="Q123" s="80"/>
      <c r="R123" s="84">
        <f t="shared" si="7"/>
        <v>0</v>
      </c>
      <c r="S123" s="19" t="str">
        <f t="shared" si="9"/>
        <v>OK</v>
      </c>
      <c r="T123" s="48"/>
      <c r="U123" s="48"/>
      <c r="V123" s="48"/>
      <c r="W123" s="48"/>
      <c r="X123" s="48"/>
      <c r="Y123" s="50"/>
      <c r="Z123" s="50"/>
      <c r="AA123" s="50"/>
      <c r="AB123" s="50"/>
      <c r="AC123" s="50"/>
      <c r="AD123" s="50"/>
      <c r="AE123" s="50"/>
      <c r="AF123" s="51"/>
      <c r="AG123" s="51"/>
      <c r="AH123" s="51"/>
      <c r="AI123" s="51"/>
    </row>
    <row r="124" spans="1:35" ht="40" customHeight="1" x14ac:dyDescent="0.35">
      <c r="A124" s="109"/>
      <c r="B124" s="112"/>
      <c r="C124" s="33">
        <v>121</v>
      </c>
      <c r="D124" s="115"/>
      <c r="E124" s="39" t="s">
        <v>129</v>
      </c>
      <c r="F124" s="40" t="s">
        <v>37</v>
      </c>
      <c r="G124" s="40" t="s">
        <v>39</v>
      </c>
      <c r="H124" s="40" t="s">
        <v>29</v>
      </c>
      <c r="I124" s="38">
        <v>19.63</v>
      </c>
      <c r="J124" s="17">
        <v>0</v>
      </c>
      <c r="K124" s="79">
        <f t="shared" si="5"/>
        <v>0</v>
      </c>
      <c r="L124" s="81">
        <f t="shared" si="8"/>
        <v>0</v>
      </c>
      <c r="M124" s="82"/>
      <c r="N124" s="83">
        <f t="shared" si="6"/>
        <v>0</v>
      </c>
      <c r="O124" s="80"/>
      <c r="P124" s="80"/>
      <c r="Q124" s="80"/>
      <c r="R124" s="84">
        <f t="shared" si="7"/>
        <v>0</v>
      </c>
      <c r="S124" s="19" t="str">
        <f t="shared" si="9"/>
        <v>OK</v>
      </c>
      <c r="T124" s="48"/>
      <c r="U124" s="48"/>
      <c r="V124" s="48"/>
      <c r="W124" s="48"/>
      <c r="X124" s="48"/>
      <c r="Y124" s="50"/>
      <c r="Z124" s="50"/>
      <c r="AA124" s="50"/>
      <c r="AB124" s="50"/>
      <c r="AC124" s="50"/>
      <c r="AD124" s="50"/>
      <c r="AE124" s="50"/>
      <c r="AF124" s="51"/>
      <c r="AG124" s="51"/>
      <c r="AH124" s="51"/>
      <c r="AI124" s="51"/>
    </row>
    <row r="125" spans="1:35" ht="40" customHeight="1" x14ac:dyDescent="0.35">
      <c r="A125" s="109"/>
      <c r="B125" s="112"/>
      <c r="C125" s="33">
        <v>122</v>
      </c>
      <c r="D125" s="115"/>
      <c r="E125" s="39" t="s">
        <v>130</v>
      </c>
      <c r="F125" s="40" t="s">
        <v>37</v>
      </c>
      <c r="G125" s="40" t="s">
        <v>40</v>
      </c>
      <c r="H125" s="40" t="s">
        <v>29</v>
      </c>
      <c r="I125" s="38">
        <v>21.33</v>
      </c>
      <c r="J125" s="17">
        <v>0</v>
      </c>
      <c r="K125" s="79">
        <f t="shared" si="5"/>
        <v>0</v>
      </c>
      <c r="L125" s="81">
        <f t="shared" si="8"/>
        <v>0</v>
      </c>
      <c r="M125" s="82"/>
      <c r="N125" s="83">
        <f t="shared" si="6"/>
        <v>0</v>
      </c>
      <c r="O125" s="80"/>
      <c r="P125" s="80"/>
      <c r="Q125" s="80"/>
      <c r="R125" s="84">
        <f t="shared" si="7"/>
        <v>0</v>
      </c>
      <c r="S125" s="19" t="str">
        <f t="shared" si="9"/>
        <v>OK</v>
      </c>
      <c r="T125" s="48"/>
      <c r="U125" s="48"/>
      <c r="V125" s="48"/>
      <c r="W125" s="48"/>
      <c r="X125" s="48"/>
      <c r="Y125" s="50"/>
      <c r="Z125" s="50"/>
      <c r="AA125" s="50"/>
      <c r="AB125" s="50"/>
      <c r="AC125" s="50"/>
      <c r="AD125" s="50"/>
      <c r="AE125" s="50"/>
      <c r="AF125" s="51"/>
      <c r="AG125" s="51"/>
      <c r="AH125" s="51"/>
      <c r="AI125" s="51"/>
    </row>
    <row r="126" spans="1:35" ht="40" customHeight="1" x14ac:dyDescent="0.35">
      <c r="A126" s="109"/>
      <c r="B126" s="112"/>
      <c r="C126" s="33">
        <v>123</v>
      </c>
      <c r="D126" s="115"/>
      <c r="E126" s="39" t="s">
        <v>41</v>
      </c>
      <c r="F126" s="40" t="s">
        <v>10</v>
      </c>
      <c r="G126" s="40" t="s">
        <v>28</v>
      </c>
      <c r="H126" s="40" t="s">
        <v>29</v>
      </c>
      <c r="I126" s="38">
        <v>74.28</v>
      </c>
      <c r="J126" s="17">
        <v>0</v>
      </c>
      <c r="K126" s="79">
        <f t="shared" si="5"/>
        <v>0</v>
      </c>
      <c r="L126" s="81">
        <f t="shared" si="8"/>
        <v>0</v>
      </c>
      <c r="M126" s="82"/>
      <c r="N126" s="83">
        <f t="shared" si="6"/>
        <v>0</v>
      </c>
      <c r="O126" s="80"/>
      <c r="P126" s="80"/>
      <c r="Q126" s="80"/>
      <c r="R126" s="84">
        <f t="shared" si="7"/>
        <v>0</v>
      </c>
      <c r="S126" s="19" t="str">
        <f t="shared" si="9"/>
        <v>OK</v>
      </c>
      <c r="T126" s="48"/>
      <c r="U126" s="48"/>
      <c r="V126" s="48"/>
      <c r="W126" s="48"/>
      <c r="X126" s="48"/>
      <c r="Y126" s="50"/>
      <c r="Z126" s="50"/>
      <c r="AA126" s="50"/>
      <c r="AB126" s="50"/>
      <c r="AC126" s="50"/>
      <c r="AD126" s="50"/>
      <c r="AE126" s="50"/>
      <c r="AF126" s="51"/>
      <c r="AG126" s="51"/>
      <c r="AH126" s="51"/>
      <c r="AI126" s="51"/>
    </row>
    <row r="127" spans="1:35" ht="40" customHeight="1" x14ac:dyDescent="0.35">
      <c r="A127" s="109"/>
      <c r="B127" s="112"/>
      <c r="C127" s="33">
        <v>124</v>
      </c>
      <c r="D127" s="115"/>
      <c r="E127" s="39" t="s">
        <v>42</v>
      </c>
      <c r="F127" s="40" t="s">
        <v>43</v>
      </c>
      <c r="G127" s="40" t="s">
        <v>28</v>
      </c>
      <c r="H127" s="40" t="s">
        <v>29</v>
      </c>
      <c r="I127" s="38">
        <v>26.57</v>
      </c>
      <c r="J127" s="17">
        <v>0</v>
      </c>
      <c r="K127" s="79">
        <f t="shared" si="5"/>
        <v>0</v>
      </c>
      <c r="L127" s="81">
        <f t="shared" si="8"/>
        <v>0</v>
      </c>
      <c r="M127" s="82"/>
      <c r="N127" s="83">
        <f t="shared" si="6"/>
        <v>0</v>
      </c>
      <c r="O127" s="80"/>
      <c r="P127" s="80"/>
      <c r="Q127" s="80"/>
      <c r="R127" s="84">
        <f t="shared" si="7"/>
        <v>0</v>
      </c>
      <c r="S127" s="19" t="str">
        <f t="shared" si="9"/>
        <v>OK</v>
      </c>
      <c r="T127" s="48"/>
      <c r="U127" s="48"/>
      <c r="V127" s="48"/>
      <c r="W127" s="48"/>
      <c r="X127" s="48"/>
      <c r="Y127" s="50"/>
      <c r="Z127" s="50"/>
      <c r="AA127" s="50"/>
      <c r="AB127" s="50"/>
      <c r="AC127" s="50"/>
      <c r="AD127" s="50"/>
      <c r="AE127" s="50"/>
      <c r="AF127" s="51"/>
      <c r="AG127" s="51"/>
      <c r="AH127" s="51"/>
      <c r="AI127" s="51"/>
    </row>
    <row r="128" spans="1:35" ht="40" customHeight="1" x14ac:dyDescent="0.35">
      <c r="A128" s="109"/>
      <c r="B128" s="112"/>
      <c r="C128" s="33">
        <v>125</v>
      </c>
      <c r="D128" s="115"/>
      <c r="E128" s="39" t="s">
        <v>44</v>
      </c>
      <c r="F128" s="40" t="s">
        <v>37</v>
      </c>
      <c r="G128" s="40" t="s">
        <v>45</v>
      </c>
      <c r="H128" s="40" t="s">
        <v>29</v>
      </c>
      <c r="I128" s="38">
        <v>34.21</v>
      </c>
      <c r="J128" s="17">
        <v>0</v>
      </c>
      <c r="K128" s="79">
        <f t="shared" si="5"/>
        <v>0</v>
      </c>
      <c r="L128" s="81">
        <f t="shared" si="8"/>
        <v>0</v>
      </c>
      <c r="M128" s="82"/>
      <c r="N128" s="83">
        <f t="shared" si="6"/>
        <v>0</v>
      </c>
      <c r="O128" s="80"/>
      <c r="P128" s="80"/>
      <c r="Q128" s="80"/>
      <c r="R128" s="84">
        <f t="shared" si="7"/>
        <v>0</v>
      </c>
      <c r="S128" s="19" t="str">
        <f t="shared" si="9"/>
        <v>OK</v>
      </c>
      <c r="T128" s="48"/>
      <c r="U128" s="48"/>
      <c r="V128" s="48"/>
      <c r="W128" s="48"/>
      <c r="X128" s="48"/>
      <c r="Y128" s="50"/>
      <c r="Z128" s="50"/>
      <c r="AA128" s="50"/>
      <c r="AB128" s="50"/>
      <c r="AC128" s="50"/>
      <c r="AD128" s="50"/>
      <c r="AE128" s="50"/>
      <c r="AF128" s="51"/>
      <c r="AG128" s="51"/>
      <c r="AH128" s="51"/>
      <c r="AI128" s="51"/>
    </row>
    <row r="129" spans="1:35" ht="40" customHeight="1" x14ac:dyDescent="0.35">
      <c r="A129" s="109"/>
      <c r="B129" s="112"/>
      <c r="C129" s="33">
        <v>126</v>
      </c>
      <c r="D129" s="115"/>
      <c r="E129" s="39" t="s">
        <v>46</v>
      </c>
      <c r="F129" s="40" t="s">
        <v>37</v>
      </c>
      <c r="G129" s="40" t="s">
        <v>47</v>
      </c>
      <c r="H129" s="40" t="s">
        <v>29</v>
      </c>
      <c r="I129" s="38">
        <v>27</v>
      </c>
      <c r="J129" s="17">
        <v>0</v>
      </c>
      <c r="K129" s="79">
        <f t="shared" si="5"/>
        <v>0</v>
      </c>
      <c r="L129" s="81">
        <f t="shared" si="8"/>
        <v>0</v>
      </c>
      <c r="M129" s="82"/>
      <c r="N129" s="83">
        <f t="shared" si="6"/>
        <v>0</v>
      </c>
      <c r="O129" s="80"/>
      <c r="P129" s="80"/>
      <c r="Q129" s="80"/>
      <c r="R129" s="84">
        <f t="shared" si="7"/>
        <v>0</v>
      </c>
      <c r="S129" s="19" t="str">
        <f t="shared" si="9"/>
        <v>OK</v>
      </c>
      <c r="T129" s="48"/>
      <c r="U129" s="48"/>
      <c r="V129" s="48"/>
      <c r="W129" s="48"/>
      <c r="X129" s="48"/>
      <c r="Y129" s="50"/>
      <c r="Z129" s="50"/>
      <c r="AA129" s="50"/>
      <c r="AB129" s="50"/>
      <c r="AC129" s="50"/>
      <c r="AD129" s="50"/>
      <c r="AE129" s="50"/>
      <c r="AF129" s="51"/>
      <c r="AG129" s="51"/>
      <c r="AH129" s="51"/>
      <c r="AI129" s="51"/>
    </row>
    <row r="130" spans="1:35" ht="40" customHeight="1" x14ac:dyDescent="0.35">
      <c r="A130" s="109"/>
      <c r="B130" s="112"/>
      <c r="C130" s="33">
        <v>127</v>
      </c>
      <c r="D130" s="115"/>
      <c r="E130" s="39" t="s">
        <v>48</v>
      </c>
      <c r="F130" s="40" t="s">
        <v>37</v>
      </c>
      <c r="G130" s="40" t="s">
        <v>49</v>
      </c>
      <c r="H130" s="40" t="s">
        <v>29</v>
      </c>
      <c r="I130" s="38">
        <v>19.21</v>
      </c>
      <c r="J130" s="17">
        <v>0</v>
      </c>
      <c r="K130" s="79">
        <f t="shared" si="5"/>
        <v>0</v>
      </c>
      <c r="L130" s="81">
        <f t="shared" si="8"/>
        <v>0</v>
      </c>
      <c r="M130" s="82"/>
      <c r="N130" s="83">
        <f t="shared" si="6"/>
        <v>0</v>
      </c>
      <c r="O130" s="80"/>
      <c r="P130" s="80"/>
      <c r="Q130" s="80"/>
      <c r="R130" s="84">
        <f t="shared" si="7"/>
        <v>0</v>
      </c>
      <c r="S130" s="19" t="str">
        <f t="shared" si="9"/>
        <v>OK</v>
      </c>
      <c r="T130" s="48"/>
      <c r="U130" s="48"/>
      <c r="V130" s="48"/>
      <c r="W130" s="48"/>
      <c r="X130" s="48"/>
      <c r="Y130" s="50"/>
      <c r="Z130" s="50"/>
      <c r="AA130" s="50"/>
      <c r="AB130" s="50"/>
      <c r="AC130" s="50"/>
      <c r="AD130" s="50"/>
      <c r="AE130" s="50"/>
      <c r="AF130" s="51"/>
      <c r="AG130" s="51"/>
      <c r="AH130" s="51"/>
      <c r="AI130" s="51"/>
    </row>
    <row r="131" spans="1:35" ht="40" customHeight="1" x14ac:dyDescent="0.35">
      <c r="A131" s="109"/>
      <c r="B131" s="112"/>
      <c r="C131" s="33">
        <v>128</v>
      </c>
      <c r="D131" s="115"/>
      <c r="E131" s="39" t="s">
        <v>50</v>
      </c>
      <c r="F131" s="40" t="s">
        <v>37</v>
      </c>
      <c r="G131" s="40" t="s">
        <v>51</v>
      </c>
      <c r="H131" s="40" t="s">
        <v>29</v>
      </c>
      <c r="I131" s="38">
        <v>240.3</v>
      </c>
      <c r="J131" s="17">
        <v>0</v>
      </c>
      <c r="K131" s="79">
        <f t="shared" si="5"/>
        <v>0</v>
      </c>
      <c r="L131" s="81">
        <f t="shared" si="8"/>
        <v>0</v>
      </c>
      <c r="M131" s="82"/>
      <c r="N131" s="83">
        <f t="shared" si="6"/>
        <v>0</v>
      </c>
      <c r="O131" s="80"/>
      <c r="P131" s="80"/>
      <c r="Q131" s="80"/>
      <c r="R131" s="84">
        <f t="shared" si="7"/>
        <v>0</v>
      </c>
      <c r="S131" s="19" t="str">
        <f t="shared" si="9"/>
        <v>OK</v>
      </c>
      <c r="T131" s="48"/>
      <c r="U131" s="48"/>
      <c r="V131" s="48"/>
      <c r="W131" s="48"/>
      <c r="X131" s="48"/>
      <c r="Y131" s="50"/>
      <c r="Z131" s="50"/>
      <c r="AA131" s="50"/>
      <c r="AB131" s="50"/>
      <c r="AC131" s="50"/>
      <c r="AD131" s="50"/>
      <c r="AE131" s="50"/>
      <c r="AF131" s="51"/>
      <c r="AG131" s="51"/>
      <c r="AH131" s="51"/>
      <c r="AI131" s="51"/>
    </row>
    <row r="132" spans="1:35" ht="40" customHeight="1" x14ac:dyDescent="0.35">
      <c r="A132" s="109"/>
      <c r="B132" s="112"/>
      <c r="C132" s="33">
        <v>129</v>
      </c>
      <c r="D132" s="115"/>
      <c r="E132" s="39" t="s">
        <v>52</v>
      </c>
      <c r="F132" s="40" t="s">
        <v>37</v>
      </c>
      <c r="G132" s="40" t="s">
        <v>53</v>
      </c>
      <c r="H132" s="40" t="s">
        <v>29</v>
      </c>
      <c r="I132" s="38">
        <v>262.35000000000002</v>
      </c>
      <c r="J132" s="17">
        <v>0</v>
      </c>
      <c r="K132" s="79">
        <f t="shared" ref="K132:K195" si="10">IF(SUM(T132:AK132)&gt;J132,J132,SUM(T132:AK132))</f>
        <v>0</v>
      </c>
      <c r="L132" s="81">
        <f t="shared" si="8"/>
        <v>0</v>
      </c>
      <c r="M132" s="82"/>
      <c r="N132" s="83">
        <f t="shared" ref="N132:N195" si="11">ROUND(IF(J132*0.25-0.5&lt;0,0,J132*0.25-0.5),0)-Q132-O132</f>
        <v>0</v>
      </c>
      <c r="O132" s="80"/>
      <c r="P132" s="80"/>
      <c r="Q132" s="80"/>
      <c r="R132" s="84">
        <f t="shared" ref="R132:R195" si="12">J132-(SUM(T132:AC132))+M132</f>
        <v>0</v>
      </c>
      <c r="S132" s="19" t="str">
        <f t="shared" si="9"/>
        <v>OK</v>
      </c>
      <c r="T132" s="48"/>
      <c r="U132" s="48"/>
      <c r="V132" s="48"/>
      <c r="W132" s="48"/>
      <c r="X132" s="48"/>
      <c r="Y132" s="50"/>
      <c r="Z132" s="50"/>
      <c r="AA132" s="50"/>
      <c r="AB132" s="50"/>
      <c r="AC132" s="50"/>
      <c r="AD132" s="50"/>
      <c r="AE132" s="50"/>
      <c r="AF132" s="51"/>
      <c r="AG132" s="51"/>
      <c r="AH132" s="51"/>
      <c r="AI132" s="51"/>
    </row>
    <row r="133" spans="1:35" ht="40" customHeight="1" x14ac:dyDescent="0.35">
      <c r="A133" s="109"/>
      <c r="B133" s="112"/>
      <c r="C133" s="33">
        <v>130</v>
      </c>
      <c r="D133" s="115"/>
      <c r="E133" s="39" t="s">
        <v>54</v>
      </c>
      <c r="F133" s="40" t="s">
        <v>37</v>
      </c>
      <c r="G133" s="40" t="s">
        <v>95</v>
      </c>
      <c r="H133" s="40" t="s">
        <v>29</v>
      </c>
      <c r="I133" s="38">
        <v>86.48</v>
      </c>
      <c r="J133" s="17">
        <v>0</v>
      </c>
      <c r="K133" s="79">
        <f t="shared" si="10"/>
        <v>0</v>
      </c>
      <c r="L133" s="81">
        <f t="shared" ref="L133:L196" si="13">(SUM(T133:AK133))</f>
        <v>0</v>
      </c>
      <c r="M133" s="82"/>
      <c r="N133" s="83">
        <f t="shared" si="11"/>
        <v>0</v>
      </c>
      <c r="O133" s="80"/>
      <c r="P133" s="80"/>
      <c r="Q133" s="80"/>
      <c r="R133" s="84">
        <f t="shared" si="12"/>
        <v>0</v>
      </c>
      <c r="S133" s="19" t="str">
        <f t="shared" si="9"/>
        <v>OK</v>
      </c>
      <c r="T133" s="48"/>
      <c r="U133" s="48"/>
      <c r="V133" s="48"/>
      <c r="W133" s="48"/>
      <c r="X133" s="48"/>
      <c r="Y133" s="50"/>
      <c r="Z133" s="50"/>
      <c r="AA133" s="50"/>
      <c r="AB133" s="50"/>
      <c r="AC133" s="50"/>
      <c r="AD133" s="50"/>
      <c r="AE133" s="50"/>
      <c r="AF133" s="51"/>
      <c r="AG133" s="51"/>
      <c r="AH133" s="51"/>
      <c r="AI133" s="51"/>
    </row>
    <row r="134" spans="1:35" ht="40" customHeight="1" x14ac:dyDescent="0.35">
      <c r="A134" s="109"/>
      <c r="B134" s="112"/>
      <c r="C134" s="33">
        <v>131</v>
      </c>
      <c r="D134" s="115"/>
      <c r="E134" s="39" t="s">
        <v>56</v>
      </c>
      <c r="F134" s="40" t="s">
        <v>37</v>
      </c>
      <c r="G134" s="40" t="s">
        <v>96</v>
      </c>
      <c r="H134" s="40" t="s">
        <v>29</v>
      </c>
      <c r="I134" s="38">
        <v>33.17</v>
      </c>
      <c r="J134" s="17">
        <v>0</v>
      </c>
      <c r="K134" s="79">
        <f t="shared" si="10"/>
        <v>0</v>
      </c>
      <c r="L134" s="81">
        <f t="shared" si="13"/>
        <v>0</v>
      </c>
      <c r="M134" s="82"/>
      <c r="N134" s="83">
        <f t="shared" si="11"/>
        <v>0</v>
      </c>
      <c r="O134" s="80"/>
      <c r="P134" s="80"/>
      <c r="Q134" s="80"/>
      <c r="R134" s="84">
        <f t="shared" si="12"/>
        <v>0</v>
      </c>
      <c r="S134" s="19" t="str">
        <f t="shared" si="9"/>
        <v>OK</v>
      </c>
      <c r="T134" s="48"/>
      <c r="U134" s="48"/>
      <c r="V134" s="48"/>
      <c r="W134" s="48"/>
      <c r="X134" s="48"/>
      <c r="Y134" s="50"/>
      <c r="Z134" s="50"/>
      <c r="AA134" s="50"/>
      <c r="AB134" s="50"/>
      <c r="AC134" s="50"/>
      <c r="AD134" s="50"/>
      <c r="AE134" s="50"/>
      <c r="AF134" s="51"/>
      <c r="AG134" s="51"/>
      <c r="AH134" s="51"/>
      <c r="AI134" s="51"/>
    </row>
    <row r="135" spans="1:35" ht="40" customHeight="1" x14ac:dyDescent="0.35">
      <c r="A135" s="109"/>
      <c r="B135" s="112"/>
      <c r="C135" s="33">
        <v>132</v>
      </c>
      <c r="D135" s="115"/>
      <c r="E135" s="39" t="s">
        <v>58</v>
      </c>
      <c r="F135" s="40" t="s">
        <v>37</v>
      </c>
      <c r="G135" s="40" t="s">
        <v>59</v>
      </c>
      <c r="H135" s="40" t="s">
        <v>29</v>
      </c>
      <c r="I135" s="38">
        <v>74.31</v>
      </c>
      <c r="J135" s="17">
        <v>0</v>
      </c>
      <c r="K135" s="79">
        <f t="shared" si="10"/>
        <v>0</v>
      </c>
      <c r="L135" s="81">
        <f t="shared" si="13"/>
        <v>0</v>
      </c>
      <c r="M135" s="82"/>
      <c r="N135" s="83">
        <f t="shared" si="11"/>
        <v>0</v>
      </c>
      <c r="O135" s="80"/>
      <c r="P135" s="80"/>
      <c r="Q135" s="80"/>
      <c r="R135" s="84">
        <f t="shared" si="12"/>
        <v>0</v>
      </c>
      <c r="S135" s="19" t="str">
        <f t="shared" si="9"/>
        <v>OK</v>
      </c>
      <c r="T135" s="48"/>
      <c r="U135" s="48"/>
      <c r="V135" s="48"/>
      <c r="W135" s="48"/>
      <c r="X135" s="48"/>
      <c r="Y135" s="50"/>
      <c r="Z135" s="50"/>
      <c r="AA135" s="50"/>
      <c r="AB135" s="50"/>
      <c r="AC135" s="50"/>
      <c r="AD135" s="50"/>
      <c r="AE135" s="50"/>
      <c r="AF135" s="51"/>
      <c r="AG135" s="51"/>
      <c r="AH135" s="51"/>
      <c r="AI135" s="51"/>
    </row>
    <row r="136" spans="1:35" ht="40" customHeight="1" x14ac:dyDescent="0.35">
      <c r="A136" s="109"/>
      <c r="B136" s="112"/>
      <c r="C136" s="33">
        <v>133</v>
      </c>
      <c r="D136" s="115"/>
      <c r="E136" s="39" t="s">
        <v>60</v>
      </c>
      <c r="F136" s="40" t="s">
        <v>37</v>
      </c>
      <c r="G136" s="40" t="s">
        <v>61</v>
      </c>
      <c r="H136" s="40" t="s">
        <v>29</v>
      </c>
      <c r="I136" s="38">
        <v>124.47</v>
      </c>
      <c r="J136" s="17">
        <v>0</v>
      </c>
      <c r="K136" s="79">
        <f t="shared" si="10"/>
        <v>0</v>
      </c>
      <c r="L136" s="81">
        <f t="shared" si="13"/>
        <v>0</v>
      </c>
      <c r="M136" s="82"/>
      <c r="N136" s="83">
        <f t="shared" si="11"/>
        <v>0</v>
      </c>
      <c r="O136" s="80"/>
      <c r="P136" s="80"/>
      <c r="Q136" s="80"/>
      <c r="R136" s="84">
        <f t="shared" si="12"/>
        <v>0</v>
      </c>
      <c r="S136" s="19" t="str">
        <f t="shared" si="9"/>
        <v>OK</v>
      </c>
      <c r="T136" s="48"/>
      <c r="U136" s="48"/>
      <c r="V136" s="48"/>
      <c r="W136" s="48"/>
      <c r="X136" s="48"/>
      <c r="Y136" s="50"/>
      <c r="Z136" s="50"/>
      <c r="AA136" s="50"/>
      <c r="AB136" s="50"/>
      <c r="AC136" s="50"/>
      <c r="AD136" s="50"/>
      <c r="AE136" s="50"/>
      <c r="AF136" s="51"/>
      <c r="AG136" s="51"/>
      <c r="AH136" s="51"/>
      <c r="AI136" s="51"/>
    </row>
    <row r="137" spans="1:35" ht="40" customHeight="1" x14ac:dyDescent="0.35">
      <c r="A137" s="109"/>
      <c r="B137" s="112"/>
      <c r="C137" s="33">
        <v>134</v>
      </c>
      <c r="D137" s="115"/>
      <c r="E137" s="39" t="s">
        <v>62</v>
      </c>
      <c r="F137" s="40" t="s">
        <v>125</v>
      </c>
      <c r="G137" s="40" t="s">
        <v>63</v>
      </c>
      <c r="H137" s="40" t="s">
        <v>29</v>
      </c>
      <c r="I137" s="38">
        <v>1329.82</v>
      </c>
      <c r="J137" s="17">
        <v>0</v>
      </c>
      <c r="K137" s="79">
        <f t="shared" si="10"/>
        <v>0</v>
      </c>
      <c r="L137" s="81">
        <f t="shared" si="13"/>
        <v>0</v>
      </c>
      <c r="M137" s="82"/>
      <c r="N137" s="83">
        <f t="shared" si="11"/>
        <v>0</v>
      </c>
      <c r="O137" s="80"/>
      <c r="P137" s="80"/>
      <c r="Q137" s="80"/>
      <c r="R137" s="84">
        <f t="shared" si="12"/>
        <v>0</v>
      </c>
      <c r="S137" s="19" t="str">
        <f t="shared" si="9"/>
        <v>OK</v>
      </c>
      <c r="T137" s="48"/>
      <c r="U137" s="48"/>
      <c r="V137" s="48"/>
      <c r="W137" s="48"/>
      <c r="X137" s="48"/>
      <c r="Y137" s="50"/>
      <c r="Z137" s="50"/>
      <c r="AA137" s="50"/>
      <c r="AB137" s="50"/>
      <c r="AC137" s="50"/>
      <c r="AD137" s="50"/>
      <c r="AE137" s="50"/>
      <c r="AF137" s="51"/>
      <c r="AG137" s="51"/>
      <c r="AH137" s="51"/>
      <c r="AI137" s="51"/>
    </row>
    <row r="138" spans="1:35" ht="40" customHeight="1" x14ac:dyDescent="0.35">
      <c r="A138" s="109"/>
      <c r="B138" s="112"/>
      <c r="C138" s="33">
        <v>135</v>
      </c>
      <c r="D138" s="115"/>
      <c r="E138" s="39" t="s">
        <v>64</v>
      </c>
      <c r="F138" s="40" t="s">
        <v>125</v>
      </c>
      <c r="G138" s="40" t="s">
        <v>63</v>
      </c>
      <c r="H138" s="40" t="s">
        <v>29</v>
      </c>
      <c r="I138" s="38">
        <v>699.23</v>
      </c>
      <c r="J138" s="17">
        <v>0</v>
      </c>
      <c r="K138" s="79">
        <f t="shared" si="10"/>
        <v>0</v>
      </c>
      <c r="L138" s="81">
        <f t="shared" si="13"/>
        <v>0</v>
      </c>
      <c r="M138" s="82"/>
      <c r="N138" s="83">
        <f t="shared" si="11"/>
        <v>0</v>
      </c>
      <c r="O138" s="80"/>
      <c r="P138" s="80"/>
      <c r="Q138" s="80"/>
      <c r="R138" s="84">
        <f t="shared" si="12"/>
        <v>0</v>
      </c>
      <c r="S138" s="19" t="str">
        <f t="shared" si="9"/>
        <v>OK</v>
      </c>
      <c r="T138" s="48"/>
      <c r="U138" s="48"/>
      <c r="V138" s="48"/>
      <c r="W138" s="48"/>
      <c r="X138" s="48"/>
      <c r="Y138" s="50"/>
      <c r="Z138" s="50"/>
      <c r="AA138" s="50"/>
      <c r="AB138" s="50"/>
      <c r="AC138" s="50"/>
      <c r="AD138" s="50"/>
      <c r="AE138" s="50"/>
      <c r="AF138" s="51"/>
      <c r="AG138" s="51"/>
      <c r="AH138" s="51"/>
      <c r="AI138" s="51"/>
    </row>
    <row r="139" spans="1:35" ht="40" customHeight="1" x14ac:dyDescent="0.35">
      <c r="A139" s="109"/>
      <c r="B139" s="112"/>
      <c r="C139" s="33">
        <v>136</v>
      </c>
      <c r="D139" s="115"/>
      <c r="E139" s="39" t="s">
        <v>65</v>
      </c>
      <c r="F139" s="40" t="s">
        <v>125</v>
      </c>
      <c r="G139" s="40" t="s">
        <v>66</v>
      </c>
      <c r="H139" s="40" t="s">
        <v>29</v>
      </c>
      <c r="I139" s="38">
        <v>188.79</v>
      </c>
      <c r="J139" s="17">
        <v>0</v>
      </c>
      <c r="K139" s="79">
        <f t="shared" si="10"/>
        <v>0</v>
      </c>
      <c r="L139" s="81">
        <f t="shared" si="13"/>
        <v>0</v>
      </c>
      <c r="M139" s="82"/>
      <c r="N139" s="83">
        <f t="shared" si="11"/>
        <v>0</v>
      </c>
      <c r="O139" s="80"/>
      <c r="P139" s="80"/>
      <c r="Q139" s="80"/>
      <c r="R139" s="84">
        <f t="shared" si="12"/>
        <v>0</v>
      </c>
      <c r="S139" s="19" t="str">
        <f t="shared" si="9"/>
        <v>OK</v>
      </c>
      <c r="T139" s="48"/>
      <c r="U139" s="48"/>
      <c r="V139" s="48"/>
      <c r="W139" s="48"/>
      <c r="X139" s="48"/>
      <c r="Y139" s="50"/>
      <c r="Z139" s="50"/>
      <c r="AA139" s="50"/>
      <c r="AB139" s="50"/>
      <c r="AC139" s="50"/>
      <c r="AD139" s="50"/>
      <c r="AE139" s="50"/>
      <c r="AF139" s="51"/>
      <c r="AG139" s="51"/>
      <c r="AH139" s="51"/>
      <c r="AI139" s="51"/>
    </row>
    <row r="140" spans="1:35" ht="40" customHeight="1" x14ac:dyDescent="0.35">
      <c r="A140" s="109"/>
      <c r="B140" s="112"/>
      <c r="C140" s="33">
        <v>137</v>
      </c>
      <c r="D140" s="115"/>
      <c r="E140" s="39" t="s">
        <v>67</v>
      </c>
      <c r="F140" s="40" t="s">
        <v>125</v>
      </c>
      <c r="G140" s="40" t="s">
        <v>68</v>
      </c>
      <c r="H140" s="40" t="s">
        <v>29</v>
      </c>
      <c r="I140" s="38">
        <v>867.11</v>
      </c>
      <c r="J140" s="17">
        <v>0</v>
      </c>
      <c r="K140" s="79">
        <f t="shared" si="10"/>
        <v>0</v>
      </c>
      <c r="L140" s="81">
        <f t="shared" si="13"/>
        <v>0</v>
      </c>
      <c r="M140" s="82"/>
      <c r="N140" s="83">
        <f t="shared" si="11"/>
        <v>0</v>
      </c>
      <c r="O140" s="80"/>
      <c r="P140" s="80"/>
      <c r="Q140" s="80"/>
      <c r="R140" s="84">
        <f t="shared" si="12"/>
        <v>0</v>
      </c>
      <c r="S140" s="19" t="str">
        <f t="shared" si="9"/>
        <v>OK</v>
      </c>
      <c r="T140" s="48"/>
      <c r="U140" s="48"/>
      <c r="V140" s="48"/>
      <c r="W140" s="48"/>
      <c r="X140" s="48"/>
      <c r="Y140" s="50"/>
      <c r="Z140" s="50"/>
      <c r="AA140" s="50"/>
      <c r="AB140" s="50"/>
      <c r="AC140" s="50"/>
      <c r="AD140" s="50"/>
      <c r="AE140" s="50"/>
      <c r="AF140" s="51"/>
      <c r="AG140" s="51"/>
      <c r="AH140" s="51"/>
      <c r="AI140" s="51"/>
    </row>
    <row r="141" spans="1:35" ht="40" customHeight="1" x14ac:dyDescent="0.35">
      <c r="A141" s="109"/>
      <c r="B141" s="112"/>
      <c r="C141" s="33">
        <v>138</v>
      </c>
      <c r="D141" s="115"/>
      <c r="E141" s="39" t="s">
        <v>69</v>
      </c>
      <c r="F141" s="40" t="s">
        <v>125</v>
      </c>
      <c r="G141" s="40" t="s">
        <v>28</v>
      </c>
      <c r="H141" s="40" t="s">
        <v>29</v>
      </c>
      <c r="I141" s="38">
        <v>433.26</v>
      </c>
      <c r="J141" s="17">
        <v>0</v>
      </c>
      <c r="K141" s="79">
        <f t="shared" si="10"/>
        <v>0</v>
      </c>
      <c r="L141" s="81">
        <f t="shared" si="13"/>
        <v>0</v>
      </c>
      <c r="M141" s="82"/>
      <c r="N141" s="83">
        <f t="shared" si="11"/>
        <v>0</v>
      </c>
      <c r="O141" s="80"/>
      <c r="P141" s="80"/>
      <c r="Q141" s="80"/>
      <c r="R141" s="84">
        <f t="shared" si="12"/>
        <v>0</v>
      </c>
      <c r="S141" s="19" t="str">
        <f t="shared" si="9"/>
        <v>OK</v>
      </c>
      <c r="T141" s="48"/>
      <c r="U141" s="48"/>
      <c r="V141" s="48"/>
      <c r="W141" s="48"/>
      <c r="X141" s="48"/>
      <c r="Y141" s="50"/>
      <c r="Z141" s="50"/>
      <c r="AA141" s="50"/>
      <c r="AB141" s="50"/>
      <c r="AC141" s="50"/>
      <c r="AD141" s="50"/>
      <c r="AE141" s="50"/>
      <c r="AF141" s="51"/>
      <c r="AG141" s="51"/>
      <c r="AH141" s="51"/>
      <c r="AI141" s="51"/>
    </row>
    <row r="142" spans="1:35" ht="40" customHeight="1" x14ac:dyDescent="0.35">
      <c r="A142" s="109"/>
      <c r="B142" s="112"/>
      <c r="C142" s="33">
        <v>139</v>
      </c>
      <c r="D142" s="115"/>
      <c r="E142" s="39" t="s">
        <v>70</v>
      </c>
      <c r="F142" s="40" t="s">
        <v>125</v>
      </c>
      <c r="G142" s="40" t="s">
        <v>71</v>
      </c>
      <c r="H142" s="40" t="s">
        <v>29</v>
      </c>
      <c r="I142" s="38">
        <v>164.74</v>
      </c>
      <c r="J142" s="17">
        <v>0</v>
      </c>
      <c r="K142" s="79">
        <f t="shared" si="10"/>
        <v>0</v>
      </c>
      <c r="L142" s="81">
        <f t="shared" si="13"/>
        <v>0</v>
      </c>
      <c r="M142" s="82"/>
      <c r="N142" s="83">
        <f t="shared" si="11"/>
        <v>0</v>
      </c>
      <c r="O142" s="80"/>
      <c r="P142" s="80"/>
      <c r="Q142" s="80"/>
      <c r="R142" s="84">
        <f t="shared" si="12"/>
        <v>0</v>
      </c>
      <c r="S142" s="19" t="str">
        <f t="shared" si="9"/>
        <v>OK</v>
      </c>
      <c r="T142" s="48"/>
      <c r="U142" s="48"/>
      <c r="V142" s="48"/>
      <c r="W142" s="48"/>
      <c r="X142" s="48"/>
      <c r="Y142" s="50"/>
      <c r="Z142" s="50"/>
      <c r="AA142" s="50"/>
      <c r="AB142" s="50"/>
      <c r="AC142" s="50"/>
      <c r="AD142" s="50"/>
      <c r="AE142" s="50"/>
      <c r="AF142" s="51"/>
      <c r="AG142" s="51"/>
      <c r="AH142" s="51"/>
      <c r="AI142" s="51"/>
    </row>
    <row r="143" spans="1:35" ht="40" customHeight="1" x14ac:dyDescent="0.35">
      <c r="A143" s="109"/>
      <c r="B143" s="112"/>
      <c r="C143" s="33">
        <v>140</v>
      </c>
      <c r="D143" s="115"/>
      <c r="E143" s="39" t="s">
        <v>72</v>
      </c>
      <c r="F143" s="40" t="s">
        <v>125</v>
      </c>
      <c r="G143" s="40" t="s">
        <v>73</v>
      </c>
      <c r="H143" s="40" t="s">
        <v>29</v>
      </c>
      <c r="I143" s="38">
        <v>960</v>
      </c>
      <c r="J143" s="17">
        <v>0</v>
      </c>
      <c r="K143" s="79">
        <f t="shared" si="10"/>
        <v>0</v>
      </c>
      <c r="L143" s="81">
        <f t="shared" si="13"/>
        <v>0</v>
      </c>
      <c r="M143" s="82"/>
      <c r="N143" s="83">
        <f t="shared" si="11"/>
        <v>0</v>
      </c>
      <c r="O143" s="80"/>
      <c r="P143" s="80"/>
      <c r="Q143" s="80"/>
      <c r="R143" s="84">
        <f t="shared" si="12"/>
        <v>0</v>
      </c>
      <c r="S143" s="19" t="str">
        <f t="shared" si="9"/>
        <v>OK</v>
      </c>
      <c r="T143" s="48"/>
      <c r="U143" s="48"/>
      <c r="V143" s="48"/>
      <c r="W143" s="48"/>
      <c r="X143" s="48"/>
      <c r="Y143" s="50"/>
      <c r="Z143" s="50"/>
      <c r="AA143" s="50"/>
      <c r="AB143" s="50"/>
      <c r="AC143" s="50"/>
      <c r="AD143" s="50"/>
      <c r="AE143" s="50"/>
      <c r="AF143" s="51"/>
      <c r="AG143" s="51"/>
      <c r="AH143" s="51"/>
      <c r="AI143" s="51"/>
    </row>
    <row r="144" spans="1:35" ht="40" customHeight="1" x14ac:dyDescent="0.35">
      <c r="A144" s="109"/>
      <c r="B144" s="112"/>
      <c r="C144" s="33">
        <v>141</v>
      </c>
      <c r="D144" s="115"/>
      <c r="E144" s="39" t="s">
        <v>74</v>
      </c>
      <c r="F144" s="40" t="s">
        <v>125</v>
      </c>
      <c r="G144" s="40" t="s">
        <v>75</v>
      </c>
      <c r="H144" s="40" t="s">
        <v>29</v>
      </c>
      <c r="I144" s="38">
        <v>1340</v>
      </c>
      <c r="J144" s="17">
        <v>0</v>
      </c>
      <c r="K144" s="79">
        <f t="shared" si="10"/>
        <v>0</v>
      </c>
      <c r="L144" s="81">
        <f t="shared" si="13"/>
        <v>0</v>
      </c>
      <c r="M144" s="82"/>
      <c r="N144" s="83">
        <f t="shared" si="11"/>
        <v>0</v>
      </c>
      <c r="O144" s="80"/>
      <c r="P144" s="80"/>
      <c r="Q144" s="80"/>
      <c r="R144" s="84">
        <f t="shared" si="12"/>
        <v>0</v>
      </c>
      <c r="S144" s="19" t="str">
        <f t="shared" si="9"/>
        <v>OK</v>
      </c>
      <c r="T144" s="48"/>
      <c r="U144" s="48"/>
      <c r="V144" s="48"/>
      <c r="W144" s="48"/>
      <c r="X144" s="48"/>
      <c r="Y144" s="50"/>
      <c r="Z144" s="50"/>
      <c r="AA144" s="50"/>
      <c r="AB144" s="50"/>
      <c r="AC144" s="50"/>
      <c r="AD144" s="50"/>
      <c r="AE144" s="50"/>
      <c r="AF144" s="51"/>
      <c r="AG144" s="51"/>
      <c r="AH144" s="51"/>
      <c r="AI144" s="51"/>
    </row>
    <row r="145" spans="1:35" ht="40" customHeight="1" x14ac:dyDescent="0.35">
      <c r="A145" s="109"/>
      <c r="B145" s="112"/>
      <c r="C145" s="33">
        <v>142</v>
      </c>
      <c r="D145" s="115"/>
      <c r="E145" s="39" t="s">
        <v>76</v>
      </c>
      <c r="F145" s="40" t="s">
        <v>125</v>
      </c>
      <c r="G145" s="40" t="s">
        <v>28</v>
      </c>
      <c r="H145" s="40" t="s">
        <v>29</v>
      </c>
      <c r="I145" s="38">
        <v>716.77</v>
      </c>
      <c r="J145" s="17">
        <v>0</v>
      </c>
      <c r="K145" s="79">
        <f t="shared" si="10"/>
        <v>0</v>
      </c>
      <c r="L145" s="81">
        <f t="shared" si="13"/>
        <v>0</v>
      </c>
      <c r="M145" s="82"/>
      <c r="N145" s="83">
        <f t="shared" si="11"/>
        <v>0</v>
      </c>
      <c r="O145" s="80"/>
      <c r="P145" s="80"/>
      <c r="Q145" s="80"/>
      <c r="R145" s="84">
        <f t="shared" si="12"/>
        <v>0</v>
      </c>
      <c r="S145" s="19" t="str">
        <f t="shared" si="9"/>
        <v>OK</v>
      </c>
      <c r="T145" s="48"/>
      <c r="U145" s="48"/>
      <c r="V145" s="48"/>
      <c r="W145" s="48"/>
      <c r="X145" s="48"/>
      <c r="Y145" s="50"/>
      <c r="Z145" s="50"/>
      <c r="AA145" s="50"/>
      <c r="AB145" s="50"/>
      <c r="AC145" s="50"/>
      <c r="AD145" s="50"/>
      <c r="AE145" s="50"/>
      <c r="AF145" s="51"/>
      <c r="AG145" s="51"/>
      <c r="AH145" s="51"/>
      <c r="AI145" s="51"/>
    </row>
    <row r="146" spans="1:35" ht="40" customHeight="1" x14ac:dyDescent="0.35">
      <c r="A146" s="109"/>
      <c r="B146" s="112"/>
      <c r="C146" s="33">
        <v>143</v>
      </c>
      <c r="D146" s="115"/>
      <c r="E146" s="39" t="s">
        <v>77</v>
      </c>
      <c r="F146" s="40" t="s">
        <v>125</v>
      </c>
      <c r="G146" s="40" t="s">
        <v>28</v>
      </c>
      <c r="H146" s="40" t="s">
        <v>29</v>
      </c>
      <c r="I146" s="38">
        <v>1353.57</v>
      </c>
      <c r="J146" s="17">
        <v>0</v>
      </c>
      <c r="K146" s="79">
        <f t="shared" si="10"/>
        <v>0</v>
      </c>
      <c r="L146" s="81">
        <f t="shared" si="13"/>
        <v>0</v>
      </c>
      <c r="M146" s="82"/>
      <c r="N146" s="83">
        <f t="shared" si="11"/>
        <v>0</v>
      </c>
      <c r="O146" s="80"/>
      <c r="P146" s="80"/>
      <c r="Q146" s="80"/>
      <c r="R146" s="84">
        <f t="shared" si="12"/>
        <v>0</v>
      </c>
      <c r="S146" s="19" t="str">
        <f t="shared" si="9"/>
        <v>OK</v>
      </c>
      <c r="T146" s="48"/>
      <c r="U146" s="48"/>
      <c r="V146" s="48"/>
      <c r="W146" s="48"/>
      <c r="X146" s="48"/>
      <c r="Y146" s="50"/>
      <c r="Z146" s="50"/>
      <c r="AA146" s="50"/>
      <c r="AB146" s="50"/>
      <c r="AC146" s="50"/>
      <c r="AD146" s="50"/>
      <c r="AE146" s="50"/>
      <c r="AF146" s="51"/>
      <c r="AG146" s="51"/>
      <c r="AH146" s="51"/>
      <c r="AI146" s="51"/>
    </row>
    <row r="147" spans="1:35" ht="40" customHeight="1" x14ac:dyDescent="0.35">
      <c r="A147" s="109"/>
      <c r="B147" s="112"/>
      <c r="C147" s="33">
        <v>144</v>
      </c>
      <c r="D147" s="115"/>
      <c r="E147" s="39" t="s">
        <v>78</v>
      </c>
      <c r="F147" s="40" t="s">
        <v>125</v>
      </c>
      <c r="G147" s="40" t="s">
        <v>28</v>
      </c>
      <c r="H147" s="40" t="s">
        <v>29</v>
      </c>
      <c r="I147" s="38">
        <v>90</v>
      </c>
      <c r="J147" s="17">
        <v>0</v>
      </c>
      <c r="K147" s="79">
        <f t="shared" si="10"/>
        <v>0</v>
      </c>
      <c r="L147" s="81">
        <f t="shared" si="13"/>
        <v>0</v>
      </c>
      <c r="M147" s="82"/>
      <c r="N147" s="83">
        <f t="shared" si="11"/>
        <v>0</v>
      </c>
      <c r="O147" s="80"/>
      <c r="P147" s="80"/>
      <c r="Q147" s="80"/>
      <c r="R147" s="84">
        <f t="shared" si="12"/>
        <v>0</v>
      </c>
      <c r="S147" s="19" t="str">
        <f t="shared" si="9"/>
        <v>OK</v>
      </c>
      <c r="T147" s="48"/>
      <c r="U147" s="48"/>
      <c r="V147" s="48"/>
      <c r="W147" s="48"/>
      <c r="X147" s="48"/>
      <c r="Y147" s="50"/>
      <c r="Z147" s="50"/>
      <c r="AA147" s="50"/>
      <c r="AB147" s="50"/>
      <c r="AC147" s="50"/>
      <c r="AD147" s="50"/>
      <c r="AE147" s="50"/>
      <c r="AF147" s="51"/>
      <c r="AG147" s="51"/>
      <c r="AH147" s="51"/>
      <c r="AI147" s="51"/>
    </row>
    <row r="148" spans="1:35" ht="40" customHeight="1" x14ac:dyDescent="0.35">
      <c r="A148" s="109"/>
      <c r="B148" s="112"/>
      <c r="C148" s="33">
        <v>145</v>
      </c>
      <c r="D148" s="115"/>
      <c r="E148" s="39" t="s">
        <v>131</v>
      </c>
      <c r="F148" s="40" t="s">
        <v>125</v>
      </c>
      <c r="G148" s="40" t="s">
        <v>28</v>
      </c>
      <c r="H148" s="40" t="s">
        <v>29</v>
      </c>
      <c r="I148" s="38">
        <v>85.21</v>
      </c>
      <c r="J148" s="17">
        <v>0</v>
      </c>
      <c r="K148" s="79">
        <f t="shared" si="10"/>
        <v>0</v>
      </c>
      <c r="L148" s="81">
        <f t="shared" si="13"/>
        <v>0</v>
      </c>
      <c r="M148" s="82"/>
      <c r="N148" s="83">
        <f t="shared" si="11"/>
        <v>0</v>
      </c>
      <c r="O148" s="80"/>
      <c r="P148" s="80"/>
      <c r="Q148" s="80"/>
      <c r="R148" s="84">
        <f t="shared" si="12"/>
        <v>0</v>
      </c>
      <c r="S148" s="19" t="str">
        <f t="shared" si="9"/>
        <v>OK</v>
      </c>
      <c r="T148" s="48"/>
      <c r="U148" s="48"/>
      <c r="V148" s="48"/>
      <c r="W148" s="48"/>
      <c r="X148" s="48"/>
      <c r="Y148" s="50"/>
      <c r="Z148" s="50"/>
      <c r="AA148" s="50"/>
      <c r="AB148" s="50"/>
      <c r="AC148" s="50"/>
      <c r="AD148" s="50"/>
      <c r="AE148" s="50"/>
      <c r="AF148" s="51"/>
      <c r="AG148" s="51"/>
      <c r="AH148" s="51"/>
      <c r="AI148" s="51"/>
    </row>
    <row r="149" spans="1:35" ht="40" customHeight="1" x14ac:dyDescent="0.35">
      <c r="A149" s="109"/>
      <c r="B149" s="112"/>
      <c r="C149" s="33">
        <v>146</v>
      </c>
      <c r="D149" s="115"/>
      <c r="E149" s="39" t="s">
        <v>132</v>
      </c>
      <c r="F149" s="40" t="s">
        <v>37</v>
      </c>
      <c r="G149" s="40" t="s">
        <v>79</v>
      </c>
      <c r="H149" s="40" t="s">
        <v>29</v>
      </c>
      <c r="I149" s="38">
        <v>16.18</v>
      </c>
      <c r="J149" s="17">
        <v>0</v>
      </c>
      <c r="K149" s="79">
        <f t="shared" si="10"/>
        <v>0</v>
      </c>
      <c r="L149" s="81">
        <f t="shared" si="13"/>
        <v>0</v>
      </c>
      <c r="M149" s="82"/>
      <c r="N149" s="83">
        <f t="shared" si="11"/>
        <v>0</v>
      </c>
      <c r="O149" s="80"/>
      <c r="P149" s="80"/>
      <c r="Q149" s="80"/>
      <c r="R149" s="84">
        <f t="shared" si="12"/>
        <v>0</v>
      </c>
      <c r="S149" s="19" t="str">
        <f t="shared" si="9"/>
        <v>OK</v>
      </c>
      <c r="T149" s="48"/>
      <c r="U149" s="48"/>
      <c r="V149" s="48"/>
      <c r="W149" s="48"/>
      <c r="X149" s="48"/>
      <c r="Y149" s="50"/>
      <c r="Z149" s="50"/>
      <c r="AA149" s="50"/>
      <c r="AB149" s="50"/>
      <c r="AC149" s="50"/>
      <c r="AD149" s="50"/>
      <c r="AE149" s="50"/>
      <c r="AF149" s="51"/>
      <c r="AG149" s="51"/>
      <c r="AH149" s="51"/>
      <c r="AI149" s="51"/>
    </row>
    <row r="150" spans="1:35" ht="40" customHeight="1" x14ac:dyDescent="0.35">
      <c r="A150" s="109"/>
      <c r="B150" s="112"/>
      <c r="C150" s="33">
        <v>147</v>
      </c>
      <c r="D150" s="115"/>
      <c r="E150" s="39" t="s">
        <v>135</v>
      </c>
      <c r="F150" s="40" t="s">
        <v>37</v>
      </c>
      <c r="G150" s="40" t="s">
        <v>82</v>
      </c>
      <c r="H150" s="40" t="s">
        <v>29</v>
      </c>
      <c r="I150" s="38">
        <v>65.41</v>
      </c>
      <c r="J150" s="17">
        <v>0</v>
      </c>
      <c r="K150" s="79">
        <f t="shared" si="10"/>
        <v>0</v>
      </c>
      <c r="L150" s="81">
        <f t="shared" si="13"/>
        <v>0</v>
      </c>
      <c r="M150" s="82"/>
      <c r="N150" s="83">
        <f t="shared" si="11"/>
        <v>0</v>
      </c>
      <c r="O150" s="80"/>
      <c r="P150" s="80"/>
      <c r="Q150" s="80"/>
      <c r="R150" s="84">
        <f t="shared" si="12"/>
        <v>0</v>
      </c>
      <c r="S150" s="19" t="str">
        <f t="shared" si="9"/>
        <v>OK</v>
      </c>
      <c r="T150" s="48"/>
      <c r="U150" s="48"/>
      <c r="V150" s="48"/>
      <c r="W150" s="48"/>
      <c r="X150" s="48"/>
      <c r="Y150" s="50"/>
      <c r="Z150" s="50"/>
      <c r="AA150" s="50"/>
      <c r="AB150" s="50"/>
      <c r="AC150" s="50"/>
      <c r="AD150" s="50"/>
      <c r="AE150" s="50"/>
      <c r="AF150" s="51"/>
      <c r="AG150" s="51"/>
      <c r="AH150" s="51"/>
      <c r="AI150" s="51"/>
    </row>
    <row r="151" spans="1:35" ht="40" customHeight="1" x14ac:dyDescent="0.35">
      <c r="A151" s="109"/>
      <c r="B151" s="112"/>
      <c r="C151" s="33">
        <v>148</v>
      </c>
      <c r="D151" s="115"/>
      <c r="E151" s="39" t="s">
        <v>136</v>
      </c>
      <c r="F151" s="40" t="s">
        <v>37</v>
      </c>
      <c r="G151" s="40" t="s">
        <v>83</v>
      </c>
      <c r="H151" s="40" t="s">
        <v>29</v>
      </c>
      <c r="I151" s="38">
        <v>34.229999999999997</v>
      </c>
      <c r="J151" s="17">
        <v>0</v>
      </c>
      <c r="K151" s="79">
        <f t="shared" si="10"/>
        <v>0</v>
      </c>
      <c r="L151" s="81">
        <f t="shared" si="13"/>
        <v>0</v>
      </c>
      <c r="M151" s="82"/>
      <c r="N151" s="83">
        <f t="shared" si="11"/>
        <v>0</v>
      </c>
      <c r="O151" s="80"/>
      <c r="P151" s="80"/>
      <c r="Q151" s="80"/>
      <c r="R151" s="84">
        <f t="shared" si="12"/>
        <v>0</v>
      </c>
      <c r="S151" s="19" t="str">
        <f t="shared" si="9"/>
        <v>OK</v>
      </c>
      <c r="T151" s="48"/>
      <c r="U151" s="48"/>
      <c r="V151" s="48"/>
      <c r="W151" s="48"/>
      <c r="X151" s="48"/>
      <c r="Y151" s="50"/>
      <c r="Z151" s="50"/>
      <c r="AA151" s="50"/>
      <c r="AB151" s="50"/>
      <c r="AC151" s="50"/>
      <c r="AD151" s="50"/>
      <c r="AE151" s="50"/>
      <c r="AF151" s="51"/>
      <c r="AG151" s="51"/>
      <c r="AH151" s="51"/>
      <c r="AI151" s="51"/>
    </row>
    <row r="152" spans="1:35" ht="40" customHeight="1" x14ac:dyDescent="0.35">
      <c r="A152" s="109"/>
      <c r="B152" s="112"/>
      <c r="C152" s="33">
        <v>149</v>
      </c>
      <c r="D152" s="115"/>
      <c r="E152" s="39" t="s">
        <v>86</v>
      </c>
      <c r="F152" s="40" t="s">
        <v>125</v>
      </c>
      <c r="G152" s="40" t="s">
        <v>87</v>
      </c>
      <c r="H152" s="40" t="s">
        <v>29</v>
      </c>
      <c r="I152" s="38">
        <v>578.94000000000005</v>
      </c>
      <c r="J152" s="17">
        <v>0</v>
      </c>
      <c r="K152" s="79">
        <f t="shared" si="10"/>
        <v>0</v>
      </c>
      <c r="L152" s="81">
        <f t="shared" si="13"/>
        <v>0</v>
      </c>
      <c r="M152" s="82"/>
      <c r="N152" s="83">
        <f t="shared" si="11"/>
        <v>0</v>
      </c>
      <c r="O152" s="80"/>
      <c r="P152" s="80"/>
      <c r="Q152" s="80"/>
      <c r="R152" s="84">
        <f t="shared" si="12"/>
        <v>0</v>
      </c>
      <c r="S152" s="19" t="str">
        <f t="shared" si="9"/>
        <v>OK</v>
      </c>
      <c r="T152" s="48"/>
      <c r="U152" s="48"/>
      <c r="V152" s="48"/>
      <c r="W152" s="48"/>
      <c r="X152" s="48"/>
      <c r="Y152" s="50"/>
      <c r="Z152" s="50"/>
      <c r="AA152" s="50"/>
      <c r="AB152" s="50"/>
      <c r="AC152" s="50"/>
      <c r="AD152" s="50"/>
      <c r="AE152" s="50"/>
      <c r="AF152" s="51"/>
      <c r="AG152" s="51"/>
      <c r="AH152" s="51"/>
      <c r="AI152" s="51"/>
    </row>
    <row r="153" spans="1:35" ht="40" customHeight="1" x14ac:dyDescent="0.35">
      <c r="A153" s="109"/>
      <c r="B153" s="112"/>
      <c r="C153" s="33">
        <v>150</v>
      </c>
      <c r="D153" s="115"/>
      <c r="E153" s="39" t="s">
        <v>88</v>
      </c>
      <c r="F153" s="40" t="s">
        <v>125</v>
      </c>
      <c r="G153" s="40" t="s">
        <v>28</v>
      </c>
      <c r="H153" s="40" t="s">
        <v>29</v>
      </c>
      <c r="I153" s="38">
        <v>1150</v>
      </c>
      <c r="J153" s="17">
        <v>0</v>
      </c>
      <c r="K153" s="79">
        <f t="shared" si="10"/>
        <v>0</v>
      </c>
      <c r="L153" s="81">
        <f t="shared" si="13"/>
        <v>0</v>
      </c>
      <c r="M153" s="82"/>
      <c r="N153" s="83">
        <f t="shared" si="11"/>
        <v>0</v>
      </c>
      <c r="O153" s="80"/>
      <c r="P153" s="80"/>
      <c r="Q153" s="80"/>
      <c r="R153" s="84">
        <f t="shared" si="12"/>
        <v>0</v>
      </c>
      <c r="S153" s="19" t="str">
        <f t="shared" si="9"/>
        <v>OK</v>
      </c>
      <c r="T153" s="48"/>
      <c r="U153" s="48"/>
      <c r="V153" s="48"/>
      <c r="W153" s="48"/>
      <c r="X153" s="48"/>
      <c r="Y153" s="50"/>
      <c r="Z153" s="50"/>
      <c r="AA153" s="50"/>
      <c r="AB153" s="50"/>
      <c r="AC153" s="50"/>
      <c r="AD153" s="50"/>
      <c r="AE153" s="50"/>
      <c r="AF153" s="51"/>
      <c r="AG153" s="51"/>
      <c r="AH153" s="51"/>
      <c r="AI153" s="51"/>
    </row>
    <row r="154" spans="1:35" ht="40" customHeight="1" x14ac:dyDescent="0.35">
      <c r="A154" s="109"/>
      <c r="B154" s="112"/>
      <c r="C154" s="33">
        <v>151</v>
      </c>
      <c r="D154" s="115"/>
      <c r="E154" s="39" t="s">
        <v>89</v>
      </c>
      <c r="F154" s="40" t="s">
        <v>37</v>
      </c>
      <c r="G154" s="40" t="s">
        <v>28</v>
      </c>
      <c r="H154" s="40" t="s">
        <v>29</v>
      </c>
      <c r="I154" s="38">
        <v>240</v>
      </c>
      <c r="J154" s="17">
        <v>0</v>
      </c>
      <c r="K154" s="79">
        <f t="shared" si="10"/>
        <v>0</v>
      </c>
      <c r="L154" s="81">
        <f t="shared" si="13"/>
        <v>0</v>
      </c>
      <c r="M154" s="82"/>
      <c r="N154" s="83">
        <f t="shared" si="11"/>
        <v>0</v>
      </c>
      <c r="O154" s="80"/>
      <c r="P154" s="80"/>
      <c r="Q154" s="80"/>
      <c r="R154" s="84">
        <f t="shared" si="12"/>
        <v>0</v>
      </c>
      <c r="S154" s="19" t="str">
        <f t="shared" si="9"/>
        <v>OK</v>
      </c>
      <c r="T154" s="48"/>
      <c r="U154" s="48"/>
      <c r="V154" s="48"/>
      <c r="W154" s="48"/>
      <c r="X154" s="48"/>
      <c r="Y154" s="50"/>
      <c r="Z154" s="50"/>
      <c r="AA154" s="50"/>
      <c r="AB154" s="50"/>
      <c r="AC154" s="50"/>
      <c r="AD154" s="50"/>
      <c r="AE154" s="50"/>
      <c r="AF154" s="51"/>
      <c r="AG154" s="51"/>
      <c r="AH154" s="51"/>
      <c r="AI154" s="51"/>
    </row>
    <row r="155" spans="1:35" ht="40" customHeight="1" x14ac:dyDescent="0.35">
      <c r="A155" s="109"/>
      <c r="B155" s="112"/>
      <c r="C155" s="33">
        <v>152</v>
      </c>
      <c r="D155" s="115"/>
      <c r="E155" s="39" t="s">
        <v>90</v>
      </c>
      <c r="F155" s="40" t="s">
        <v>37</v>
      </c>
      <c r="G155" s="40" t="s">
        <v>28</v>
      </c>
      <c r="H155" s="40" t="s">
        <v>29</v>
      </c>
      <c r="I155" s="38">
        <v>135</v>
      </c>
      <c r="J155" s="17">
        <v>0</v>
      </c>
      <c r="K155" s="79">
        <f t="shared" si="10"/>
        <v>0</v>
      </c>
      <c r="L155" s="81">
        <f t="shared" si="13"/>
        <v>0</v>
      </c>
      <c r="M155" s="82"/>
      <c r="N155" s="83">
        <f t="shared" si="11"/>
        <v>0</v>
      </c>
      <c r="O155" s="80"/>
      <c r="P155" s="80"/>
      <c r="Q155" s="80"/>
      <c r="R155" s="84">
        <f t="shared" si="12"/>
        <v>0</v>
      </c>
      <c r="S155" s="19" t="str">
        <f t="shared" si="9"/>
        <v>OK</v>
      </c>
      <c r="T155" s="48"/>
      <c r="U155" s="48"/>
      <c r="V155" s="48"/>
      <c r="W155" s="48"/>
      <c r="X155" s="48"/>
      <c r="Y155" s="50"/>
      <c r="Z155" s="50"/>
      <c r="AA155" s="50"/>
      <c r="AB155" s="50"/>
      <c r="AC155" s="50"/>
      <c r="AD155" s="50"/>
      <c r="AE155" s="50"/>
      <c r="AF155" s="51"/>
      <c r="AG155" s="51"/>
      <c r="AH155" s="51"/>
      <c r="AI155" s="51"/>
    </row>
    <row r="156" spans="1:35" ht="40" customHeight="1" x14ac:dyDescent="0.35">
      <c r="A156" s="109"/>
      <c r="B156" s="112"/>
      <c r="C156" s="33">
        <v>153</v>
      </c>
      <c r="D156" s="115"/>
      <c r="E156" s="39" t="s">
        <v>91</v>
      </c>
      <c r="F156" s="40" t="s">
        <v>37</v>
      </c>
      <c r="G156" s="40" t="s">
        <v>92</v>
      </c>
      <c r="H156" s="40" t="s">
        <v>29</v>
      </c>
      <c r="I156" s="38">
        <v>24.21</v>
      </c>
      <c r="J156" s="17">
        <v>0</v>
      </c>
      <c r="K156" s="79">
        <f t="shared" si="10"/>
        <v>0</v>
      </c>
      <c r="L156" s="81">
        <f t="shared" si="13"/>
        <v>0</v>
      </c>
      <c r="M156" s="82"/>
      <c r="N156" s="83">
        <f t="shared" si="11"/>
        <v>0</v>
      </c>
      <c r="O156" s="80"/>
      <c r="P156" s="80"/>
      <c r="Q156" s="80"/>
      <c r="R156" s="84">
        <f t="shared" si="12"/>
        <v>0</v>
      </c>
      <c r="S156" s="19" t="str">
        <f t="shared" si="9"/>
        <v>OK</v>
      </c>
      <c r="T156" s="48"/>
      <c r="U156" s="48"/>
      <c r="V156" s="48"/>
      <c r="W156" s="48"/>
      <c r="X156" s="48"/>
      <c r="Y156" s="50"/>
      <c r="Z156" s="50"/>
      <c r="AA156" s="50"/>
      <c r="AB156" s="50"/>
      <c r="AC156" s="50"/>
      <c r="AD156" s="50"/>
      <c r="AE156" s="50"/>
      <c r="AF156" s="51"/>
      <c r="AG156" s="51"/>
      <c r="AH156" s="51"/>
      <c r="AI156" s="51"/>
    </row>
    <row r="157" spans="1:35" ht="40" customHeight="1" x14ac:dyDescent="0.35">
      <c r="A157" s="109"/>
      <c r="B157" s="112"/>
      <c r="C157" s="33">
        <v>154</v>
      </c>
      <c r="D157" s="115"/>
      <c r="E157" s="39" t="s">
        <v>93</v>
      </c>
      <c r="F157" s="40" t="s">
        <v>125</v>
      </c>
      <c r="G157" s="40" t="s">
        <v>28</v>
      </c>
      <c r="H157" s="40" t="s">
        <v>29</v>
      </c>
      <c r="I157" s="38">
        <v>224</v>
      </c>
      <c r="J157" s="17">
        <v>0</v>
      </c>
      <c r="K157" s="79">
        <f t="shared" si="10"/>
        <v>0</v>
      </c>
      <c r="L157" s="81">
        <f t="shared" si="13"/>
        <v>0</v>
      </c>
      <c r="M157" s="82"/>
      <c r="N157" s="83">
        <f t="shared" si="11"/>
        <v>0</v>
      </c>
      <c r="O157" s="80"/>
      <c r="P157" s="80"/>
      <c r="Q157" s="80"/>
      <c r="R157" s="84">
        <f t="shared" si="12"/>
        <v>0</v>
      </c>
      <c r="S157" s="19" t="str">
        <f t="shared" si="9"/>
        <v>OK</v>
      </c>
      <c r="T157" s="48"/>
      <c r="U157" s="48"/>
      <c r="V157" s="48"/>
      <c r="W157" s="48"/>
      <c r="X157" s="48"/>
      <c r="Y157" s="50"/>
      <c r="Z157" s="50"/>
      <c r="AA157" s="50"/>
      <c r="AB157" s="50"/>
      <c r="AC157" s="50"/>
      <c r="AD157" s="50"/>
      <c r="AE157" s="50"/>
      <c r="AF157" s="51"/>
      <c r="AG157" s="51"/>
      <c r="AH157" s="51"/>
      <c r="AI157" s="51"/>
    </row>
    <row r="158" spans="1:35" ht="40" customHeight="1" x14ac:dyDescent="0.35">
      <c r="A158" s="110"/>
      <c r="B158" s="113"/>
      <c r="C158" s="33">
        <v>155</v>
      </c>
      <c r="D158" s="116"/>
      <c r="E158" s="39" t="s">
        <v>94</v>
      </c>
      <c r="F158" s="40" t="s">
        <v>125</v>
      </c>
      <c r="G158" s="40" t="s">
        <v>28</v>
      </c>
      <c r="H158" s="40" t="s">
        <v>29</v>
      </c>
      <c r="I158" s="38">
        <v>245</v>
      </c>
      <c r="J158" s="17">
        <v>0</v>
      </c>
      <c r="K158" s="79">
        <f t="shared" si="10"/>
        <v>0</v>
      </c>
      <c r="L158" s="81">
        <f t="shared" si="13"/>
        <v>0</v>
      </c>
      <c r="M158" s="82"/>
      <c r="N158" s="83">
        <f t="shared" si="11"/>
        <v>0</v>
      </c>
      <c r="O158" s="80"/>
      <c r="P158" s="80"/>
      <c r="Q158" s="80"/>
      <c r="R158" s="84">
        <f t="shared" si="12"/>
        <v>0</v>
      </c>
      <c r="S158" s="19" t="str">
        <f t="shared" si="9"/>
        <v>OK</v>
      </c>
      <c r="T158" s="48"/>
      <c r="U158" s="48"/>
      <c r="V158" s="48"/>
      <c r="W158" s="48"/>
      <c r="X158" s="48"/>
      <c r="Y158" s="50"/>
      <c r="Z158" s="50"/>
      <c r="AA158" s="50"/>
      <c r="AB158" s="50"/>
      <c r="AC158" s="50"/>
      <c r="AD158" s="50"/>
      <c r="AE158" s="50"/>
      <c r="AF158" s="51"/>
      <c r="AG158" s="51"/>
      <c r="AH158" s="51"/>
      <c r="AI158" s="51"/>
    </row>
    <row r="159" spans="1:35" ht="40" customHeight="1" x14ac:dyDescent="0.35">
      <c r="A159" s="108" t="s">
        <v>143</v>
      </c>
      <c r="B159" s="111">
        <v>5</v>
      </c>
      <c r="C159" s="33">
        <v>156</v>
      </c>
      <c r="D159" s="114" t="s">
        <v>123</v>
      </c>
      <c r="E159" s="39" t="s">
        <v>27</v>
      </c>
      <c r="F159" s="40" t="s">
        <v>125</v>
      </c>
      <c r="G159" s="40" t="s">
        <v>28</v>
      </c>
      <c r="H159" s="40" t="s">
        <v>29</v>
      </c>
      <c r="I159" s="38">
        <v>250</v>
      </c>
      <c r="J159" s="17">
        <v>0</v>
      </c>
      <c r="K159" s="79">
        <f t="shared" si="10"/>
        <v>0</v>
      </c>
      <c r="L159" s="81">
        <f t="shared" si="13"/>
        <v>0</v>
      </c>
      <c r="M159" s="82"/>
      <c r="N159" s="83">
        <f t="shared" si="11"/>
        <v>0</v>
      </c>
      <c r="O159" s="80"/>
      <c r="P159" s="80"/>
      <c r="Q159" s="80"/>
      <c r="R159" s="84">
        <f t="shared" si="12"/>
        <v>0</v>
      </c>
      <c r="S159" s="19" t="str">
        <f t="shared" si="9"/>
        <v>OK</v>
      </c>
      <c r="T159" s="48"/>
      <c r="U159" s="48"/>
      <c r="V159" s="48"/>
      <c r="W159" s="48"/>
      <c r="X159" s="48"/>
      <c r="Y159" s="50"/>
      <c r="Z159" s="50"/>
      <c r="AA159" s="50"/>
      <c r="AB159" s="50"/>
      <c r="AC159" s="50"/>
      <c r="AD159" s="50"/>
      <c r="AE159" s="50"/>
      <c r="AF159" s="51"/>
      <c r="AG159" s="51"/>
      <c r="AH159" s="51"/>
      <c r="AI159" s="51"/>
    </row>
    <row r="160" spans="1:35" ht="40" customHeight="1" x14ac:dyDescent="0.35">
      <c r="A160" s="109"/>
      <c r="B160" s="112"/>
      <c r="C160" s="33">
        <v>157</v>
      </c>
      <c r="D160" s="115"/>
      <c r="E160" s="39" t="s">
        <v>30</v>
      </c>
      <c r="F160" s="40" t="s">
        <v>31</v>
      </c>
      <c r="G160" s="40" t="s">
        <v>28</v>
      </c>
      <c r="H160" s="40" t="s">
        <v>29</v>
      </c>
      <c r="I160" s="38">
        <v>20</v>
      </c>
      <c r="J160" s="17">
        <v>0</v>
      </c>
      <c r="K160" s="79">
        <f t="shared" si="10"/>
        <v>0</v>
      </c>
      <c r="L160" s="81">
        <f t="shared" si="13"/>
        <v>0</v>
      </c>
      <c r="M160" s="82"/>
      <c r="N160" s="83">
        <f t="shared" si="11"/>
        <v>0</v>
      </c>
      <c r="O160" s="80"/>
      <c r="P160" s="80"/>
      <c r="Q160" s="80"/>
      <c r="R160" s="84">
        <f t="shared" si="12"/>
        <v>0</v>
      </c>
      <c r="S160" s="19" t="str">
        <f t="shared" si="9"/>
        <v>OK</v>
      </c>
      <c r="T160" s="48"/>
      <c r="U160" s="48"/>
      <c r="V160" s="48"/>
      <c r="W160" s="48"/>
      <c r="X160" s="48"/>
      <c r="Y160" s="50"/>
      <c r="Z160" s="50"/>
      <c r="AA160" s="50"/>
      <c r="AB160" s="50"/>
      <c r="AC160" s="50"/>
      <c r="AD160" s="50"/>
      <c r="AE160" s="50"/>
      <c r="AF160" s="51"/>
      <c r="AG160" s="51"/>
      <c r="AH160" s="51"/>
      <c r="AI160" s="51"/>
    </row>
    <row r="161" spans="1:35" ht="40" customHeight="1" x14ac:dyDescent="0.35">
      <c r="A161" s="109"/>
      <c r="B161" s="112"/>
      <c r="C161" s="33">
        <v>158</v>
      </c>
      <c r="D161" s="115"/>
      <c r="E161" s="39" t="s">
        <v>32</v>
      </c>
      <c r="F161" s="40" t="s">
        <v>125</v>
      </c>
      <c r="G161" s="40" t="s">
        <v>28</v>
      </c>
      <c r="H161" s="40" t="s">
        <v>29</v>
      </c>
      <c r="I161" s="38">
        <v>32</v>
      </c>
      <c r="J161" s="17">
        <v>0</v>
      </c>
      <c r="K161" s="79">
        <f t="shared" si="10"/>
        <v>0</v>
      </c>
      <c r="L161" s="81">
        <f t="shared" si="13"/>
        <v>0</v>
      </c>
      <c r="M161" s="82"/>
      <c r="N161" s="83">
        <f t="shared" si="11"/>
        <v>0</v>
      </c>
      <c r="O161" s="80"/>
      <c r="P161" s="80"/>
      <c r="Q161" s="80"/>
      <c r="R161" s="84">
        <f t="shared" si="12"/>
        <v>0</v>
      </c>
      <c r="S161" s="19" t="str">
        <f t="shared" si="9"/>
        <v>OK</v>
      </c>
      <c r="T161" s="48"/>
      <c r="U161" s="48"/>
      <c r="V161" s="48"/>
      <c r="W161" s="48"/>
      <c r="X161" s="48"/>
      <c r="Y161" s="50"/>
      <c r="Z161" s="50"/>
      <c r="AA161" s="50"/>
      <c r="AB161" s="50"/>
      <c r="AC161" s="50"/>
      <c r="AD161" s="50"/>
      <c r="AE161" s="50"/>
      <c r="AF161" s="51"/>
      <c r="AG161" s="51"/>
      <c r="AH161" s="51"/>
      <c r="AI161" s="51"/>
    </row>
    <row r="162" spans="1:35" ht="40" customHeight="1" x14ac:dyDescent="0.35">
      <c r="A162" s="109"/>
      <c r="B162" s="112"/>
      <c r="C162" s="33">
        <v>159</v>
      </c>
      <c r="D162" s="115"/>
      <c r="E162" s="39" t="s">
        <v>33</v>
      </c>
      <c r="F162" s="40" t="s">
        <v>125</v>
      </c>
      <c r="G162" s="40" t="s">
        <v>34</v>
      </c>
      <c r="H162" s="40" t="s">
        <v>29</v>
      </c>
      <c r="I162" s="38">
        <v>52</v>
      </c>
      <c r="J162" s="17">
        <v>0</v>
      </c>
      <c r="K162" s="79">
        <f t="shared" si="10"/>
        <v>0</v>
      </c>
      <c r="L162" s="81">
        <f t="shared" si="13"/>
        <v>0</v>
      </c>
      <c r="M162" s="82"/>
      <c r="N162" s="83">
        <f t="shared" si="11"/>
        <v>0</v>
      </c>
      <c r="O162" s="80"/>
      <c r="P162" s="80"/>
      <c r="Q162" s="80"/>
      <c r="R162" s="84">
        <f t="shared" si="12"/>
        <v>0</v>
      </c>
      <c r="S162" s="19" t="str">
        <f t="shared" si="9"/>
        <v>OK</v>
      </c>
      <c r="T162" s="48"/>
      <c r="U162" s="48"/>
      <c r="V162" s="48"/>
      <c r="W162" s="48"/>
      <c r="X162" s="48"/>
      <c r="Y162" s="50"/>
      <c r="Z162" s="50"/>
      <c r="AA162" s="50"/>
      <c r="AB162" s="50"/>
      <c r="AC162" s="50"/>
      <c r="AD162" s="50"/>
      <c r="AE162" s="50"/>
      <c r="AF162" s="51"/>
      <c r="AG162" s="51"/>
      <c r="AH162" s="51"/>
      <c r="AI162" s="51"/>
    </row>
    <row r="163" spans="1:35" ht="40" customHeight="1" x14ac:dyDescent="0.35">
      <c r="A163" s="109"/>
      <c r="B163" s="112"/>
      <c r="C163" s="33">
        <v>160</v>
      </c>
      <c r="D163" s="115"/>
      <c r="E163" s="39" t="s">
        <v>35</v>
      </c>
      <c r="F163" s="40" t="s">
        <v>125</v>
      </c>
      <c r="G163" s="40" t="s">
        <v>36</v>
      </c>
      <c r="H163" s="40" t="s">
        <v>29</v>
      </c>
      <c r="I163" s="38">
        <v>75</v>
      </c>
      <c r="J163" s="17">
        <v>0</v>
      </c>
      <c r="K163" s="79">
        <f t="shared" si="10"/>
        <v>0</v>
      </c>
      <c r="L163" s="81">
        <f t="shared" si="13"/>
        <v>0</v>
      </c>
      <c r="M163" s="82"/>
      <c r="N163" s="83">
        <f t="shared" si="11"/>
        <v>0</v>
      </c>
      <c r="O163" s="80"/>
      <c r="P163" s="80"/>
      <c r="Q163" s="80"/>
      <c r="R163" s="84">
        <f t="shared" si="12"/>
        <v>0</v>
      </c>
      <c r="S163" s="19" t="str">
        <f t="shared" si="9"/>
        <v>OK</v>
      </c>
      <c r="T163" s="48"/>
      <c r="U163" s="48"/>
      <c r="V163" s="48"/>
      <c r="W163" s="48"/>
      <c r="X163" s="48"/>
      <c r="Y163" s="50"/>
      <c r="Z163" s="50"/>
      <c r="AA163" s="50"/>
      <c r="AB163" s="50"/>
      <c r="AC163" s="50"/>
      <c r="AD163" s="50"/>
      <c r="AE163" s="50"/>
      <c r="AF163" s="51"/>
      <c r="AG163" s="51"/>
      <c r="AH163" s="51"/>
      <c r="AI163" s="51"/>
    </row>
    <row r="164" spans="1:35" ht="40" customHeight="1" x14ac:dyDescent="0.35">
      <c r="A164" s="109"/>
      <c r="B164" s="112"/>
      <c r="C164" s="33">
        <v>161</v>
      </c>
      <c r="D164" s="115"/>
      <c r="E164" s="39" t="s">
        <v>127</v>
      </c>
      <c r="F164" s="40" t="s">
        <v>125</v>
      </c>
      <c r="G164" s="40" t="s">
        <v>28</v>
      </c>
      <c r="H164" s="40" t="s">
        <v>29</v>
      </c>
      <c r="I164" s="38">
        <v>6.59</v>
      </c>
      <c r="J164" s="17">
        <v>0</v>
      </c>
      <c r="K164" s="79">
        <f t="shared" si="10"/>
        <v>0</v>
      </c>
      <c r="L164" s="81">
        <f t="shared" si="13"/>
        <v>0</v>
      </c>
      <c r="M164" s="82"/>
      <c r="N164" s="83">
        <f t="shared" si="11"/>
        <v>0</v>
      </c>
      <c r="O164" s="80"/>
      <c r="P164" s="80"/>
      <c r="Q164" s="80"/>
      <c r="R164" s="84">
        <f t="shared" si="12"/>
        <v>0</v>
      </c>
      <c r="S164" s="19" t="str">
        <f t="shared" si="9"/>
        <v>OK</v>
      </c>
      <c r="T164" s="48"/>
      <c r="U164" s="48"/>
      <c r="V164" s="48"/>
      <c r="W164" s="48"/>
      <c r="X164" s="48"/>
      <c r="Y164" s="50"/>
      <c r="Z164" s="50"/>
      <c r="AA164" s="50"/>
      <c r="AB164" s="50"/>
      <c r="AC164" s="50"/>
      <c r="AD164" s="50"/>
      <c r="AE164" s="50"/>
      <c r="AF164" s="51"/>
      <c r="AG164" s="51"/>
      <c r="AH164" s="51"/>
      <c r="AI164" s="51"/>
    </row>
    <row r="165" spans="1:35" ht="40" customHeight="1" x14ac:dyDescent="0.35">
      <c r="A165" s="109"/>
      <c r="B165" s="112"/>
      <c r="C165" s="33">
        <v>162</v>
      </c>
      <c r="D165" s="115"/>
      <c r="E165" s="39" t="s">
        <v>41</v>
      </c>
      <c r="F165" s="40" t="s">
        <v>10</v>
      </c>
      <c r="G165" s="40" t="s">
        <v>28</v>
      </c>
      <c r="H165" s="40" t="s">
        <v>29</v>
      </c>
      <c r="I165" s="38">
        <v>74.28</v>
      </c>
      <c r="J165" s="17">
        <v>0</v>
      </c>
      <c r="K165" s="79">
        <f t="shared" si="10"/>
        <v>0</v>
      </c>
      <c r="L165" s="81">
        <f t="shared" si="13"/>
        <v>0</v>
      </c>
      <c r="M165" s="82"/>
      <c r="N165" s="83">
        <f t="shared" si="11"/>
        <v>0</v>
      </c>
      <c r="O165" s="80"/>
      <c r="P165" s="80"/>
      <c r="Q165" s="80"/>
      <c r="R165" s="84">
        <f t="shared" si="12"/>
        <v>0</v>
      </c>
      <c r="S165" s="19" t="str">
        <f t="shared" si="9"/>
        <v>OK</v>
      </c>
      <c r="T165" s="48"/>
      <c r="U165" s="48"/>
      <c r="V165" s="48"/>
      <c r="W165" s="48"/>
      <c r="X165" s="48"/>
      <c r="Y165" s="50"/>
      <c r="Z165" s="50"/>
      <c r="AA165" s="50"/>
      <c r="AB165" s="50"/>
      <c r="AC165" s="50"/>
      <c r="AD165" s="50"/>
      <c r="AE165" s="50"/>
      <c r="AF165" s="51"/>
      <c r="AG165" s="51"/>
      <c r="AH165" s="51"/>
      <c r="AI165" s="51"/>
    </row>
    <row r="166" spans="1:35" ht="40" customHeight="1" x14ac:dyDescent="0.35">
      <c r="A166" s="109"/>
      <c r="B166" s="112"/>
      <c r="C166" s="33">
        <v>163</v>
      </c>
      <c r="D166" s="115"/>
      <c r="E166" s="39" t="s">
        <v>42</v>
      </c>
      <c r="F166" s="40" t="s">
        <v>43</v>
      </c>
      <c r="G166" s="40" t="s">
        <v>28</v>
      </c>
      <c r="H166" s="40" t="s">
        <v>29</v>
      </c>
      <c r="I166" s="38">
        <v>26.57</v>
      </c>
      <c r="J166" s="17">
        <v>0</v>
      </c>
      <c r="K166" s="79">
        <f t="shared" si="10"/>
        <v>0</v>
      </c>
      <c r="L166" s="81">
        <f t="shared" si="13"/>
        <v>0</v>
      </c>
      <c r="M166" s="82"/>
      <c r="N166" s="83">
        <f t="shared" si="11"/>
        <v>0</v>
      </c>
      <c r="O166" s="80"/>
      <c r="P166" s="80"/>
      <c r="Q166" s="80"/>
      <c r="R166" s="84">
        <f t="shared" si="12"/>
        <v>0</v>
      </c>
      <c r="S166" s="19" t="str">
        <f t="shared" si="9"/>
        <v>OK</v>
      </c>
      <c r="T166" s="48"/>
      <c r="U166" s="48"/>
      <c r="V166" s="48"/>
      <c r="W166" s="48"/>
      <c r="X166" s="48"/>
      <c r="Y166" s="50"/>
      <c r="Z166" s="50"/>
      <c r="AA166" s="50"/>
      <c r="AB166" s="50"/>
      <c r="AC166" s="50"/>
      <c r="AD166" s="50"/>
      <c r="AE166" s="50"/>
      <c r="AF166" s="51"/>
      <c r="AG166" s="51"/>
      <c r="AH166" s="51"/>
      <c r="AI166" s="51"/>
    </row>
    <row r="167" spans="1:35" ht="40" customHeight="1" x14ac:dyDescent="0.35">
      <c r="A167" s="109"/>
      <c r="B167" s="112"/>
      <c r="C167" s="33">
        <v>164</v>
      </c>
      <c r="D167" s="115"/>
      <c r="E167" s="39" t="s">
        <v>44</v>
      </c>
      <c r="F167" s="40" t="s">
        <v>37</v>
      </c>
      <c r="G167" s="40" t="s">
        <v>45</v>
      </c>
      <c r="H167" s="40" t="s">
        <v>29</v>
      </c>
      <c r="I167" s="38">
        <v>34.21</v>
      </c>
      <c r="J167" s="17">
        <v>0</v>
      </c>
      <c r="K167" s="79">
        <f t="shared" si="10"/>
        <v>0</v>
      </c>
      <c r="L167" s="81">
        <f t="shared" si="13"/>
        <v>0</v>
      </c>
      <c r="M167" s="82"/>
      <c r="N167" s="83">
        <f t="shared" si="11"/>
        <v>0</v>
      </c>
      <c r="O167" s="80"/>
      <c r="P167" s="80"/>
      <c r="Q167" s="80"/>
      <c r="R167" s="84">
        <f t="shared" si="12"/>
        <v>0</v>
      </c>
      <c r="S167" s="19" t="str">
        <f t="shared" si="9"/>
        <v>OK</v>
      </c>
      <c r="T167" s="48"/>
      <c r="U167" s="48"/>
      <c r="V167" s="48"/>
      <c r="W167" s="48"/>
      <c r="X167" s="48"/>
      <c r="Y167" s="50"/>
      <c r="Z167" s="50"/>
      <c r="AA167" s="50"/>
      <c r="AB167" s="50"/>
      <c r="AC167" s="50"/>
      <c r="AD167" s="50"/>
      <c r="AE167" s="50"/>
      <c r="AF167" s="51"/>
      <c r="AG167" s="51"/>
      <c r="AH167" s="51"/>
      <c r="AI167" s="51"/>
    </row>
    <row r="168" spans="1:35" ht="40" customHeight="1" x14ac:dyDescent="0.35">
      <c r="A168" s="109"/>
      <c r="B168" s="112"/>
      <c r="C168" s="33">
        <v>165</v>
      </c>
      <c r="D168" s="115"/>
      <c r="E168" s="39" t="s">
        <v>46</v>
      </c>
      <c r="F168" s="40" t="s">
        <v>37</v>
      </c>
      <c r="G168" s="40" t="s">
        <v>99</v>
      </c>
      <c r="H168" s="40" t="s">
        <v>29</v>
      </c>
      <c r="I168" s="38">
        <v>27</v>
      </c>
      <c r="J168" s="17">
        <v>0</v>
      </c>
      <c r="K168" s="79">
        <f t="shared" si="10"/>
        <v>0</v>
      </c>
      <c r="L168" s="81">
        <f t="shared" si="13"/>
        <v>0</v>
      </c>
      <c r="M168" s="82"/>
      <c r="N168" s="83">
        <f t="shared" si="11"/>
        <v>0</v>
      </c>
      <c r="O168" s="80"/>
      <c r="P168" s="80"/>
      <c r="Q168" s="80"/>
      <c r="R168" s="84">
        <f t="shared" si="12"/>
        <v>0</v>
      </c>
      <c r="S168" s="19" t="str">
        <f t="shared" si="9"/>
        <v>OK</v>
      </c>
      <c r="T168" s="48"/>
      <c r="U168" s="48"/>
      <c r="V168" s="48"/>
      <c r="W168" s="48"/>
      <c r="X168" s="48"/>
      <c r="Y168" s="50"/>
      <c r="Z168" s="50"/>
      <c r="AA168" s="50"/>
      <c r="AB168" s="50"/>
      <c r="AC168" s="50"/>
      <c r="AD168" s="50"/>
      <c r="AE168" s="50"/>
      <c r="AF168" s="51"/>
      <c r="AG168" s="51"/>
      <c r="AH168" s="51"/>
      <c r="AI168" s="51"/>
    </row>
    <row r="169" spans="1:35" ht="40" customHeight="1" x14ac:dyDescent="0.35">
      <c r="A169" s="109"/>
      <c r="B169" s="112"/>
      <c r="C169" s="33">
        <v>166</v>
      </c>
      <c r="D169" s="115"/>
      <c r="E169" s="39" t="s">
        <v>48</v>
      </c>
      <c r="F169" s="40" t="s">
        <v>37</v>
      </c>
      <c r="G169" s="40" t="s">
        <v>49</v>
      </c>
      <c r="H169" s="40" t="s">
        <v>29</v>
      </c>
      <c r="I169" s="38">
        <v>19.21</v>
      </c>
      <c r="J169" s="17">
        <v>0</v>
      </c>
      <c r="K169" s="79">
        <f t="shared" si="10"/>
        <v>0</v>
      </c>
      <c r="L169" s="81">
        <f t="shared" si="13"/>
        <v>0</v>
      </c>
      <c r="M169" s="82"/>
      <c r="N169" s="83">
        <f t="shared" si="11"/>
        <v>0</v>
      </c>
      <c r="O169" s="80"/>
      <c r="P169" s="80"/>
      <c r="Q169" s="80"/>
      <c r="R169" s="84">
        <f t="shared" si="12"/>
        <v>0</v>
      </c>
      <c r="S169" s="19" t="str">
        <f t="shared" si="9"/>
        <v>OK</v>
      </c>
      <c r="T169" s="48"/>
      <c r="U169" s="48"/>
      <c r="V169" s="48"/>
      <c r="W169" s="48"/>
      <c r="X169" s="48"/>
      <c r="Y169" s="50"/>
      <c r="Z169" s="50"/>
      <c r="AA169" s="50"/>
      <c r="AB169" s="50"/>
      <c r="AC169" s="50"/>
      <c r="AD169" s="50"/>
      <c r="AE169" s="50"/>
      <c r="AF169" s="51"/>
      <c r="AG169" s="51"/>
      <c r="AH169" s="51"/>
      <c r="AI169" s="51"/>
    </row>
    <row r="170" spans="1:35" ht="40" customHeight="1" x14ac:dyDescent="0.35">
      <c r="A170" s="109"/>
      <c r="B170" s="112"/>
      <c r="C170" s="33">
        <v>167</v>
      </c>
      <c r="D170" s="115"/>
      <c r="E170" s="39" t="s">
        <v>50</v>
      </c>
      <c r="F170" s="40" t="s">
        <v>37</v>
      </c>
      <c r="G170" s="40" t="s">
        <v>51</v>
      </c>
      <c r="H170" s="40" t="s">
        <v>29</v>
      </c>
      <c r="I170" s="38">
        <v>240.3</v>
      </c>
      <c r="J170" s="17">
        <v>0</v>
      </c>
      <c r="K170" s="79">
        <f t="shared" si="10"/>
        <v>0</v>
      </c>
      <c r="L170" s="81">
        <f t="shared" si="13"/>
        <v>0</v>
      </c>
      <c r="M170" s="82"/>
      <c r="N170" s="83">
        <f t="shared" si="11"/>
        <v>0</v>
      </c>
      <c r="O170" s="80"/>
      <c r="P170" s="80"/>
      <c r="Q170" s="80"/>
      <c r="R170" s="84">
        <f t="shared" si="12"/>
        <v>0</v>
      </c>
      <c r="S170" s="19" t="str">
        <f t="shared" si="9"/>
        <v>OK</v>
      </c>
      <c r="T170" s="48"/>
      <c r="U170" s="48"/>
      <c r="V170" s="48"/>
      <c r="W170" s="48"/>
      <c r="X170" s="48"/>
      <c r="Y170" s="50"/>
      <c r="Z170" s="50"/>
      <c r="AA170" s="50"/>
      <c r="AB170" s="50"/>
      <c r="AC170" s="50"/>
      <c r="AD170" s="50"/>
      <c r="AE170" s="50"/>
      <c r="AF170" s="51"/>
      <c r="AG170" s="51"/>
      <c r="AH170" s="51"/>
      <c r="AI170" s="51"/>
    </row>
    <row r="171" spans="1:35" ht="40" customHeight="1" x14ac:dyDescent="0.35">
      <c r="A171" s="109"/>
      <c r="B171" s="112"/>
      <c r="C171" s="33">
        <v>168</v>
      </c>
      <c r="D171" s="115"/>
      <c r="E171" s="39" t="s">
        <v>52</v>
      </c>
      <c r="F171" s="40" t="s">
        <v>37</v>
      </c>
      <c r="G171" s="40" t="s">
        <v>53</v>
      </c>
      <c r="H171" s="40" t="s">
        <v>29</v>
      </c>
      <c r="I171" s="38">
        <v>262.35000000000002</v>
      </c>
      <c r="J171" s="17">
        <v>0</v>
      </c>
      <c r="K171" s="79">
        <f t="shared" si="10"/>
        <v>0</v>
      </c>
      <c r="L171" s="81">
        <f t="shared" si="13"/>
        <v>0</v>
      </c>
      <c r="M171" s="82"/>
      <c r="N171" s="83">
        <f t="shared" si="11"/>
        <v>0</v>
      </c>
      <c r="O171" s="80"/>
      <c r="P171" s="80"/>
      <c r="Q171" s="80"/>
      <c r="R171" s="84">
        <f t="shared" si="12"/>
        <v>0</v>
      </c>
      <c r="S171" s="19" t="str">
        <f t="shared" si="9"/>
        <v>OK</v>
      </c>
      <c r="T171" s="48"/>
      <c r="U171" s="48"/>
      <c r="V171" s="48"/>
      <c r="W171" s="48"/>
      <c r="X171" s="48"/>
      <c r="Y171" s="50"/>
      <c r="Z171" s="50"/>
      <c r="AA171" s="50"/>
      <c r="AB171" s="50"/>
      <c r="AC171" s="50"/>
      <c r="AD171" s="50"/>
      <c r="AE171" s="50"/>
      <c r="AF171" s="51"/>
      <c r="AG171" s="51"/>
      <c r="AH171" s="51"/>
      <c r="AI171" s="51"/>
    </row>
    <row r="172" spans="1:35" ht="40" customHeight="1" x14ac:dyDescent="0.35">
      <c r="A172" s="109"/>
      <c r="B172" s="112"/>
      <c r="C172" s="33">
        <v>169</v>
      </c>
      <c r="D172" s="115"/>
      <c r="E172" s="39" t="s">
        <v>54</v>
      </c>
      <c r="F172" s="40" t="s">
        <v>37</v>
      </c>
      <c r="G172" s="40" t="s">
        <v>95</v>
      </c>
      <c r="H172" s="40" t="s">
        <v>29</v>
      </c>
      <c r="I172" s="38">
        <v>86.48</v>
      </c>
      <c r="J172" s="17">
        <v>0</v>
      </c>
      <c r="K172" s="79">
        <f t="shared" si="10"/>
        <v>0</v>
      </c>
      <c r="L172" s="81">
        <f t="shared" si="13"/>
        <v>0</v>
      </c>
      <c r="M172" s="82"/>
      <c r="N172" s="83">
        <f t="shared" si="11"/>
        <v>0</v>
      </c>
      <c r="O172" s="80"/>
      <c r="P172" s="80"/>
      <c r="Q172" s="80"/>
      <c r="R172" s="84">
        <f t="shared" si="12"/>
        <v>0</v>
      </c>
      <c r="S172" s="19" t="str">
        <f t="shared" si="9"/>
        <v>OK</v>
      </c>
      <c r="T172" s="48"/>
      <c r="U172" s="48"/>
      <c r="V172" s="48"/>
      <c r="W172" s="48"/>
      <c r="X172" s="48"/>
      <c r="Y172" s="50"/>
      <c r="Z172" s="50"/>
      <c r="AA172" s="50"/>
      <c r="AB172" s="50"/>
      <c r="AC172" s="50"/>
      <c r="AD172" s="50"/>
      <c r="AE172" s="50"/>
      <c r="AF172" s="51"/>
      <c r="AG172" s="51"/>
      <c r="AH172" s="51"/>
      <c r="AI172" s="51"/>
    </row>
    <row r="173" spans="1:35" ht="40" customHeight="1" x14ac:dyDescent="0.35">
      <c r="A173" s="109"/>
      <c r="B173" s="112"/>
      <c r="C173" s="33">
        <v>170</v>
      </c>
      <c r="D173" s="115"/>
      <c r="E173" s="39" t="s">
        <v>56</v>
      </c>
      <c r="F173" s="40" t="s">
        <v>37</v>
      </c>
      <c r="G173" s="40" t="s">
        <v>96</v>
      </c>
      <c r="H173" s="40" t="s">
        <v>29</v>
      </c>
      <c r="I173" s="38">
        <v>33.17</v>
      </c>
      <c r="J173" s="17">
        <v>0</v>
      </c>
      <c r="K173" s="79">
        <f t="shared" si="10"/>
        <v>0</v>
      </c>
      <c r="L173" s="81">
        <f t="shared" si="13"/>
        <v>0</v>
      </c>
      <c r="M173" s="82"/>
      <c r="N173" s="83">
        <f t="shared" si="11"/>
        <v>0</v>
      </c>
      <c r="O173" s="80"/>
      <c r="P173" s="80"/>
      <c r="Q173" s="80"/>
      <c r="R173" s="84">
        <f t="shared" si="12"/>
        <v>0</v>
      </c>
      <c r="S173" s="19" t="str">
        <f t="shared" si="9"/>
        <v>OK</v>
      </c>
      <c r="T173" s="48"/>
      <c r="U173" s="48"/>
      <c r="V173" s="48"/>
      <c r="W173" s="48"/>
      <c r="X173" s="48"/>
      <c r="Y173" s="50"/>
      <c r="Z173" s="50"/>
      <c r="AA173" s="50"/>
      <c r="AB173" s="50"/>
      <c r="AC173" s="50"/>
      <c r="AD173" s="50"/>
      <c r="AE173" s="50"/>
      <c r="AF173" s="51"/>
      <c r="AG173" s="51"/>
      <c r="AH173" s="51"/>
      <c r="AI173" s="51"/>
    </row>
    <row r="174" spans="1:35" ht="40" customHeight="1" x14ac:dyDescent="0.35">
      <c r="A174" s="109"/>
      <c r="B174" s="112"/>
      <c r="C174" s="33">
        <v>171</v>
      </c>
      <c r="D174" s="115"/>
      <c r="E174" s="39" t="s">
        <v>58</v>
      </c>
      <c r="F174" s="40" t="s">
        <v>37</v>
      </c>
      <c r="G174" s="40" t="s">
        <v>59</v>
      </c>
      <c r="H174" s="40" t="s">
        <v>29</v>
      </c>
      <c r="I174" s="38">
        <v>74.31</v>
      </c>
      <c r="J174" s="17">
        <v>0</v>
      </c>
      <c r="K174" s="79">
        <f t="shared" si="10"/>
        <v>0</v>
      </c>
      <c r="L174" s="81">
        <f t="shared" si="13"/>
        <v>0</v>
      </c>
      <c r="M174" s="82"/>
      <c r="N174" s="83">
        <f t="shared" si="11"/>
        <v>0</v>
      </c>
      <c r="O174" s="80"/>
      <c r="P174" s="80"/>
      <c r="Q174" s="80"/>
      <c r="R174" s="84">
        <f t="shared" si="12"/>
        <v>0</v>
      </c>
      <c r="S174" s="19" t="str">
        <f t="shared" si="9"/>
        <v>OK</v>
      </c>
      <c r="T174" s="48"/>
      <c r="U174" s="48"/>
      <c r="V174" s="48"/>
      <c r="W174" s="48"/>
      <c r="X174" s="48"/>
      <c r="Y174" s="50"/>
      <c r="Z174" s="50"/>
      <c r="AA174" s="50"/>
      <c r="AB174" s="50"/>
      <c r="AC174" s="50"/>
      <c r="AD174" s="50"/>
      <c r="AE174" s="50"/>
      <c r="AF174" s="51"/>
      <c r="AG174" s="51"/>
      <c r="AH174" s="51"/>
      <c r="AI174" s="51"/>
    </row>
    <row r="175" spans="1:35" ht="40" customHeight="1" x14ac:dyDescent="0.35">
      <c r="A175" s="109"/>
      <c r="B175" s="112"/>
      <c r="C175" s="33">
        <v>172</v>
      </c>
      <c r="D175" s="115"/>
      <c r="E175" s="39" t="s">
        <v>60</v>
      </c>
      <c r="F175" s="40" t="s">
        <v>37</v>
      </c>
      <c r="G175" s="40" t="s">
        <v>61</v>
      </c>
      <c r="H175" s="40" t="s">
        <v>29</v>
      </c>
      <c r="I175" s="38">
        <v>124.47</v>
      </c>
      <c r="J175" s="17">
        <v>0</v>
      </c>
      <c r="K175" s="79">
        <f t="shared" si="10"/>
        <v>0</v>
      </c>
      <c r="L175" s="81">
        <f t="shared" si="13"/>
        <v>0</v>
      </c>
      <c r="M175" s="82"/>
      <c r="N175" s="83">
        <f t="shared" si="11"/>
        <v>0</v>
      </c>
      <c r="O175" s="80"/>
      <c r="P175" s="80"/>
      <c r="Q175" s="80"/>
      <c r="R175" s="84">
        <f t="shared" si="12"/>
        <v>0</v>
      </c>
      <c r="S175" s="19" t="str">
        <f t="shared" si="9"/>
        <v>OK</v>
      </c>
      <c r="T175" s="48"/>
      <c r="U175" s="48"/>
      <c r="V175" s="48"/>
      <c r="W175" s="48"/>
      <c r="X175" s="48"/>
      <c r="Y175" s="50"/>
      <c r="Z175" s="50"/>
      <c r="AA175" s="50"/>
      <c r="AB175" s="50"/>
      <c r="AC175" s="50"/>
      <c r="AD175" s="50"/>
      <c r="AE175" s="50"/>
      <c r="AF175" s="51"/>
      <c r="AG175" s="51"/>
      <c r="AH175" s="51"/>
      <c r="AI175" s="51"/>
    </row>
    <row r="176" spans="1:35" ht="40" customHeight="1" x14ac:dyDescent="0.35">
      <c r="A176" s="109"/>
      <c r="B176" s="112"/>
      <c r="C176" s="33">
        <v>173</v>
      </c>
      <c r="D176" s="115"/>
      <c r="E176" s="39" t="s">
        <v>62</v>
      </c>
      <c r="F176" s="40" t="s">
        <v>125</v>
      </c>
      <c r="G176" s="40" t="s">
        <v>63</v>
      </c>
      <c r="H176" s="40" t="s">
        <v>29</v>
      </c>
      <c r="I176" s="38">
        <v>1329.82</v>
      </c>
      <c r="J176" s="17">
        <v>0</v>
      </c>
      <c r="K176" s="79">
        <f t="shared" si="10"/>
        <v>0</v>
      </c>
      <c r="L176" s="81">
        <f t="shared" si="13"/>
        <v>0</v>
      </c>
      <c r="M176" s="82"/>
      <c r="N176" s="83">
        <f t="shared" si="11"/>
        <v>0</v>
      </c>
      <c r="O176" s="80"/>
      <c r="P176" s="80"/>
      <c r="Q176" s="80"/>
      <c r="R176" s="84">
        <f t="shared" si="12"/>
        <v>0</v>
      </c>
      <c r="S176" s="19" t="str">
        <f t="shared" si="9"/>
        <v>OK</v>
      </c>
      <c r="T176" s="48"/>
      <c r="U176" s="48"/>
      <c r="V176" s="48"/>
      <c r="W176" s="48"/>
      <c r="X176" s="48"/>
      <c r="Y176" s="50"/>
      <c r="Z176" s="50"/>
      <c r="AA176" s="50"/>
      <c r="AB176" s="50"/>
      <c r="AC176" s="50"/>
      <c r="AD176" s="50"/>
      <c r="AE176" s="50"/>
      <c r="AF176" s="51"/>
      <c r="AG176" s="51"/>
      <c r="AH176" s="51"/>
      <c r="AI176" s="51"/>
    </row>
    <row r="177" spans="1:35" ht="40" customHeight="1" x14ac:dyDescent="0.35">
      <c r="A177" s="109"/>
      <c r="B177" s="112"/>
      <c r="C177" s="33">
        <v>174</v>
      </c>
      <c r="D177" s="115"/>
      <c r="E177" s="39" t="s">
        <v>64</v>
      </c>
      <c r="F177" s="40" t="s">
        <v>125</v>
      </c>
      <c r="G177" s="40" t="s">
        <v>63</v>
      </c>
      <c r="H177" s="40" t="s">
        <v>29</v>
      </c>
      <c r="I177" s="38">
        <v>699.23</v>
      </c>
      <c r="J177" s="17">
        <v>0</v>
      </c>
      <c r="K177" s="79">
        <f t="shared" si="10"/>
        <v>0</v>
      </c>
      <c r="L177" s="81">
        <f t="shared" si="13"/>
        <v>0</v>
      </c>
      <c r="M177" s="82"/>
      <c r="N177" s="83">
        <f t="shared" si="11"/>
        <v>0</v>
      </c>
      <c r="O177" s="80"/>
      <c r="P177" s="80"/>
      <c r="Q177" s="80"/>
      <c r="R177" s="84">
        <f t="shared" si="12"/>
        <v>0</v>
      </c>
      <c r="S177" s="19" t="str">
        <f t="shared" si="9"/>
        <v>OK</v>
      </c>
      <c r="T177" s="48"/>
      <c r="U177" s="48"/>
      <c r="V177" s="48"/>
      <c r="W177" s="48"/>
      <c r="X177" s="48"/>
      <c r="Y177" s="50"/>
      <c r="Z177" s="50"/>
      <c r="AA177" s="50"/>
      <c r="AB177" s="50"/>
      <c r="AC177" s="50"/>
      <c r="AD177" s="50"/>
      <c r="AE177" s="50"/>
      <c r="AF177" s="51"/>
      <c r="AG177" s="51"/>
      <c r="AH177" s="51"/>
      <c r="AI177" s="51"/>
    </row>
    <row r="178" spans="1:35" ht="40" customHeight="1" x14ac:dyDescent="0.35">
      <c r="A178" s="109"/>
      <c r="B178" s="112"/>
      <c r="C178" s="33">
        <v>175</v>
      </c>
      <c r="D178" s="115"/>
      <c r="E178" s="39" t="s">
        <v>65</v>
      </c>
      <c r="F178" s="40" t="s">
        <v>125</v>
      </c>
      <c r="G178" s="40" t="s">
        <v>66</v>
      </c>
      <c r="H178" s="40" t="s">
        <v>29</v>
      </c>
      <c r="I178" s="38">
        <v>188.79</v>
      </c>
      <c r="J178" s="17">
        <v>0</v>
      </c>
      <c r="K178" s="79">
        <f t="shared" si="10"/>
        <v>0</v>
      </c>
      <c r="L178" s="81">
        <f t="shared" si="13"/>
        <v>0</v>
      </c>
      <c r="M178" s="82"/>
      <c r="N178" s="83">
        <f t="shared" si="11"/>
        <v>0</v>
      </c>
      <c r="O178" s="80"/>
      <c r="P178" s="80"/>
      <c r="Q178" s="80"/>
      <c r="R178" s="84">
        <f t="shared" si="12"/>
        <v>0</v>
      </c>
      <c r="S178" s="19" t="str">
        <f t="shared" si="9"/>
        <v>OK</v>
      </c>
      <c r="T178" s="48"/>
      <c r="U178" s="48"/>
      <c r="V178" s="48"/>
      <c r="W178" s="48"/>
      <c r="X178" s="48"/>
      <c r="Y178" s="50"/>
      <c r="Z178" s="50"/>
      <c r="AA178" s="50"/>
      <c r="AB178" s="50"/>
      <c r="AC178" s="50"/>
      <c r="AD178" s="50"/>
      <c r="AE178" s="50"/>
      <c r="AF178" s="51"/>
      <c r="AG178" s="51"/>
      <c r="AH178" s="51"/>
      <c r="AI178" s="51"/>
    </row>
    <row r="179" spans="1:35" ht="40" customHeight="1" x14ac:dyDescent="0.35">
      <c r="A179" s="109"/>
      <c r="B179" s="112"/>
      <c r="C179" s="33">
        <v>176</v>
      </c>
      <c r="D179" s="115"/>
      <c r="E179" s="39" t="s">
        <v>69</v>
      </c>
      <c r="F179" s="40" t="s">
        <v>125</v>
      </c>
      <c r="G179" s="40" t="s">
        <v>28</v>
      </c>
      <c r="H179" s="40" t="s">
        <v>29</v>
      </c>
      <c r="I179" s="38">
        <v>433.26</v>
      </c>
      <c r="J179" s="17">
        <v>0</v>
      </c>
      <c r="K179" s="79">
        <f t="shared" si="10"/>
        <v>0</v>
      </c>
      <c r="L179" s="81">
        <f t="shared" si="13"/>
        <v>0</v>
      </c>
      <c r="M179" s="82"/>
      <c r="N179" s="83">
        <f t="shared" si="11"/>
        <v>0</v>
      </c>
      <c r="O179" s="80"/>
      <c r="P179" s="80"/>
      <c r="Q179" s="80"/>
      <c r="R179" s="84">
        <f t="shared" si="12"/>
        <v>0</v>
      </c>
      <c r="S179" s="19" t="str">
        <f t="shared" si="9"/>
        <v>OK</v>
      </c>
      <c r="T179" s="48"/>
      <c r="U179" s="48"/>
      <c r="V179" s="48"/>
      <c r="W179" s="48"/>
      <c r="X179" s="48"/>
      <c r="Y179" s="50"/>
      <c r="Z179" s="50"/>
      <c r="AA179" s="50"/>
      <c r="AB179" s="50"/>
      <c r="AC179" s="50"/>
      <c r="AD179" s="50"/>
      <c r="AE179" s="50"/>
      <c r="AF179" s="51"/>
      <c r="AG179" s="51"/>
      <c r="AH179" s="51"/>
      <c r="AI179" s="51"/>
    </row>
    <row r="180" spans="1:35" ht="40" customHeight="1" x14ac:dyDescent="0.35">
      <c r="A180" s="109"/>
      <c r="B180" s="112"/>
      <c r="C180" s="33">
        <v>177</v>
      </c>
      <c r="D180" s="115"/>
      <c r="E180" s="39" t="s">
        <v>70</v>
      </c>
      <c r="F180" s="40" t="s">
        <v>125</v>
      </c>
      <c r="G180" s="40" t="s">
        <v>71</v>
      </c>
      <c r="H180" s="40" t="s">
        <v>29</v>
      </c>
      <c r="I180" s="38">
        <v>164.74</v>
      </c>
      <c r="J180" s="17">
        <v>0</v>
      </c>
      <c r="K180" s="79">
        <f t="shared" si="10"/>
        <v>0</v>
      </c>
      <c r="L180" s="81">
        <f t="shared" si="13"/>
        <v>0</v>
      </c>
      <c r="M180" s="82"/>
      <c r="N180" s="83">
        <f t="shared" si="11"/>
        <v>0</v>
      </c>
      <c r="O180" s="80"/>
      <c r="P180" s="80"/>
      <c r="Q180" s="80"/>
      <c r="R180" s="84">
        <f t="shared" si="12"/>
        <v>0</v>
      </c>
      <c r="S180" s="19" t="str">
        <f t="shared" si="9"/>
        <v>OK</v>
      </c>
      <c r="T180" s="48"/>
      <c r="U180" s="48"/>
      <c r="V180" s="48"/>
      <c r="W180" s="48"/>
      <c r="X180" s="48"/>
      <c r="Y180" s="50"/>
      <c r="Z180" s="50"/>
      <c r="AA180" s="50"/>
      <c r="AB180" s="50"/>
      <c r="AC180" s="50"/>
      <c r="AD180" s="50"/>
      <c r="AE180" s="50"/>
      <c r="AF180" s="51"/>
      <c r="AG180" s="51"/>
      <c r="AH180" s="51"/>
      <c r="AI180" s="51"/>
    </row>
    <row r="181" spans="1:35" ht="40" customHeight="1" x14ac:dyDescent="0.35">
      <c r="A181" s="109"/>
      <c r="B181" s="112"/>
      <c r="C181" s="33">
        <v>178</v>
      </c>
      <c r="D181" s="115"/>
      <c r="E181" s="39" t="s">
        <v>74</v>
      </c>
      <c r="F181" s="40" t="s">
        <v>125</v>
      </c>
      <c r="G181" s="40" t="s">
        <v>75</v>
      </c>
      <c r="H181" s="40" t="s">
        <v>29</v>
      </c>
      <c r="I181" s="38">
        <v>1340</v>
      </c>
      <c r="J181" s="17">
        <v>0</v>
      </c>
      <c r="K181" s="79">
        <f t="shared" si="10"/>
        <v>0</v>
      </c>
      <c r="L181" s="81">
        <f t="shared" si="13"/>
        <v>0</v>
      </c>
      <c r="M181" s="82"/>
      <c r="N181" s="83">
        <f t="shared" si="11"/>
        <v>0</v>
      </c>
      <c r="O181" s="80"/>
      <c r="P181" s="80"/>
      <c r="Q181" s="80"/>
      <c r="R181" s="84">
        <f t="shared" si="12"/>
        <v>0</v>
      </c>
      <c r="S181" s="19" t="str">
        <f t="shared" si="9"/>
        <v>OK</v>
      </c>
      <c r="T181" s="48"/>
      <c r="U181" s="48"/>
      <c r="V181" s="48"/>
      <c r="W181" s="48"/>
      <c r="X181" s="48"/>
      <c r="Y181" s="50"/>
      <c r="Z181" s="50"/>
      <c r="AA181" s="50"/>
      <c r="AB181" s="50"/>
      <c r="AC181" s="50"/>
      <c r="AD181" s="50"/>
      <c r="AE181" s="50"/>
      <c r="AF181" s="51"/>
      <c r="AG181" s="51"/>
      <c r="AH181" s="51"/>
      <c r="AI181" s="51"/>
    </row>
    <row r="182" spans="1:35" ht="40" customHeight="1" x14ac:dyDescent="0.35">
      <c r="A182" s="109"/>
      <c r="B182" s="112"/>
      <c r="C182" s="33">
        <v>179</v>
      </c>
      <c r="D182" s="115"/>
      <c r="E182" s="39" t="s">
        <v>76</v>
      </c>
      <c r="F182" s="40" t="s">
        <v>125</v>
      </c>
      <c r="G182" s="40" t="s">
        <v>28</v>
      </c>
      <c r="H182" s="40" t="s">
        <v>29</v>
      </c>
      <c r="I182" s="38">
        <v>716.77</v>
      </c>
      <c r="J182" s="17">
        <v>0</v>
      </c>
      <c r="K182" s="79">
        <f t="shared" si="10"/>
        <v>0</v>
      </c>
      <c r="L182" s="81">
        <f t="shared" si="13"/>
        <v>0</v>
      </c>
      <c r="M182" s="82"/>
      <c r="N182" s="83">
        <f t="shared" si="11"/>
        <v>0</v>
      </c>
      <c r="O182" s="80"/>
      <c r="P182" s="80"/>
      <c r="Q182" s="80"/>
      <c r="R182" s="84">
        <f t="shared" si="12"/>
        <v>0</v>
      </c>
      <c r="S182" s="19" t="str">
        <f t="shared" si="9"/>
        <v>OK</v>
      </c>
      <c r="T182" s="48"/>
      <c r="U182" s="48"/>
      <c r="V182" s="48"/>
      <c r="W182" s="48"/>
      <c r="X182" s="48"/>
      <c r="Y182" s="50"/>
      <c r="Z182" s="50"/>
      <c r="AA182" s="50"/>
      <c r="AB182" s="50"/>
      <c r="AC182" s="50"/>
      <c r="AD182" s="50"/>
      <c r="AE182" s="50"/>
      <c r="AF182" s="51"/>
      <c r="AG182" s="51"/>
      <c r="AH182" s="51"/>
      <c r="AI182" s="51"/>
    </row>
    <row r="183" spans="1:35" ht="40" customHeight="1" x14ac:dyDescent="0.35">
      <c r="A183" s="109"/>
      <c r="B183" s="112"/>
      <c r="C183" s="33">
        <v>180</v>
      </c>
      <c r="D183" s="115"/>
      <c r="E183" s="39" t="s">
        <v>78</v>
      </c>
      <c r="F183" s="40" t="s">
        <v>125</v>
      </c>
      <c r="G183" s="40" t="s">
        <v>28</v>
      </c>
      <c r="H183" s="40" t="s">
        <v>29</v>
      </c>
      <c r="I183" s="38">
        <v>90</v>
      </c>
      <c r="J183" s="17">
        <v>0</v>
      </c>
      <c r="K183" s="79">
        <f t="shared" si="10"/>
        <v>0</v>
      </c>
      <c r="L183" s="81">
        <f t="shared" si="13"/>
        <v>0</v>
      </c>
      <c r="M183" s="82"/>
      <c r="N183" s="83">
        <f t="shared" si="11"/>
        <v>0</v>
      </c>
      <c r="O183" s="80"/>
      <c r="P183" s="80"/>
      <c r="Q183" s="80"/>
      <c r="R183" s="84">
        <f t="shared" si="12"/>
        <v>0</v>
      </c>
      <c r="S183" s="19" t="str">
        <f t="shared" si="9"/>
        <v>OK</v>
      </c>
      <c r="T183" s="48"/>
      <c r="U183" s="48"/>
      <c r="V183" s="48"/>
      <c r="W183" s="48"/>
      <c r="X183" s="48"/>
      <c r="Y183" s="50"/>
      <c r="Z183" s="50"/>
      <c r="AA183" s="50"/>
      <c r="AB183" s="50"/>
      <c r="AC183" s="50"/>
      <c r="AD183" s="50"/>
      <c r="AE183" s="50"/>
      <c r="AF183" s="51"/>
      <c r="AG183" s="51"/>
      <c r="AH183" s="51"/>
      <c r="AI183" s="51"/>
    </row>
    <row r="184" spans="1:35" ht="40" customHeight="1" x14ac:dyDescent="0.35">
      <c r="A184" s="109"/>
      <c r="B184" s="112"/>
      <c r="C184" s="33">
        <v>181</v>
      </c>
      <c r="D184" s="115"/>
      <c r="E184" s="39" t="s">
        <v>131</v>
      </c>
      <c r="F184" s="40" t="s">
        <v>125</v>
      </c>
      <c r="G184" s="40" t="s">
        <v>28</v>
      </c>
      <c r="H184" s="40" t="s">
        <v>29</v>
      </c>
      <c r="I184" s="38">
        <v>85.21</v>
      </c>
      <c r="J184" s="17">
        <v>0</v>
      </c>
      <c r="K184" s="79">
        <f t="shared" si="10"/>
        <v>0</v>
      </c>
      <c r="L184" s="81">
        <f t="shared" si="13"/>
        <v>0</v>
      </c>
      <c r="M184" s="82"/>
      <c r="N184" s="83">
        <f t="shared" si="11"/>
        <v>0</v>
      </c>
      <c r="O184" s="80"/>
      <c r="P184" s="80"/>
      <c r="Q184" s="80"/>
      <c r="R184" s="84">
        <f t="shared" si="12"/>
        <v>0</v>
      </c>
      <c r="S184" s="19" t="str">
        <f t="shared" si="9"/>
        <v>OK</v>
      </c>
      <c r="T184" s="48"/>
      <c r="U184" s="48"/>
      <c r="V184" s="48"/>
      <c r="W184" s="48"/>
      <c r="X184" s="48"/>
      <c r="Y184" s="50"/>
      <c r="Z184" s="50"/>
      <c r="AA184" s="50"/>
      <c r="AB184" s="50"/>
      <c r="AC184" s="50"/>
      <c r="AD184" s="50"/>
      <c r="AE184" s="50"/>
      <c r="AF184" s="51"/>
      <c r="AG184" s="51"/>
      <c r="AH184" s="51"/>
      <c r="AI184" s="51"/>
    </row>
    <row r="185" spans="1:35" ht="40" customHeight="1" x14ac:dyDescent="0.35">
      <c r="A185" s="109"/>
      <c r="B185" s="112"/>
      <c r="C185" s="33">
        <v>182</v>
      </c>
      <c r="D185" s="115"/>
      <c r="E185" s="39" t="s">
        <v>132</v>
      </c>
      <c r="F185" s="40" t="s">
        <v>37</v>
      </c>
      <c r="G185" s="40" t="s">
        <v>100</v>
      </c>
      <c r="H185" s="40" t="s">
        <v>29</v>
      </c>
      <c r="I185" s="38">
        <v>16.18</v>
      </c>
      <c r="J185" s="17">
        <v>0</v>
      </c>
      <c r="K185" s="79">
        <f t="shared" si="10"/>
        <v>0</v>
      </c>
      <c r="L185" s="81">
        <f t="shared" si="13"/>
        <v>0</v>
      </c>
      <c r="M185" s="82"/>
      <c r="N185" s="83">
        <f t="shared" si="11"/>
        <v>0</v>
      </c>
      <c r="O185" s="80"/>
      <c r="P185" s="80"/>
      <c r="Q185" s="80"/>
      <c r="R185" s="84">
        <f t="shared" si="12"/>
        <v>0</v>
      </c>
      <c r="S185" s="19" t="str">
        <f t="shared" si="9"/>
        <v>OK</v>
      </c>
      <c r="T185" s="48"/>
      <c r="U185" s="48"/>
      <c r="V185" s="48"/>
      <c r="W185" s="48"/>
      <c r="X185" s="48"/>
      <c r="Y185" s="50"/>
      <c r="Z185" s="50"/>
      <c r="AA185" s="50"/>
      <c r="AB185" s="50"/>
      <c r="AC185" s="50"/>
      <c r="AD185" s="50"/>
      <c r="AE185" s="50"/>
      <c r="AF185" s="51"/>
      <c r="AG185" s="51"/>
      <c r="AH185" s="51"/>
      <c r="AI185" s="51"/>
    </row>
    <row r="186" spans="1:35" ht="40" customHeight="1" x14ac:dyDescent="0.35">
      <c r="A186" s="109"/>
      <c r="B186" s="112"/>
      <c r="C186" s="33">
        <v>183</v>
      </c>
      <c r="D186" s="115"/>
      <c r="E186" s="39" t="s">
        <v>135</v>
      </c>
      <c r="F186" s="40" t="s">
        <v>37</v>
      </c>
      <c r="G186" s="40" t="s">
        <v>82</v>
      </c>
      <c r="H186" s="40" t="s">
        <v>29</v>
      </c>
      <c r="I186" s="38">
        <v>65.41</v>
      </c>
      <c r="J186" s="17">
        <v>0</v>
      </c>
      <c r="K186" s="79">
        <f t="shared" si="10"/>
        <v>0</v>
      </c>
      <c r="L186" s="81">
        <f t="shared" si="13"/>
        <v>0</v>
      </c>
      <c r="M186" s="82"/>
      <c r="N186" s="83">
        <f t="shared" si="11"/>
        <v>0</v>
      </c>
      <c r="O186" s="80"/>
      <c r="P186" s="80"/>
      <c r="Q186" s="80"/>
      <c r="R186" s="84">
        <f t="shared" si="12"/>
        <v>0</v>
      </c>
      <c r="S186" s="19" t="str">
        <f t="shared" si="9"/>
        <v>OK</v>
      </c>
      <c r="T186" s="48"/>
      <c r="U186" s="48"/>
      <c r="V186" s="48"/>
      <c r="W186" s="48"/>
      <c r="X186" s="48"/>
      <c r="Y186" s="50"/>
      <c r="Z186" s="50"/>
      <c r="AA186" s="50"/>
      <c r="AB186" s="50"/>
      <c r="AC186" s="50"/>
      <c r="AD186" s="50"/>
      <c r="AE186" s="50"/>
      <c r="AF186" s="51"/>
      <c r="AG186" s="51"/>
      <c r="AH186" s="51"/>
      <c r="AI186" s="51"/>
    </row>
    <row r="187" spans="1:35" ht="40" customHeight="1" x14ac:dyDescent="0.35">
      <c r="A187" s="109"/>
      <c r="B187" s="112"/>
      <c r="C187" s="33">
        <v>184</v>
      </c>
      <c r="D187" s="115"/>
      <c r="E187" s="39" t="s">
        <v>136</v>
      </c>
      <c r="F187" s="40" t="s">
        <v>37</v>
      </c>
      <c r="G187" s="40" t="s">
        <v>83</v>
      </c>
      <c r="H187" s="40" t="s">
        <v>29</v>
      </c>
      <c r="I187" s="38">
        <v>34.229999999999997</v>
      </c>
      <c r="J187" s="17">
        <v>0</v>
      </c>
      <c r="K187" s="79">
        <f t="shared" si="10"/>
        <v>0</v>
      </c>
      <c r="L187" s="81">
        <f t="shared" si="13"/>
        <v>0</v>
      </c>
      <c r="M187" s="82"/>
      <c r="N187" s="83">
        <f t="shared" si="11"/>
        <v>0</v>
      </c>
      <c r="O187" s="80"/>
      <c r="P187" s="80"/>
      <c r="Q187" s="80"/>
      <c r="R187" s="84">
        <f t="shared" si="12"/>
        <v>0</v>
      </c>
      <c r="S187" s="19" t="str">
        <f t="shared" si="9"/>
        <v>OK</v>
      </c>
      <c r="T187" s="48"/>
      <c r="U187" s="48"/>
      <c r="V187" s="48"/>
      <c r="W187" s="48"/>
      <c r="X187" s="48"/>
      <c r="Y187" s="50"/>
      <c r="Z187" s="50"/>
      <c r="AA187" s="50"/>
      <c r="AB187" s="50"/>
      <c r="AC187" s="50"/>
      <c r="AD187" s="50"/>
      <c r="AE187" s="50"/>
      <c r="AF187" s="51"/>
      <c r="AG187" s="51"/>
      <c r="AH187" s="51"/>
      <c r="AI187" s="51"/>
    </row>
    <row r="188" spans="1:35" ht="40" customHeight="1" x14ac:dyDescent="0.35">
      <c r="A188" s="109"/>
      <c r="B188" s="112"/>
      <c r="C188" s="33">
        <v>185</v>
      </c>
      <c r="D188" s="115"/>
      <c r="E188" s="39" t="s">
        <v>86</v>
      </c>
      <c r="F188" s="40" t="s">
        <v>125</v>
      </c>
      <c r="G188" s="40" t="s">
        <v>87</v>
      </c>
      <c r="H188" s="40" t="s">
        <v>29</v>
      </c>
      <c r="I188" s="38">
        <v>578.94000000000005</v>
      </c>
      <c r="J188" s="17">
        <v>0</v>
      </c>
      <c r="K188" s="79">
        <f t="shared" si="10"/>
        <v>0</v>
      </c>
      <c r="L188" s="81">
        <f t="shared" si="13"/>
        <v>0</v>
      </c>
      <c r="M188" s="82"/>
      <c r="N188" s="83">
        <f t="shared" si="11"/>
        <v>0</v>
      </c>
      <c r="O188" s="80"/>
      <c r="P188" s="80"/>
      <c r="Q188" s="80"/>
      <c r="R188" s="84">
        <f t="shared" si="12"/>
        <v>0</v>
      </c>
      <c r="S188" s="19" t="str">
        <f t="shared" si="9"/>
        <v>OK</v>
      </c>
      <c r="T188" s="48"/>
      <c r="U188" s="48"/>
      <c r="V188" s="48"/>
      <c r="W188" s="48"/>
      <c r="X188" s="48"/>
      <c r="Y188" s="50"/>
      <c r="Z188" s="50"/>
      <c r="AA188" s="50"/>
      <c r="AB188" s="50"/>
      <c r="AC188" s="50"/>
      <c r="AD188" s="50"/>
      <c r="AE188" s="50"/>
      <c r="AF188" s="51"/>
      <c r="AG188" s="51"/>
      <c r="AH188" s="51"/>
      <c r="AI188" s="51"/>
    </row>
    <row r="189" spans="1:35" ht="40" customHeight="1" x14ac:dyDescent="0.35">
      <c r="A189" s="109"/>
      <c r="B189" s="112"/>
      <c r="C189" s="33">
        <v>186</v>
      </c>
      <c r="D189" s="115"/>
      <c r="E189" s="39" t="s">
        <v>90</v>
      </c>
      <c r="F189" s="40" t="s">
        <v>37</v>
      </c>
      <c r="G189" s="40" t="s">
        <v>28</v>
      </c>
      <c r="H189" s="40" t="s">
        <v>29</v>
      </c>
      <c r="I189" s="38">
        <v>135</v>
      </c>
      <c r="J189" s="17">
        <v>0</v>
      </c>
      <c r="K189" s="79">
        <f t="shared" si="10"/>
        <v>0</v>
      </c>
      <c r="L189" s="81">
        <f t="shared" si="13"/>
        <v>0</v>
      </c>
      <c r="M189" s="82"/>
      <c r="N189" s="83">
        <f t="shared" si="11"/>
        <v>0</v>
      </c>
      <c r="O189" s="80"/>
      <c r="P189" s="80"/>
      <c r="Q189" s="80"/>
      <c r="R189" s="84">
        <f t="shared" si="12"/>
        <v>0</v>
      </c>
      <c r="S189" s="19" t="str">
        <f t="shared" si="9"/>
        <v>OK</v>
      </c>
      <c r="T189" s="48"/>
      <c r="U189" s="48"/>
      <c r="V189" s="48"/>
      <c r="W189" s="48"/>
      <c r="X189" s="48"/>
      <c r="Y189" s="50"/>
      <c r="Z189" s="50"/>
      <c r="AA189" s="50"/>
      <c r="AB189" s="50"/>
      <c r="AC189" s="50"/>
      <c r="AD189" s="50"/>
      <c r="AE189" s="50"/>
      <c r="AF189" s="51"/>
      <c r="AG189" s="51"/>
      <c r="AH189" s="51"/>
      <c r="AI189" s="51"/>
    </row>
    <row r="190" spans="1:35" ht="40" customHeight="1" x14ac:dyDescent="0.35">
      <c r="A190" s="109"/>
      <c r="B190" s="112"/>
      <c r="C190" s="33">
        <v>187</v>
      </c>
      <c r="D190" s="115"/>
      <c r="E190" s="39" t="s">
        <v>91</v>
      </c>
      <c r="F190" s="40" t="s">
        <v>37</v>
      </c>
      <c r="G190" s="40" t="s">
        <v>92</v>
      </c>
      <c r="H190" s="40" t="s">
        <v>29</v>
      </c>
      <c r="I190" s="38">
        <v>24.21</v>
      </c>
      <c r="J190" s="17">
        <v>0</v>
      </c>
      <c r="K190" s="79">
        <f t="shared" si="10"/>
        <v>0</v>
      </c>
      <c r="L190" s="81">
        <f t="shared" si="13"/>
        <v>0</v>
      </c>
      <c r="M190" s="82"/>
      <c r="N190" s="83">
        <f t="shared" si="11"/>
        <v>0</v>
      </c>
      <c r="O190" s="80"/>
      <c r="P190" s="80"/>
      <c r="Q190" s="80"/>
      <c r="R190" s="84">
        <f t="shared" si="12"/>
        <v>0</v>
      </c>
      <c r="S190" s="19" t="str">
        <f t="shared" si="9"/>
        <v>OK</v>
      </c>
      <c r="T190" s="48"/>
      <c r="U190" s="48"/>
      <c r="V190" s="48"/>
      <c r="W190" s="48"/>
      <c r="X190" s="48"/>
      <c r="Y190" s="50"/>
      <c r="Z190" s="50"/>
      <c r="AA190" s="50"/>
      <c r="AB190" s="50"/>
      <c r="AC190" s="50"/>
      <c r="AD190" s="50"/>
      <c r="AE190" s="50"/>
      <c r="AF190" s="51"/>
      <c r="AG190" s="51"/>
      <c r="AH190" s="51"/>
      <c r="AI190" s="51"/>
    </row>
    <row r="191" spans="1:35" ht="40" customHeight="1" x14ac:dyDescent="0.35">
      <c r="A191" s="109"/>
      <c r="B191" s="112"/>
      <c r="C191" s="33">
        <v>188</v>
      </c>
      <c r="D191" s="115"/>
      <c r="E191" s="39" t="s">
        <v>93</v>
      </c>
      <c r="F191" s="40" t="s">
        <v>125</v>
      </c>
      <c r="G191" s="40" t="s">
        <v>28</v>
      </c>
      <c r="H191" s="40" t="s">
        <v>29</v>
      </c>
      <c r="I191" s="38">
        <v>224</v>
      </c>
      <c r="J191" s="17">
        <v>0</v>
      </c>
      <c r="K191" s="79">
        <f t="shared" si="10"/>
        <v>0</v>
      </c>
      <c r="L191" s="81">
        <f t="shared" si="13"/>
        <v>0</v>
      </c>
      <c r="M191" s="82"/>
      <c r="N191" s="83">
        <f t="shared" si="11"/>
        <v>0</v>
      </c>
      <c r="O191" s="80"/>
      <c r="P191" s="80"/>
      <c r="Q191" s="80"/>
      <c r="R191" s="84">
        <f t="shared" si="12"/>
        <v>0</v>
      </c>
      <c r="S191" s="19" t="str">
        <f t="shared" si="9"/>
        <v>OK</v>
      </c>
      <c r="T191" s="48"/>
      <c r="U191" s="48"/>
      <c r="V191" s="48"/>
      <c r="W191" s="48"/>
      <c r="X191" s="48"/>
      <c r="Y191" s="50"/>
      <c r="Z191" s="50"/>
      <c r="AA191" s="50"/>
      <c r="AB191" s="50"/>
      <c r="AC191" s="50"/>
      <c r="AD191" s="50"/>
      <c r="AE191" s="50"/>
      <c r="AF191" s="51"/>
      <c r="AG191" s="51"/>
      <c r="AH191" s="51"/>
      <c r="AI191" s="51"/>
    </row>
    <row r="192" spans="1:35" ht="40" customHeight="1" x14ac:dyDescent="0.35">
      <c r="A192" s="110"/>
      <c r="B192" s="113"/>
      <c r="C192" s="33">
        <v>189</v>
      </c>
      <c r="D192" s="116"/>
      <c r="E192" s="39" t="s">
        <v>94</v>
      </c>
      <c r="F192" s="40" t="s">
        <v>125</v>
      </c>
      <c r="G192" s="40" t="s">
        <v>28</v>
      </c>
      <c r="H192" s="40" t="s">
        <v>29</v>
      </c>
      <c r="I192" s="38">
        <v>245</v>
      </c>
      <c r="J192" s="17">
        <v>0</v>
      </c>
      <c r="K192" s="79">
        <f t="shared" si="10"/>
        <v>0</v>
      </c>
      <c r="L192" s="81">
        <f t="shared" si="13"/>
        <v>0</v>
      </c>
      <c r="M192" s="82"/>
      <c r="N192" s="83">
        <f t="shared" si="11"/>
        <v>0</v>
      </c>
      <c r="O192" s="80"/>
      <c r="P192" s="80"/>
      <c r="Q192" s="80"/>
      <c r="R192" s="84">
        <f t="shared" si="12"/>
        <v>0</v>
      </c>
      <c r="S192" s="19" t="str">
        <f t="shared" si="9"/>
        <v>OK</v>
      </c>
      <c r="T192" s="48"/>
      <c r="U192" s="48"/>
      <c r="V192" s="48"/>
      <c r="W192" s="48"/>
      <c r="X192" s="48"/>
      <c r="Y192" s="50"/>
      <c r="Z192" s="50"/>
      <c r="AA192" s="50"/>
      <c r="AB192" s="50"/>
      <c r="AC192" s="50"/>
      <c r="AD192" s="50"/>
      <c r="AE192" s="50"/>
      <c r="AF192" s="51"/>
      <c r="AG192" s="51"/>
      <c r="AH192" s="51"/>
      <c r="AI192" s="51"/>
    </row>
    <row r="193" spans="1:35" ht="40" customHeight="1" x14ac:dyDescent="0.35">
      <c r="A193" s="108" t="s">
        <v>144</v>
      </c>
      <c r="B193" s="111">
        <v>6</v>
      </c>
      <c r="C193" s="33">
        <v>190</v>
      </c>
      <c r="D193" s="114" t="s">
        <v>124</v>
      </c>
      <c r="E193" s="39" t="s">
        <v>27</v>
      </c>
      <c r="F193" s="40" t="s">
        <v>125</v>
      </c>
      <c r="G193" s="40" t="s">
        <v>137</v>
      </c>
      <c r="H193" s="40" t="s">
        <v>29</v>
      </c>
      <c r="I193" s="38">
        <v>177</v>
      </c>
      <c r="J193" s="17">
        <v>0</v>
      </c>
      <c r="K193" s="79">
        <f t="shared" si="10"/>
        <v>0</v>
      </c>
      <c r="L193" s="81">
        <f t="shared" si="13"/>
        <v>0</v>
      </c>
      <c r="M193" s="82"/>
      <c r="N193" s="83">
        <f t="shared" si="11"/>
        <v>0</v>
      </c>
      <c r="O193" s="80"/>
      <c r="P193" s="80"/>
      <c r="Q193" s="80"/>
      <c r="R193" s="84">
        <f t="shared" si="12"/>
        <v>0</v>
      </c>
      <c r="S193" s="19" t="str">
        <f t="shared" si="9"/>
        <v>OK</v>
      </c>
      <c r="T193" s="48"/>
      <c r="U193" s="48"/>
      <c r="V193" s="48"/>
      <c r="W193" s="48"/>
      <c r="X193" s="48"/>
      <c r="Y193" s="50"/>
      <c r="Z193" s="50"/>
      <c r="AA193" s="50"/>
      <c r="AB193" s="50"/>
      <c r="AC193" s="50"/>
      <c r="AD193" s="50"/>
      <c r="AE193" s="50"/>
      <c r="AF193" s="51"/>
      <c r="AG193" s="51"/>
      <c r="AH193" s="51"/>
      <c r="AI193" s="51"/>
    </row>
    <row r="194" spans="1:35" ht="40" customHeight="1" x14ac:dyDescent="0.35">
      <c r="A194" s="109"/>
      <c r="B194" s="112"/>
      <c r="C194" s="33">
        <v>191</v>
      </c>
      <c r="D194" s="115"/>
      <c r="E194" s="39" t="s">
        <v>30</v>
      </c>
      <c r="F194" s="40" t="s">
        <v>31</v>
      </c>
      <c r="G194" s="40" t="s">
        <v>137</v>
      </c>
      <c r="H194" s="40" t="s">
        <v>29</v>
      </c>
      <c r="I194" s="38">
        <v>15</v>
      </c>
      <c r="J194" s="17">
        <v>0</v>
      </c>
      <c r="K194" s="79">
        <f t="shared" si="10"/>
        <v>0</v>
      </c>
      <c r="L194" s="81">
        <f t="shared" si="13"/>
        <v>0</v>
      </c>
      <c r="M194" s="82"/>
      <c r="N194" s="83">
        <f t="shared" si="11"/>
        <v>0</v>
      </c>
      <c r="O194" s="80"/>
      <c r="P194" s="80"/>
      <c r="Q194" s="80"/>
      <c r="R194" s="84">
        <f t="shared" si="12"/>
        <v>0</v>
      </c>
      <c r="S194" s="19" t="str">
        <f t="shared" si="9"/>
        <v>OK</v>
      </c>
      <c r="T194" s="48"/>
      <c r="U194" s="48"/>
      <c r="V194" s="48"/>
      <c r="W194" s="48"/>
      <c r="X194" s="48"/>
      <c r="Y194" s="50"/>
      <c r="Z194" s="50"/>
      <c r="AA194" s="50"/>
      <c r="AB194" s="50"/>
      <c r="AC194" s="50"/>
      <c r="AD194" s="50"/>
      <c r="AE194" s="50"/>
      <c r="AF194" s="51"/>
      <c r="AG194" s="51"/>
      <c r="AH194" s="51"/>
      <c r="AI194" s="51"/>
    </row>
    <row r="195" spans="1:35" ht="40" customHeight="1" x14ac:dyDescent="0.35">
      <c r="A195" s="109"/>
      <c r="B195" s="112"/>
      <c r="C195" s="33">
        <v>192</v>
      </c>
      <c r="D195" s="115"/>
      <c r="E195" s="39" t="s">
        <v>32</v>
      </c>
      <c r="F195" s="40" t="s">
        <v>125</v>
      </c>
      <c r="G195" s="40" t="s">
        <v>137</v>
      </c>
      <c r="H195" s="40" t="s">
        <v>29</v>
      </c>
      <c r="I195" s="38">
        <v>32</v>
      </c>
      <c r="J195" s="17">
        <v>0</v>
      </c>
      <c r="K195" s="79">
        <f t="shared" si="10"/>
        <v>0</v>
      </c>
      <c r="L195" s="81">
        <f t="shared" si="13"/>
        <v>0</v>
      </c>
      <c r="M195" s="82"/>
      <c r="N195" s="83">
        <f t="shared" si="11"/>
        <v>0</v>
      </c>
      <c r="O195" s="80"/>
      <c r="P195" s="80"/>
      <c r="Q195" s="80"/>
      <c r="R195" s="84">
        <f t="shared" si="12"/>
        <v>0</v>
      </c>
      <c r="S195" s="19" t="str">
        <f t="shared" si="9"/>
        <v>OK</v>
      </c>
      <c r="T195" s="48"/>
      <c r="U195" s="48"/>
      <c r="V195" s="48"/>
      <c r="W195" s="48"/>
      <c r="X195" s="48"/>
      <c r="Y195" s="50"/>
      <c r="Z195" s="50"/>
      <c r="AA195" s="50"/>
      <c r="AB195" s="50"/>
      <c r="AC195" s="50"/>
      <c r="AD195" s="50"/>
      <c r="AE195" s="50"/>
      <c r="AF195" s="51"/>
      <c r="AG195" s="51"/>
      <c r="AH195" s="51"/>
      <c r="AI195" s="51"/>
    </row>
    <row r="196" spans="1:35" ht="40" customHeight="1" x14ac:dyDescent="0.35">
      <c r="A196" s="109"/>
      <c r="B196" s="112"/>
      <c r="C196" s="33">
        <v>193</v>
      </c>
      <c r="D196" s="115"/>
      <c r="E196" s="39" t="s">
        <v>33</v>
      </c>
      <c r="F196" s="40" t="s">
        <v>125</v>
      </c>
      <c r="G196" s="40" t="s">
        <v>101</v>
      </c>
      <c r="H196" s="40" t="s">
        <v>29</v>
      </c>
      <c r="I196" s="38">
        <v>52</v>
      </c>
      <c r="J196" s="17">
        <v>0</v>
      </c>
      <c r="K196" s="79">
        <f t="shared" ref="K196:K259" si="14">IF(SUM(T196:AK196)&gt;J196,J196,SUM(T196:AK196))</f>
        <v>0</v>
      </c>
      <c r="L196" s="81">
        <f t="shared" si="13"/>
        <v>0</v>
      </c>
      <c r="M196" s="82"/>
      <c r="N196" s="83">
        <f t="shared" ref="N196:N259" si="15">ROUND(IF(J196*0.25-0.5&lt;0,0,J196*0.25-0.5),0)-Q196-O196</f>
        <v>0</v>
      </c>
      <c r="O196" s="80"/>
      <c r="P196" s="80"/>
      <c r="Q196" s="80"/>
      <c r="R196" s="84">
        <f t="shared" ref="R196:R259" si="16">J196-(SUM(T196:AC196))+M196</f>
        <v>0</v>
      </c>
      <c r="S196" s="19" t="str">
        <f t="shared" si="9"/>
        <v>OK</v>
      </c>
      <c r="T196" s="48"/>
      <c r="U196" s="48"/>
      <c r="V196" s="48"/>
      <c r="W196" s="48"/>
      <c r="X196" s="48"/>
      <c r="Y196" s="50"/>
      <c r="Z196" s="50"/>
      <c r="AA196" s="50"/>
      <c r="AB196" s="50"/>
      <c r="AC196" s="50"/>
      <c r="AD196" s="50"/>
      <c r="AE196" s="50"/>
      <c r="AF196" s="51"/>
      <c r="AG196" s="51"/>
      <c r="AH196" s="51"/>
      <c r="AI196" s="51"/>
    </row>
    <row r="197" spans="1:35" ht="40" customHeight="1" x14ac:dyDescent="0.35">
      <c r="A197" s="109"/>
      <c r="B197" s="112"/>
      <c r="C197" s="33">
        <v>194</v>
      </c>
      <c r="D197" s="115"/>
      <c r="E197" s="39" t="s">
        <v>35</v>
      </c>
      <c r="F197" s="40" t="s">
        <v>125</v>
      </c>
      <c r="G197" s="40" t="s">
        <v>102</v>
      </c>
      <c r="H197" s="40" t="s">
        <v>29</v>
      </c>
      <c r="I197" s="38">
        <v>66.489999999999995</v>
      </c>
      <c r="J197" s="17">
        <v>0</v>
      </c>
      <c r="K197" s="79">
        <f t="shared" si="14"/>
        <v>0</v>
      </c>
      <c r="L197" s="81">
        <f t="shared" ref="L197:L260" si="17">(SUM(T197:AK197))</f>
        <v>0</v>
      </c>
      <c r="M197" s="82"/>
      <c r="N197" s="83">
        <f t="shared" si="15"/>
        <v>0</v>
      </c>
      <c r="O197" s="80"/>
      <c r="P197" s="80"/>
      <c r="Q197" s="80"/>
      <c r="R197" s="84">
        <f t="shared" si="16"/>
        <v>0</v>
      </c>
      <c r="S197" s="19" t="str">
        <f t="shared" si="9"/>
        <v>OK</v>
      </c>
      <c r="T197" s="48"/>
      <c r="U197" s="48"/>
      <c r="V197" s="48"/>
      <c r="W197" s="48"/>
      <c r="X197" s="48"/>
      <c r="Y197" s="50"/>
      <c r="Z197" s="50"/>
      <c r="AA197" s="50"/>
      <c r="AB197" s="50"/>
      <c r="AC197" s="50"/>
      <c r="AD197" s="50"/>
      <c r="AE197" s="50"/>
      <c r="AF197" s="51"/>
      <c r="AG197" s="51"/>
      <c r="AH197" s="51"/>
      <c r="AI197" s="51"/>
    </row>
    <row r="198" spans="1:35" ht="40" customHeight="1" x14ac:dyDescent="0.35">
      <c r="A198" s="109"/>
      <c r="B198" s="112"/>
      <c r="C198" s="33">
        <v>195</v>
      </c>
      <c r="D198" s="115"/>
      <c r="E198" s="39" t="s">
        <v>127</v>
      </c>
      <c r="F198" s="40" t="s">
        <v>125</v>
      </c>
      <c r="G198" s="40" t="s">
        <v>137</v>
      </c>
      <c r="H198" s="40" t="s">
        <v>29</v>
      </c>
      <c r="I198" s="38">
        <v>6.59</v>
      </c>
      <c r="J198" s="17">
        <v>0</v>
      </c>
      <c r="K198" s="79">
        <f t="shared" si="14"/>
        <v>0</v>
      </c>
      <c r="L198" s="81">
        <f t="shared" si="17"/>
        <v>0</v>
      </c>
      <c r="M198" s="82"/>
      <c r="N198" s="83">
        <f t="shared" si="15"/>
        <v>0</v>
      </c>
      <c r="O198" s="80"/>
      <c r="P198" s="80"/>
      <c r="Q198" s="80"/>
      <c r="R198" s="84">
        <f t="shared" si="16"/>
        <v>0</v>
      </c>
      <c r="S198" s="19" t="str">
        <f t="shared" si="9"/>
        <v>OK</v>
      </c>
      <c r="T198" s="48"/>
      <c r="U198" s="48"/>
      <c r="V198" s="48"/>
      <c r="W198" s="48"/>
      <c r="X198" s="48"/>
      <c r="Y198" s="50"/>
      <c r="Z198" s="50"/>
      <c r="AA198" s="50"/>
      <c r="AB198" s="50"/>
      <c r="AC198" s="50"/>
      <c r="AD198" s="50"/>
      <c r="AE198" s="50"/>
      <c r="AF198" s="51"/>
      <c r="AG198" s="51"/>
      <c r="AH198" s="51"/>
      <c r="AI198" s="51"/>
    </row>
    <row r="199" spans="1:35" ht="40" customHeight="1" x14ac:dyDescent="0.35">
      <c r="A199" s="109"/>
      <c r="B199" s="112"/>
      <c r="C199" s="33">
        <v>196</v>
      </c>
      <c r="D199" s="115"/>
      <c r="E199" s="39" t="s">
        <v>128</v>
      </c>
      <c r="F199" s="40" t="s">
        <v>37</v>
      </c>
      <c r="G199" s="40" t="s">
        <v>103</v>
      </c>
      <c r="H199" s="40" t="s">
        <v>29</v>
      </c>
      <c r="I199" s="38">
        <v>10</v>
      </c>
      <c r="J199" s="17">
        <v>0</v>
      </c>
      <c r="K199" s="79">
        <f t="shared" si="14"/>
        <v>0</v>
      </c>
      <c r="L199" s="81">
        <f t="shared" si="17"/>
        <v>0</v>
      </c>
      <c r="M199" s="82"/>
      <c r="N199" s="83">
        <f t="shared" si="15"/>
        <v>0</v>
      </c>
      <c r="O199" s="80"/>
      <c r="P199" s="80"/>
      <c r="Q199" s="80"/>
      <c r="R199" s="84">
        <f t="shared" si="16"/>
        <v>0</v>
      </c>
      <c r="S199" s="19" t="str">
        <f t="shared" si="9"/>
        <v>OK</v>
      </c>
      <c r="T199" s="48"/>
      <c r="U199" s="48"/>
      <c r="V199" s="48"/>
      <c r="W199" s="48"/>
      <c r="X199" s="48"/>
      <c r="Y199" s="50"/>
      <c r="Z199" s="50"/>
      <c r="AA199" s="50"/>
      <c r="AB199" s="50"/>
      <c r="AC199" s="50"/>
      <c r="AD199" s="50"/>
      <c r="AE199" s="50"/>
      <c r="AF199" s="51"/>
      <c r="AG199" s="51"/>
      <c r="AH199" s="51"/>
      <c r="AI199" s="51"/>
    </row>
    <row r="200" spans="1:35" ht="40" customHeight="1" x14ac:dyDescent="0.35">
      <c r="A200" s="109"/>
      <c r="B200" s="112"/>
      <c r="C200" s="33">
        <v>197</v>
      </c>
      <c r="D200" s="115"/>
      <c r="E200" s="39" t="s">
        <v>129</v>
      </c>
      <c r="F200" s="40" t="s">
        <v>37</v>
      </c>
      <c r="G200" s="40" t="s">
        <v>104</v>
      </c>
      <c r="H200" s="40" t="s">
        <v>29</v>
      </c>
      <c r="I200" s="38">
        <v>12</v>
      </c>
      <c r="J200" s="17">
        <v>0</v>
      </c>
      <c r="K200" s="79">
        <f t="shared" si="14"/>
        <v>0</v>
      </c>
      <c r="L200" s="81">
        <f t="shared" si="17"/>
        <v>0</v>
      </c>
      <c r="M200" s="82"/>
      <c r="N200" s="83">
        <f t="shared" si="15"/>
        <v>0</v>
      </c>
      <c r="O200" s="80"/>
      <c r="P200" s="80"/>
      <c r="Q200" s="80"/>
      <c r="R200" s="84">
        <f t="shared" si="16"/>
        <v>0</v>
      </c>
      <c r="S200" s="19" t="str">
        <f t="shared" si="9"/>
        <v>OK</v>
      </c>
      <c r="T200" s="48"/>
      <c r="U200" s="48"/>
      <c r="V200" s="48"/>
      <c r="W200" s="48"/>
      <c r="X200" s="48"/>
      <c r="Y200" s="50"/>
      <c r="Z200" s="50"/>
      <c r="AA200" s="50"/>
      <c r="AB200" s="50"/>
      <c r="AC200" s="50"/>
      <c r="AD200" s="50"/>
      <c r="AE200" s="50"/>
      <c r="AF200" s="51"/>
      <c r="AG200" s="51"/>
      <c r="AH200" s="51"/>
      <c r="AI200" s="51"/>
    </row>
    <row r="201" spans="1:35" ht="40" customHeight="1" x14ac:dyDescent="0.35">
      <c r="A201" s="109"/>
      <c r="B201" s="112"/>
      <c r="C201" s="33">
        <v>198</v>
      </c>
      <c r="D201" s="115"/>
      <c r="E201" s="39" t="s">
        <v>130</v>
      </c>
      <c r="F201" s="40" t="s">
        <v>37</v>
      </c>
      <c r="G201" s="40" t="s">
        <v>105</v>
      </c>
      <c r="H201" s="40" t="s">
        <v>29</v>
      </c>
      <c r="I201" s="38">
        <v>13</v>
      </c>
      <c r="J201" s="17">
        <v>0</v>
      </c>
      <c r="K201" s="79">
        <f t="shared" si="14"/>
        <v>0</v>
      </c>
      <c r="L201" s="81">
        <f t="shared" si="17"/>
        <v>0</v>
      </c>
      <c r="M201" s="82"/>
      <c r="N201" s="83">
        <f t="shared" si="15"/>
        <v>0</v>
      </c>
      <c r="O201" s="80"/>
      <c r="P201" s="80"/>
      <c r="Q201" s="80"/>
      <c r="R201" s="84">
        <f t="shared" si="16"/>
        <v>0</v>
      </c>
      <c r="S201" s="19" t="str">
        <f t="shared" si="9"/>
        <v>OK</v>
      </c>
      <c r="T201" s="48"/>
      <c r="U201" s="48"/>
      <c r="V201" s="48"/>
      <c r="W201" s="48"/>
      <c r="X201" s="48"/>
      <c r="Y201" s="50"/>
      <c r="Z201" s="50"/>
      <c r="AA201" s="50"/>
      <c r="AB201" s="50"/>
      <c r="AC201" s="50"/>
      <c r="AD201" s="50"/>
      <c r="AE201" s="50"/>
      <c r="AF201" s="51"/>
      <c r="AG201" s="51"/>
      <c r="AH201" s="51"/>
      <c r="AI201" s="51"/>
    </row>
    <row r="202" spans="1:35" ht="40" customHeight="1" x14ac:dyDescent="0.35">
      <c r="A202" s="109"/>
      <c r="B202" s="112"/>
      <c r="C202" s="33">
        <v>199</v>
      </c>
      <c r="D202" s="115"/>
      <c r="E202" s="39" t="s">
        <v>41</v>
      </c>
      <c r="F202" s="40" t="s">
        <v>10</v>
      </c>
      <c r="G202" s="40" t="s">
        <v>137</v>
      </c>
      <c r="H202" s="40" t="s">
        <v>29</v>
      </c>
      <c r="I202" s="38">
        <v>50</v>
      </c>
      <c r="J202" s="17">
        <v>0</v>
      </c>
      <c r="K202" s="79">
        <f t="shared" si="14"/>
        <v>0</v>
      </c>
      <c r="L202" s="81">
        <f t="shared" si="17"/>
        <v>0</v>
      </c>
      <c r="M202" s="82"/>
      <c r="N202" s="83">
        <f t="shared" si="15"/>
        <v>0</v>
      </c>
      <c r="O202" s="80"/>
      <c r="P202" s="80"/>
      <c r="Q202" s="80"/>
      <c r="R202" s="84">
        <f t="shared" si="16"/>
        <v>0</v>
      </c>
      <c r="S202" s="19" t="str">
        <f t="shared" si="9"/>
        <v>OK</v>
      </c>
      <c r="T202" s="48"/>
      <c r="U202" s="48"/>
      <c r="V202" s="48"/>
      <c r="W202" s="48"/>
      <c r="X202" s="48"/>
      <c r="Y202" s="50"/>
      <c r="Z202" s="50"/>
      <c r="AA202" s="50"/>
      <c r="AB202" s="50"/>
      <c r="AC202" s="50"/>
      <c r="AD202" s="50"/>
      <c r="AE202" s="50"/>
      <c r="AF202" s="51"/>
      <c r="AG202" s="51"/>
      <c r="AH202" s="51"/>
      <c r="AI202" s="51"/>
    </row>
    <row r="203" spans="1:35" ht="40" customHeight="1" x14ac:dyDescent="0.35">
      <c r="A203" s="109"/>
      <c r="B203" s="112"/>
      <c r="C203" s="33">
        <v>200</v>
      </c>
      <c r="D203" s="115"/>
      <c r="E203" s="39" t="s">
        <v>42</v>
      </c>
      <c r="F203" s="40" t="s">
        <v>43</v>
      </c>
      <c r="G203" s="40" t="s">
        <v>137</v>
      </c>
      <c r="H203" s="40" t="s">
        <v>29</v>
      </c>
      <c r="I203" s="38">
        <v>25</v>
      </c>
      <c r="J203" s="17">
        <v>0</v>
      </c>
      <c r="K203" s="79">
        <f t="shared" si="14"/>
        <v>0</v>
      </c>
      <c r="L203" s="81">
        <f t="shared" si="17"/>
        <v>0</v>
      </c>
      <c r="M203" s="82"/>
      <c r="N203" s="83">
        <f t="shared" si="15"/>
        <v>0</v>
      </c>
      <c r="O203" s="80"/>
      <c r="P203" s="80"/>
      <c r="Q203" s="80"/>
      <c r="R203" s="84">
        <f t="shared" si="16"/>
        <v>0</v>
      </c>
      <c r="S203" s="19" t="str">
        <f t="shared" si="9"/>
        <v>OK</v>
      </c>
      <c r="T203" s="48"/>
      <c r="U203" s="48"/>
      <c r="V203" s="48"/>
      <c r="W203" s="48"/>
      <c r="X203" s="48"/>
      <c r="Y203" s="50"/>
      <c r="Z203" s="50"/>
      <c r="AA203" s="50"/>
      <c r="AB203" s="50"/>
      <c r="AC203" s="50"/>
      <c r="AD203" s="50"/>
      <c r="AE203" s="50"/>
      <c r="AF203" s="51"/>
      <c r="AG203" s="51"/>
      <c r="AH203" s="51"/>
      <c r="AI203" s="51"/>
    </row>
    <row r="204" spans="1:35" ht="40" customHeight="1" x14ac:dyDescent="0.35">
      <c r="A204" s="109"/>
      <c r="B204" s="112"/>
      <c r="C204" s="33">
        <v>201</v>
      </c>
      <c r="D204" s="115"/>
      <c r="E204" s="39" t="s">
        <v>44</v>
      </c>
      <c r="F204" s="40" t="s">
        <v>37</v>
      </c>
      <c r="G204" s="40" t="s">
        <v>106</v>
      </c>
      <c r="H204" s="40" t="s">
        <v>29</v>
      </c>
      <c r="I204" s="38">
        <v>34.21</v>
      </c>
      <c r="J204" s="17">
        <v>0</v>
      </c>
      <c r="K204" s="79">
        <f t="shared" si="14"/>
        <v>0</v>
      </c>
      <c r="L204" s="81">
        <f t="shared" si="17"/>
        <v>0</v>
      </c>
      <c r="M204" s="82"/>
      <c r="N204" s="83">
        <f t="shared" si="15"/>
        <v>0</v>
      </c>
      <c r="O204" s="80"/>
      <c r="P204" s="80"/>
      <c r="Q204" s="80"/>
      <c r="R204" s="84">
        <f t="shared" si="16"/>
        <v>0</v>
      </c>
      <c r="S204" s="19" t="str">
        <f t="shared" si="9"/>
        <v>OK</v>
      </c>
      <c r="T204" s="48"/>
      <c r="U204" s="48"/>
      <c r="V204" s="48"/>
      <c r="W204" s="48"/>
      <c r="X204" s="48"/>
      <c r="Y204" s="50"/>
      <c r="Z204" s="50"/>
      <c r="AA204" s="50"/>
      <c r="AB204" s="50"/>
      <c r="AC204" s="50"/>
      <c r="AD204" s="50"/>
      <c r="AE204" s="50"/>
      <c r="AF204" s="51"/>
      <c r="AG204" s="51"/>
      <c r="AH204" s="51"/>
      <c r="AI204" s="51"/>
    </row>
    <row r="205" spans="1:35" ht="40" customHeight="1" x14ac:dyDescent="0.35">
      <c r="A205" s="109"/>
      <c r="B205" s="112"/>
      <c r="C205" s="33">
        <v>202</v>
      </c>
      <c r="D205" s="115"/>
      <c r="E205" s="39" t="s">
        <v>46</v>
      </c>
      <c r="F205" s="40" t="s">
        <v>37</v>
      </c>
      <c r="G205" s="40" t="s">
        <v>107</v>
      </c>
      <c r="H205" s="40" t="s">
        <v>29</v>
      </c>
      <c r="I205" s="38">
        <v>27</v>
      </c>
      <c r="J205" s="17">
        <v>0</v>
      </c>
      <c r="K205" s="79">
        <f t="shared" si="14"/>
        <v>0</v>
      </c>
      <c r="L205" s="81">
        <f t="shared" si="17"/>
        <v>0</v>
      </c>
      <c r="M205" s="82"/>
      <c r="N205" s="83">
        <f t="shared" si="15"/>
        <v>0</v>
      </c>
      <c r="O205" s="80"/>
      <c r="P205" s="80"/>
      <c r="Q205" s="80"/>
      <c r="R205" s="84">
        <f t="shared" si="16"/>
        <v>0</v>
      </c>
      <c r="S205" s="19" t="str">
        <f t="shared" si="9"/>
        <v>OK</v>
      </c>
      <c r="T205" s="48"/>
      <c r="U205" s="48"/>
      <c r="V205" s="48"/>
      <c r="W205" s="48"/>
      <c r="X205" s="48"/>
      <c r="Y205" s="50"/>
      <c r="Z205" s="50"/>
      <c r="AA205" s="50"/>
      <c r="AB205" s="50"/>
      <c r="AC205" s="50"/>
      <c r="AD205" s="50"/>
      <c r="AE205" s="50"/>
      <c r="AF205" s="51"/>
      <c r="AG205" s="51"/>
      <c r="AH205" s="51"/>
      <c r="AI205" s="51"/>
    </row>
    <row r="206" spans="1:35" ht="40" customHeight="1" x14ac:dyDescent="0.35">
      <c r="A206" s="109"/>
      <c r="B206" s="112"/>
      <c r="C206" s="33">
        <v>203</v>
      </c>
      <c r="D206" s="115"/>
      <c r="E206" s="39" t="s">
        <v>48</v>
      </c>
      <c r="F206" s="40" t="s">
        <v>37</v>
      </c>
      <c r="G206" s="40" t="s">
        <v>108</v>
      </c>
      <c r="H206" s="40" t="s">
        <v>29</v>
      </c>
      <c r="I206" s="38">
        <v>18</v>
      </c>
      <c r="J206" s="17">
        <v>0</v>
      </c>
      <c r="K206" s="79">
        <f t="shared" si="14"/>
        <v>0</v>
      </c>
      <c r="L206" s="81">
        <f t="shared" si="17"/>
        <v>0</v>
      </c>
      <c r="M206" s="82"/>
      <c r="N206" s="83">
        <f t="shared" si="15"/>
        <v>0</v>
      </c>
      <c r="O206" s="80"/>
      <c r="P206" s="80"/>
      <c r="Q206" s="80"/>
      <c r="R206" s="84">
        <f t="shared" si="16"/>
        <v>0</v>
      </c>
      <c r="S206" s="19" t="str">
        <f t="shared" si="9"/>
        <v>OK</v>
      </c>
      <c r="T206" s="48"/>
      <c r="U206" s="48"/>
      <c r="V206" s="48"/>
      <c r="W206" s="48"/>
      <c r="X206" s="48"/>
      <c r="Y206" s="50"/>
      <c r="Z206" s="50"/>
      <c r="AA206" s="50"/>
      <c r="AB206" s="50"/>
      <c r="AC206" s="50"/>
      <c r="AD206" s="50"/>
      <c r="AE206" s="50"/>
      <c r="AF206" s="51"/>
      <c r="AG206" s="51"/>
      <c r="AH206" s="51"/>
      <c r="AI206" s="51"/>
    </row>
    <row r="207" spans="1:35" ht="40" customHeight="1" x14ac:dyDescent="0.35">
      <c r="A207" s="109"/>
      <c r="B207" s="112"/>
      <c r="C207" s="33">
        <v>204</v>
      </c>
      <c r="D207" s="115"/>
      <c r="E207" s="39" t="s">
        <v>50</v>
      </c>
      <c r="F207" s="40" t="s">
        <v>37</v>
      </c>
      <c r="G207" s="40" t="s">
        <v>109</v>
      </c>
      <c r="H207" s="40" t="s">
        <v>29</v>
      </c>
      <c r="I207" s="38">
        <v>240.3</v>
      </c>
      <c r="J207" s="17">
        <v>0</v>
      </c>
      <c r="K207" s="79">
        <f t="shared" si="14"/>
        <v>0</v>
      </c>
      <c r="L207" s="81">
        <f t="shared" si="17"/>
        <v>0</v>
      </c>
      <c r="M207" s="82"/>
      <c r="N207" s="83">
        <f t="shared" si="15"/>
        <v>0</v>
      </c>
      <c r="O207" s="80"/>
      <c r="P207" s="80"/>
      <c r="Q207" s="80"/>
      <c r="R207" s="84">
        <f t="shared" si="16"/>
        <v>0</v>
      </c>
      <c r="S207" s="19" t="str">
        <f t="shared" si="9"/>
        <v>OK</v>
      </c>
      <c r="T207" s="48"/>
      <c r="U207" s="48"/>
      <c r="V207" s="48"/>
      <c r="W207" s="48"/>
      <c r="X207" s="48"/>
      <c r="Y207" s="50"/>
      <c r="Z207" s="50"/>
      <c r="AA207" s="50"/>
      <c r="AB207" s="50"/>
      <c r="AC207" s="50"/>
      <c r="AD207" s="50"/>
      <c r="AE207" s="50"/>
      <c r="AF207" s="51"/>
      <c r="AG207" s="51"/>
      <c r="AH207" s="51"/>
      <c r="AI207" s="51"/>
    </row>
    <row r="208" spans="1:35" ht="40" customHeight="1" x14ac:dyDescent="0.35">
      <c r="A208" s="109"/>
      <c r="B208" s="112"/>
      <c r="C208" s="33">
        <v>205</v>
      </c>
      <c r="D208" s="115"/>
      <c r="E208" s="39" t="s">
        <v>52</v>
      </c>
      <c r="F208" s="40" t="s">
        <v>37</v>
      </c>
      <c r="G208" s="40" t="s">
        <v>110</v>
      </c>
      <c r="H208" s="40" t="s">
        <v>29</v>
      </c>
      <c r="I208" s="38">
        <v>262.35000000000002</v>
      </c>
      <c r="J208" s="17">
        <v>0</v>
      </c>
      <c r="K208" s="79">
        <f t="shared" si="14"/>
        <v>0</v>
      </c>
      <c r="L208" s="81">
        <f t="shared" si="17"/>
        <v>0</v>
      </c>
      <c r="M208" s="82"/>
      <c r="N208" s="83">
        <f t="shared" si="15"/>
        <v>0</v>
      </c>
      <c r="O208" s="80"/>
      <c r="P208" s="80"/>
      <c r="Q208" s="80"/>
      <c r="R208" s="84">
        <f t="shared" si="16"/>
        <v>0</v>
      </c>
      <c r="S208" s="19" t="str">
        <f t="shared" si="9"/>
        <v>OK</v>
      </c>
      <c r="T208" s="48"/>
      <c r="U208" s="48"/>
      <c r="V208" s="48"/>
      <c r="W208" s="48"/>
      <c r="X208" s="48"/>
      <c r="Y208" s="50"/>
      <c r="Z208" s="50"/>
      <c r="AA208" s="50"/>
      <c r="AB208" s="50"/>
      <c r="AC208" s="50"/>
      <c r="AD208" s="50"/>
      <c r="AE208" s="50"/>
      <c r="AF208" s="51"/>
      <c r="AG208" s="51"/>
      <c r="AH208" s="51"/>
      <c r="AI208" s="51"/>
    </row>
    <row r="209" spans="1:35" ht="40" customHeight="1" x14ac:dyDescent="0.35">
      <c r="A209" s="109"/>
      <c r="B209" s="112"/>
      <c r="C209" s="33">
        <v>206</v>
      </c>
      <c r="D209" s="115"/>
      <c r="E209" s="39" t="s">
        <v>54</v>
      </c>
      <c r="F209" s="40" t="s">
        <v>37</v>
      </c>
      <c r="G209" s="40" t="s">
        <v>111</v>
      </c>
      <c r="H209" s="40" t="s">
        <v>29</v>
      </c>
      <c r="I209" s="38">
        <v>78.8</v>
      </c>
      <c r="J209" s="17">
        <v>0</v>
      </c>
      <c r="K209" s="79">
        <f t="shared" si="14"/>
        <v>0</v>
      </c>
      <c r="L209" s="81">
        <f t="shared" si="17"/>
        <v>0</v>
      </c>
      <c r="M209" s="82"/>
      <c r="N209" s="83">
        <f t="shared" si="15"/>
        <v>0</v>
      </c>
      <c r="O209" s="80"/>
      <c r="P209" s="80"/>
      <c r="Q209" s="80"/>
      <c r="R209" s="84">
        <f t="shared" si="16"/>
        <v>0</v>
      </c>
      <c r="S209" s="19" t="str">
        <f t="shared" si="9"/>
        <v>OK</v>
      </c>
      <c r="T209" s="48"/>
      <c r="U209" s="48"/>
      <c r="V209" s="48"/>
      <c r="W209" s="48"/>
      <c r="X209" s="48"/>
      <c r="Y209" s="50"/>
      <c r="Z209" s="50"/>
      <c r="AA209" s="50"/>
      <c r="AB209" s="50"/>
      <c r="AC209" s="50"/>
      <c r="AD209" s="50"/>
      <c r="AE209" s="50"/>
      <c r="AF209" s="51"/>
      <c r="AG209" s="51"/>
      <c r="AH209" s="51"/>
      <c r="AI209" s="51"/>
    </row>
    <row r="210" spans="1:35" ht="40" customHeight="1" x14ac:dyDescent="0.35">
      <c r="A210" s="109"/>
      <c r="B210" s="112"/>
      <c r="C210" s="33">
        <v>207</v>
      </c>
      <c r="D210" s="115"/>
      <c r="E210" s="39" t="s">
        <v>56</v>
      </c>
      <c r="F210" s="40" t="s">
        <v>37</v>
      </c>
      <c r="G210" s="40" t="s">
        <v>112</v>
      </c>
      <c r="H210" s="40" t="s">
        <v>29</v>
      </c>
      <c r="I210" s="38">
        <v>33.17</v>
      </c>
      <c r="J210" s="17">
        <v>0</v>
      </c>
      <c r="K210" s="79">
        <f t="shared" si="14"/>
        <v>0</v>
      </c>
      <c r="L210" s="81">
        <f t="shared" si="17"/>
        <v>0</v>
      </c>
      <c r="M210" s="82"/>
      <c r="N210" s="83">
        <f t="shared" si="15"/>
        <v>0</v>
      </c>
      <c r="O210" s="80"/>
      <c r="P210" s="80"/>
      <c r="Q210" s="80"/>
      <c r="R210" s="84">
        <f t="shared" si="16"/>
        <v>0</v>
      </c>
      <c r="S210" s="19" t="str">
        <f t="shared" si="9"/>
        <v>OK</v>
      </c>
      <c r="T210" s="48"/>
      <c r="U210" s="48"/>
      <c r="V210" s="48"/>
      <c r="W210" s="48"/>
      <c r="X210" s="48"/>
      <c r="Y210" s="50"/>
      <c r="Z210" s="50"/>
      <c r="AA210" s="50"/>
      <c r="AB210" s="50"/>
      <c r="AC210" s="50"/>
      <c r="AD210" s="50"/>
      <c r="AE210" s="50"/>
      <c r="AF210" s="51"/>
      <c r="AG210" s="51"/>
      <c r="AH210" s="51"/>
      <c r="AI210" s="51"/>
    </row>
    <row r="211" spans="1:35" ht="40" customHeight="1" x14ac:dyDescent="0.35">
      <c r="A211" s="109"/>
      <c r="B211" s="112"/>
      <c r="C211" s="33">
        <v>208</v>
      </c>
      <c r="D211" s="115"/>
      <c r="E211" s="39" t="s">
        <v>58</v>
      </c>
      <c r="F211" s="40" t="s">
        <v>37</v>
      </c>
      <c r="G211" s="40" t="s">
        <v>113</v>
      </c>
      <c r="H211" s="40" t="s">
        <v>29</v>
      </c>
      <c r="I211" s="38">
        <v>74.31</v>
      </c>
      <c r="J211" s="17">
        <v>0</v>
      </c>
      <c r="K211" s="79">
        <f t="shared" si="14"/>
        <v>0</v>
      </c>
      <c r="L211" s="81">
        <f t="shared" si="17"/>
        <v>0</v>
      </c>
      <c r="M211" s="82"/>
      <c r="N211" s="83">
        <f t="shared" si="15"/>
        <v>0</v>
      </c>
      <c r="O211" s="80"/>
      <c r="P211" s="80"/>
      <c r="Q211" s="80"/>
      <c r="R211" s="84">
        <f t="shared" si="16"/>
        <v>0</v>
      </c>
      <c r="S211" s="19" t="str">
        <f t="shared" si="9"/>
        <v>OK</v>
      </c>
      <c r="T211" s="48"/>
      <c r="U211" s="48"/>
      <c r="V211" s="48"/>
      <c r="W211" s="48"/>
      <c r="X211" s="48"/>
      <c r="Y211" s="50"/>
      <c r="Z211" s="50"/>
      <c r="AA211" s="50"/>
      <c r="AB211" s="50"/>
      <c r="AC211" s="50"/>
      <c r="AD211" s="50"/>
      <c r="AE211" s="50"/>
      <c r="AF211" s="51"/>
      <c r="AG211" s="51"/>
      <c r="AH211" s="51"/>
      <c r="AI211" s="51"/>
    </row>
    <row r="212" spans="1:35" ht="40" customHeight="1" x14ac:dyDescent="0.35">
      <c r="A212" s="109"/>
      <c r="B212" s="112"/>
      <c r="C212" s="33">
        <v>209</v>
      </c>
      <c r="D212" s="115"/>
      <c r="E212" s="39" t="s">
        <v>60</v>
      </c>
      <c r="F212" s="40" t="s">
        <v>37</v>
      </c>
      <c r="G212" s="40" t="s">
        <v>114</v>
      </c>
      <c r="H212" s="40" t="s">
        <v>29</v>
      </c>
      <c r="I212" s="38">
        <v>124.47</v>
      </c>
      <c r="J212" s="17">
        <v>0</v>
      </c>
      <c r="K212" s="79">
        <f t="shared" si="14"/>
        <v>0</v>
      </c>
      <c r="L212" s="81">
        <f t="shared" si="17"/>
        <v>0</v>
      </c>
      <c r="M212" s="82"/>
      <c r="N212" s="83">
        <f t="shared" si="15"/>
        <v>0</v>
      </c>
      <c r="O212" s="80"/>
      <c r="P212" s="80"/>
      <c r="Q212" s="80"/>
      <c r="R212" s="84">
        <f t="shared" si="16"/>
        <v>0</v>
      </c>
      <c r="S212" s="19" t="str">
        <f t="shared" si="9"/>
        <v>OK</v>
      </c>
      <c r="T212" s="48"/>
      <c r="U212" s="48"/>
      <c r="V212" s="48"/>
      <c r="W212" s="48"/>
      <c r="X212" s="48"/>
      <c r="Y212" s="50"/>
      <c r="Z212" s="50"/>
      <c r="AA212" s="50"/>
      <c r="AB212" s="50"/>
      <c r="AC212" s="50"/>
      <c r="AD212" s="50"/>
      <c r="AE212" s="50"/>
      <c r="AF212" s="51"/>
      <c r="AG212" s="51"/>
      <c r="AH212" s="51"/>
      <c r="AI212" s="51"/>
    </row>
    <row r="213" spans="1:35" ht="40" customHeight="1" x14ac:dyDescent="0.35">
      <c r="A213" s="109"/>
      <c r="B213" s="112"/>
      <c r="C213" s="33">
        <v>210</v>
      </c>
      <c r="D213" s="115"/>
      <c r="E213" s="39" t="s">
        <v>62</v>
      </c>
      <c r="F213" s="40" t="s">
        <v>125</v>
      </c>
      <c r="G213" s="40" t="s">
        <v>115</v>
      </c>
      <c r="H213" s="40" t="s">
        <v>29</v>
      </c>
      <c r="I213" s="38">
        <v>1329.2</v>
      </c>
      <c r="J213" s="17">
        <v>0</v>
      </c>
      <c r="K213" s="79">
        <f t="shared" si="14"/>
        <v>0</v>
      </c>
      <c r="L213" s="81">
        <f t="shared" si="17"/>
        <v>0</v>
      </c>
      <c r="M213" s="82"/>
      <c r="N213" s="83">
        <f t="shared" si="15"/>
        <v>0</v>
      </c>
      <c r="O213" s="80"/>
      <c r="P213" s="80"/>
      <c r="Q213" s="80"/>
      <c r="R213" s="84">
        <f t="shared" si="16"/>
        <v>0</v>
      </c>
      <c r="S213" s="19" t="str">
        <f t="shared" si="9"/>
        <v>OK</v>
      </c>
      <c r="T213" s="48"/>
      <c r="U213" s="48"/>
      <c r="V213" s="48"/>
      <c r="W213" s="48"/>
      <c r="X213" s="48"/>
      <c r="Y213" s="50"/>
      <c r="Z213" s="50"/>
      <c r="AA213" s="50"/>
      <c r="AB213" s="50"/>
      <c r="AC213" s="50"/>
      <c r="AD213" s="50"/>
      <c r="AE213" s="50"/>
      <c r="AF213" s="51"/>
      <c r="AG213" s="51"/>
      <c r="AH213" s="51"/>
      <c r="AI213" s="51"/>
    </row>
    <row r="214" spans="1:35" ht="40" customHeight="1" x14ac:dyDescent="0.35">
      <c r="A214" s="109"/>
      <c r="B214" s="112"/>
      <c r="C214" s="33">
        <v>211</v>
      </c>
      <c r="D214" s="115"/>
      <c r="E214" s="39" t="s">
        <v>64</v>
      </c>
      <c r="F214" s="40" t="s">
        <v>125</v>
      </c>
      <c r="G214" s="40" t="s">
        <v>115</v>
      </c>
      <c r="H214" s="40" t="s">
        <v>29</v>
      </c>
      <c r="I214" s="38">
        <v>699.21</v>
      </c>
      <c r="J214" s="17">
        <v>0</v>
      </c>
      <c r="K214" s="79">
        <f t="shared" si="14"/>
        <v>0</v>
      </c>
      <c r="L214" s="81">
        <f t="shared" si="17"/>
        <v>0</v>
      </c>
      <c r="M214" s="82"/>
      <c r="N214" s="83">
        <f t="shared" si="15"/>
        <v>0</v>
      </c>
      <c r="O214" s="80"/>
      <c r="P214" s="80"/>
      <c r="Q214" s="80"/>
      <c r="R214" s="84">
        <f t="shared" si="16"/>
        <v>0</v>
      </c>
      <c r="S214" s="19" t="str">
        <f t="shared" si="9"/>
        <v>OK</v>
      </c>
      <c r="T214" s="48"/>
      <c r="U214" s="48"/>
      <c r="V214" s="48"/>
      <c r="W214" s="48"/>
      <c r="X214" s="48"/>
      <c r="Y214" s="50"/>
      <c r="Z214" s="50"/>
      <c r="AA214" s="50"/>
      <c r="AB214" s="50"/>
      <c r="AC214" s="50"/>
      <c r="AD214" s="50"/>
      <c r="AE214" s="50"/>
      <c r="AF214" s="51"/>
      <c r="AG214" s="51"/>
      <c r="AH214" s="51"/>
      <c r="AI214" s="51"/>
    </row>
    <row r="215" spans="1:35" ht="40" customHeight="1" x14ac:dyDescent="0.35">
      <c r="A215" s="109"/>
      <c r="B215" s="112"/>
      <c r="C215" s="33">
        <v>212</v>
      </c>
      <c r="D215" s="115"/>
      <c r="E215" s="39" t="s">
        <v>65</v>
      </c>
      <c r="F215" s="40" t="s">
        <v>125</v>
      </c>
      <c r="G215" s="40" t="s">
        <v>116</v>
      </c>
      <c r="H215" s="40" t="s">
        <v>29</v>
      </c>
      <c r="I215" s="38">
        <v>160</v>
      </c>
      <c r="J215" s="17">
        <v>0</v>
      </c>
      <c r="K215" s="79">
        <f t="shared" si="14"/>
        <v>0</v>
      </c>
      <c r="L215" s="81">
        <f t="shared" si="17"/>
        <v>0</v>
      </c>
      <c r="M215" s="82"/>
      <c r="N215" s="83">
        <f t="shared" si="15"/>
        <v>0</v>
      </c>
      <c r="O215" s="80"/>
      <c r="P215" s="80"/>
      <c r="Q215" s="80"/>
      <c r="R215" s="84">
        <f t="shared" si="16"/>
        <v>0</v>
      </c>
      <c r="S215" s="19" t="str">
        <f t="shared" si="9"/>
        <v>OK</v>
      </c>
      <c r="T215" s="48"/>
      <c r="U215" s="48"/>
      <c r="V215" s="48"/>
      <c r="W215" s="48"/>
      <c r="X215" s="48"/>
      <c r="Y215" s="50"/>
      <c r="Z215" s="50"/>
      <c r="AA215" s="50"/>
      <c r="AB215" s="50"/>
      <c r="AC215" s="50"/>
      <c r="AD215" s="50"/>
      <c r="AE215" s="50"/>
      <c r="AF215" s="51"/>
      <c r="AG215" s="51"/>
      <c r="AH215" s="51"/>
      <c r="AI215" s="51"/>
    </row>
    <row r="216" spans="1:35" ht="40" customHeight="1" x14ac:dyDescent="0.35">
      <c r="A216" s="109"/>
      <c r="B216" s="112"/>
      <c r="C216" s="33">
        <v>213</v>
      </c>
      <c r="D216" s="115"/>
      <c r="E216" s="39" t="s">
        <v>69</v>
      </c>
      <c r="F216" s="40" t="s">
        <v>125</v>
      </c>
      <c r="G216" s="40" t="s">
        <v>137</v>
      </c>
      <c r="H216" s="40" t="s">
        <v>29</v>
      </c>
      <c r="I216" s="38">
        <v>242</v>
      </c>
      <c r="J216" s="17">
        <v>0</v>
      </c>
      <c r="K216" s="79">
        <f t="shared" si="14"/>
        <v>0</v>
      </c>
      <c r="L216" s="81">
        <f t="shared" si="17"/>
        <v>0</v>
      </c>
      <c r="M216" s="82"/>
      <c r="N216" s="83">
        <f t="shared" si="15"/>
        <v>0</v>
      </c>
      <c r="O216" s="80"/>
      <c r="P216" s="80"/>
      <c r="Q216" s="80"/>
      <c r="R216" s="84">
        <f t="shared" si="16"/>
        <v>0</v>
      </c>
      <c r="S216" s="19" t="str">
        <f t="shared" si="9"/>
        <v>OK</v>
      </c>
      <c r="T216" s="48"/>
      <c r="U216" s="48"/>
      <c r="V216" s="48"/>
      <c r="W216" s="48"/>
      <c r="X216" s="48"/>
      <c r="Y216" s="50"/>
      <c r="Z216" s="50"/>
      <c r="AA216" s="50"/>
      <c r="AB216" s="50"/>
      <c r="AC216" s="50"/>
      <c r="AD216" s="50"/>
      <c r="AE216" s="50"/>
      <c r="AF216" s="51"/>
      <c r="AG216" s="51"/>
      <c r="AH216" s="51"/>
      <c r="AI216" s="51"/>
    </row>
    <row r="217" spans="1:35" ht="40" customHeight="1" x14ac:dyDescent="0.35">
      <c r="A217" s="109"/>
      <c r="B217" s="112"/>
      <c r="C217" s="33">
        <v>214</v>
      </c>
      <c r="D217" s="115"/>
      <c r="E217" s="39" t="s">
        <v>70</v>
      </c>
      <c r="F217" s="40" t="s">
        <v>125</v>
      </c>
      <c r="G217" s="40" t="s">
        <v>71</v>
      </c>
      <c r="H217" s="40" t="s">
        <v>29</v>
      </c>
      <c r="I217" s="38">
        <v>164.74</v>
      </c>
      <c r="J217" s="17">
        <v>0</v>
      </c>
      <c r="K217" s="79">
        <f t="shared" si="14"/>
        <v>0</v>
      </c>
      <c r="L217" s="81">
        <f t="shared" si="17"/>
        <v>0</v>
      </c>
      <c r="M217" s="82"/>
      <c r="N217" s="83">
        <f t="shared" si="15"/>
        <v>0</v>
      </c>
      <c r="O217" s="80"/>
      <c r="P217" s="80"/>
      <c r="Q217" s="80"/>
      <c r="R217" s="84">
        <f t="shared" si="16"/>
        <v>0</v>
      </c>
      <c r="S217" s="19" t="str">
        <f t="shared" si="9"/>
        <v>OK</v>
      </c>
      <c r="T217" s="48"/>
      <c r="U217" s="48"/>
      <c r="V217" s="48"/>
      <c r="W217" s="48"/>
      <c r="X217" s="48"/>
      <c r="Y217" s="50"/>
      <c r="Z217" s="50"/>
      <c r="AA217" s="50"/>
      <c r="AB217" s="50"/>
      <c r="AC217" s="50"/>
      <c r="AD217" s="50"/>
      <c r="AE217" s="50"/>
      <c r="AF217" s="51"/>
      <c r="AG217" s="51"/>
      <c r="AH217" s="51"/>
      <c r="AI217" s="51"/>
    </row>
    <row r="218" spans="1:35" ht="40" customHeight="1" x14ac:dyDescent="0.35">
      <c r="A218" s="109"/>
      <c r="B218" s="112"/>
      <c r="C218" s="33">
        <v>215</v>
      </c>
      <c r="D218" s="115"/>
      <c r="E218" s="39" t="s">
        <v>72</v>
      </c>
      <c r="F218" s="40" t="s">
        <v>125</v>
      </c>
      <c r="G218" s="40" t="s">
        <v>101</v>
      </c>
      <c r="H218" s="40" t="s">
        <v>29</v>
      </c>
      <c r="I218" s="38">
        <v>960</v>
      </c>
      <c r="J218" s="17">
        <v>0</v>
      </c>
      <c r="K218" s="79">
        <f t="shared" si="14"/>
        <v>0</v>
      </c>
      <c r="L218" s="81">
        <f t="shared" si="17"/>
        <v>0</v>
      </c>
      <c r="M218" s="82"/>
      <c r="N218" s="83">
        <f t="shared" si="15"/>
        <v>0</v>
      </c>
      <c r="O218" s="80"/>
      <c r="P218" s="80"/>
      <c r="Q218" s="80"/>
      <c r="R218" s="84">
        <f t="shared" si="16"/>
        <v>0</v>
      </c>
      <c r="S218" s="19" t="str">
        <f t="shared" si="9"/>
        <v>OK</v>
      </c>
      <c r="T218" s="48"/>
      <c r="U218" s="48"/>
      <c r="V218" s="48"/>
      <c r="W218" s="48"/>
      <c r="X218" s="48"/>
      <c r="Y218" s="50"/>
      <c r="Z218" s="50"/>
      <c r="AA218" s="50"/>
      <c r="AB218" s="50"/>
      <c r="AC218" s="50"/>
      <c r="AD218" s="50"/>
      <c r="AE218" s="50"/>
      <c r="AF218" s="51"/>
      <c r="AG218" s="51"/>
      <c r="AH218" s="51"/>
      <c r="AI218" s="51"/>
    </row>
    <row r="219" spans="1:35" ht="40" customHeight="1" x14ac:dyDescent="0.35">
      <c r="A219" s="109"/>
      <c r="B219" s="112"/>
      <c r="C219" s="33">
        <v>216</v>
      </c>
      <c r="D219" s="115"/>
      <c r="E219" s="39" t="s">
        <v>74</v>
      </c>
      <c r="F219" s="40" t="s">
        <v>125</v>
      </c>
      <c r="G219" s="40" t="s">
        <v>102</v>
      </c>
      <c r="H219" s="40" t="s">
        <v>29</v>
      </c>
      <c r="I219" s="38">
        <v>1340</v>
      </c>
      <c r="J219" s="17">
        <v>0</v>
      </c>
      <c r="K219" s="79">
        <f t="shared" si="14"/>
        <v>0</v>
      </c>
      <c r="L219" s="81">
        <f t="shared" si="17"/>
        <v>0</v>
      </c>
      <c r="M219" s="82"/>
      <c r="N219" s="83">
        <f t="shared" si="15"/>
        <v>0</v>
      </c>
      <c r="O219" s="80"/>
      <c r="P219" s="80"/>
      <c r="Q219" s="80"/>
      <c r="R219" s="84">
        <f t="shared" si="16"/>
        <v>0</v>
      </c>
      <c r="S219" s="19" t="str">
        <f t="shared" si="9"/>
        <v>OK</v>
      </c>
      <c r="T219" s="48"/>
      <c r="U219" s="48"/>
      <c r="V219" s="48"/>
      <c r="W219" s="48"/>
      <c r="X219" s="48"/>
      <c r="Y219" s="50"/>
      <c r="Z219" s="50"/>
      <c r="AA219" s="50"/>
      <c r="AB219" s="50"/>
      <c r="AC219" s="50"/>
      <c r="AD219" s="50"/>
      <c r="AE219" s="50"/>
      <c r="AF219" s="51"/>
      <c r="AG219" s="51"/>
      <c r="AH219" s="51"/>
      <c r="AI219" s="51"/>
    </row>
    <row r="220" spans="1:35" ht="40" customHeight="1" x14ac:dyDescent="0.35">
      <c r="A220" s="109"/>
      <c r="B220" s="112"/>
      <c r="C220" s="33">
        <v>217</v>
      </c>
      <c r="D220" s="115"/>
      <c r="E220" s="39" t="s">
        <v>76</v>
      </c>
      <c r="F220" s="40" t="s">
        <v>125</v>
      </c>
      <c r="G220" s="40" t="s">
        <v>137</v>
      </c>
      <c r="H220" s="40" t="s">
        <v>29</v>
      </c>
      <c r="I220" s="38">
        <v>610</v>
      </c>
      <c r="J220" s="17">
        <v>0</v>
      </c>
      <c r="K220" s="79">
        <f t="shared" si="14"/>
        <v>0</v>
      </c>
      <c r="L220" s="81">
        <f t="shared" si="17"/>
        <v>0</v>
      </c>
      <c r="M220" s="82"/>
      <c r="N220" s="83">
        <f t="shared" si="15"/>
        <v>0</v>
      </c>
      <c r="O220" s="80"/>
      <c r="P220" s="80"/>
      <c r="Q220" s="80"/>
      <c r="R220" s="84">
        <f t="shared" si="16"/>
        <v>0</v>
      </c>
      <c r="S220" s="19" t="str">
        <f t="shared" si="9"/>
        <v>OK</v>
      </c>
      <c r="T220" s="48"/>
      <c r="U220" s="48"/>
      <c r="V220" s="48"/>
      <c r="W220" s="48"/>
      <c r="X220" s="48"/>
      <c r="Y220" s="50"/>
      <c r="Z220" s="50"/>
      <c r="AA220" s="50"/>
      <c r="AB220" s="50"/>
      <c r="AC220" s="50"/>
      <c r="AD220" s="50"/>
      <c r="AE220" s="50"/>
      <c r="AF220" s="51"/>
      <c r="AG220" s="51"/>
      <c r="AH220" s="51"/>
      <c r="AI220" s="51"/>
    </row>
    <row r="221" spans="1:35" ht="40" customHeight="1" x14ac:dyDescent="0.35">
      <c r="A221" s="109"/>
      <c r="B221" s="112"/>
      <c r="C221" s="33">
        <v>218</v>
      </c>
      <c r="D221" s="115"/>
      <c r="E221" s="39" t="s">
        <v>77</v>
      </c>
      <c r="F221" s="40" t="s">
        <v>125</v>
      </c>
      <c r="G221" s="40" t="s">
        <v>137</v>
      </c>
      <c r="H221" s="40" t="s">
        <v>29</v>
      </c>
      <c r="I221" s="38">
        <v>1150</v>
      </c>
      <c r="J221" s="17">
        <v>0</v>
      </c>
      <c r="K221" s="79">
        <f t="shared" si="14"/>
        <v>0</v>
      </c>
      <c r="L221" s="81">
        <f t="shared" si="17"/>
        <v>0</v>
      </c>
      <c r="M221" s="82"/>
      <c r="N221" s="83">
        <f t="shared" si="15"/>
        <v>0</v>
      </c>
      <c r="O221" s="80"/>
      <c r="P221" s="80"/>
      <c r="Q221" s="80"/>
      <c r="R221" s="84">
        <f t="shared" si="16"/>
        <v>0</v>
      </c>
      <c r="S221" s="19" t="str">
        <f t="shared" si="9"/>
        <v>OK</v>
      </c>
      <c r="T221" s="48"/>
      <c r="U221" s="48"/>
      <c r="V221" s="48"/>
      <c r="W221" s="48"/>
      <c r="X221" s="48"/>
      <c r="Y221" s="50"/>
      <c r="Z221" s="50"/>
      <c r="AA221" s="50"/>
      <c r="AB221" s="50"/>
      <c r="AC221" s="50"/>
      <c r="AD221" s="50"/>
      <c r="AE221" s="50"/>
      <c r="AF221" s="51"/>
      <c r="AG221" s="51"/>
      <c r="AH221" s="51"/>
      <c r="AI221" s="51"/>
    </row>
    <row r="222" spans="1:35" ht="40" customHeight="1" x14ac:dyDescent="0.35">
      <c r="A222" s="109"/>
      <c r="B222" s="112"/>
      <c r="C222" s="33">
        <v>219</v>
      </c>
      <c r="D222" s="115"/>
      <c r="E222" s="39" t="s">
        <v>78</v>
      </c>
      <c r="F222" s="40" t="s">
        <v>125</v>
      </c>
      <c r="G222" s="40" t="s">
        <v>137</v>
      </c>
      <c r="H222" s="40" t="s">
        <v>29</v>
      </c>
      <c r="I222" s="38">
        <v>90</v>
      </c>
      <c r="J222" s="17">
        <v>0</v>
      </c>
      <c r="K222" s="79">
        <f t="shared" si="14"/>
        <v>0</v>
      </c>
      <c r="L222" s="81">
        <f t="shared" si="17"/>
        <v>0</v>
      </c>
      <c r="M222" s="82"/>
      <c r="N222" s="83">
        <f t="shared" si="15"/>
        <v>0</v>
      </c>
      <c r="O222" s="80"/>
      <c r="P222" s="80"/>
      <c r="Q222" s="80"/>
      <c r="R222" s="84">
        <f t="shared" si="16"/>
        <v>0</v>
      </c>
      <c r="S222" s="19" t="str">
        <f t="shared" si="9"/>
        <v>OK</v>
      </c>
      <c r="T222" s="48"/>
      <c r="U222" s="48"/>
      <c r="V222" s="48"/>
      <c r="W222" s="48"/>
      <c r="X222" s="48"/>
      <c r="Y222" s="50"/>
      <c r="Z222" s="50"/>
      <c r="AA222" s="50"/>
      <c r="AB222" s="50"/>
      <c r="AC222" s="50"/>
      <c r="AD222" s="50"/>
      <c r="AE222" s="50"/>
      <c r="AF222" s="51"/>
      <c r="AG222" s="51"/>
      <c r="AH222" s="51"/>
      <c r="AI222" s="51"/>
    </row>
    <row r="223" spans="1:35" ht="40" customHeight="1" x14ac:dyDescent="0.35">
      <c r="A223" s="109"/>
      <c r="B223" s="112"/>
      <c r="C223" s="33">
        <v>220</v>
      </c>
      <c r="D223" s="115"/>
      <c r="E223" s="39" t="s">
        <v>131</v>
      </c>
      <c r="F223" s="40" t="s">
        <v>125</v>
      </c>
      <c r="G223" s="40" t="s">
        <v>137</v>
      </c>
      <c r="H223" s="40" t="s">
        <v>29</v>
      </c>
      <c r="I223" s="38">
        <v>70</v>
      </c>
      <c r="J223" s="17">
        <v>0</v>
      </c>
      <c r="K223" s="79">
        <f t="shared" si="14"/>
        <v>0</v>
      </c>
      <c r="L223" s="81">
        <f t="shared" si="17"/>
        <v>0</v>
      </c>
      <c r="M223" s="82"/>
      <c r="N223" s="83">
        <f t="shared" si="15"/>
        <v>0</v>
      </c>
      <c r="O223" s="80"/>
      <c r="P223" s="80"/>
      <c r="Q223" s="80"/>
      <c r="R223" s="84">
        <f t="shared" si="16"/>
        <v>0</v>
      </c>
      <c r="S223" s="19" t="str">
        <f t="shared" si="9"/>
        <v>OK</v>
      </c>
      <c r="T223" s="48"/>
      <c r="U223" s="48"/>
      <c r="V223" s="48"/>
      <c r="W223" s="48"/>
      <c r="X223" s="48"/>
      <c r="Y223" s="50"/>
      <c r="Z223" s="50"/>
      <c r="AA223" s="50"/>
      <c r="AB223" s="50"/>
      <c r="AC223" s="50"/>
      <c r="AD223" s="50"/>
      <c r="AE223" s="50"/>
      <c r="AF223" s="51"/>
      <c r="AG223" s="51"/>
      <c r="AH223" s="51"/>
      <c r="AI223" s="51"/>
    </row>
    <row r="224" spans="1:35" ht="40" customHeight="1" x14ac:dyDescent="0.35">
      <c r="A224" s="109"/>
      <c r="B224" s="112"/>
      <c r="C224" s="33">
        <v>221</v>
      </c>
      <c r="D224" s="115"/>
      <c r="E224" s="39" t="s">
        <v>132</v>
      </c>
      <c r="F224" s="40" t="s">
        <v>37</v>
      </c>
      <c r="G224" s="40" t="s">
        <v>117</v>
      </c>
      <c r="H224" s="40" t="s">
        <v>29</v>
      </c>
      <c r="I224" s="38">
        <v>16.18</v>
      </c>
      <c r="J224" s="17">
        <v>0</v>
      </c>
      <c r="K224" s="79">
        <f t="shared" si="14"/>
        <v>0</v>
      </c>
      <c r="L224" s="81">
        <f t="shared" si="17"/>
        <v>0</v>
      </c>
      <c r="M224" s="82"/>
      <c r="N224" s="83">
        <f t="shared" si="15"/>
        <v>0</v>
      </c>
      <c r="O224" s="80"/>
      <c r="P224" s="80"/>
      <c r="Q224" s="80"/>
      <c r="R224" s="84">
        <f t="shared" si="16"/>
        <v>0</v>
      </c>
      <c r="S224" s="19" t="str">
        <f t="shared" si="9"/>
        <v>OK</v>
      </c>
      <c r="T224" s="48"/>
      <c r="U224" s="48"/>
      <c r="V224" s="48"/>
      <c r="W224" s="48"/>
      <c r="X224" s="48"/>
      <c r="Y224" s="50"/>
      <c r="Z224" s="50"/>
      <c r="AA224" s="50"/>
      <c r="AB224" s="50"/>
      <c r="AC224" s="50"/>
      <c r="AD224" s="50"/>
      <c r="AE224" s="50"/>
      <c r="AF224" s="51"/>
      <c r="AG224" s="51"/>
      <c r="AH224" s="51"/>
      <c r="AI224" s="51"/>
    </row>
    <row r="225" spans="1:35" ht="40" customHeight="1" x14ac:dyDescent="0.35">
      <c r="A225" s="109"/>
      <c r="B225" s="112"/>
      <c r="C225" s="33">
        <v>222</v>
      </c>
      <c r="D225" s="115"/>
      <c r="E225" s="39" t="s">
        <v>135</v>
      </c>
      <c r="F225" s="40" t="s">
        <v>37</v>
      </c>
      <c r="G225" s="40" t="s">
        <v>118</v>
      </c>
      <c r="H225" s="40" t="s">
        <v>29</v>
      </c>
      <c r="I225" s="38">
        <v>45</v>
      </c>
      <c r="J225" s="17">
        <v>0</v>
      </c>
      <c r="K225" s="79">
        <f t="shared" si="14"/>
        <v>0</v>
      </c>
      <c r="L225" s="81">
        <f t="shared" si="17"/>
        <v>0</v>
      </c>
      <c r="M225" s="82"/>
      <c r="N225" s="83">
        <f t="shared" si="15"/>
        <v>0</v>
      </c>
      <c r="O225" s="80"/>
      <c r="P225" s="80"/>
      <c r="Q225" s="80"/>
      <c r="R225" s="84">
        <f t="shared" si="16"/>
        <v>0</v>
      </c>
      <c r="S225" s="19" t="str">
        <f t="shared" si="9"/>
        <v>OK</v>
      </c>
      <c r="T225" s="48"/>
      <c r="U225" s="48"/>
      <c r="V225" s="48"/>
      <c r="W225" s="48"/>
      <c r="X225" s="48"/>
      <c r="Y225" s="50"/>
      <c r="Z225" s="50"/>
      <c r="AA225" s="50"/>
      <c r="AB225" s="50"/>
      <c r="AC225" s="50"/>
      <c r="AD225" s="50"/>
      <c r="AE225" s="50"/>
      <c r="AF225" s="51"/>
      <c r="AG225" s="51"/>
      <c r="AH225" s="51"/>
      <c r="AI225" s="51"/>
    </row>
    <row r="226" spans="1:35" ht="40" customHeight="1" x14ac:dyDescent="0.35">
      <c r="A226" s="109"/>
      <c r="B226" s="112"/>
      <c r="C226" s="33">
        <v>223</v>
      </c>
      <c r="D226" s="115"/>
      <c r="E226" s="39" t="s">
        <v>136</v>
      </c>
      <c r="F226" s="40" t="s">
        <v>37</v>
      </c>
      <c r="G226" s="40" t="s">
        <v>119</v>
      </c>
      <c r="H226" s="40" t="s">
        <v>29</v>
      </c>
      <c r="I226" s="38">
        <v>30</v>
      </c>
      <c r="J226" s="17">
        <v>0</v>
      </c>
      <c r="K226" s="79">
        <f t="shared" si="14"/>
        <v>0</v>
      </c>
      <c r="L226" s="81">
        <f t="shared" si="17"/>
        <v>0</v>
      </c>
      <c r="M226" s="82"/>
      <c r="N226" s="83">
        <f t="shared" si="15"/>
        <v>0</v>
      </c>
      <c r="O226" s="80"/>
      <c r="P226" s="80"/>
      <c r="Q226" s="80"/>
      <c r="R226" s="84">
        <f t="shared" si="16"/>
        <v>0</v>
      </c>
      <c r="S226" s="19" t="str">
        <f t="shared" si="9"/>
        <v>OK</v>
      </c>
      <c r="T226" s="48"/>
      <c r="U226" s="48"/>
      <c r="V226" s="48"/>
      <c r="W226" s="48"/>
      <c r="X226" s="48"/>
      <c r="Y226" s="50"/>
      <c r="Z226" s="50"/>
      <c r="AA226" s="50"/>
      <c r="AB226" s="50"/>
      <c r="AC226" s="50"/>
      <c r="AD226" s="50"/>
      <c r="AE226" s="50"/>
      <c r="AF226" s="51"/>
      <c r="AG226" s="51"/>
      <c r="AH226" s="51"/>
      <c r="AI226" s="51"/>
    </row>
    <row r="227" spans="1:35" ht="40" customHeight="1" x14ac:dyDescent="0.35">
      <c r="A227" s="109"/>
      <c r="B227" s="112"/>
      <c r="C227" s="33">
        <v>224</v>
      </c>
      <c r="D227" s="115"/>
      <c r="E227" s="39" t="s">
        <v>86</v>
      </c>
      <c r="F227" s="40" t="s">
        <v>125</v>
      </c>
      <c r="G227" s="40" t="s">
        <v>137</v>
      </c>
      <c r="H227" s="40" t="s">
        <v>29</v>
      </c>
      <c r="I227" s="38">
        <v>400</v>
      </c>
      <c r="J227" s="17">
        <v>0</v>
      </c>
      <c r="K227" s="79">
        <f t="shared" si="14"/>
        <v>0</v>
      </c>
      <c r="L227" s="81">
        <f t="shared" si="17"/>
        <v>0</v>
      </c>
      <c r="M227" s="82"/>
      <c r="N227" s="83">
        <f t="shared" si="15"/>
        <v>0</v>
      </c>
      <c r="O227" s="80"/>
      <c r="P227" s="80"/>
      <c r="Q227" s="80"/>
      <c r="R227" s="84">
        <f t="shared" si="16"/>
        <v>0</v>
      </c>
      <c r="S227" s="19" t="str">
        <f t="shared" si="9"/>
        <v>OK</v>
      </c>
      <c r="T227" s="48"/>
      <c r="U227" s="48"/>
      <c r="V227" s="48"/>
      <c r="W227" s="48"/>
      <c r="X227" s="48"/>
      <c r="Y227" s="50"/>
      <c r="Z227" s="50"/>
      <c r="AA227" s="50"/>
      <c r="AB227" s="50"/>
      <c r="AC227" s="50"/>
      <c r="AD227" s="50"/>
      <c r="AE227" s="50"/>
      <c r="AF227" s="51"/>
      <c r="AG227" s="51"/>
      <c r="AH227" s="51"/>
      <c r="AI227" s="51"/>
    </row>
    <row r="228" spans="1:35" ht="40" customHeight="1" x14ac:dyDescent="0.35">
      <c r="A228" s="109"/>
      <c r="B228" s="112"/>
      <c r="C228" s="33">
        <v>225</v>
      </c>
      <c r="D228" s="115"/>
      <c r="E228" s="39" t="s">
        <v>89</v>
      </c>
      <c r="F228" s="40" t="s">
        <v>37</v>
      </c>
      <c r="G228" s="40" t="s">
        <v>137</v>
      </c>
      <c r="H228" s="40" t="s">
        <v>29</v>
      </c>
      <c r="I228" s="38">
        <v>190</v>
      </c>
      <c r="J228" s="17">
        <v>0</v>
      </c>
      <c r="K228" s="79">
        <f t="shared" si="14"/>
        <v>0</v>
      </c>
      <c r="L228" s="81">
        <f t="shared" si="17"/>
        <v>0</v>
      </c>
      <c r="M228" s="82"/>
      <c r="N228" s="83">
        <f t="shared" si="15"/>
        <v>0</v>
      </c>
      <c r="O228" s="80"/>
      <c r="P228" s="80"/>
      <c r="Q228" s="80"/>
      <c r="R228" s="84">
        <f t="shared" si="16"/>
        <v>0</v>
      </c>
      <c r="S228" s="19" t="str">
        <f t="shared" si="9"/>
        <v>OK</v>
      </c>
      <c r="T228" s="48"/>
      <c r="U228" s="48"/>
      <c r="V228" s="48"/>
      <c r="W228" s="48"/>
      <c r="X228" s="48"/>
      <c r="Y228" s="50"/>
      <c r="Z228" s="50"/>
      <c r="AA228" s="50"/>
      <c r="AB228" s="50"/>
      <c r="AC228" s="50"/>
      <c r="AD228" s="50"/>
      <c r="AE228" s="50"/>
      <c r="AF228" s="51"/>
      <c r="AG228" s="51"/>
      <c r="AH228" s="51"/>
      <c r="AI228" s="51"/>
    </row>
    <row r="229" spans="1:35" ht="40" customHeight="1" x14ac:dyDescent="0.35">
      <c r="A229" s="109"/>
      <c r="B229" s="112"/>
      <c r="C229" s="33">
        <v>226</v>
      </c>
      <c r="D229" s="115"/>
      <c r="E229" s="39" t="s">
        <v>90</v>
      </c>
      <c r="F229" s="40" t="s">
        <v>37</v>
      </c>
      <c r="G229" s="40" t="s">
        <v>137</v>
      </c>
      <c r="H229" s="40" t="s">
        <v>29</v>
      </c>
      <c r="I229" s="38">
        <v>100</v>
      </c>
      <c r="J229" s="17">
        <v>0</v>
      </c>
      <c r="K229" s="79">
        <f t="shared" si="14"/>
        <v>0</v>
      </c>
      <c r="L229" s="81">
        <f t="shared" si="17"/>
        <v>0</v>
      </c>
      <c r="M229" s="82"/>
      <c r="N229" s="83">
        <f t="shared" si="15"/>
        <v>0</v>
      </c>
      <c r="O229" s="80"/>
      <c r="P229" s="80"/>
      <c r="Q229" s="80"/>
      <c r="R229" s="84">
        <f t="shared" si="16"/>
        <v>0</v>
      </c>
      <c r="S229" s="19" t="str">
        <f t="shared" si="9"/>
        <v>OK</v>
      </c>
      <c r="T229" s="48"/>
      <c r="U229" s="48"/>
      <c r="V229" s="48"/>
      <c r="W229" s="48"/>
      <c r="X229" s="48"/>
      <c r="Y229" s="50"/>
      <c r="Z229" s="50"/>
      <c r="AA229" s="50"/>
      <c r="AB229" s="50"/>
      <c r="AC229" s="50"/>
      <c r="AD229" s="50"/>
      <c r="AE229" s="50"/>
      <c r="AF229" s="51"/>
      <c r="AG229" s="51"/>
      <c r="AH229" s="51"/>
      <c r="AI229" s="51"/>
    </row>
    <row r="230" spans="1:35" ht="40" customHeight="1" x14ac:dyDescent="0.35">
      <c r="A230" s="109"/>
      <c r="B230" s="112"/>
      <c r="C230" s="33">
        <v>227</v>
      </c>
      <c r="D230" s="115"/>
      <c r="E230" s="39" t="s">
        <v>91</v>
      </c>
      <c r="F230" s="40" t="s">
        <v>37</v>
      </c>
      <c r="G230" s="40" t="s">
        <v>120</v>
      </c>
      <c r="H230" s="40" t="s">
        <v>29</v>
      </c>
      <c r="I230" s="38">
        <v>20</v>
      </c>
      <c r="J230" s="17">
        <v>0</v>
      </c>
      <c r="K230" s="79">
        <f t="shared" si="14"/>
        <v>0</v>
      </c>
      <c r="L230" s="81">
        <f t="shared" si="17"/>
        <v>0</v>
      </c>
      <c r="M230" s="82"/>
      <c r="N230" s="83">
        <f t="shared" si="15"/>
        <v>0</v>
      </c>
      <c r="O230" s="80"/>
      <c r="P230" s="80"/>
      <c r="Q230" s="80"/>
      <c r="R230" s="84">
        <f t="shared" si="16"/>
        <v>0</v>
      </c>
      <c r="S230" s="19" t="str">
        <f t="shared" si="9"/>
        <v>OK</v>
      </c>
      <c r="T230" s="48"/>
      <c r="U230" s="48"/>
      <c r="V230" s="48"/>
      <c r="W230" s="48"/>
      <c r="X230" s="48"/>
      <c r="Y230" s="50"/>
      <c r="Z230" s="50"/>
      <c r="AA230" s="50"/>
      <c r="AB230" s="50"/>
      <c r="AC230" s="50"/>
      <c r="AD230" s="50"/>
      <c r="AE230" s="50"/>
      <c r="AF230" s="51"/>
      <c r="AG230" s="51"/>
      <c r="AH230" s="51"/>
      <c r="AI230" s="51"/>
    </row>
    <row r="231" spans="1:35" ht="40" customHeight="1" x14ac:dyDescent="0.35">
      <c r="A231" s="109"/>
      <c r="B231" s="112"/>
      <c r="C231" s="33">
        <v>228</v>
      </c>
      <c r="D231" s="115"/>
      <c r="E231" s="39" t="s">
        <v>93</v>
      </c>
      <c r="F231" s="40" t="s">
        <v>125</v>
      </c>
      <c r="G231" s="40" t="s">
        <v>137</v>
      </c>
      <c r="H231" s="40" t="s">
        <v>29</v>
      </c>
      <c r="I231" s="38">
        <v>133</v>
      </c>
      <c r="J231" s="17">
        <v>0</v>
      </c>
      <c r="K231" s="79">
        <f t="shared" si="14"/>
        <v>0</v>
      </c>
      <c r="L231" s="81">
        <f t="shared" si="17"/>
        <v>0</v>
      </c>
      <c r="M231" s="82"/>
      <c r="N231" s="83">
        <f t="shared" si="15"/>
        <v>0</v>
      </c>
      <c r="O231" s="80"/>
      <c r="P231" s="80"/>
      <c r="Q231" s="80"/>
      <c r="R231" s="84">
        <f t="shared" si="16"/>
        <v>0</v>
      </c>
      <c r="S231" s="19" t="str">
        <f t="shared" si="9"/>
        <v>OK</v>
      </c>
      <c r="T231" s="48"/>
      <c r="U231" s="48"/>
      <c r="V231" s="48"/>
      <c r="W231" s="48"/>
      <c r="X231" s="48"/>
      <c r="Y231" s="50"/>
      <c r="Z231" s="50"/>
      <c r="AA231" s="50"/>
      <c r="AB231" s="50"/>
      <c r="AC231" s="50"/>
      <c r="AD231" s="50"/>
      <c r="AE231" s="50"/>
      <c r="AF231" s="51"/>
      <c r="AG231" s="51"/>
      <c r="AH231" s="51"/>
      <c r="AI231" s="51"/>
    </row>
    <row r="232" spans="1:35" ht="40" customHeight="1" x14ac:dyDescent="0.35">
      <c r="A232" s="110"/>
      <c r="B232" s="113"/>
      <c r="C232" s="33">
        <v>229</v>
      </c>
      <c r="D232" s="116"/>
      <c r="E232" s="39" t="s">
        <v>94</v>
      </c>
      <c r="F232" s="40" t="s">
        <v>125</v>
      </c>
      <c r="G232" s="40" t="s">
        <v>137</v>
      </c>
      <c r="H232" s="40" t="s">
        <v>29</v>
      </c>
      <c r="I232" s="38">
        <v>204.77</v>
      </c>
      <c r="J232" s="17">
        <v>0</v>
      </c>
      <c r="K232" s="79">
        <f t="shared" si="14"/>
        <v>0</v>
      </c>
      <c r="L232" s="81">
        <f t="shared" si="17"/>
        <v>0</v>
      </c>
      <c r="M232" s="82"/>
      <c r="N232" s="83">
        <f t="shared" si="15"/>
        <v>0</v>
      </c>
      <c r="O232" s="80"/>
      <c r="P232" s="80"/>
      <c r="Q232" s="80"/>
      <c r="R232" s="84">
        <f t="shared" si="16"/>
        <v>0</v>
      </c>
      <c r="S232" s="19" t="str">
        <f t="shared" si="9"/>
        <v>OK</v>
      </c>
      <c r="T232" s="48"/>
      <c r="U232" s="48"/>
      <c r="V232" s="48"/>
      <c r="W232" s="48"/>
      <c r="X232" s="48"/>
      <c r="Y232" s="50"/>
      <c r="Z232" s="50"/>
      <c r="AA232" s="50"/>
      <c r="AB232" s="50"/>
      <c r="AC232" s="50"/>
      <c r="AD232" s="50"/>
      <c r="AE232" s="50"/>
      <c r="AF232" s="51"/>
      <c r="AG232" s="51"/>
      <c r="AH232" s="51"/>
      <c r="AI232" s="51"/>
    </row>
    <row r="233" spans="1:35" ht="40" customHeight="1" x14ac:dyDescent="0.35">
      <c r="A233" s="108" t="s">
        <v>145</v>
      </c>
      <c r="B233" s="111">
        <v>7</v>
      </c>
      <c r="C233" s="33">
        <v>230</v>
      </c>
      <c r="D233" s="114" t="s">
        <v>124</v>
      </c>
      <c r="E233" s="39" t="s">
        <v>27</v>
      </c>
      <c r="F233" s="40" t="s">
        <v>125</v>
      </c>
      <c r="G233" s="40" t="s">
        <v>137</v>
      </c>
      <c r="H233" s="40" t="s">
        <v>29</v>
      </c>
      <c r="I233" s="38">
        <v>177</v>
      </c>
      <c r="J233" s="17">
        <v>0</v>
      </c>
      <c r="K233" s="79">
        <f t="shared" si="14"/>
        <v>0</v>
      </c>
      <c r="L233" s="81">
        <f t="shared" si="17"/>
        <v>0</v>
      </c>
      <c r="M233" s="82"/>
      <c r="N233" s="83">
        <f t="shared" si="15"/>
        <v>0</v>
      </c>
      <c r="O233" s="80"/>
      <c r="P233" s="80"/>
      <c r="Q233" s="80"/>
      <c r="R233" s="84">
        <f t="shared" si="16"/>
        <v>0</v>
      </c>
      <c r="S233" s="19" t="str">
        <f t="shared" si="9"/>
        <v>OK</v>
      </c>
      <c r="T233" s="48"/>
      <c r="U233" s="48"/>
      <c r="V233" s="48"/>
      <c r="W233" s="48"/>
      <c r="X233" s="48"/>
      <c r="Y233" s="50"/>
      <c r="Z233" s="50"/>
      <c r="AA233" s="50"/>
      <c r="AB233" s="50"/>
      <c r="AC233" s="50"/>
      <c r="AD233" s="50"/>
      <c r="AE233" s="50"/>
      <c r="AF233" s="51"/>
      <c r="AG233" s="51"/>
      <c r="AH233" s="51"/>
      <c r="AI233" s="51"/>
    </row>
    <row r="234" spans="1:35" ht="40" customHeight="1" x14ac:dyDescent="0.35">
      <c r="A234" s="109"/>
      <c r="B234" s="112"/>
      <c r="C234" s="33">
        <v>231</v>
      </c>
      <c r="D234" s="115"/>
      <c r="E234" s="39" t="s">
        <v>30</v>
      </c>
      <c r="F234" s="40" t="s">
        <v>31</v>
      </c>
      <c r="G234" s="40" t="s">
        <v>137</v>
      </c>
      <c r="H234" s="40" t="s">
        <v>29</v>
      </c>
      <c r="I234" s="38">
        <v>20</v>
      </c>
      <c r="J234" s="17">
        <v>0</v>
      </c>
      <c r="K234" s="79">
        <f t="shared" si="14"/>
        <v>0</v>
      </c>
      <c r="L234" s="81">
        <f t="shared" si="17"/>
        <v>0</v>
      </c>
      <c r="M234" s="82"/>
      <c r="N234" s="83">
        <f t="shared" si="15"/>
        <v>0</v>
      </c>
      <c r="O234" s="80"/>
      <c r="P234" s="80"/>
      <c r="Q234" s="80"/>
      <c r="R234" s="84">
        <f t="shared" si="16"/>
        <v>0</v>
      </c>
      <c r="S234" s="19" t="str">
        <f t="shared" si="9"/>
        <v>OK</v>
      </c>
      <c r="T234" s="48"/>
      <c r="U234" s="48"/>
      <c r="V234" s="48"/>
      <c r="W234" s="48"/>
      <c r="X234" s="48"/>
      <c r="Y234" s="50"/>
      <c r="Z234" s="50"/>
      <c r="AA234" s="50"/>
      <c r="AB234" s="50"/>
      <c r="AC234" s="50"/>
      <c r="AD234" s="50"/>
      <c r="AE234" s="50"/>
      <c r="AF234" s="51"/>
      <c r="AG234" s="51"/>
      <c r="AH234" s="51"/>
      <c r="AI234" s="51"/>
    </row>
    <row r="235" spans="1:35" ht="40" customHeight="1" x14ac:dyDescent="0.35">
      <c r="A235" s="109"/>
      <c r="B235" s="112"/>
      <c r="C235" s="33">
        <v>232</v>
      </c>
      <c r="D235" s="115"/>
      <c r="E235" s="39" t="s">
        <v>32</v>
      </c>
      <c r="F235" s="40" t="s">
        <v>125</v>
      </c>
      <c r="G235" s="40" t="s">
        <v>137</v>
      </c>
      <c r="H235" s="40" t="s">
        <v>29</v>
      </c>
      <c r="I235" s="38">
        <v>32</v>
      </c>
      <c r="J235" s="17">
        <v>0</v>
      </c>
      <c r="K235" s="79">
        <f t="shared" si="14"/>
        <v>0</v>
      </c>
      <c r="L235" s="81">
        <f t="shared" si="17"/>
        <v>0</v>
      </c>
      <c r="M235" s="82"/>
      <c r="N235" s="83">
        <f t="shared" si="15"/>
        <v>0</v>
      </c>
      <c r="O235" s="80"/>
      <c r="P235" s="80"/>
      <c r="Q235" s="80"/>
      <c r="R235" s="84">
        <f t="shared" si="16"/>
        <v>0</v>
      </c>
      <c r="S235" s="19" t="str">
        <f t="shared" si="9"/>
        <v>OK</v>
      </c>
      <c r="T235" s="48"/>
      <c r="U235" s="48"/>
      <c r="V235" s="48"/>
      <c r="W235" s="48"/>
      <c r="X235" s="48"/>
      <c r="Y235" s="50"/>
      <c r="Z235" s="50"/>
      <c r="AA235" s="50"/>
      <c r="AB235" s="50"/>
      <c r="AC235" s="50"/>
      <c r="AD235" s="50"/>
      <c r="AE235" s="50"/>
      <c r="AF235" s="51"/>
      <c r="AG235" s="51"/>
      <c r="AH235" s="51"/>
      <c r="AI235" s="51"/>
    </row>
    <row r="236" spans="1:35" ht="40" customHeight="1" x14ac:dyDescent="0.35">
      <c r="A236" s="109"/>
      <c r="B236" s="112"/>
      <c r="C236" s="33">
        <v>233</v>
      </c>
      <c r="D236" s="115"/>
      <c r="E236" s="39" t="s">
        <v>33</v>
      </c>
      <c r="F236" s="40" t="s">
        <v>125</v>
      </c>
      <c r="G236" s="40" t="s">
        <v>101</v>
      </c>
      <c r="H236" s="40" t="s">
        <v>29</v>
      </c>
      <c r="I236" s="38">
        <v>52</v>
      </c>
      <c r="J236" s="17">
        <v>0</v>
      </c>
      <c r="K236" s="79">
        <f t="shared" si="14"/>
        <v>0</v>
      </c>
      <c r="L236" s="81">
        <f t="shared" si="17"/>
        <v>0</v>
      </c>
      <c r="M236" s="82"/>
      <c r="N236" s="83">
        <f t="shared" si="15"/>
        <v>0</v>
      </c>
      <c r="O236" s="80"/>
      <c r="P236" s="80"/>
      <c r="Q236" s="80"/>
      <c r="R236" s="84">
        <f t="shared" si="16"/>
        <v>0</v>
      </c>
      <c r="S236" s="19" t="str">
        <f t="shared" si="9"/>
        <v>OK</v>
      </c>
      <c r="T236" s="48"/>
      <c r="U236" s="48"/>
      <c r="V236" s="48"/>
      <c r="W236" s="48"/>
      <c r="X236" s="48"/>
      <c r="Y236" s="50"/>
      <c r="Z236" s="50"/>
      <c r="AA236" s="50"/>
      <c r="AB236" s="50"/>
      <c r="AC236" s="50"/>
      <c r="AD236" s="50"/>
      <c r="AE236" s="50"/>
      <c r="AF236" s="51"/>
      <c r="AG236" s="51"/>
      <c r="AH236" s="51"/>
      <c r="AI236" s="51"/>
    </row>
    <row r="237" spans="1:35" ht="40" customHeight="1" x14ac:dyDescent="0.35">
      <c r="A237" s="109"/>
      <c r="B237" s="112"/>
      <c r="C237" s="33">
        <v>234</v>
      </c>
      <c r="D237" s="115"/>
      <c r="E237" s="39" t="s">
        <v>35</v>
      </c>
      <c r="F237" s="40" t="s">
        <v>125</v>
      </c>
      <c r="G237" s="40" t="s">
        <v>102</v>
      </c>
      <c r="H237" s="40" t="s">
        <v>29</v>
      </c>
      <c r="I237" s="38">
        <v>75</v>
      </c>
      <c r="J237" s="17">
        <v>0</v>
      </c>
      <c r="K237" s="79">
        <f t="shared" si="14"/>
        <v>0</v>
      </c>
      <c r="L237" s="81">
        <f t="shared" si="17"/>
        <v>0</v>
      </c>
      <c r="M237" s="82"/>
      <c r="N237" s="83">
        <f t="shared" si="15"/>
        <v>0</v>
      </c>
      <c r="O237" s="80"/>
      <c r="P237" s="80"/>
      <c r="Q237" s="80"/>
      <c r="R237" s="84">
        <f t="shared" si="16"/>
        <v>0</v>
      </c>
      <c r="S237" s="19" t="str">
        <f t="shared" si="9"/>
        <v>OK</v>
      </c>
      <c r="T237" s="48"/>
      <c r="U237" s="48"/>
      <c r="V237" s="48"/>
      <c r="W237" s="48"/>
      <c r="X237" s="48"/>
      <c r="Y237" s="50"/>
      <c r="Z237" s="50"/>
      <c r="AA237" s="50"/>
      <c r="AB237" s="50"/>
      <c r="AC237" s="50"/>
      <c r="AD237" s="50"/>
      <c r="AE237" s="50"/>
      <c r="AF237" s="51"/>
      <c r="AG237" s="51"/>
      <c r="AH237" s="51"/>
      <c r="AI237" s="51"/>
    </row>
    <row r="238" spans="1:35" ht="40" customHeight="1" x14ac:dyDescent="0.35">
      <c r="A238" s="109"/>
      <c r="B238" s="112"/>
      <c r="C238" s="33">
        <v>235</v>
      </c>
      <c r="D238" s="115"/>
      <c r="E238" s="39" t="s">
        <v>127</v>
      </c>
      <c r="F238" s="40" t="s">
        <v>125</v>
      </c>
      <c r="G238" s="40" t="s">
        <v>137</v>
      </c>
      <c r="H238" s="40" t="s">
        <v>29</v>
      </c>
      <c r="I238" s="38">
        <v>6.59</v>
      </c>
      <c r="J238" s="17">
        <v>0</v>
      </c>
      <c r="K238" s="79">
        <f t="shared" si="14"/>
        <v>0</v>
      </c>
      <c r="L238" s="81">
        <f t="shared" si="17"/>
        <v>0</v>
      </c>
      <c r="M238" s="82"/>
      <c r="N238" s="83">
        <f t="shared" si="15"/>
        <v>0</v>
      </c>
      <c r="O238" s="80"/>
      <c r="P238" s="80"/>
      <c r="Q238" s="80"/>
      <c r="R238" s="84">
        <f t="shared" si="16"/>
        <v>0</v>
      </c>
      <c r="S238" s="19" t="str">
        <f t="shared" si="9"/>
        <v>OK</v>
      </c>
      <c r="T238" s="48"/>
      <c r="U238" s="48"/>
      <c r="V238" s="48"/>
      <c r="W238" s="48"/>
      <c r="X238" s="48"/>
      <c r="Y238" s="50"/>
      <c r="Z238" s="50"/>
      <c r="AA238" s="50"/>
      <c r="AB238" s="50"/>
      <c r="AC238" s="50"/>
      <c r="AD238" s="50"/>
      <c r="AE238" s="50"/>
      <c r="AF238" s="51"/>
      <c r="AG238" s="51"/>
      <c r="AH238" s="51"/>
      <c r="AI238" s="51"/>
    </row>
    <row r="239" spans="1:35" ht="40" customHeight="1" x14ac:dyDescent="0.35">
      <c r="A239" s="109"/>
      <c r="B239" s="112"/>
      <c r="C239" s="33">
        <v>236</v>
      </c>
      <c r="D239" s="115"/>
      <c r="E239" s="39" t="s">
        <v>128</v>
      </c>
      <c r="F239" s="40" t="s">
        <v>37</v>
      </c>
      <c r="G239" s="40" t="s">
        <v>103</v>
      </c>
      <c r="H239" s="40" t="s">
        <v>29</v>
      </c>
      <c r="I239" s="38">
        <v>13.33</v>
      </c>
      <c r="J239" s="17">
        <v>0</v>
      </c>
      <c r="K239" s="79">
        <f t="shared" si="14"/>
        <v>0</v>
      </c>
      <c r="L239" s="81">
        <f t="shared" si="17"/>
        <v>0</v>
      </c>
      <c r="M239" s="82"/>
      <c r="N239" s="83">
        <f t="shared" si="15"/>
        <v>0</v>
      </c>
      <c r="O239" s="80"/>
      <c r="P239" s="80"/>
      <c r="Q239" s="80"/>
      <c r="R239" s="84">
        <f t="shared" si="16"/>
        <v>0</v>
      </c>
      <c r="S239" s="19" t="str">
        <f t="shared" si="9"/>
        <v>OK</v>
      </c>
      <c r="T239" s="48"/>
      <c r="U239" s="48"/>
      <c r="V239" s="48"/>
      <c r="W239" s="48"/>
      <c r="X239" s="48"/>
      <c r="Y239" s="50"/>
      <c r="Z239" s="50"/>
      <c r="AA239" s="50"/>
      <c r="AB239" s="50"/>
      <c r="AC239" s="50"/>
      <c r="AD239" s="50"/>
      <c r="AE239" s="50"/>
      <c r="AF239" s="51"/>
      <c r="AG239" s="51"/>
      <c r="AH239" s="51"/>
      <c r="AI239" s="51"/>
    </row>
    <row r="240" spans="1:35" ht="40" customHeight="1" x14ac:dyDescent="0.35">
      <c r="A240" s="109"/>
      <c r="B240" s="112"/>
      <c r="C240" s="33">
        <v>237</v>
      </c>
      <c r="D240" s="115"/>
      <c r="E240" s="39" t="s">
        <v>129</v>
      </c>
      <c r="F240" s="40" t="s">
        <v>37</v>
      </c>
      <c r="G240" s="40" t="s">
        <v>104</v>
      </c>
      <c r="H240" s="40" t="s">
        <v>29</v>
      </c>
      <c r="I240" s="38">
        <v>19.63</v>
      </c>
      <c r="J240" s="17">
        <v>0</v>
      </c>
      <c r="K240" s="79">
        <f t="shared" si="14"/>
        <v>0</v>
      </c>
      <c r="L240" s="81">
        <f t="shared" si="17"/>
        <v>0</v>
      </c>
      <c r="M240" s="82"/>
      <c r="N240" s="83">
        <f t="shared" si="15"/>
        <v>0</v>
      </c>
      <c r="O240" s="80"/>
      <c r="P240" s="80"/>
      <c r="Q240" s="80"/>
      <c r="R240" s="84">
        <f t="shared" si="16"/>
        <v>0</v>
      </c>
      <c r="S240" s="19" t="str">
        <f t="shared" si="9"/>
        <v>OK</v>
      </c>
      <c r="T240" s="48"/>
      <c r="U240" s="48"/>
      <c r="V240" s="48"/>
      <c r="W240" s="48"/>
      <c r="X240" s="48"/>
      <c r="Y240" s="50"/>
      <c r="Z240" s="50"/>
      <c r="AA240" s="50"/>
      <c r="AB240" s="50"/>
      <c r="AC240" s="50"/>
      <c r="AD240" s="50"/>
      <c r="AE240" s="50"/>
      <c r="AF240" s="51"/>
      <c r="AG240" s="51"/>
      <c r="AH240" s="51"/>
      <c r="AI240" s="51"/>
    </row>
    <row r="241" spans="1:35" ht="40" customHeight="1" x14ac:dyDescent="0.35">
      <c r="A241" s="109"/>
      <c r="B241" s="112"/>
      <c r="C241" s="33">
        <v>238</v>
      </c>
      <c r="D241" s="115"/>
      <c r="E241" s="39" t="s">
        <v>130</v>
      </c>
      <c r="F241" s="40" t="s">
        <v>37</v>
      </c>
      <c r="G241" s="40" t="s">
        <v>105</v>
      </c>
      <c r="H241" s="40" t="s">
        <v>29</v>
      </c>
      <c r="I241" s="38">
        <v>13</v>
      </c>
      <c r="J241" s="17">
        <v>0</v>
      </c>
      <c r="K241" s="79">
        <f t="shared" si="14"/>
        <v>0</v>
      </c>
      <c r="L241" s="81">
        <f t="shared" si="17"/>
        <v>0</v>
      </c>
      <c r="M241" s="82"/>
      <c r="N241" s="83">
        <f t="shared" si="15"/>
        <v>0</v>
      </c>
      <c r="O241" s="80"/>
      <c r="P241" s="80"/>
      <c r="Q241" s="80"/>
      <c r="R241" s="84">
        <f t="shared" si="16"/>
        <v>0</v>
      </c>
      <c r="S241" s="19" t="str">
        <f t="shared" si="9"/>
        <v>OK</v>
      </c>
      <c r="T241" s="48"/>
      <c r="U241" s="48"/>
      <c r="V241" s="48"/>
      <c r="W241" s="48"/>
      <c r="X241" s="48"/>
      <c r="Y241" s="50"/>
      <c r="Z241" s="50"/>
      <c r="AA241" s="50"/>
      <c r="AB241" s="50"/>
      <c r="AC241" s="50"/>
      <c r="AD241" s="50"/>
      <c r="AE241" s="50"/>
      <c r="AF241" s="51"/>
      <c r="AG241" s="51"/>
      <c r="AH241" s="51"/>
      <c r="AI241" s="51"/>
    </row>
    <row r="242" spans="1:35" ht="40" customHeight="1" x14ac:dyDescent="0.35">
      <c r="A242" s="109"/>
      <c r="B242" s="112"/>
      <c r="C242" s="33">
        <v>239</v>
      </c>
      <c r="D242" s="115"/>
      <c r="E242" s="39" t="s">
        <v>41</v>
      </c>
      <c r="F242" s="40" t="s">
        <v>10</v>
      </c>
      <c r="G242" s="40" t="s">
        <v>137</v>
      </c>
      <c r="H242" s="40" t="s">
        <v>29</v>
      </c>
      <c r="I242" s="38">
        <v>50.51</v>
      </c>
      <c r="J242" s="17">
        <v>0</v>
      </c>
      <c r="K242" s="79">
        <f t="shared" si="14"/>
        <v>0</v>
      </c>
      <c r="L242" s="81">
        <f t="shared" si="17"/>
        <v>0</v>
      </c>
      <c r="M242" s="82"/>
      <c r="N242" s="83">
        <f t="shared" si="15"/>
        <v>0</v>
      </c>
      <c r="O242" s="80"/>
      <c r="P242" s="80"/>
      <c r="Q242" s="80"/>
      <c r="R242" s="84">
        <f t="shared" si="16"/>
        <v>0</v>
      </c>
      <c r="S242" s="19" t="str">
        <f t="shared" si="9"/>
        <v>OK</v>
      </c>
      <c r="T242" s="48"/>
      <c r="U242" s="48"/>
      <c r="V242" s="48"/>
      <c r="W242" s="48"/>
      <c r="X242" s="48"/>
      <c r="Y242" s="50"/>
      <c r="Z242" s="50"/>
      <c r="AA242" s="50"/>
      <c r="AB242" s="50"/>
      <c r="AC242" s="50"/>
      <c r="AD242" s="50"/>
      <c r="AE242" s="50"/>
      <c r="AF242" s="51"/>
      <c r="AG242" s="51"/>
      <c r="AH242" s="51"/>
      <c r="AI242" s="51"/>
    </row>
    <row r="243" spans="1:35" ht="40" customHeight="1" x14ac:dyDescent="0.35">
      <c r="A243" s="109"/>
      <c r="B243" s="112"/>
      <c r="C243" s="33">
        <v>240</v>
      </c>
      <c r="D243" s="115"/>
      <c r="E243" s="39" t="s">
        <v>42</v>
      </c>
      <c r="F243" s="40" t="s">
        <v>43</v>
      </c>
      <c r="G243" s="40" t="s">
        <v>137</v>
      </c>
      <c r="H243" s="40" t="s">
        <v>29</v>
      </c>
      <c r="I243" s="38">
        <v>25.04</v>
      </c>
      <c r="J243" s="17">
        <v>0</v>
      </c>
      <c r="K243" s="79">
        <f t="shared" si="14"/>
        <v>0</v>
      </c>
      <c r="L243" s="81">
        <f t="shared" si="17"/>
        <v>0</v>
      </c>
      <c r="M243" s="82"/>
      <c r="N243" s="83">
        <f t="shared" si="15"/>
        <v>0</v>
      </c>
      <c r="O243" s="80"/>
      <c r="P243" s="80"/>
      <c r="Q243" s="80"/>
      <c r="R243" s="84">
        <f t="shared" si="16"/>
        <v>0</v>
      </c>
      <c r="S243" s="19" t="str">
        <f t="shared" si="9"/>
        <v>OK</v>
      </c>
      <c r="T243" s="48"/>
      <c r="U243" s="48"/>
      <c r="V243" s="48"/>
      <c r="W243" s="48"/>
      <c r="X243" s="48"/>
      <c r="Y243" s="50"/>
      <c r="Z243" s="50"/>
      <c r="AA243" s="50"/>
      <c r="AB243" s="50"/>
      <c r="AC243" s="50"/>
      <c r="AD243" s="50"/>
      <c r="AE243" s="50"/>
      <c r="AF243" s="51"/>
      <c r="AG243" s="51"/>
      <c r="AH243" s="51"/>
      <c r="AI243" s="51"/>
    </row>
    <row r="244" spans="1:35" ht="40" customHeight="1" x14ac:dyDescent="0.35">
      <c r="A244" s="109"/>
      <c r="B244" s="112"/>
      <c r="C244" s="33">
        <v>241</v>
      </c>
      <c r="D244" s="115"/>
      <c r="E244" s="39" t="s">
        <v>44</v>
      </c>
      <c r="F244" s="40" t="s">
        <v>37</v>
      </c>
      <c r="G244" s="40" t="s">
        <v>106</v>
      </c>
      <c r="H244" s="40" t="s">
        <v>29</v>
      </c>
      <c r="I244" s="38">
        <v>34.21</v>
      </c>
      <c r="J244" s="17">
        <v>0</v>
      </c>
      <c r="K244" s="79">
        <f t="shared" si="14"/>
        <v>0</v>
      </c>
      <c r="L244" s="81">
        <f t="shared" si="17"/>
        <v>0</v>
      </c>
      <c r="M244" s="82"/>
      <c r="N244" s="83">
        <f t="shared" si="15"/>
        <v>0</v>
      </c>
      <c r="O244" s="80"/>
      <c r="P244" s="80"/>
      <c r="Q244" s="80"/>
      <c r="R244" s="84">
        <f t="shared" si="16"/>
        <v>0</v>
      </c>
      <c r="S244" s="19" t="str">
        <f t="shared" si="9"/>
        <v>OK</v>
      </c>
      <c r="T244" s="48"/>
      <c r="U244" s="48"/>
      <c r="V244" s="48"/>
      <c r="W244" s="48"/>
      <c r="X244" s="48"/>
      <c r="Y244" s="50"/>
      <c r="Z244" s="50"/>
      <c r="AA244" s="50"/>
      <c r="AB244" s="50"/>
      <c r="AC244" s="50"/>
      <c r="AD244" s="50"/>
      <c r="AE244" s="50"/>
      <c r="AF244" s="51"/>
      <c r="AG244" s="51"/>
      <c r="AH244" s="51"/>
      <c r="AI244" s="51"/>
    </row>
    <row r="245" spans="1:35" ht="40" customHeight="1" x14ac:dyDescent="0.35">
      <c r="A245" s="109"/>
      <c r="B245" s="112"/>
      <c r="C245" s="33">
        <v>242</v>
      </c>
      <c r="D245" s="115"/>
      <c r="E245" s="39" t="s">
        <v>46</v>
      </c>
      <c r="F245" s="40" t="s">
        <v>37</v>
      </c>
      <c r="G245" s="40" t="s">
        <v>107</v>
      </c>
      <c r="H245" s="40" t="s">
        <v>29</v>
      </c>
      <c r="I245" s="38">
        <v>27</v>
      </c>
      <c r="J245" s="17">
        <v>0</v>
      </c>
      <c r="K245" s="79">
        <f t="shared" si="14"/>
        <v>0</v>
      </c>
      <c r="L245" s="81">
        <f t="shared" si="17"/>
        <v>0</v>
      </c>
      <c r="M245" s="82"/>
      <c r="N245" s="83">
        <f t="shared" si="15"/>
        <v>0</v>
      </c>
      <c r="O245" s="80"/>
      <c r="P245" s="80"/>
      <c r="Q245" s="80"/>
      <c r="R245" s="84">
        <f t="shared" si="16"/>
        <v>0</v>
      </c>
      <c r="S245" s="19" t="str">
        <f t="shared" si="9"/>
        <v>OK</v>
      </c>
      <c r="T245" s="48"/>
      <c r="U245" s="48"/>
      <c r="V245" s="48"/>
      <c r="W245" s="48"/>
      <c r="X245" s="48"/>
      <c r="Y245" s="50"/>
      <c r="Z245" s="50"/>
      <c r="AA245" s="50"/>
      <c r="AB245" s="50"/>
      <c r="AC245" s="50"/>
      <c r="AD245" s="50"/>
      <c r="AE245" s="50"/>
      <c r="AF245" s="51"/>
      <c r="AG245" s="51"/>
      <c r="AH245" s="51"/>
      <c r="AI245" s="51"/>
    </row>
    <row r="246" spans="1:35" ht="40" customHeight="1" x14ac:dyDescent="0.35">
      <c r="A246" s="109"/>
      <c r="B246" s="112"/>
      <c r="C246" s="33">
        <v>243</v>
      </c>
      <c r="D246" s="115"/>
      <c r="E246" s="39" t="s">
        <v>48</v>
      </c>
      <c r="F246" s="40" t="s">
        <v>37</v>
      </c>
      <c r="G246" s="40" t="s">
        <v>108</v>
      </c>
      <c r="H246" s="40" t="s">
        <v>29</v>
      </c>
      <c r="I246" s="38">
        <v>18</v>
      </c>
      <c r="J246" s="17">
        <v>0</v>
      </c>
      <c r="K246" s="79">
        <f t="shared" si="14"/>
        <v>0</v>
      </c>
      <c r="L246" s="81">
        <f t="shared" si="17"/>
        <v>0</v>
      </c>
      <c r="M246" s="82"/>
      <c r="N246" s="83">
        <f t="shared" si="15"/>
        <v>0</v>
      </c>
      <c r="O246" s="80"/>
      <c r="P246" s="80"/>
      <c r="Q246" s="80"/>
      <c r="R246" s="84">
        <f t="shared" si="16"/>
        <v>0</v>
      </c>
      <c r="S246" s="19" t="str">
        <f t="shared" si="9"/>
        <v>OK</v>
      </c>
      <c r="T246" s="48"/>
      <c r="U246" s="48"/>
      <c r="V246" s="48"/>
      <c r="W246" s="48"/>
      <c r="X246" s="48"/>
      <c r="Y246" s="50"/>
      <c r="Z246" s="50"/>
      <c r="AA246" s="50"/>
      <c r="AB246" s="50"/>
      <c r="AC246" s="50"/>
      <c r="AD246" s="50"/>
      <c r="AE246" s="50"/>
      <c r="AF246" s="51"/>
      <c r="AG246" s="51"/>
      <c r="AH246" s="51"/>
      <c r="AI246" s="51"/>
    </row>
    <row r="247" spans="1:35" ht="40" customHeight="1" x14ac:dyDescent="0.35">
      <c r="A247" s="109"/>
      <c r="B247" s="112"/>
      <c r="C247" s="33">
        <v>244</v>
      </c>
      <c r="D247" s="115"/>
      <c r="E247" s="39" t="s">
        <v>50</v>
      </c>
      <c r="F247" s="40" t="s">
        <v>37</v>
      </c>
      <c r="G247" s="40" t="s">
        <v>109</v>
      </c>
      <c r="H247" s="40" t="s">
        <v>29</v>
      </c>
      <c r="I247" s="38">
        <v>240.3</v>
      </c>
      <c r="J247" s="17">
        <v>0</v>
      </c>
      <c r="K247" s="79">
        <f t="shared" si="14"/>
        <v>0</v>
      </c>
      <c r="L247" s="81">
        <f t="shared" si="17"/>
        <v>0</v>
      </c>
      <c r="M247" s="82"/>
      <c r="N247" s="83">
        <f t="shared" si="15"/>
        <v>0</v>
      </c>
      <c r="O247" s="80"/>
      <c r="P247" s="80"/>
      <c r="Q247" s="80"/>
      <c r="R247" s="84">
        <f t="shared" si="16"/>
        <v>0</v>
      </c>
      <c r="S247" s="19" t="str">
        <f t="shared" si="9"/>
        <v>OK</v>
      </c>
      <c r="T247" s="48"/>
      <c r="U247" s="48"/>
      <c r="V247" s="48"/>
      <c r="W247" s="48"/>
      <c r="X247" s="48"/>
      <c r="Y247" s="50"/>
      <c r="Z247" s="50"/>
      <c r="AA247" s="50"/>
      <c r="AB247" s="50"/>
      <c r="AC247" s="50"/>
      <c r="AD247" s="50"/>
      <c r="AE247" s="50"/>
      <c r="AF247" s="51"/>
      <c r="AG247" s="51"/>
      <c r="AH247" s="51"/>
      <c r="AI247" s="51"/>
    </row>
    <row r="248" spans="1:35" ht="40" customHeight="1" x14ac:dyDescent="0.35">
      <c r="A248" s="109"/>
      <c r="B248" s="112"/>
      <c r="C248" s="33">
        <v>245</v>
      </c>
      <c r="D248" s="115"/>
      <c r="E248" s="39" t="s">
        <v>52</v>
      </c>
      <c r="F248" s="40" t="s">
        <v>37</v>
      </c>
      <c r="G248" s="40" t="s">
        <v>110</v>
      </c>
      <c r="H248" s="40" t="s">
        <v>29</v>
      </c>
      <c r="I248" s="38">
        <v>262.35000000000002</v>
      </c>
      <c r="J248" s="17">
        <v>0</v>
      </c>
      <c r="K248" s="79">
        <f t="shared" si="14"/>
        <v>0</v>
      </c>
      <c r="L248" s="81">
        <f t="shared" si="17"/>
        <v>0</v>
      </c>
      <c r="M248" s="82"/>
      <c r="N248" s="83">
        <f t="shared" si="15"/>
        <v>0</v>
      </c>
      <c r="O248" s="80"/>
      <c r="P248" s="80"/>
      <c r="Q248" s="80"/>
      <c r="R248" s="84">
        <f t="shared" si="16"/>
        <v>0</v>
      </c>
      <c r="S248" s="19" t="str">
        <f t="shared" si="9"/>
        <v>OK</v>
      </c>
      <c r="T248" s="48"/>
      <c r="U248" s="48"/>
      <c r="V248" s="48"/>
      <c r="W248" s="48"/>
      <c r="X248" s="48"/>
      <c r="Y248" s="50"/>
      <c r="Z248" s="50"/>
      <c r="AA248" s="50"/>
      <c r="AB248" s="50"/>
      <c r="AC248" s="50"/>
      <c r="AD248" s="50"/>
      <c r="AE248" s="50"/>
      <c r="AF248" s="51"/>
      <c r="AG248" s="51"/>
      <c r="AH248" s="51"/>
      <c r="AI248" s="51"/>
    </row>
    <row r="249" spans="1:35" ht="40" customHeight="1" x14ac:dyDescent="0.35">
      <c r="A249" s="109"/>
      <c r="B249" s="112"/>
      <c r="C249" s="33">
        <v>246</v>
      </c>
      <c r="D249" s="115"/>
      <c r="E249" s="39" t="s">
        <v>54</v>
      </c>
      <c r="F249" s="40" t="s">
        <v>37</v>
      </c>
      <c r="G249" s="40" t="s">
        <v>121</v>
      </c>
      <c r="H249" s="40" t="s">
        <v>29</v>
      </c>
      <c r="I249" s="38">
        <v>78.8</v>
      </c>
      <c r="J249" s="17">
        <v>0</v>
      </c>
      <c r="K249" s="79">
        <f t="shared" si="14"/>
        <v>0</v>
      </c>
      <c r="L249" s="81">
        <f t="shared" si="17"/>
        <v>0</v>
      </c>
      <c r="M249" s="82"/>
      <c r="N249" s="83">
        <f t="shared" si="15"/>
        <v>0</v>
      </c>
      <c r="O249" s="80"/>
      <c r="P249" s="80"/>
      <c r="Q249" s="80"/>
      <c r="R249" s="84">
        <f t="shared" si="16"/>
        <v>0</v>
      </c>
      <c r="S249" s="19" t="str">
        <f t="shared" si="9"/>
        <v>OK</v>
      </c>
      <c r="T249" s="48"/>
      <c r="U249" s="48"/>
      <c r="V249" s="48"/>
      <c r="W249" s="48"/>
      <c r="X249" s="48"/>
      <c r="Y249" s="50"/>
      <c r="Z249" s="50"/>
      <c r="AA249" s="50"/>
      <c r="AB249" s="50"/>
      <c r="AC249" s="50"/>
      <c r="AD249" s="50"/>
      <c r="AE249" s="50"/>
      <c r="AF249" s="51"/>
      <c r="AG249" s="51"/>
      <c r="AH249" s="51"/>
      <c r="AI249" s="51"/>
    </row>
    <row r="250" spans="1:35" ht="40" customHeight="1" x14ac:dyDescent="0.35">
      <c r="A250" s="109"/>
      <c r="B250" s="112"/>
      <c r="C250" s="33">
        <v>247</v>
      </c>
      <c r="D250" s="115"/>
      <c r="E250" s="39" t="s">
        <v>56</v>
      </c>
      <c r="F250" s="40" t="s">
        <v>37</v>
      </c>
      <c r="G250" s="40" t="s">
        <v>122</v>
      </c>
      <c r="H250" s="40" t="s">
        <v>29</v>
      </c>
      <c r="I250" s="38">
        <v>33.17</v>
      </c>
      <c r="J250" s="17">
        <v>0</v>
      </c>
      <c r="K250" s="79">
        <f t="shared" si="14"/>
        <v>0</v>
      </c>
      <c r="L250" s="81">
        <f t="shared" si="17"/>
        <v>0</v>
      </c>
      <c r="M250" s="82"/>
      <c r="N250" s="83">
        <f t="shared" si="15"/>
        <v>0</v>
      </c>
      <c r="O250" s="80"/>
      <c r="P250" s="80"/>
      <c r="Q250" s="80"/>
      <c r="R250" s="84">
        <f t="shared" si="16"/>
        <v>0</v>
      </c>
      <c r="S250" s="19" t="str">
        <f t="shared" si="9"/>
        <v>OK</v>
      </c>
      <c r="T250" s="48"/>
      <c r="U250" s="48"/>
      <c r="V250" s="48"/>
      <c r="W250" s="48"/>
      <c r="X250" s="48"/>
      <c r="Y250" s="50"/>
      <c r="Z250" s="50"/>
      <c r="AA250" s="50"/>
      <c r="AB250" s="50"/>
      <c r="AC250" s="50"/>
      <c r="AD250" s="50"/>
      <c r="AE250" s="50"/>
      <c r="AF250" s="51"/>
      <c r="AG250" s="51"/>
      <c r="AH250" s="51"/>
      <c r="AI250" s="51"/>
    </row>
    <row r="251" spans="1:35" ht="40" customHeight="1" x14ac:dyDescent="0.35">
      <c r="A251" s="109"/>
      <c r="B251" s="112"/>
      <c r="C251" s="33">
        <v>248</v>
      </c>
      <c r="D251" s="115"/>
      <c r="E251" s="39" t="s">
        <v>58</v>
      </c>
      <c r="F251" s="40" t="s">
        <v>37</v>
      </c>
      <c r="G251" s="40" t="s">
        <v>113</v>
      </c>
      <c r="H251" s="40" t="s">
        <v>29</v>
      </c>
      <c r="I251" s="38">
        <v>74.31</v>
      </c>
      <c r="J251" s="17">
        <v>0</v>
      </c>
      <c r="K251" s="79">
        <f t="shared" si="14"/>
        <v>0</v>
      </c>
      <c r="L251" s="81">
        <f t="shared" si="17"/>
        <v>0</v>
      </c>
      <c r="M251" s="82"/>
      <c r="N251" s="83">
        <f t="shared" si="15"/>
        <v>0</v>
      </c>
      <c r="O251" s="80"/>
      <c r="P251" s="80"/>
      <c r="Q251" s="80"/>
      <c r="R251" s="84">
        <f t="shared" si="16"/>
        <v>0</v>
      </c>
      <c r="S251" s="19" t="str">
        <f t="shared" si="9"/>
        <v>OK</v>
      </c>
      <c r="T251" s="48"/>
      <c r="U251" s="48"/>
      <c r="V251" s="48"/>
      <c r="W251" s="48"/>
      <c r="X251" s="48"/>
      <c r="Y251" s="50"/>
      <c r="Z251" s="50"/>
      <c r="AA251" s="50"/>
      <c r="AB251" s="50"/>
      <c r="AC251" s="50"/>
      <c r="AD251" s="50"/>
      <c r="AE251" s="50"/>
      <c r="AF251" s="51"/>
      <c r="AG251" s="51"/>
      <c r="AH251" s="51"/>
      <c r="AI251" s="51"/>
    </row>
    <row r="252" spans="1:35" ht="40" customHeight="1" x14ac:dyDescent="0.35">
      <c r="A252" s="109"/>
      <c r="B252" s="112"/>
      <c r="C252" s="33">
        <v>249</v>
      </c>
      <c r="D252" s="115"/>
      <c r="E252" s="39" t="s">
        <v>60</v>
      </c>
      <c r="F252" s="40" t="s">
        <v>37</v>
      </c>
      <c r="G252" s="40" t="s">
        <v>114</v>
      </c>
      <c r="H252" s="40" t="s">
        <v>29</v>
      </c>
      <c r="I252" s="38">
        <v>124.47</v>
      </c>
      <c r="J252" s="17">
        <v>0</v>
      </c>
      <c r="K252" s="79">
        <f t="shared" si="14"/>
        <v>0</v>
      </c>
      <c r="L252" s="81">
        <f t="shared" si="17"/>
        <v>0</v>
      </c>
      <c r="M252" s="82"/>
      <c r="N252" s="83">
        <f t="shared" si="15"/>
        <v>0</v>
      </c>
      <c r="O252" s="80"/>
      <c r="P252" s="80"/>
      <c r="Q252" s="80"/>
      <c r="R252" s="84">
        <f t="shared" si="16"/>
        <v>0</v>
      </c>
      <c r="S252" s="19" t="str">
        <f t="shared" si="9"/>
        <v>OK</v>
      </c>
      <c r="T252" s="48"/>
      <c r="U252" s="48"/>
      <c r="V252" s="48"/>
      <c r="W252" s="48"/>
      <c r="X252" s="48"/>
      <c r="Y252" s="50"/>
      <c r="Z252" s="50"/>
      <c r="AA252" s="50"/>
      <c r="AB252" s="50"/>
      <c r="AC252" s="50"/>
      <c r="AD252" s="50"/>
      <c r="AE252" s="50"/>
      <c r="AF252" s="51"/>
      <c r="AG252" s="51"/>
      <c r="AH252" s="51"/>
      <c r="AI252" s="51"/>
    </row>
    <row r="253" spans="1:35" ht="40" customHeight="1" x14ac:dyDescent="0.35">
      <c r="A253" s="109"/>
      <c r="B253" s="112"/>
      <c r="C253" s="33">
        <v>250</v>
      </c>
      <c r="D253" s="115"/>
      <c r="E253" s="39" t="s">
        <v>62</v>
      </c>
      <c r="F253" s="40" t="s">
        <v>125</v>
      </c>
      <c r="G253" s="40" t="s">
        <v>115</v>
      </c>
      <c r="H253" s="40" t="s">
        <v>29</v>
      </c>
      <c r="I253" s="38">
        <v>1329.82</v>
      </c>
      <c r="J253" s="17">
        <v>0</v>
      </c>
      <c r="K253" s="79">
        <f t="shared" si="14"/>
        <v>0</v>
      </c>
      <c r="L253" s="81">
        <f t="shared" si="17"/>
        <v>0</v>
      </c>
      <c r="M253" s="82"/>
      <c r="N253" s="83">
        <f t="shared" si="15"/>
        <v>0</v>
      </c>
      <c r="O253" s="80"/>
      <c r="P253" s="80"/>
      <c r="Q253" s="80"/>
      <c r="R253" s="84">
        <f t="shared" si="16"/>
        <v>0</v>
      </c>
      <c r="S253" s="19" t="str">
        <f t="shared" si="9"/>
        <v>OK</v>
      </c>
      <c r="T253" s="48"/>
      <c r="U253" s="48"/>
      <c r="V253" s="48"/>
      <c r="W253" s="48"/>
      <c r="X253" s="48"/>
      <c r="Y253" s="50"/>
      <c r="Z253" s="50"/>
      <c r="AA253" s="50"/>
      <c r="AB253" s="50"/>
      <c r="AC253" s="50"/>
      <c r="AD253" s="50"/>
      <c r="AE253" s="50"/>
      <c r="AF253" s="51"/>
      <c r="AG253" s="51"/>
      <c r="AH253" s="51"/>
      <c r="AI253" s="51"/>
    </row>
    <row r="254" spans="1:35" ht="40" customHeight="1" x14ac:dyDescent="0.35">
      <c r="A254" s="109"/>
      <c r="B254" s="112"/>
      <c r="C254" s="33">
        <v>251</v>
      </c>
      <c r="D254" s="115"/>
      <c r="E254" s="39" t="s">
        <v>64</v>
      </c>
      <c r="F254" s="40" t="s">
        <v>125</v>
      </c>
      <c r="G254" s="40" t="s">
        <v>115</v>
      </c>
      <c r="H254" s="40" t="s">
        <v>29</v>
      </c>
      <c r="I254" s="38">
        <v>699.21</v>
      </c>
      <c r="J254" s="17">
        <v>0</v>
      </c>
      <c r="K254" s="79">
        <f t="shared" si="14"/>
        <v>0</v>
      </c>
      <c r="L254" s="81">
        <f t="shared" si="17"/>
        <v>0</v>
      </c>
      <c r="M254" s="82"/>
      <c r="N254" s="83">
        <f t="shared" si="15"/>
        <v>0</v>
      </c>
      <c r="O254" s="80"/>
      <c r="P254" s="80"/>
      <c r="Q254" s="80"/>
      <c r="R254" s="84">
        <f t="shared" si="16"/>
        <v>0</v>
      </c>
      <c r="S254" s="19" t="str">
        <f t="shared" si="9"/>
        <v>OK</v>
      </c>
      <c r="T254" s="48"/>
      <c r="U254" s="48"/>
      <c r="V254" s="48"/>
      <c r="W254" s="48"/>
      <c r="X254" s="48"/>
      <c r="Y254" s="50"/>
      <c r="Z254" s="50"/>
      <c r="AA254" s="50"/>
      <c r="AB254" s="50"/>
      <c r="AC254" s="50"/>
      <c r="AD254" s="50"/>
      <c r="AE254" s="50"/>
      <c r="AF254" s="51"/>
      <c r="AG254" s="51"/>
      <c r="AH254" s="51"/>
      <c r="AI254" s="51"/>
    </row>
    <row r="255" spans="1:35" ht="40" customHeight="1" x14ac:dyDescent="0.35">
      <c r="A255" s="109"/>
      <c r="B255" s="112"/>
      <c r="C255" s="33">
        <v>252</v>
      </c>
      <c r="D255" s="115"/>
      <c r="E255" s="39" t="s">
        <v>65</v>
      </c>
      <c r="F255" s="40" t="s">
        <v>125</v>
      </c>
      <c r="G255" s="40" t="s">
        <v>116</v>
      </c>
      <c r="H255" s="40" t="s">
        <v>29</v>
      </c>
      <c r="I255" s="38">
        <v>160</v>
      </c>
      <c r="J255" s="17">
        <v>0</v>
      </c>
      <c r="K255" s="79">
        <f t="shared" si="14"/>
        <v>0</v>
      </c>
      <c r="L255" s="81">
        <f t="shared" si="17"/>
        <v>0</v>
      </c>
      <c r="M255" s="82"/>
      <c r="N255" s="83">
        <f t="shared" si="15"/>
        <v>0</v>
      </c>
      <c r="O255" s="80"/>
      <c r="P255" s="80"/>
      <c r="Q255" s="80"/>
      <c r="R255" s="84">
        <f t="shared" si="16"/>
        <v>0</v>
      </c>
      <c r="S255" s="19" t="str">
        <f t="shared" si="9"/>
        <v>OK</v>
      </c>
      <c r="T255" s="48"/>
      <c r="U255" s="48"/>
      <c r="V255" s="48"/>
      <c r="W255" s="48"/>
      <c r="X255" s="48"/>
      <c r="Y255" s="50"/>
      <c r="Z255" s="50"/>
      <c r="AA255" s="50"/>
      <c r="AB255" s="50"/>
      <c r="AC255" s="50"/>
      <c r="AD255" s="50"/>
      <c r="AE255" s="50"/>
      <c r="AF255" s="51"/>
      <c r="AG255" s="51"/>
      <c r="AH255" s="51"/>
      <c r="AI255" s="51"/>
    </row>
    <row r="256" spans="1:35" ht="40" customHeight="1" x14ac:dyDescent="0.35">
      <c r="A256" s="109"/>
      <c r="B256" s="112"/>
      <c r="C256" s="33">
        <v>253</v>
      </c>
      <c r="D256" s="115"/>
      <c r="E256" s="39" t="s">
        <v>69</v>
      </c>
      <c r="F256" s="40" t="s">
        <v>125</v>
      </c>
      <c r="G256" s="40" t="s">
        <v>137</v>
      </c>
      <c r="H256" s="40" t="s">
        <v>29</v>
      </c>
      <c r="I256" s="38">
        <v>433.26</v>
      </c>
      <c r="J256" s="17">
        <v>0</v>
      </c>
      <c r="K256" s="79">
        <f t="shared" si="14"/>
        <v>0</v>
      </c>
      <c r="L256" s="81">
        <f t="shared" si="17"/>
        <v>0</v>
      </c>
      <c r="M256" s="82"/>
      <c r="N256" s="83">
        <f t="shared" si="15"/>
        <v>0</v>
      </c>
      <c r="O256" s="80"/>
      <c r="P256" s="80"/>
      <c r="Q256" s="80"/>
      <c r="R256" s="84">
        <f t="shared" si="16"/>
        <v>0</v>
      </c>
      <c r="S256" s="19" t="str">
        <f t="shared" si="9"/>
        <v>OK</v>
      </c>
      <c r="T256" s="48"/>
      <c r="U256" s="48"/>
      <c r="V256" s="48"/>
      <c r="W256" s="48"/>
      <c r="X256" s="48"/>
      <c r="Y256" s="50"/>
      <c r="Z256" s="50"/>
      <c r="AA256" s="50"/>
      <c r="AB256" s="50"/>
      <c r="AC256" s="50"/>
      <c r="AD256" s="50"/>
      <c r="AE256" s="50"/>
      <c r="AF256" s="51"/>
      <c r="AG256" s="51"/>
      <c r="AH256" s="51"/>
      <c r="AI256" s="51"/>
    </row>
    <row r="257" spans="1:35" ht="40" customHeight="1" x14ac:dyDescent="0.35">
      <c r="A257" s="109"/>
      <c r="B257" s="112"/>
      <c r="C257" s="33">
        <v>254</v>
      </c>
      <c r="D257" s="115"/>
      <c r="E257" s="39" t="s">
        <v>70</v>
      </c>
      <c r="F257" s="40" t="s">
        <v>125</v>
      </c>
      <c r="G257" s="40" t="s">
        <v>71</v>
      </c>
      <c r="H257" s="40" t="s">
        <v>29</v>
      </c>
      <c r="I257" s="38">
        <v>164.74</v>
      </c>
      <c r="J257" s="17">
        <v>0</v>
      </c>
      <c r="K257" s="79">
        <f t="shared" si="14"/>
        <v>0</v>
      </c>
      <c r="L257" s="81">
        <f t="shared" si="17"/>
        <v>0</v>
      </c>
      <c r="M257" s="82"/>
      <c r="N257" s="83">
        <f t="shared" si="15"/>
        <v>0</v>
      </c>
      <c r="O257" s="80"/>
      <c r="P257" s="80"/>
      <c r="Q257" s="80"/>
      <c r="R257" s="84">
        <f t="shared" si="16"/>
        <v>0</v>
      </c>
      <c r="S257" s="19" t="str">
        <f t="shared" si="9"/>
        <v>OK</v>
      </c>
      <c r="T257" s="48"/>
      <c r="U257" s="48"/>
      <c r="V257" s="48"/>
      <c r="W257" s="48"/>
      <c r="X257" s="48"/>
      <c r="Y257" s="50"/>
      <c r="Z257" s="50"/>
      <c r="AA257" s="50"/>
      <c r="AB257" s="50"/>
      <c r="AC257" s="50"/>
      <c r="AD257" s="50"/>
      <c r="AE257" s="50"/>
      <c r="AF257" s="51"/>
      <c r="AG257" s="51"/>
      <c r="AH257" s="51"/>
      <c r="AI257" s="51"/>
    </row>
    <row r="258" spans="1:35" ht="40" customHeight="1" x14ac:dyDescent="0.35">
      <c r="A258" s="109"/>
      <c r="B258" s="112"/>
      <c r="C258" s="33">
        <v>255</v>
      </c>
      <c r="D258" s="115"/>
      <c r="E258" s="39" t="s">
        <v>72</v>
      </c>
      <c r="F258" s="40" t="s">
        <v>125</v>
      </c>
      <c r="G258" s="40" t="s">
        <v>101</v>
      </c>
      <c r="H258" s="40" t="s">
        <v>29</v>
      </c>
      <c r="I258" s="38">
        <v>960</v>
      </c>
      <c r="J258" s="17">
        <v>0</v>
      </c>
      <c r="K258" s="79">
        <f t="shared" si="14"/>
        <v>0</v>
      </c>
      <c r="L258" s="81">
        <f t="shared" si="17"/>
        <v>0</v>
      </c>
      <c r="M258" s="82"/>
      <c r="N258" s="83">
        <f t="shared" si="15"/>
        <v>0</v>
      </c>
      <c r="O258" s="80"/>
      <c r="P258" s="80"/>
      <c r="Q258" s="80"/>
      <c r="R258" s="84">
        <f t="shared" si="16"/>
        <v>0</v>
      </c>
      <c r="S258" s="19" t="str">
        <f t="shared" si="9"/>
        <v>OK</v>
      </c>
      <c r="T258" s="48"/>
      <c r="U258" s="48"/>
      <c r="V258" s="48"/>
      <c r="W258" s="48"/>
      <c r="X258" s="48"/>
      <c r="Y258" s="50"/>
      <c r="Z258" s="50"/>
      <c r="AA258" s="50"/>
      <c r="AB258" s="50"/>
      <c r="AC258" s="50"/>
      <c r="AD258" s="50"/>
      <c r="AE258" s="50"/>
      <c r="AF258" s="51"/>
      <c r="AG258" s="51"/>
      <c r="AH258" s="51"/>
      <c r="AI258" s="51"/>
    </row>
    <row r="259" spans="1:35" ht="40" customHeight="1" x14ac:dyDescent="0.35">
      <c r="A259" s="109"/>
      <c r="B259" s="112"/>
      <c r="C259" s="33">
        <v>256</v>
      </c>
      <c r="D259" s="115"/>
      <c r="E259" s="39" t="s">
        <v>74</v>
      </c>
      <c r="F259" s="40" t="s">
        <v>125</v>
      </c>
      <c r="G259" s="40" t="s">
        <v>102</v>
      </c>
      <c r="H259" s="40" t="s">
        <v>29</v>
      </c>
      <c r="I259" s="38">
        <v>1340</v>
      </c>
      <c r="J259" s="17">
        <v>0</v>
      </c>
      <c r="K259" s="79">
        <f t="shared" si="14"/>
        <v>0</v>
      </c>
      <c r="L259" s="81">
        <f t="shared" si="17"/>
        <v>0</v>
      </c>
      <c r="M259" s="82"/>
      <c r="N259" s="83">
        <f t="shared" si="15"/>
        <v>0</v>
      </c>
      <c r="O259" s="80"/>
      <c r="P259" s="80"/>
      <c r="Q259" s="80"/>
      <c r="R259" s="84">
        <f t="shared" si="16"/>
        <v>0</v>
      </c>
      <c r="S259" s="19" t="str">
        <f t="shared" si="9"/>
        <v>OK</v>
      </c>
      <c r="T259" s="48"/>
      <c r="U259" s="48"/>
      <c r="V259" s="48"/>
      <c r="W259" s="48"/>
      <c r="X259" s="48"/>
      <c r="Y259" s="50"/>
      <c r="Z259" s="50"/>
      <c r="AA259" s="50"/>
      <c r="AB259" s="50"/>
      <c r="AC259" s="50"/>
      <c r="AD259" s="50"/>
      <c r="AE259" s="50"/>
      <c r="AF259" s="51"/>
      <c r="AG259" s="51"/>
      <c r="AH259" s="51"/>
      <c r="AI259" s="51"/>
    </row>
    <row r="260" spans="1:35" ht="40" customHeight="1" x14ac:dyDescent="0.35">
      <c r="A260" s="109"/>
      <c r="B260" s="112"/>
      <c r="C260" s="33">
        <v>257</v>
      </c>
      <c r="D260" s="115"/>
      <c r="E260" s="39" t="s">
        <v>76</v>
      </c>
      <c r="F260" s="40" t="s">
        <v>125</v>
      </c>
      <c r="G260" s="40" t="s">
        <v>137</v>
      </c>
      <c r="H260" s="40" t="s">
        <v>29</v>
      </c>
      <c r="I260" s="38">
        <v>610.15</v>
      </c>
      <c r="J260" s="17">
        <v>0</v>
      </c>
      <c r="K260" s="79">
        <f t="shared" ref="K260:K323" si="18">IF(SUM(T260:AK260)&gt;J260,J260,SUM(T260:AK260))</f>
        <v>0</v>
      </c>
      <c r="L260" s="81">
        <f t="shared" si="17"/>
        <v>0</v>
      </c>
      <c r="M260" s="82"/>
      <c r="N260" s="83">
        <f t="shared" ref="N260:N323" si="19">ROUND(IF(J260*0.25-0.5&lt;0,0,J260*0.25-0.5),0)-Q260-O260</f>
        <v>0</v>
      </c>
      <c r="O260" s="80"/>
      <c r="P260" s="80"/>
      <c r="Q260" s="80"/>
      <c r="R260" s="84">
        <f t="shared" ref="R260:R323" si="20">J260-(SUM(T260:AC260))+M260</f>
        <v>0</v>
      </c>
      <c r="S260" s="19" t="str">
        <f t="shared" si="9"/>
        <v>OK</v>
      </c>
      <c r="T260" s="48"/>
      <c r="U260" s="48"/>
      <c r="V260" s="48"/>
      <c r="W260" s="48"/>
      <c r="X260" s="48"/>
      <c r="Y260" s="50"/>
      <c r="Z260" s="50"/>
      <c r="AA260" s="50"/>
      <c r="AB260" s="50"/>
      <c r="AC260" s="50"/>
      <c r="AD260" s="50"/>
      <c r="AE260" s="50"/>
      <c r="AF260" s="51"/>
      <c r="AG260" s="51"/>
      <c r="AH260" s="51"/>
      <c r="AI260" s="51"/>
    </row>
    <row r="261" spans="1:35" ht="40" customHeight="1" x14ac:dyDescent="0.35">
      <c r="A261" s="109"/>
      <c r="B261" s="112"/>
      <c r="C261" s="33">
        <v>258</v>
      </c>
      <c r="D261" s="115"/>
      <c r="E261" s="39" t="s">
        <v>77</v>
      </c>
      <c r="F261" s="40" t="s">
        <v>125</v>
      </c>
      <c r="G261" s="40" t="s">
        <v>137</v>
      </c>
      <c r="H261" s="40" t="s">
        <v>29</v>
      </c>
      <c r="I261" s="38">
        <v>1150.1199999999999</v>
      </c>
      <c r="J261" s="17">
        <v>0</v>
      </c>
      <c r="K261" s="79">
        <f t="shared" si="18"/>
        <v>0</v>
      </c>
      <c r="L261" s="81">
        <f t="shared" ref="L261:L324" si="21">(SUM(T261:AK261))</f>
        <v>0</v>
      </c>
      <c r="M261" s="82"/>
      <c r="N261" s="83">
        <f t="shared" si="19"/>
        <v>0</v>
      </c>
      <c r="O261" s="80"/>
      <c r="P261" s="80"/>
      <c r="Q261" s="80"/>
      <c r="R261" s="84">
        <f t="shared" si="20"/>
        <v>0</v>
      </c>
      <c r="S261" s="19" t="str">
        <f t="shared" si="9"/>
        <v>OK</v>
      </c>
      <c r="T261" s="48"/>
      <c r="U261" s="48"/>
      <c r="V261" s="48"/>
      <c r="W261" s="48"/>
      <c r="X261" s="48"/>
      <c r="Y261" s="50"/>
      <c r="Z261" s="50"/>
      <c r="AA261" s="50"/>
      <c r="AB261" s="50"/>
      <c r="AC261" s="50"/>
      <c r="AD261" s="50"/>
      <c r="AE261" s="50"/>
      <c r="AF261" s="51"/>
      <c r="AG261" s="51"/>
      <c r="AH261" s="51"/>
      <c r="AI261" s="51"/>
    </row>
    <row r="262" spans="1:35" ht="40" customHeight="1" x14ac:dyDescent="0.35">
      <c r="A262" s="109"/>
      <c r="B262" s="112"/>
      <c r="C262" s="33">
        <v>259</v>
      </c>
      <c r="D262" s="115"/>
      <c r="E262" s="39" t="s">
        <v>78</v>
      </c>
      <c r="F262" s="40" t="s">
        <v>125</v>
      </c>
      <c r="G262" s="40" t="s">
        <v>137</v>
      </c>
      <c r="H262" s="40" t="s">
        <v>29</v>
      </c>
      <c r="I262" s="38">
        <v>90</v>
      </c>
      <c r="J262" s="17">
        <v>0</v>
      </c>
      <c r="K262" s="79">
        <f t="shared" si="18"/>
        <v>0</v>
      </c>
      <c r="L262" s="81">
        <f t="shared" si="21"/>
        <v>0</v>
      </c>
      <c r="M262" s="82"/>
      <c r="N262" s="83">
        <f t="shared" si="19"/>
        <v>0</v>
      </c>
      <c r="O262" s="80"/>
      <c r="P262" s="80"/>
      <c r="Q262" s="80"/>
      <c r="R262" s="84">
        <f t="shared" si="20"/>
        <v>0</v>
      </c>
      <c r="S262" s="19" t="str">
        <f t="shared" si="9"/>
        <v>OK</v>
      </c>
      <c r="T262" s="48"/>
      <c r="U262" s="48"/>
      <c r="V262" s="48"/>
      <c r="W262" s="48"/>
      <c r="X262" s="48"/>
      <c r="Y262" s="50"/>
      <c r="Z262" s="50"/>
      <c r="AA262" s="50"/>
      <c r="AB262" s="50"/>
      <c r="AC262" s="50"/>
      <c r="AD262" s="50"/>
      <c r="AE262" s="50"/>
      <c r="AF262" s="51"/>
      <c r="AG262" s="51"/>
      <c r="AH262" s="51"/>
      <c r="AI262" s="51"/>
    </row>
    <row r="263" spans="1:35" ht="40" customHeight="1" x14ac:dyDescent="0.35">
      <c r="A263" s="109"/>
      <c r="B263" s="112"/>
      <c r="C263" s="33">
        <v>260</v>
      </c>
      <c r="D263" s="115"/>
      <c r="E263" s="39" t="s">
        <v>131</v>
      </c>
      <c r="F263" s="40" t="s">
        <v>125</v>
      </c>
      <c r="G263" s="40" t="s">
        <v>137</v>
      </c>
      <c r="H263" s="40" t="s">
        <v>29</v>
      </c>
      <c r="I263" s="38">
        <v>85.21</v>
      </c>
      <c r="J263" s="17">
        <v>0</v>
      </c>
      <c r="K263" s="79">
        <f t="shared" si="18"/>
        <v>0</v>
      </c>
      <c r="L263" s="81">
        <f t="shared" si="21"/>
        <v>0</v>
      </c>
      <c r="M263" s="82"/>
      <c r="N263" s="83">
        <f t="shared" si="19"/>
        <v>0</v>
      </c>
      <c r="O263" s="80"/>
      <c r="P263" s="80"/>
      <c r="Q263" s="80"/>
      <c r="R263" s="84">
        <f t="shared" si="20"/>
        <v>0</v>
      </c>
      <c r="S263" s="19" t="str">
        <f t="shared" si="9"/>
        <v>OK</v>
      </c>
      <c r="T263" s="48"/>
      <c r="U263" s="48"/>
      <c r="V263" s="48"/>
      <c r="W263" s="48"/>
      <c r="X263" s="48"/>
      <c r="Y263" s="50"/>
      <c r="Z263" s="50"/>
      <c r="AA263" s="50"/>
      <c r="AB263" s="50"/>
      <c r="AC263" s="50"/>
      <c r="AD263" s="50"/>
      <c r="AE263" s="50"/>
      <c r="AF263" s="51"/>
      <c r="AG263" s="51"/>
      <c r="AH263" s="51"/>
      <c r="AI263" s="51"/>
    </row>
    <row r="264" spans="1:35" ht="40" customHeight="1" x14ac:dyDescent="0.35">
      <c r="A264" s="109"/>
      <c r="B264" s="112"/>
      <c r="C264" s="33">
        <v>261</v>
      </c>
      <c r="D264" s="115"/>
      <c r="E264" s="39" t="s">
        <v>132</v>
      </c>
      <c r="F264" s="40" t="s">
        <v>37</v>
      </c>
      <c r="G264" s="40" t="s">
        <v>117</v>
      </c>
      <c r="H264" s="40" t="s">
        <v>29</v>
      </c>
      <c r="I264" s="38">
        <v>16.18</v>
      </c>
      <c r="J264" s="17">
        <v>0</v>
      </c>
      <c r="K264" s="79">
        <f t="shared" si="18"/>
        <v>0</v>
      </c>
      <c r="L264" s="81">
        <f t="shared" si="21"/>
        <v>0</v>
      </c>
      <c r="M264" s="82"/>
      <c r="N264" s="83">
        <f t="shared" si="19"/>
        <v>0</v>
      </c>
      <c r="O264" s="80"/>
      <c r="P264" s="80"/>
      <c r="Q264" s="80"/>
      <c r="R264" s="84">
        <f t="shared" si="20"/>
        <v>0</v>
      </c>
      <c r="S264" s="19" t="str">
        <f t="shared" si="9"/>
        <v>OK</v>
      </c>
      <c r="T264" s="48"/>
      <c r="U264" s="48"/>
      <c r="V264" s="48"/>
      <c r="W264" s="48"/>
      <c r="X264" s="48"/>
      <c r="Y264" s="50"/>
      <c r="Z264" s="50"/>
      <c r="AA264" s="50"/>
      <c r="AB264" s="50"/>
      <c r="AC264" s="50"/>
      <c r="AD264" s="50"/>
      <c r="AE264" s="50"/>
      <c r="AF264" s="51"/>
      <c r="AG264" s="51"/>
      <c r="AH264" s="51"/>
      <c r="AI264" s="51"/>
    </row>
    <row r="265" spans="1:35" ht="40" customHeight="1" x14ac:dyDescent="0.35">
      <c r="A265" s="109"/>
      <c r="B265" s="112"/>
      <c r="C265" s="33">
        <v>262</v>
      </c>
      <c r="D265" s="115"/>
      <c r="E265" s="39" t="s">
        <v>135</v>
      </c>
      <c r="F265" s="40" t="s">
        <v>37</v>
      </c>
      <c r="G265" s="40" t="s">
        <v>118</v>
      </c>
      <c r="H265" s="40" t="s">
        <v>29</v>
      </c>
      <c r="I265" s="38">
        <v>65.41</v>
      </c>
      <c r="J265" s="17">
        <v>0</v>
      </c>
      <c r="K265" s="79">
        <f t="shared" si="18"/>
        <v>0</v>
      </c>
      <c r="L265" s="81">
        <f t="shared" si="21"/>
        <v>0</v>
      </c>
      <c r="M265" s="82"/>
      <c r="N265" s="83">
        <f t="shared" si="19"/>
        <v>0</v>
      </c>
      <c r="O265" s="80"/>
      <c r="P265" s="80"/>
      <c r="Q265" s="80"/>
      <c r="R265" s="84">
        <f t="shared" si="20"/>
        <v>0</v>
      </c>
      <c r="S265" s="19" t="str">
        <f t="shared" si="9"/>
        <v>OK</v>
      </c>
      <c r="T265" s="48"/>
      <c r="U265" s="48"/>
      <c r="V265" s="48"/>
      <c r="W265" s="48"/>
      <c r="X265" s="48"/>
      <c r="Y265" s="50"/>
      <c r="Z265" s="50"/>
      <c r="AA265" s="50"/>
      <c r="AB265" s="50"/>
      <c r="AC265" s="50"/>
      <c r="AD265" s="50"/>
      <c r="AE265" s="50"/>
      <c r="AF265" s="51"/>
      <c r="AG265" s="51"/>
      <c r="AH265" s="51"/>
      <c r="AI265" s="51"/>
    </row>
    <row r="266" spans="1:35" ht="40" customHeight="1" x14ac:dyDescent="0.35">
      <c r="A266" s="109"/>
      <c r="B266" s="112"/>
      <c r="C266" s="33">
        <v>263</v>
      </c>
      <c r="D266" s="115"/>
      <c r="E266" s="39" t="s">
        <v>136</v>
      </c>
      <c r="F266" s="40" t="s">
        <v>37</v>
      </c>
      <c r="G266" s="40" t="s">
        <v>119</v>
      </c>
      <c r="H266" s="40" t="s">
        <v>29</v>
      </c>
      <c r="I266" s="38">
        <v>34.229999999999997</v>
      </c>
      <c r="J266" s="17">
        <v>0</v>
      </c>
      <c r="K266" s="79">
        <f t="shared" si="18"/>
        <v>0</v>
      </c>
      <c r="L266" s="81">
        <f t="shared" si="21"/>
        <v>0</v>
      </c>
      <c r="M266" s="82"/>
      <c r="N266" s="83">
        <f t="shared" si="19"/>
        <v>0</v>
      </c>
      <c r="O266" s="80"/>
      <c r="P266" s="80"/>
      <c r="Q266" s="80"/>
      <c r="R266" s="84">
        <f t="shared" si="20"/>
        <v>0</v>
      </c>
      <c r="S266" s="19" t="str">
        <f t="shared" si="9"/>
        <v>OK</v>
      </c>
      <c r="T266" s="48"/>
      <c r="U266" s="48"/>
      <c r="V266" s="48"/>
      <c r="W266" s="48"/>
      <c r="X266" s="48"/>
      <c r="Y266" s="50"/>
      <c r="Z266" s="50"/>
      <c r="AA266" s="50"/>
      <c r="AB266" s="50"/>
      <c r="AC266" s="50"/>
      <c r="AD266" s="50"/>
      <c r="AE266" s="50"/>
      <c r="AF266" s="51"/>
      <c r="AG266" s="51"/>
      <c r="AH266" s="51"/>
      <c r="AI266" s="51"/>
    </row>
    <row r="267" spans="1:35" ht="40" customHeight="1" x14ac:dyDescent="0.35">
      <c r="A267" s="109"/>
      <c r="B267" s="112"/>
      <c r="C267" s="33">
        <v>264</v>
      </c>
      <c r="D267" s="115"/>
      <c r="E267" s="39" t="s">
        <v>86</v>
      </c>
      <c r="F267" s="40" t="s">
        <v>125</v>
      </c>
      <c r="G267" s="40" t="s">
        <v>137</v>
      </c>
      <c r="H267" s="40" t="s">
        <v>29</v>
      </c>
      <c r="I267" s="38">
        <v>578.94000000000005</v>
      </c>
      <c r="J267" s="17">
        <v>0</v>
      </c>
      <c r="K267" s="79">
        <f t="shared" si="18"/>
        <v>0</v>
      </c>
      <c r="L267" s="81">
        <f t="shared" si="21"/>
        <v>0</v>
      </c>
      <c r="M267" s="82"/>
      <c r="N267" s="83">
        <f t="shared" si="19"/>
        <v>0</v>
      </c>
      <c r="O267" s="80"/>
      <c r="P267" s="80"/>
      <c r="Q267" s="80"/>
      <c r="R267" s="84">
        <f t="shared" si="20"/>
        <v>0</v>
      </c>
      <c r="S267" s="19" t="str">
        <f t="shared" si="9"/>
        <v>OK</v>
      </c>
      <c r="T267" s="48"/>
      <c r="U267" s="48"/>
      <c r="V267" s="48"/>
      <c r="W267" s="48"/>
      <c r="X267" s="48"/>
      <c r="Y267" s="50"/>
      <c r="Z267" s="50"/>
      <c r="AA267" s="50"/>
      <c r="AB267" s="50"/>
      <c r="AC267" s="50"/>
      <c r="AD267" s="50"/>
      <c r="AE267" s="50"/>
      <c r="AF267" s="51"/>
      <c r="AG267" s="51"/>
      <c r="AH267" s="51"/>
      <c r="AI267" s="51"/>
    </row>
    <row r="268" spans="1:35" ht="40" customHeight="1" x14ac:dyDescent="0.35">
      <c r="A268" s="109"/>
      <c r="B268" s="112"/>
      <c r="C268" s="33">
        <v>265</v>
      </c>
      <c r="D268" s="115"/>
      <c r="E268" s="39" t="s">
        <v>89</v>
      </c>
      <c r="F268" s="40" t="s">
        <v>37</v>
      </c>
      <c r="G268" s="40" t="s">
        <v>137</v>
      </c>
      <c r="H268" s="40" t="s">
        <v>29</v>
      </c>
      <c r="I268" s="38">
        <v>225.31</v>
      </c>
      <c r="J268" s="17">
        <v>0</v>
      </c>
      <c r="K268" s="79">
        <f t="shared" si="18"/>
        <v>0</v>
      </c>
      <c r="L268" s="81">
        <f t="shared" si="21"/>
        <v>0</v>
      </c>
      <c r="M268" s="82"/>
      <c r="N268" s="83">
        <f t="shared" si="19"/>
        <v>0</v>
      </c>
      <c r="O268" s="80"/>
      <c r="P268" s="80"/>
      <c r="Q268" s="80"/>
      <c r="R268" s="84">
        <f t="shared" si="20"/>
        <v>0</v>
      </c>
      <c r="S268" s="19" t="str">
        <f t="shared" si="9"/>
        <v>OK</v>
      </c>
      <c r="T268" s="48"/>
      <c r="U268" s="48"/>
      <c r="V268" s="48"/>
      <c r="W268" s="48"/>
      <c r="X268" s="48"/>
      <c r="Y268" s="50"/>
      <c r="Z268" s="50"/>
      <c r="AA268" s="50"/>
      <c r="AB268" s="50"/>
      <c r="AC268" s="50"/>
      <c r="AD268" s="50"/>
      <c r="AE268" s="50"/>
      <c r="AF268" s="51"/>
      <c r="AG268" s="51"/>
      <c r="AH268" s="51"/>
      <c r="AI268" s="51"/>
    </row>
    <row r="269" spans="1:35" ht="40" customHeight="1" x14ac:dyDescent="0.35">
      <c r="A269" s="109"/>
      <c r="B269" s="112"/>
      <c r="C269" s="33">
        <v>266</v>
      </c>
      <c r="D269" s="115"/>
      <c r="E269" s="39" t="s">
        <v>90</v>
      </c>
      <c r="F269" s="40" t="s">
        <v>37</v>
      </c>
      <c r="G269" s="40" t="s">
        <v>137</v>
      </c>
      <c r="H269" s="40" t="s">
        <v>29</v>
      </c>
      <c r="I269" s="38">
        <v>135</v>
      </c>
      <c r="J269" s="17">
        <v>0</v>
      </c>
      <c r="K269" s="79">
        <f t="shared" si="18"/>
        <v>0</v>
      </c>
      <c r="L269" s="81">
        <f t="shared" si="21"/>
        <v>0</v>
      </c>
      <c r="M269" s="82"/>
      <c r="N269" s="83">
        <f t="shared" si="19"/>
        <v>0</v>
      </c>
      <c r="O269" s="80"/>
      <c r="P269" s="80"/>
      <c r="Q269" s="80"/>
      <c r="R269" s="84">
        <f t="shared" si="20"/>
        <v>0</v>
      </c>
      <c r="S269" s="19" t="str">
        <f t="shared" si="9"/>
        <v>OK</v>
      </c>
      <c r="T269" s="48"/>
      <c r="U269" s="48"/>
      <c r="V269" s="48"/>
      <c r="W269" s="48"/>
      <c r="X269" s="48"/>
      <c r="Y269" s="50"/>
      <c r="Z269" s="50"/>
      <c r="AA269" s="50"/>
      <c r="AB269" s="50"/>
      <c r="AC269" s="50"/>
      <c r="AD269" s="50"/>
      <c r="AE269" s="50"/>
      <c r="AF269" s="51"/>
      <c r="AG269" s="51"/>
      <c r="AH269" s="51"/>
      <c r="AI269" s="51"/>
    </row>
    <row r="270" spans="1:35" ht="40" customHeight="1" x14ac:dyDescent="0.35">
      <c r="A270" s="110"/>
      <c r="B270" s="113"/>
      <c r="C270" s="33">
        <v>267</v>
      </c>
      <c r="D270" s="116"/>
      <c r="E270" s="39" t="s">
        <v>91</v>
      </c>
      <c r="F270" s="40" t="s">
        <v>37</v>
      </c>
      <c r="G270" s="40" t="s">
        <v>120</v>
      </c>
      <c r="H270" s="40" t="s">
        <v>29</v>
      </c>
      <c r="I270" s="38">
        <v>24.21</v>
      </c>
      <c r="J270" s="17">
        <v>0</v>
      </c>
      <c r="K270" s="79">
        <f t="shared" si="18"/>
        <v>0</v>
      </c>
      <c r="L270" s="81">
        <f t="shared" si="21"/>
        <v>0</v>
      </c>
      <c r="M270" s="82"/>
      <c r="N270" s="83">
        <f t="shared" si="19"/>
        <v>0</v>
      </c>
      <c r="O270" s="80"/>
      <c r="P270" s="80"/>
      <c r="Q270" s="80"/>
      <c r="R270" s="84">
        <f t="shared" si="20"/>
        <v>0</v>
      </c>
      <c r="S270" s="19" t="str">
        <f t="shared" si="9"/>
        <v>OK</v>
      </c>
      <c r="T270" s="48"/>
      <c r="U270" s="48"/>
      <c r="V270" s="48"/>
      <c r="W270" s="48"/>
      <c r="X270" s="48"/>
      <c r="Y270" s="50"/>
      <c r="Z270" s="50"/>
      <c r="AA270" s="50"/>
      <c r="AB270" s="50"/>
      <c r="AC270" s="50"/>
      <c r="AD270" s="50"/>
      <c r="AE270" s="50"/>
      <c r="AF270" s="51"/>
      <c r="AG270" s="51"/>
      <c r="AH270" s="51"/>
      <c r="AI270" s="51"/>
    </row>
    <row r="271" spans="1:35" ht="40" customHeight="1" x14ac:dyDescent="0.35">
      <c r="A271" s="108" t="s">
        <v>146</v>
      </c>
      <c r="B271" s="111">
        <v>8</v>
      </c>
      <c r="C271" s="33">
        <v>268</v>
      </c>
      <c r="D271" s="114" t="s">
        <v>123</v>
      </c>
      <c r="E271" s="39" t="s">
        <v>27</v>
      </c>
      <c r="F271" s="40" t="s">
        <v>125</v>
      </c>
      <c r="G271" s="40" t="s">
        <v>28</v>
      </c>
      <c r="H271" s="40" t="s">
        <v>29</v>
      </c>
      <c r="I271" s="38">
        <v>242.52</v>
      </c>
      <c r="J271" s="17">
        <v>0</v>
      </c>
      <c r="K271" s="79">
        <f t="shared" si="18"/>
        <v>0</v>
      </c>
      <c r="L271" s="81">
        <f t="shared" si="21"/>
        <v>0</v>
      </c>
      <c r="M271" s="82"/>
      <c r="N271" s="83">
        <f t="shared" si="19"/>
        <v>0</v>
      </c>
      <c r="O271" s="80"/>
      <c r="P271" s="80"/>
      <c r="Q271" s="80"/>
      <c r="R271" s="84">
        <f t="shared" si="20"/>
        <v>0</v>
      </c>
      <c r="S271" s="19" t="str">
        <f t="shared" si="9"/>
        <v>OK</v>
      </c>
      <c r="T271" s="48"/>
      <c r="U271" s="48"/>
      <c r="V271" s="48"/>
      <c r="W271" s="48"/>
      <c r="X271" s="48"/>
      <c r="Y271" s="50"/>
      <c r="Z271" s="50"/>
      <c r="AA271" s="50"/>
      <c r="AB271" s="50"/>
      <c r="AC271" s="50"/>
      <c r="AD271" s="50"/>
      <c r="AE271" s="50"/>
      <c r="AF271" s="51"/>
      <c r="AG271" s="51"/>
      <c r="AH271" s="51"/>
      <c r="AI271" s="51"/>
    </row>
    <row r="272" spans="1:35" ht="40" customHeight="1" x14ac:dyDescent="0.35">
      <c r="A272" s="109"/>
      <c r="B272" s="112"/>
      <c r="C272" s="33">
        <v>269</v>
      </c>
      <c r="D272" s="115"/>
      <c r="E272" s="39" t="s">
        <v>30</v>
      </c>
      <c r="F272" s="40" t="s">
        <v>31</v>
      </c>
      <c r="G272" s="40" t="s">
        <v>28</v>
      </c>
      <c r="H272" s="40" t="s">
        <v>29</v>
      </c>
      <c r="I272" s="38">
        <v>19.399999999999999</v>
      </c>
      <c r="J272" s="17">
        <v>0</v>
      </c>
      <c r="K272" s="79">
        <f t="shared" si="18"/>
        <v>0</v>
      </c>
      <c r="L272" s="81">
        <f t="shared" si="21"/>
        <v>0</v>
      </c>
      <c r="M272" s="82"/>
      <c r="N272" s="83">
        <f t="shared" si="19"/>
        <v>0</v>
      </c>
      <c r="O272" s="80"/>
      <c r="P272" s="80"/>
      <c r="Q272" s="80"/>
      <c r="R272" s="84">
        <f t="shared" si="20"/>
        <v>0</v>
      </c>
      <c r="S272" s="19" t="str">
        <f t="shared" si="9"/>
        <v>OK</v>
      </c>
      <c r="T272" s="48"/>
      <c r="U272" s="48"/>
      <c r="V272" s="48"/>
      <c r="W272" s="48"/>
      <c r="X272" s="48"/>
      <c r="Y272" s="50"/>
      <c r="Z272" s="50"/>
      <c r="AA272" s="50"/>
      <c r="AB272" s="50"/>
      <c r="AC272" s="50"/>
      <c r="AD272" s="50"/>
      <c r="AE272" s="50"/>
      <c r="AF272" s="51"/>
      <c r="AG272" s="51"/>
      <c r="AH272" s="51"/>
      <c r="AI272" s="51"/>
    </row>
    <row r="273" spans="1:35" ht="40" customHeight="1" x14ac:dyDescent="0.35">
      <c r="A273" s="109"/>
      <c r="B273" s="112"/>
      <c r="C273" s="33">
        <v>270</v>
      </c>
      <c r="D273" s="115"/>
      <c r="E273" s="39" t="s">
        <v>32</v>
      </c>
      <c r="F273" s="40" t="s">
        <v>125</v>
      </c>
      <c r="G273" s="40" t="s">
        <v>28</v>
      </c>
      <c r="H273" s="40" t="s">
        <v>29</v>
      </c>
      <c r="I273" s="38">
        <v>31.04</v>
      </c>
      <c r="J273" s="17">
        <v>0</v>
      </c>
      <c r="K273" s="79">
        <f t="shared" si="18"/>
        <v>0</v>
      </c>
      <c r="L273" s="81">
        <f t="shared" si="21"/>
        <v>0</v>
      </c>
      <c r="M273" s="82"/>
      <c r="N273" s="83">
        <f t="shared" si="19"/>
        <v>0</v>
      </c>
      <c r="O273" s="80"/>
      <c r="P273" s="80"/>
      <c r="Q273" s="80"/>
      <c r="R273" s="84">
        <f t="shared" si="20"/>
        <v>0</v>
      </c>
      <c r="S273" s="19" t="str">
        <f t="shared" si="9"/>
        <v>OK</v>
      </c>
      <c r="T273" s="48"/>
      <c r="U273" s="48"/>
      <c r="V273" s="48"/>
      <c r="W273" s="48"/>
      <c r="X273" s="48"/>
      <c r="Y273" s="50"/>
      <c r="Z273" s="50"/>
      <c r="AA273" s="50"/>
      <c r="AB273" s="50"/>
      <c r="AC273" s="50"/>
      <c r="AD273" s="50"/>
      <c r="AE273" s="50"/>
      <c r="AF273" s="51"/>
      <c r="AG273" s="51"/>
      <c r="AH273" s="51"/>
      <c r="AI273" s="51"/>
    </row>
    <row r="274" spans="1:35" ht="40" customHeight="1" x14ac:dyDescent="0.35">
      <c r="A274" s="109"/>
      <c r="B274" s="112"/>
      <c r="C274" s="33">
        <v>271</v>
      </c>
      <c r="D274" s="115"/>
      <c r="E274" s="39" t="s">
        <v>33</v>
      </c>
      <c r="F274" s="40" t="s">
        <v>125</v>
      </c>
      <c r="G274" s="40" t="s">
        <v>34</v>
      </c>
      <c r="H274" s="40" t="s">
        <v>29</v>
      </c>
      <c r="I274" s="38">
        <v>50.44</v>
      </c>
      <c r="J274" s="17">
        <v>0</v>
      </c>
      <c r="K274" s="79">
        <f t="shared" si="18"/>
        <v>0</v>
      </c>
      <c r="L274" s="81">
        <f t="shared" si="21"/>
        <v>0</v>
      </c>
      <c r="M274" s="82"/>
      <c r="N274" s="83">
        <f t="shared" si="19"/>
        <v>0</v>
      </c>
      <c r="O274" s="80"/>
      <c r="P274" s="80"/>
      <c r="Q274" s="80"/>
      <c r="R274" s="84">
        <f t="shared" si="20"/>
        <v>0</v>
      </c>
      <c r="S274" s="19" t="str">
        <f t="shared" si="9"/>
        <v>OK</v>
      </c>
      <c r="T274" s="48"/>
      <c r="U274" s="48"/>
      <c r="V274" s="48"/>
      <c r="W274" s="48"/>
      <c r="X274" s="48"/>
      <c r="Y274" s="50"/>
      <c r="Z274" s="50"/>
      <c r="AA274" s="50"/>
      <c r="AB274" s="50"/>
      <c r="AC274" s="50"/>
      <c r="AD274" s="50"/>
      <c r="AE274" s="50"/>
      <c r="AF274" s="51"/>
      <c r="AG274" s="51"/>
      <c r="AH274" s="51"/>
      <c r="AI274" s="51"/>
    </row>
    <row r="275" spans="1:35" ht="40" customHeight="1" x14ac:dyDescent="0.35">
      <c r="A275" s="109"/>
      <c r="B275" s="112"/>
      <c r="C275" s="33">
        <v>272</v>
      </c>
      <c r="D275" s="115"/>
      <c r="E275" s="39" t="s">
        <v>35</v>
      </c>
      <c r="F275" s="40" t="s">
        <v>125</v>
      </c>
      <c r="G275" s="40" t="s">
        <v>36</v>
      </c>
      <c r="H275" s="40" t="s">
        <v>29</v>
      </c>
      <c r="I275" s="38">
        <v>72.75</v>
      </c>
      <c r="J275" s="17">
        <v>0</v>
      </c>
      <c r="K275" s="79">
        <f t="shared" si="18"/>
        <v>0</v>
      </c>
      <c r="L275" s="81">
        <f t="shared" si="21"/>
        <v>0</v>
      </c>
      <c r="M275" s="82"/>
      <c r="N275" s="83">
        <f t="shared" si="19"/>
        <v>0</v>
      </c>
      <c r="O275" s="80"/>
      <c r="P275" s="80"/>
      <c r="Q275" s="80"/>
      <c r="R275" s="84">
        <f t="shared" si="20"/>
        <v>0</v>
      </c>
      <c r="S275" s="19" t="str">
        <f t="shared" si="9"/>
        <v>OK</v>
      </c>
      <c r="T275" s="48"/>
      <c r="U275" s="48"/>
      <c r="V275" s="48"/>
      <c r="W275" s="48"/>
      <c r="X275" s="48"/>
      <c r="Y275" s="50"/>
      <c r="Z275" s="50"/>
      <c r="AA275" s="50"/>
      <c r="AB275" s="50"/>
      <c r="AC275" s="50"/>
      <c r="AD275" s="50"/>
      <c r="AE275" s="50"/>
      <c r="AF275" s="51"/>
      <c r="AG275" s="51"/>
      <c r="AH275" s="51"/>
      <c r="AI275" s="51"/>
    </row>
    <row r="276" spans="1:35" ht="40" customHeight="1" x14ac:dyDescent="0.35">
      <c r="A276" s="109"/>
      <c r="B276" s="112"/>
      <c r="C276" s="33">
        <v>273</v>
      </c>
      <c r="D276" s="115"/>
      <c r="E276" s="39" t="s">
        <v>127</v>
      </c>
      <c r="F276" s="40" t="s">
        <v>125</v>
      </c>
      <c r="G276" s="40" t="s">
        <v>28</v>
      </c>
      <c r="H276" s="40" t="s">
        <v>29</v>
      </c>
      <c r="I276" s="38">
        <v>6.39</v>
      </c>
      <c r="J276" s="17">
        <v>0</v>
      </c>
      <c r="K276" s="79">
        <f t="shared" si="18"/>
        <v>0</v>
      </c>
      <c r="L276" s="81">
        <f t="shared" si="21"/>
        <v>0</v>
      </c>
      <c r="M276" s="82"/>
      <c r="N276" s="83">
        <f t="shared" si="19"/>
        <v>0</v>
      </c>
      <c r="O276" s="80"/>
      <c r="P276" s="80"/>
      <c r="Q276" s="80"/>
      <c r="R276" s="84">
        <f t="shared" si="20"/>
        <v>0</v>
      </c>
      <c r="S276" s="19" t="str">
        <f t="shared" si="9"/>
        <v>OK</v>
      </c>
      <c r="T276" s="48"/>
      <c r="U276" s="48"/>
      <c r="V276" s="48"/>
      <c r="W276" s="48"/>
      <c r="X276" s="48"/>
      <c r="Y276" s="50"/>
      <c r="Z276" s="50"/>
      <c r="AA276" s="50"/>
      <c r="AB276" s="50"/>
      <c r="AC276" s="50"/>
      <c r="AD276" s="50"/>
      <c r="AE276" s="50"/>
      <c r="AF276" s="51"/>
      <c r="AG276" s="51"/>
      <c r="AH276" s="51"/>
      <c r="AI276" s="51"/>
    </row>
    <row r="277" spans="1:35" ht="40" customHeight="1" x14ac:dyDescent="0.35">
      <c r="A277" s="109"/>
      <c r="B277" s="112"/>
      <c r="C277" s="33">
        <v>274</v>
      </c>
      <c r="D277" s="115"/>
      <c r="E277" s="39" t="s">
        <v>128</v>
      </c>
      <c r="F277" s="40" t="s">
        <v>37</v>
      </c>
      <c r="G277" s="40" t="s">
        <v>38</v>
      </c>
      <c r="H277" s="40" t="s">
        <v>29</v>
      </c>
      <c r="I277" s="38">
        <v>12.93</v>
      </c>
      <c r="J277" s="17">
        <v>0</v>
      </c>
      <c r="K277" s="79">
        <f t="shared" si="18"/>
        <v>0</v>
      </c>
      <c r="L277" s="81">
        <f t="shared" si="21"/>
        <v>0</v>
      </c>
      <c r="M277" s="82"/>
      <c r="N277" s="83">
        <f t="shared" si="19"/>
        <v>0</v>
      </c>
      <c r="O277" s="80"/>
      <c r="P277" s="80"/>
      <c r="Q277" s="80"/>
      <c r="R277" s="84">
        <f t="shared" si="20"/>
        <v>0</v>
      </c>
      <c r="S277" s="19" t="str">
        <f t="shared" si="9"/>
        <v>OK</v>
      </c>
      <c r="T277" s="48"/>
      <c r="U277" s="48"/>
      <c r="V277" s="48"/>
      <c r="W277" s="48"/>
      <c r="X277" s="48"/>
      <c r="Y277" s="50"/>
      <c r="Z277" s="50"/>
      <c r="AA277" s="50"/>
      <c r="AB277" s="50"/>
      <c r="AC277" s="50"/>
      <c r="AD277" s="50"/>
      <c r="AE277" s="50"/>
      <c r="AF277" s="51"/>
      <c r="AG277" s="51"/>
      <c r="AH277" s="51"/>
      <c r="AI277" s="51"/>
    </row>
    <row r="278" spans="1:35" ht="40" customHeight="1" x14ac:dyDescent="0.35">
      <c r="A278" s="109"/>
      <c r="B278" s="112"/>
      <c r="C278" s="33">
        <v>275</v>
      </c>
      <c r="D278" s="115"/>
      <c r="E278" s="39" t="s">
        <v>129</v>
      </c>
      <c r="F278" s="40" t="s">
        <v>37</v>
      </c>
      <c r="G278" s="40" t="s">
        <v>39</v>
      </c>
      <c r="H278" s="40" t="s">
        <v>29</v>
      </c>
      <c r="I278" s="38">
        <v>19.04</v>
      </c>
      <c r="J278" s="17">
        <v>0</v>
      </c>
      <c r="K278" s="79">
        <f t="shared" si="18"/>
        <v>0</v>
      </c>
      <c r="L278" s="81">
        <f t="shared" si="21"/>
        <v>0</v>
      </c>
      <c r="M278" s="82"/>
      <c r="N278" s="83">
        <f t="shared" si="19"/>
        <v>0</v>
      </c>
      <c r="O278" s="80"/>
      <c r="P278" s="80"/>
      <c r="Q278" s="80"/>
      <c r="R278" s="84">
        <f t="shared" si="20"/>
        <v>0</v>
      </c>
      <c r="S278" s="19" t="str">
        <f t="shared" si="9"/>
        <v>OK</v>
      </c>
      <c r="T278" s="48"/>
      <c r="U278" s="48"/>
      <c r="V278" s="48"/>
      <c r="W278" s="48"/>
      <c r="X278" s="48"/>
      <c r="Y278" s="50"/>
      <c r="Z278" s="50"/>
      <c r="AA278" s="50"/>
      <c r="AB278" s="50"/>
      <c r="AC278" s="50"/>
      <c r="AD278" s="50"/>
      <c r="AE278" s="50"/>
      <c r="AF278" s="51"/>
      <c r="AG278" s="51"/>
      <c r="AH278" s="51"/>
      <c r="AI278" s="51"/>
    </row>
    <row r="279" spans="1:35" ht="40" customHeight="1" x14ac:dyDescent="0.35">
      <c r="A279" s="109"/>
      <c r="B279" s="112"/>
      <c r="C279" s="33">
        <v>276</v>
      </c>
      <c r="D279" s="115"/>
      <c r="E279" s="39" t="s">
        <v>130</v>
      </c>
      <c r="F279" s="40" t="s">
        <v>37</v>
      </c>
      <c r="G279" s="40" t="s">
        <v>40</v>
      </c>
      <c r="H279" s="40" t="s">
        <v>29</v>
      </c>
      <c r="I279" s="38">
        <v>20.69</v>
      </c>
      <c r="J279" s="17">
        <v>0</v>
      </c>
      <c r="K279" s="79">
        <f t="shared" si="18"/>
        <v>0</v>
      </c>
      <c r="L279" s="81">
        <f t="shared" si="21"/>
        <v>0</v>
      </c>
      <c r="M279" s="82"/>
      <c r="N279" s="83">
        <f t="shared" si="19"/>
        <v>0</v>
      </c>
      <c r="O279" s="80"/>
      <c r="P279" s="80"/>
      <c r="Q279" s="80"/>
      <c r="R279" s="84">
        <f t="shared" si="20"/>
        <v>0</v>
      </c>
      <c r="S279" s="19" t="str">
        <f t="shared" si="9"/>
        <v>OK</v>
      </c>
      <c r="T279" s="48"/>
      <c r="U279" s="48"/>
      <c r="V279" s="48"/>
      <c r="W279" s="48"/>
      <c r="X279" s="48"/>
      <c r="Y279" s="50"/>
      <c r="Z279" s="50"/>
      <c r="AA279" s="50"/>
      <c r="AB279" s="50"/>
      <c r="AC279" s="50"/>
      <c r="AD279" s="50"/>
      <c r="AE279" s="50"/>
      <c r="AF279" s="51"/>
      <c r="AG279" s="51"/>
      <c r="AH279" s="51"/>
      <c r="AI279" s="51"/>
    </row>
    <row r="280" spans="1:35" ht="40" customHeight="1" x14ac:dyDescent="0.35">
      <c r="A280" s="109"/>
      <c r="B280" s="112"/>
      <c r="C280" s="33">
        <v>277</v>
      </c>
      <c r="D280" s="115"/>
      <c r="E280" s="39" t="s">
        <v>41</v>
      </c>
      <c r="F280" s="40" t="s">
        <v>10</v>
      </c>
      <c r="G280" s="40" t="s">
        <v>28</v>
      </c>
      <c r="H280" s="40" t="s">
        <v>29</v>
      </c>
      <c r="I280" s="38">
        <v>72.05</v>
      </c>
      <c r="J280" s="17">
        <v>0</v>
      </c>
      <c r="K280" s="79">
        <f t="shared" si="18"/>
        <v>0</v>
      </c>
      <c r="L280" s="81">
        <f t="shared" si="21"/>
        <v>0</v>
      </c>
      <c r="M280" s="82"/>
      <c r="N280" s="83">
        <f t="shared" si="19"/>
        <v>0</v>
      </c>
      <c r="O280" s="80"/>
      <c r="P280" s="80"/>
      <c r="Q280" s="80"/>
      <c r="R280" s="84">
        <f t="shared" si="20"/>
        <v>0</v>
      </c>
      <c r="S280" s="19" t="str">
        <f t="shared" si="9"/>
        <v>OK</v>
      </c>
      <c r="T280" s="48"/>
      <c r="U280" s="48"/>
      <c r="V280" s="48"/>
      <c r="W280" s="48"/>
      <c r="X280" s="48"/>
      <c r="Y280" s="50"/>
      <c r="Z280" s="50"/>
      <c r="AA280" s="50"/>
      <c r="AB280" s="50"/>
      <c r="AC280" s="50"/>
      <c r="AD280" s="50"/>
      <c r="AE280" s="50"/>
      <c r="AF280" s="51"/>
      <c r="AG280" s="51"/>
      <c r="AH280" s="51"/>
      <c r="AI280" s="51"/>
    </row>
    <row r="281" spans="1:35" ht="40" customHeight="1" x14ac:dyDescent="0.35">
      <c r="A281" s="109"/>
      <c r="B281" s="112"/>
      <c r="C281" s="33">
        <v>278</v>
      </c>
      <c r="D281" s="115"/>
      <c r="E281" s="39" t="s">
        <v>42</v>
      </c>
      <c r="F281" s="40" t="s">
        <v>43</v>
      </c>
      <c r="G281" s="40" t="s">
        <v>28</v>
      </c>
      <c r="H281" s="40" t="s">
        <v>29</v>
      </c>
      <c r="I281" s="38">
        <v>25.77</v>
      </c>
      <c r="J281" s="17">
        <v>0</v>
      </c>
      <c r="K281" s="79">
        <f t="shared" si="18"/>
        <v>0</v>
      </c>
      <c r="L281" s="81">
        <f t="shared" si="21"/>
        <v>0</v>
      </c>
      <c r="M281" s="82"/>
      <c r="N281" s="83">
        <f t="shared" si="19"/>
        <v>0</v>
      </c>
      <c r="O281" s="80"/>
      <c r="P281" s="80"/>
      <c r="Q281" s="80"/>
      <c r="R281" s="84">
        <f t="shared" si="20"/>
        <v>0</v>
      </c>
      <c r="S281" s="19" t="str">
        <f t="shared" si="9"/>
        <v>OK</v>
      </c>
      <c r="T281" s="48"/>
      <c r="U281" s="48"/>
      <c r="V281" s="48"/>
      <c r="W281" s="48"/>
      <c r="X281" s="48"/>
      <c r="Y281" s="50"/>
      <c r="Z281" s="50"/>
      <c r="AA281" s="50"/>
      <c r="AB281" s="50"/>
      <c r="AC281" s="50"/>
      <c r="AD281" s="50"/>
      <c r="AE281" s="50"/>
      <c r="AF281" s="51"/>
      <c r="AG281" s="51"/>
      <c r="AH281" s="51"/>
      <c r="AI281" s="51"/>
    </row>
    <row r="282" spans="1:35" ht="40" customHeight="1" x14ac:dyDescent="0.35">
      <c r="A282" s="109"/>
      <c r="B282" s="112"/>
      <c r="C282" s="33">
        <v>279</v>
      </c>
      <c r="D282" s="115"/>
      <c r="E282" s="39" t="s">
        <v>44</v>
      </c>
      <c r="F282" s="40" t="s">
        <v>37</v>
      </c>
      <c r="G282" s="40" t="s">
        <v>45</v>
      </c>
      <c r="H282" s="40" t="s">
        <v>29</v>
      </c>
      <c r="I282" s="38">
        <v>33.18</v>
      </c>
      <c r="J282" s="17">
        <v>0</v>
      </c>
      <c r="K282" s="79">
        <f t="shared" si="18"/>
        <v>0</v>
      </c>
      <c r="L282" s="81">
        <f t="shared" si="21"/>
        <v>0</v>
      </c>
      <c r="M282" s="82"/>
      <c r="N282" s="83">
        <f t="shared" si="19"/>
        <v>0</v>
      </c>
      <c r="O282" s="80"/>
      <c r="P282" s="80"/>
      <c r="Q282" s="80"/>
      <c r="R282" s="84">
        <f t="shared" si="20"/>
        <v>0</v>
      </c>
      <c r="S282" s="19" t="str">
        <f t="shared" si="9"/>
        <v>OK</v>
      </c>
      <c r="T282" s="48"/>
      <c r="U282" s="48"/>
      <c r="V282" s="48"/>
      <c r="W282" s="48"/>
      <c r="X282" s="48"/>
      <c r="Y282" s="50"/>
      <c r="Z282" s="50"/>
      <c r="AA282" s="50"/>
      <c r="AB282" s="50"/>
      <c r="AC282" s="50"/>
      <c r="AD282" s="50"/>
      <c r="AE282" s="50"/>
      <c r="AF282" s="51"/>
      <c r="AG282" s="51"/>
      <c r="AH282" s="51"/>
      <c r="AI282" s="51"/>
    </row>
    <row r="283" spans="1:35" ht="40" customHeight="1" x14ac:dyDescent="0.35">
      <c r="A283" s="109"/>
      <c r="B283" s="112"/>
      <c r="C283" s="33">
        <v>280</v>
      </c>
      <c r="D283" s="115"/>
      <c r="E283" s="39" t="s">
        <v>46</v>
      </c>
      <c r="F283" s="40" t="s">
        <v>37</v>
      </c>
      <c r="G283" s="40" t="s">
        <v>47</v>
      </c>
      <c r="H283" s="40" t="s">
        <v>29</v>
      </c>
      <c r="I283" s="38">
        <v>26.19</v>
      </c>
      <c r="J283" s="17">
        <v>0</v>
      </c>
      <c r="K283" s="79">
        <f t="shared" si="18"/>
        <v>0</v>
      </c>
      <c r="L283" s="81">
        <f t="shared" si="21"/>
        <v>0</v>
      </c>
      <c r="M283" s="82"/>
      <c r="N283" s="83">
        <f t="shared" si="19"/>
        <v>0</v>
      </c>
      <c r="O283" s="80"/>
      <c r="P283" s="80"/>
      <c r="Q283" s="80"/>
      <c r="R283" s="84">
        <f t="shared" si="20"/>
        <v>0</v>
      </c>
      <c r="S283" s="19" t="str">
        <f t="shared" si="9"/>
        <v>OK</v>
      </c>
      <c r="T283" s="48"/>
      <c r="U283" s="48"/>
      <c r="V283" s="48"/>
      <c r="W283" s="48"/>
      <c r="X283" s="48"/>
      <c r="Y283" s="50"/>
      <c r="Z283" s="50"/>
      <c r="AA283" s="50"/>
      <c r="AB283" s="50"/>
      <c r="AC283" s="50"/>
      <c r="AD283" s="50"/>
      <c r="AE283" s="50"/>
      <c r="AF283" s="51"/>
      <c r="AG283" s="51"/>
      <c r="AH283" s="51"/>
      <c r="AI283" s="51"/>
    </row>
    <row r="284" spans="1:35" ht="40" customHeight="1" x14ac:dyDescent="0.35">
      <c r="A284" s="109"/>
      <c r="B284" s="112"/>
      <c r="C284" s="33">
        <v>281</v>
      </c>
      <c r="D284" s="115"/>
      <c r="E284" s="39" t="s">
        <v>48</v>
      </c>
      <c r="F284" s="40" t="s">
        <v>37</v>
      </c>
      <c r="G284" s="40" t="s">
        <v>49</v>
      </c>
      <c r="H284" s="40" t="s">
        <v>29</v>
      </c>
      <c r="I284" s="38">
        <v>18.63</v>
      </c>
      <c r="J284" s="17">
        <v>0</v>
      </c>
      <c r="K284" s="79">
        <f t="shared" si="18"/>
        <v>0</v>
      </c>
      <c r="L284" s="81">
        <f t="shared" si="21"/>
        <v>0</v>
      </c>
      <c r="M284" s="82"/>
      <c r="N284" s="83">
        <f t="shared" si="19"/>
        <v>0</v>
      </c>
      <c r="O284" s="80"/>
      <c r="P284" s="80"/>
      <c r="Q284" s="80"/>
      <c r="R284" s="84">
        <f t="shared" si="20"/>
        <v>0</v>
      </c>
      <c r="S284" s="19" t="str">
        <f t="shared" si="9"/>
        <v>OK</v>
      </c>
      <c r="T284" s="48"/>
      <c r="U284" s="48"/>
      <c r="V284" s="48"/>
      <c r="W284" s="48"/>
      <c r="X284" s="48"/>
      <c r="Y284" s="50"/>
      <c r="Z284" s="50"/>
      <c r="AA284" s="50"/>
      <c r="AB284" s="50"/>
      <c r="AC284" s="50"/>
      <c r="AD284" s="50"/>
      <c r="AE284" s="50"/>
      <c r="AF284" s="51"/>
      <c r="AG284" s="51"/>
      <c r="AH284" s="51"/>
      <c r="AI284" s="51"/>
    </row>
    <row r="285" spans="1:35" ht="40" customHeight="1" x14ac:dyDescent="0.35">
      <c r="A285" s="109"/>
      <c r="B285" s="112"/>
      <c r="C285" s="33">
        <v>282</v>
      </c>
      <c r="D285" s="115"/>
      <c r="E285" s="39" t="s">
        <v>50</v>
      </c>
      <c r="F285" s="40" t="s">
        <v>37</v>
      </c>
      <c r="G285" s="40" t="s">
        <v>51</v>
      </c>
      <c r="H285" s="40" t="s">
        <v>29</v>
      </c>
      <c r="I285" s="38">
        <v>233.11</v>
      </c>
      <c r="J285" s="17">
        <v>0</v>
      </c>
      <c r="K285" s="79">
        <f t="shared" si="18"/>
        <v>0</v>
      </c>
      <c r="L285" s="81">
        <f t="shared" si="21"/>
        <v>0</v>
      </c>
      <c r="M285" s="82"/>
      <c r="N285" s="83">
        <f t="shared" si="19"/>
        <v>0</v>
      </c>
      <c r="O285" s="80"/>
      <c r="P285" s="80"/>
      <c r="Q285" s="80"/>
      <c r="R285" s="84">
        <f t="shared" si="20"/>
        <v>0</v>
      </c>
      <c r="S285" s="19" t="str">
        <f t="shared" si="9"/>
        <v>OK</v>
      </c>
      <c r="T285" s="48"/>
      <c r="U285" s="48"/>
      <c r="V285" s="48"/>
      <c r="W285" s="48"/>
      <c r="X285" s="48"/>
      <c r="Y285" s="50"/>
      <c r="Z285" s="50"/>
      <c r="AA285" s="50"/>
      <c r="AB285" s="50"/>
      <c r="AC285" s="50"/>
      <c r="AD285" s="50"/>
      <c r="AE285" s="50"/>
      <c r="AF285" s="51"/>
      <c r="AG285" s="51"/>
      <c r="AH285" s="51"/>
      <c r="AI285" s="51"/>
    </row>
    <row r="286" spans="1:35" ht="40" customHeight="1" x14ac:dyDescent="0.35">
      <c r="A286" s="109"/>
      <c r="B286" s="112"/>
      <c r="C286" s="33">
        <v>283</v>
      </c>
      <c r="D286" s="115"/>
      <c r="E286" s="39" t="s">
        <v>52</v>
      </c>
      <c r="F286" s="40" t="s">
        <v>37</v>
      </c>
      <c r="G286" s="40" t="s">
        <v>53</v>
      </c>
      <c r="H286" s="40" t="s">
        <v>29</v>
      </c>
      <c r="I286" s="38">
        <v>254.5</v>
      </c>
      <c r="J286" s="17">
        <v>0</v>
      </c>
      <c r="K286" s="79">
        <f t="shared" si="18"/>
        <v>0</v>
      </c>
      <c r="L286" s="81">
        <f t="shared" si="21"/>
        <v>0</v>
      </c>
      <c r="M286" s="82"/>
      <c r="N286" s="83">
        <f t="shared" si="19"/>
        <v>0</v>
      </c>
      <c r="O286" s="80"/>
      <c r="P286" s="80"/>
      <c r="Q286" s="80"/>
      <c r="R286" s="84">
        <f t="shared" si="20"/>
        <v>0</v>
      </c>
      <c r="S286" s="19" t="str">
        <f t="shared" si="9"/>
        <v>OK</v>
      </c>
      <c r="T286" s="48"/>
      <c r="U286" s="48"/>
      <c r="V286" s="48"/>
      <c r="W286" s="48"/>
      <c r="X286" s="48"/>
      <c r="Y286" s="50"/>
      <c r="Z286" s="50"/>
      <c r="AA286" s="50"/>
      <c r="AB286" s="50"/>
      <c r="AC286" s="50"/>
      <c r="AD286" s="50"/>
      <c r="AE286" s="50"/>
      <c r="AF286" s="51"/>
      <c r="AG286" s="51"/>
      <c r="AH286" s="51"/>
      <c r="AI286" s="51"/>
    </row>
    <row r="287" spans="1:35" ht="40" customHeight="1" x14ac:dyDescent="0.35">
      <c r="A287" s="109"/>
      <c r="B287" s="112"/>
      <c r="C287" s="33">
        <v>284</v>
      </c>
      <c r="D287" s="115"/>
      <c r="E287" s="39" t="s">
        <v>54</v>
      </c>
      <c r="F287" s="40" t="s">
        <v>37</v>
      </c>
      <c r="G287" s="40" t="s">
        <v>95</v>
      </c>
      <c r="H287" s="40" t="s">
        <v>29</v>
      </c>
      <c r="I287" s="38">
        <v>83.89</v>
      </c>
      <c r="J287" s="17">
        <v>0</v>
      </c>
      <c r="K287" s="79">
        <f t="shared" si="18"/>
        <v>0</v>
      </c>
      <c r="L287" s="81">
        <f t="shared" si="21"/>
        <v>0</v>
      </c>
      <c r="M287" s="82"/>
      <c r="N287" s="83">
        <f t="shared" si="19"/>
        <v>0</v>
      </c>
      <c r="O287" s="80"/>
      <c r="P287" s="80"/>
      <c r="Q287" s="80"/>
      <c r="R287" s="84">
        <f t="shared" si="20"/>
        <v>0</v>
      </c>
      <c r="S287" s="19" t="str">
        <f t="shared" si="9"/>
        <v>OK</v>
      </c>
      <c r="T287" s="48"/>
      <c r="U287" s="48"/>
      <c r="V287" s="48"/>
      <c r="W287" s="48"/>
      <c r="X287" s="48"/>
      <c r="Y287" s="50"/>
      <c r="Z287" s="50"/>
      <c r="AA287" s="50"/>
      <c r="AB287" s="50"/>
      <c r="AC287" s="50"/>
      <c r="AD287" s="50"/>
      <c r="AE287" s="50"/>
      <c r="AF287" s="51"/>
      <c r="AG287" s="51"/>
      <c r="AH287" s="51"/>
      <c r="AI287" s="51"/>
    </row>
    <row r="288" spans="1:35" ht="40" customHeight="1" x14ac:dyDescent="0.35">
      <c r="A288" s="109"/>
      <c r="B288" s="112"/>
      <c r="C288" s="33">
        <v>285</v>
      </c>
      <c r="D288" s="115"/>
      <c r="E288" s="39" t="s">
        <v>56</v>
      </c>
      <c r="F288" s="40" t="s">
        <v>37</v>
      </c>
      <c r="G288" s="40" t="s">
        <v>96</v>
      </c>
      <c r="H288" s="40" t="s">
        <v>29</v>
      </c>
      <c r="I288" s="38">
        <v>32.17</v>
      </c>
      <c r="J288" s="17">
        <v>0</v>
      </c>
      <c r="K288" s="79">
        <f t="shared" si="18"/>
        <v>0</v>
      </c>
      <c r="L288" s="81">
        <f t="shared" si="21"/>
        <v>0</v>
      </c>
      <c r="M288" s="82"/>
      <c r="N288" s="83">
        <f t="shared" si="19"/>
        <v>0</v>
      </c>
      <c r="O288" s="80"/>
      <c r="P288" s="80"/>
      <c r="Q288" s="80"/>
      <c r="R288" s="84">
        <f t="shared" si="20"/>
        <v>0</v>
      </c>
      <c r="S288" s="19" t="str">
        <f t="shared" si="9"/>
        <v>OK</v>
      </c>
      <c r="T288" s="48"/>
      <c r="U288" s="48"/>
      <c r="V288" s="48"/>
      <c r="W288" s="48"/>
      <c r="X288" s="48"/>
      <c r="Y288" s="50"/>
      <c r="Z288" s="50"/>
      <c r="AA288" s="50"/>
      <c r="AB288" s="50"/>
      <c r="AC288" s="50"/>
      <c r="AD288" s="50"/>
      <c r="AE288" s="50"/>
      <c r="AF288" s="51"/>
      <c r="AG288" s="51"/>
      <c r="AH288" s="51"/>
      <c r="AI288" s="51"/>
    </row>
    <row r="289" spans="1:35" ht="40" customHeight="1" x14ac:dyDescent="0.35">
      <c r="A289" s="109"/>
      <c r="B289" s="112"/>
      <c r="C289" s="33">
        <v>286</v>
      </c>
      <c r="D289" s="115"/>
      <c r="E289" s="39" t="s">
        <v>58</v>
      </c>
      <c r="F289" s="40" t="s">
        <v>37</v>
      </c>
      <c r="G289" s="40" t="s">
        <v>59</v>
      </c>
      <c r="H289" s="40" t="s">
        <v>29</v>
      </c>
      <c r="I289" s="38">
        <v>72.08</v>
      </c>
      <c r="J289" s="17">
        <v>0</v>
      </c>
      <c r="K289" s="79">
        <f t="shared" si="18"/>
        <v>0</v>
      </c>
      <c r="L289" s="81">
        <f t="shared" si="21"/>
        <v>0</v>
      </c>
      <c r="M289" s="82"/>
      <c r="N289" s="83">
        <f t="shared" si="19"/>
        <v>0</v>
      </c>
      <c r="O289" s="80"/>
      <c r="P289" s="80"/>
      <c r="Q289" s="80"/>
      <c r="R289" s="84">
        <f t="shared" si="20"/>
        <v>0</v>
      </c>
      <c r="S289" s="19" t="str">
        <f t="shared" si="9"/>
        <v>OK</v>
      </c>
      <c r="T289" s="48"/>
      <c r="U289" s="48"/>
      <c r="V289" s="48"/>
      <c r="W289" s="48"/>
      <c r="X289" s="48"/>
      <c r="Y289" s="50"/>
      <c r="Z289" s="50"/>
      <c r="AA289" s="50"/>
      <c r="AB289" s="50"/>
      <c r="AC289" s="50"/>
      <c r="AD289" s="50"/>
      <c r="AE289" s="50"/>
      <c r="AF289" s="51"/>
      <c r="AG289" s="51"/>
      <c r="AH289" s="51"/>
      <c r="AI289" s="51"/>
    </row>
    <row r="290" spans="1:35" ht="40" customHeight="1" x14ac:dyDescent="0.35">
      <c r="A290" s="109"/>
      <c r="B290" s="112"/>
      <c r="C290" s="33">
        <v>287</v>
      </c>
      <c r="D290" s="115"/>
      <c r="E290" s="39" t="s">
        <v>60</v>
      </c>
      <c r="F290" s="40" t="s">
        <v>37</v>
      </c>
      <c r="G290" s="40" t="s">
        <v>61</v>
      </c>
      <c r="H290" s="40" t="s">
        <v>29</v>
      </c>
      <c r="I290" s="38">
        <v>120.74</v>
      </c>
      <c r="J290" s="17">
        <v>0</v>
      </c>
      <c r="K290" s="79">
        <f t="shared" si="18"/>
        <v>0</v>
      </c>
      <c r="L290" s="81">
        <f t="shared" si="21"/>
        <v>0</v>
      </c>
      <c r="M290" s="82"/>
      <c r="N290" s="83">
        <f t="shared" si="19"/>
        <v>0</v>
      </c>
      <c r="O290" s="80"/>
      <c r="P290" s="80"/>
      <c r="Q290" s="80"/>
      <c r="R290" s="84">
        <f t="shared" si="20"/>
        <v>0</v>
      </c>
      <c r="S290" s="19" t="str">
        <f t="shared" si="9"/>
        <v>OK</v>
      </c>
      <c r="T290" s="48"/>
      <c r="U290" s="48"/>
      <c r="V290" s="48"/>
      <c r="W290" s="48"/>
      <c r="X290" s="48"/>
      <c r="Y290" s="50"/>
      <c r="Z290" s="50"/>
      <c r="AA290" s="50"/>
      <c r="AB290" s="50"/>
      <c r="AC290" s="50"/>
      <c r="AD290" s="50"/>
      <c r="AE290" s="50"/>
      <c r="AF290" s="51"/>
      <c r="AG290" s="51"/>
      <c r="AH290" s="51"/>
      <c r="AI290" s="51"/>
    </row>
    <row r="291" spans="1:35" ht="40" customHeight="1" x14ac:dyDescent="0.35">
      <c r="A291" s="109"/>
      <c r="B291" s="112"/>
      <c r="C291" s="33">
        <v>288</v>
      </c>
      <c r="D291" s="115"/>
      <c r="E291" s="39" t="s">
        <v>62</v>
      </c>
      <c r="F291" s="40" t="s">
        <v>125</v>
      </c>
      <c r="G291" s="40" t="s">
        <v>63</v>
      </c>
      <c r="H291" s="40" t="s">
        <v>29</v>
      </c>
      <c r="I291" s="38">
        <v>1290.07</v>
      </c>
      <c r="J291" s="17">
        <v>0</v>
      </c>
      <c r="K291" s="79">
        <f t="shared" si="18"/>
        <v>0</v>
      </c>
      <c r="L291" s="81">
        <f t="shared" si="21"/>
        <v>0</v>
      </c>
      <c r="M291" s="82"/>
      <c r="N291" s="83">
        <f t="shared" si="19"/>
        <v>0</v>
      </c>
      <c r="O291" s="80"/>
      <c r="P291" s="80"/>
      <c r="Q291" s="80"/>
      <c r="R291" s="84">
        <f t="shared" si="20"/>
        <v>0</v>
      </c>
      <c r="S291" s="19" t="str">
        <f t="shared" si="9"/>
        <v>OK</v>
      </c>
      <c r="T291" s="48"/>
      <c r="U291" s="48"/>
      <c r="V291" s="48"/>
      <c r="W291" s="48"/>
      <c r="X291" s="48"/>
      <c r="Y291" s="50"/>
      <c r="Z291" s="50"/>
      <c r="AA291" s="50"/>
      <c r="AB291" s="50"/>
      <c r="AC291" s="50"/>
      <c r="AD291" s="50"/>
      <c r="AE291" s="50"/>
      <c r="AF291" s="51"/>
      <c r="AG291" s="51"/>
      <c r="AH291" s="51"/>
      <c r="AI291" s="51"/>
    </row>
    <row r="292" spans="1:35" ht="40" customHeight="1" x14ac:dyDescent="0.35">
      <c r="A292" s="109"/>
      <c r="B292" s="112"/>
      <c r="C292" s="33">
        <v>289</v>
      </c>
      <c r="D292" s="115"/>
      <c r="E292" s="39" t="s">
        <v>64</v>
      </c>
      <c r="F292" s="40" t="s">
        <v>125</v>
      </c>
      <c r="G292" s="40" t="s">
        <v>63</v>
      </c>
      <c r="H292" s="40" t="s">
        <v>29</v>
      </c>
      <c r="I292" s="38">
        <v>678.33</v>
      </c>
      <c r="J292" s="17">
        <v>0</v>
      </c>
      <c r="K292" s="79">
        <f t="shared" si="18"/>
        <v>0</v>
      </c>
      <c r="L292" s="81">
        <f t="shared" si="21"/>
        <v>0</v>
      </c>
      <c r="M292" s="82"/>
      <c r="N292" s="83">
        <f t="shared" si="19"/>
        <v>0</v>
      </c>
      <c r="O292" s="80"/>
      <c r="P292" s="80"/>
      <c r="Q292" s="80"/>
      <c r="R292" s="84">
        <f t="shared" si="20"/>
        <v>0</v>
      </c>
      <c r="S292" s="19" t="str">
        <f t="shared" si="9"/>
        <v>OK</v>
      </c>
      <c r="T292" s="48"/>
      <c r="U292" s="48"/>
      <c r="V292" s="48"/>
      <c r="W292" s="48"/>
      <c r="X292" s="48"/>
      <c r="Y292" s="50"/>
      <c r="Z292" s="50"/>
      <c r="AA292" s="50"/>
      <c r="AB292" s="50"/>
      <c r="AC292" s="50"/>
      <c r="AD292" s="50"/>
      <c r="AE292" s="50"/>
      <c r="AF292" s="51"/>
      <c r="AG292" s="51"/>
      <c r="AH292" s="51"/>
      <c r="AI292" s="51"/>
    </row>
    <row r="293" spans="1:35" ht="40" customHeight="1" x14ac:dyDescent="0.35">
      <c r="A293" s="109"/>
      <c r="B293" s="112"/>
      <c r="C293" s="33">
        <v>290</v>
      </c>
      <c r="D293" s="115"/>
      <c r="E293" s="39" t="s">
        <v>65</v>
      </c>
      <c r="F293" s="40" t="s">
        <v>125</v>
      </c>
      <c r="G293" s="40" t="s">
        <v>66</v>
      </c>
      <c r="H293" s="40" t="s">
        <v>29</v>
      </c>
      <c r="I293" s="38">
        <v>183.14</v>
      </c>
      <c r="J293" s="17">
        <v>0</v>
      </c>
      <c r="K293" s="79">
        <f t="shared" si="18"/>
        <v>0</v>
      </c>
      <c r="L293" s="81">
        <f t="shared" si="21"/>
        <v>0</v>
      </c>
      <c r="M293" s="82"/>
      <c r="N293" s="83">
        <f t="shared" si="19"/>
        <v>0</v>
      </c>
      <c r="O293" s="80"/>
      <c r="P293" s="80"/>
      <c r="Q293" s="80"/>
      <c r="R293" s="84">
        <f t="shared" si="20"/>
        <v>0</v>
      </c>
      <c r="S293" s="19" t="str">
        <f t="shared" si="9"/>
        <v>OK</v>
      </c>
      <c r="T293" s="48"/>
      <c r="U293" s="48"/>
      <c r="V293" s="48"/>
      <c r="W293" s="48"/>
      <c r="X293" s="48"/>
      <c r="Y293" s="50"/>
      <c r="Z293" s="50"/>
      <c r="AA293" s="50"/>
      <c r="AB293" s="50"/>
      <c r="AC293" s="50"/>
      <c r="AD293" s="50"/>
      <c r="AE293" s="50"/>
      <c r="AF293" s="51"/>
      <c r="AG293" s="51"/>
      <c r="AH293" s="51"/>
      <c r="AI293" s="51"/>
    </row>
    <row r="294" spans="1:35" ht="40" customHeight="1" x14ac:dyDescent="0.35">
      <c r="A294" s="109"/>
      <c r="B294" s="112"/>
      <c r="C294" s="33">
        <v>291</v>
      </c>
      <c r="D294" s="115"/>
      <c r="E294" s="39" t="s">
        <v>67</v>
      </c>
      <c r="F294" s="40" t="s">
        <v>125</v>
      </c>
      <c r="G294" s="40" t="s">
        <v>68</v>
      </c>
      <c r="H294" s="40" t="s">
        <v>29</v>
      </c>
      <c r="I294" s="38">
        <v>841.19</v>
      </c>
      <c r="J294" s="17">
        <v>0</v>
      </c>
      <c r="K294" s="79">
        <f t="shared" si="18"/>
        <v>0</v>
      </c>
      <c r="L294" s="81">
        <f t="shared" si="21"/>
        <v>0</v>
      </c>
      <c r="M294" s="82"/>
      <c r="N294" s="83">
        <f t="shared" si="19"/>
        <v>0</v>
      </c>
      <c r="O294" s="80"/>
      <c r="P294" s="80"/>
      <c r="Q294" s="80"/>
      <c r="R294" s="84">
        <f t="shared" si="20"/>
        <v>0</v>
      </c>
      <c r="S294" s="19" t="str">
        <f t="shared" si="9"/>
        <v>OK</v>
      </c>
      <c r="T294" s="48"/>
      <c r="U294" s="48"/>
      <c r="V294" s="48"/>
      <c r="W294" s="48"/>
      <c r="X294" s="48"/>
      <c r="Y294" s="50"/>
      <c r="Z294" s="50"/>
      <c r="AA294" s="50"/>
      <c r="AB294" s="50"/>
      <c r="AC294" s="50"/>
      <c r="AD294" s="50"/>
      <c r="AE294" s="50"/>
      <c r="AF294" s="51"/>
      <c r="AG294" s="51"/>
      <c r="AH294" s="51"/>
      <c r="AI294" s="51"/>
    </row>
    <row r="295" spans="1:35" ht="40" customHeight="1" x14ac:dyDescent="0.35">
      <c r="A295" s="109"/>
      <c r="B295" s="112"/>
      <c r="C295" s="33">
        <v>292</v>
      </c>
      <c r="D295" s="115"/>
      <c r="E295" s="39" t="s">
        <v>69</v>
      </c>
      <c r="F295" s="40" t="s">
        <v>125</v>
      </c>
      <c r="G295" s="40" t="s">
        <v>28</v>
      </c>
      <c r="H295" s="40" t="s">
        <v>29</v>
      </c>
      <c r="I295" s="38">
        <v>420.31</v>
      </c>
      <c r="J295" s="17">
        <v>0</v>
      </c>
      <c r="K295" s="79">
        <f t="shared" si="18"/>
        <v>0</v>
      </c>
      <c r="L295" s="81">
        <f t="shared" si="21"/>
        <v>0</v>
      </c>
      <c r="M295" s="82"/>
      <c r="N295" s="83">
        <f t="shared" si="19"/>
        <v>0</v>
      </c>
      <c r="O295" s="80"/>
      <c r="P295" s="80"/>
      <c r="Q295" s="80"/>
      <c r="R295" s="84">
        <f t="shared" si="20"/>
        <v>0</v>
      </c>
      <c r="S295" s="19" t="str">
        <f t="shared" ref="S295:S354" si="22">IF(R295&lt;0,"ATENÇÃO","OK")</f>
        <v>OK</v>
      </c>
      <c r="T295" s="48"/>
      <c r="U295" s="48"/>
      <c r="V295" s="48"/>
      <c r="W295" s="48"/>
      <c r="X295" s="48"/>
      <c r="Y295" s="50"/>
      <c r="Z295" s="50"/>
      <c r="AA295" s="50"/>
      <c r="AB295" s="50"/>
      <c r="AC295" s="50"/>
      <c r="AD295" s="50"/>
      <c r="AE295" s="50"/>
      <c r="AF295" s="51"/>
      <c r="AG295" s="51"/>
      <c r="AH295" s="51"/>
      <c r="AI295" s="51"/>
    </row>
    <row r="296" spans="1:35" ht="40" customHeight="1" x14ac:dyDescent="0.35">
      <c r="A296" s="109"/>
      <c r="B296" s="112"/>
      <c r="C296" s="33">
        <v>293</v>
      </c>
      <c r="D296" s="115"/>
      <c r="E296" s="39" t="s">
        <v>70</v>
      </c>
      <c r="F296" s="40" t="s">
        <v>125</v>
      </c>
      <c r="G296" s="40" t="s">
        <v>71</v>
      </c>
      <c r="H296" s="40" t="s">
        <v>29</v>
      </c>
      <c r="I296" s="38">
        <v>159.81</v>
      </c>
      <c r="J296" s="17">
        <v>0</v>
      </c>
      <c r="K296" s="79">
        <f t="shared" si="18"/>
        <v>0</v>
      </c>
      <c r="L296" s="81">
        <f t="shared" si="21"/>
        <v>0</v>
      </c>
      <c r="M296" s="82"/>
      <c r="N296" s="83">
        <f t="shared" si="19"/>
        <v>0</v>
      </c>
      <c r="O296" s="80"/>
      <c r="P296" s="80"/>
      <c r="Q296" s="80"/>
      <c r="R296" s="84">
        <f t="shared" si="20"/>
        <v>0</v>
      </c>
      <c r="S296" s="19" t="str">
        <f t="shared" si="22"/>
        <v>OK</v>
      </c>
      <c r="T296" s="48"/>
      <c r="U296" s="48"/>
      <c r="V296" s="48"/>
      <c r="W296" s="48"/>
      <c r="X296" s="48"/>
      <c r="Y296" s="50"/>
      <c r="Z296" s="50"/>
      <c r="AA296" s="50"/>
      <c r="AB296" s="50"/>
      <c r="AC296" s="50"/>
      <c r="AD296" s="50"/>
      <c r="AE296" s="50"/>
      <c r="AF296" s="51"/>
      <c r="AG296" s="51"/>
      <c r="AH296" s="51"/>
      <c r="AI296" s="51"/>
    </row>
    <row r="297" spans="1:35" ht="40" customHeight="1" x14ac:dyDescent="0.35">
      <c r="A297" s="109"/>
      <c r="B297" s="112"/>
      <c r="C297" s="33">
        <v>294</v>
      </c>
      <c r="D297" s="115"/>
      <c r="E297" s="39" t="s">
        <v>72</v>
      </c>
      <c r="F297" s="40" t="s">
        <v>125</v>
      </c>
      <c r="G297" s="40" t="s">
        <v>73</v>
      </c>
      <c r="H297" s="40" t="s">
        <v>29</v>
      </c>
      <c r="I297" s="38">
        <v>931.3</v>
      </c>
      <c r="J297" s="17">
        <v>0</v>
      </c>
      <c r="K297" s="79">
        <f t="shared" si="18"/>
        <v>0</v>
      </c>
      <c r="L297" s="81">
        <f t="shared" si="21"/>
        <v>0</v>
      </c>
      <c r="M297" s="82"/>
      <c r="N297" s="83">
        <f t="shared" si="19"/>
        <v>0</v>
      </c>
      <c r="O297" s="80"/>
      <c r="P297" s="80"/>
      <c r="Q297" s="80"/>
      <c r="R297" s="84">
        <f t="shared" si="20"/>
        <v>0</v>
      </c>
      <c r="S297" s="19" t="str">
        <f t="shared" si="22"/>
        <v>OK</v>
      </c>
      <c r="T297" s="48"/>
      <c r="U297" s="48"/>
      <c r="V297" s="48"/>
      <c r="W297" s="48"/>
      <c r="X297" s="48"/>
      <c r="Y297" s="50"/>
      <c r="Z297" s="50"/>
      <c r="AA297" s="50"/>
      <c r="AB297" s="50"/>
      <c r="AC297" s="50"/>
      <c r="AD297" s="50"/>
      <c r="AE297" s="50"/>
      <c r="AF297" s="51"/>
      <c r="AG297" s="51"/>
      <c r="AH297" s="51"/>
      <c r="AI297" s="51"/>
    </row>
    <row r="298" spans="1:35" ht="40" customHeight="1" x14ac:dyDescent="0.35">
      <c r="A298" s="109"/>
      <c r="B298" s="112"/>
      <c r="C298" s="33">
        <v>295</v>
      </c>
      <c r="D298" s="115"/>
      <c r="E298" s="39" t="s">
        <v>74</v>
      </c>
      <c r="F298" s="40" t="s">
        <v>125</v>
      </c>
      <c r="G298" s="40" t="s">
        <v>75</v>
      </c>
      <c r="H298" s="40" t="s">
        <v>29</v>
      </c>
      <c r="I298" s="38">
        <v>1299.95</v>
      </c>
      <c r="J298" s="17">
        <v>0</v>
      </c>
      <c r="K298" s="79">
        <f t="shared" si="18"/>
        <v>0</v>
      </c>
      <c r="L298" s="81">
        <f t="shared" si="21"/>
        <v>0</v>
      </c>
      <c r="M298" s="82"/>
      <c r="N298" s="83">
        <f t="shared" si="19"/>
        <v>0</v>
      </c>
      <c r="O298" s="80"/>
      <c r="P298" s="80"/>
      <c r="Q298" s="80"/>
      <c r="R298" s="84">
        <f t="shared" si="20"/>
        <v>0</v>
      </c>
      <c r="S298" s="19" t="str">
        <f t="shared" si="22"/>
        <v>OK</v>
      </c>
      <c r="T298" s="48"/>
      <c r="U298" s="48"/>
      <c r="V298" s="48"/>
      <c r="W298" s="48"/>
      <c r="X298" s="48"/>
      <c r="Y298" s="50"/>
      <c r="Z298" s="50"/>
      <c r="AA298" s="50"/>
      <c r="AB298" s="50"/>
      <c r="AC298" s="50"/>
      <c r="AD298" s="50"/>
      <c r="AE298" s="50"/>
      <c r="AF298" s="51"/>
      <c r="AG298" s="51"/>
      <c r="AH298" s="51"/>
      <c r="AI298" s="51"/>
    </row>
    <row r="299" spans="1:35" ht="40" customHeight="1" x14ac:dyDescent="0.35">
      <c r="A299" s="109"/>
      <c r="B299" s="112"/>
      <c r="C299" s="33">
        <v>296</v>
      </c>
      <c r="D299" s="115"/>
      <c r="E299" s="39" t="s">
        <v>78</v>
      </c>
      <c r="F299" s="40" t="s">
        <v>125</v>
      </c>
      <c r="G299" s="40" t="s">
        <v>28</v>
      </c>
      <c r="H299" s="40" t="s">
        <v>29</v>
      </c>
      <c r="I299" s="38">
        <v>87.31</v>
      </c>
      <c r="J299" s="17">
        <v>0</v>
      </c>
      <c r="K299" s="79">
        <f t="shared" si="18"/>
        <v>0</v>
      </c>
      <c r="L299" s="81">
        <f t="shared" si="21"/>
        <v>0</v>
      </c>
      <c r="M299" s="82"/>
      <c r="N299" s="83">
        <f t="shared" si="19"/>
        <v>0</v>
      </c>
      <c r="O299" s="80"/>
      <c r="P299" s="80"/>
      <c r="Q299" s="80"/>
      <c r="R299" s="84">
        <f t="shared" si="20"/>
        <v>0</v>
      </c>
      <c r="S299" s="19" t="str">
        <f t="shared" si="22"/>
        <v>OK</v>
      </c>
      <c r="T299" s="48"/>
      <c r="U299" s="48"/>
      <c r="V299" s="48"/>
      <c r="W299" s="48"/>
      <c r="X299" s="48"/>
      <c r="Y299" s="50"/>
      <c r="Z299" s="50"/>
      <c r="AA299" s="50"/>
      <c r="AB299" s="50"/>
      <c r="AC299" s="50"/>
      <c r="AD299" s="50"/>
      <c r="AE299" s="50"/>
      <c r="AF299" s="51"/>
      <c r="AG299" s="51"/>
      <c r="AH299" s="51"/>
      <c r="AI299" s="51"/>
    </row>
    <row r="300" spans="1:35" ht="40" customHeight="1" x14ac:dyDescent="0.35">
      <c r="A300" s="109"/>
      <c r="B300" s="112"/>
      <c r="C300" s="33">
        <v>297</v>
      </c>
      <c r="D300" s="115"/>
      <c r="E300" s="39" t="s">
        <v>131</v>
      </c>
      <c r="F300" s="40" t="s">
        <v>125</v>
      </c>
      <c r="G300" s="40" t="s">
        <v>28</v>
      </c>
      <c r="H300" s="40" t="s">
        <v>29</v>
      </c>
      <c r="I300" s="38">
        <v>82.66</v>
      </c>
      <c r="J300" s="17">
        <v>0</v>
      </c>
      <c r="K300" s="79">
        <f t="shared" si="18"/>
        <v>0</v>
      </c>
      <c r="L300" s="81">
        <f t="shared" si="21"/>
        <v>0</v>
      </c>
      <c r="M300" s="82"/>
      <c r="N300" s="83">
        <f t="shared" si="19"/>
        <v>0</v>
      </c>
      <c r="O300" s="80"/>
      <c r="P300" s="80"/>
      <c r="Q300" s="80"/>
      <c r="R300" s="84">
        <f t="shared" si="20"/>
        <v>0</v>
      </c>
      <c r="S300" s="19" t="str">
        <f t="shared" si="22"/>
        <v>OK</v>
      </c>
      <c r="T300" s="48"/>
      <c r="U300" s="48"/>
      <c r="V300" s="48"/>
      <c r="W300" s="48"/>
      <c r="X300" s="48"/>
      <c r="Y300" s="50"/>
      <c r="Z300" s="50"/>
      <c r="AA300" s="50"/>
      <c r="AB300" s="50"/>
      <c r="AC300" s="50"/>
      <c r="AD300" s="50"/>
      <c r="AE300" s="50"/>
      <c r="AF300" s="51"/>
      <c r="AG300" s="51"/>
      <c r="AH300" s="51"/>
      <c r="AI300" s="51"/>
    </row>
    <row r="301" spans="1:35" ht="40" customHeight="1" x14ac:dyDescent="0.35">
      <c r="A301" s="109"/>
      <c r="B301" s="112"/>
      <c r="C301" s="33">
        <v>298</v>
      </c>
      <c r="D301" s="115"/>
      <c r="E301" s="39" t="s">
        <v>132</v>
      </c>
      <c r="F301" s="40" t="s">
        <v>37</v>
      </c>
      <c r="G301" s="40" t="s">
        <v>79</v>
      </c>
      <c r="H301" s="40" t="s">
        <v>29</v>
      </c>
      <c r="I301" s="38">
        <v>15.69</v>
      </c>
      <c r="J301" s="17">
        <v>0</v>
      </c>
      <c r="K301" s="79">
        <f t="shared" si="18"/>
        <v>0</v>
      </c>
      <c r="L301" s="81">
        <f t="shared" si="21"/>
        <v>0</v>
      </c>
      <c r="M301" s="82"/>
      <c r="N301" s="83">
        <f t="shared" si="19"/>
        <v>0</v>
      </c>
      <c r="O301" s="80"/>
      <c r="P301" s="80"/>
      <c r="Q301" s="80"/>
      <c r="R301" s="84">
        <f t="shared" si="20"/>
        <v>0</v>
      </c>
      <c r="S301" s="19" t="str">
        <f t="shared" si="22"/>
        <v>OK</v>
      </c>
      <c r="T301" s="48"/>
      <c r="U301" s="48"/>
      <c r="V301" s="48"/>
      <c r="W301" s="48"/>
      <c r="X301" s="48"/>
      <c r="Y301" s="50"/>
      <c r="Z301" s="50"/>
      <c r="AA301" s="50"/>
      <c r="AB301" s="50"/>
      <c r="AC301" s="50"/>
      <c r="AD301" s="50"/>
      <c r="AE301" s="50"/>
      <c r="AF301" s="51"/>
      <c r="AG301" s="51"/>
      <c r="AH301" s="51"/>
      <c r="AI301" s="51"/>
    </row>
    <row r="302" spans="1:35" ht="40" customHeight="1" x14ac:dyDescent="0.35">
      <c r="A302" s="109"/>
      <c r="B302" s="112"/>
      <c r="C302" s="33">
        <v>299</v>
      </c>
      <c r="D302" s="115"/>
      <c r="E302" s="39" t="s">
        <v>133</v>
      </c>
      <c r="F302" s="40" t="s">
        <v>37</v>
      </c>
      <c r="G302" s="40" t="s">
        <v>80</v>
      </c>
      <c r="H302" s="40" t="s">
        <v>29</v>
      </c>
      <c r="I302" s="38">
        <v>24.05</v>
      </c>
      <c r="J302" s="17">
        <v>0</v>
      </c>
      <c r="K302" s="79">
        <f t="shared" si="18"/>
        <v>0</v>
      </c>
      <c r="L302" s="81">
        <f t="shared" si="21"/>
        <v>0</v>
      </c>
      <c r="M302" s="82"/>
      <c r="N302" s="83">
        <f t="shared" si="19"/>
        <v>0</v>
      </c>
      <c r="O302" s="80"/>
      <c r="P302" s="80"/>
      <c r="Q302" s="80"/>
      <c r="R302" s="84">
        <f t="shared" si="20"/>
        <v>0</v>
      </c>
      <c r="S302" s="19" t="str">
        <f t="shared" si="22"/>
        <v>OK</v>
      </c>
      <c r="T302" s="48"/>
      <c r="U302" s="48"/>
      <c r="V302" s="48"/>
      <c r="W302" s="48"/>
      <c r="X302" s="48"/>
      <c r="Y302" s="50"/>
      <c r="Z302" s="50"/>
      <c r="AA302" s="50"/>
      <c r="AB302" s="50"/>
      <c r="AC302" s="50"/>
      <c r="AD302" s="50"/>
      <c r="AE302" s="50"/>
      <c r="AF302" s="51"/>
      <c r="AG302" s="51"/>
      <c r="AH302" s="51"/>
      <c r="AI302" s="51"/>
    </row>
    <row r="303" spans="1:35" ht="40" customHeight="1" x14ac:dyDescent="0.35">
      <c r="A303" s="109"/>
      <c r="B303" s="112"/>
      <c r="C303" s="33">
        <v>300</v>
      </c>
      <c r="D303" s="115"/>
      <c r="E303" s="39" t="s">
        <v>134</v>
      </c>
      <c r="F303" s="40" t="s">
        <v>37</v>
      </c>
      <c r="G303" s="40" t="s">
        <v>81</v>
      </c>
      <c r="H303" s="40" t="s">
        <v>29</v>
      </c>
      <c r="I303" s="38">
        <v>25.2</v>
      </c>
      <c r="J303" s="17">
        <v>0</v>
      </c>
      <c r="K303" s="79">
        <f t="shared" si="18"/>
        <v>0</v>
      </c>
      <c r="L303" s="81">
        <f t="shared" si="21"/>
        <v>0</v>
      </c>
      <c r="M303" s="82"/>
      <c r="N303" s="83">
        <f t="shared" si="19"/>
        <v>0</v>
      </c>
      <c r="O303" s="80"/>
      <c r="P303" s="80"/>
      <c r="Q303" s="80"/>
      <c r="R303" s="84">
        <f t="shared" si="20"/>
        <v>0</v>
      </c>
      <c r="S303" s="19" t="str">
        <f t="shared" si="22"/>
        <v>OK</v>
      </c>
      <c r="T303" s="48"/>
      <c r="U303" s="48"/>
      <c r="V303" s="48"/>
      <c r="W303" s="48"/>
      <c r="X303" s="48"/>
      <c r="Y303" s="50"/>
      <c r="Z303" s="50"/>
      <c r="AA303" s="50"/>
      <c r="AB303" s="50"/>
      <c r="AC303" s="50"/>
      <c r="AD303" s="50"/>
      <c r="AE303" s="50"/>
      <c r="AF303" s="51"/>
      <c r="AG303" s="51"/>
      <c r="AH303" s="51"/>
      <c r="AI303" s="51"/>
    </row>
    <row r="304" spans="1:35" ht="40" customHeight="1" x14ac:dyDescent="0.35">
      <c r="A304" s="109"/>
      <c r="B304" s="112"/>
      <c r="C304" s="33">
        <v>301</v>
      </c>
      <c r="D304" s="115"/>
      <c r="E304" s="39" t="s">
        <v>135</v>
      </c>
      <c r="F304" s="40" t="s">
        <v>37</v>
      </c>
      <c r="G304" s="40" t="s">
        <v>82</v>
      </c>
      <c r="H304" s="40" t="s">
        <v>29</v>
      </c>
      <c r="I304" s="38">
        <v>63.45</v>
      </c>
      <c r="J304" s="17">
        <v>0</v>
      </c>
      <c r="K304" s="79">
        <f t="shared" si="18"/>
        <v>0</v>
      </c>
      <c r="L304" s="81">
        <f t="shared" si="21"/>
        <v>0</v>
      </c>
      <c r="M304" s="82"/>
      <c r="N304" s="83">
        <f t="shared" si="19"/>
        <v>0</v>
      </c>
      <c r="O304" s="80"/>
      <c r="P304" s="80"/>
      <c r="Q304" s="80"/>
      <c r="R304" s="84">
        <f t="shared" si="20"/>
        <v>0</v>
      </c>
      <c r="S304" s="19" t="str">
        <f t="shared" si="22"/>
        <v>OK</v>
      </c>
      <c r="T304" s="48"/>
      <c r="U304" s="48"/>
      <c r="V304" s="48"/>
      <c r="W304" s="48"/>
      <c r="X304" s="48"/>
      <c r="Y304" s="50"/>
      <c r="Z304" s="50"/>
      <c r="AA304" s="50"/>
      <c r="AB304" s="50"/>
      <c r="AC304" s="50"/>
      <c r="AD304" s="50"/>
      <c r="AE304" s="50"/>
      <c r="AF304" s="51"/>
      <c r="AG304" s="51"/>
      <c r="AH304" s="51"/>
      <c r="AI304" s="51"/>
    </row>
    <row r="305" spans="1:35" ht="40" customHeight="1" x14ac:dyDescent="0.35">
      <c r="A305" s="109"/>
      <c r="B305" s="112"/>
      <c r="C305" s="33">
        <v>302</v>
      </c>
      <c r="D305" s="115"/>
      <c r="E305" s="39" t="s">
        <v>136</v>
      </c>
      <c r="F305" s="40" t="s">
        <v>37</v>
      </c>
      <c r="G305" s="40" t="s">
        <v>83</v>
      </c>
      <c r="H305" s="40" t="s">
        <v>29</v>
      </c>
      <c r="I305" s="38">
        <v>33.200000000000003</v>
      </c>
      <c r="J305" s="17">
        <v>0</v>
      </c>
      <c r="K305" s="79">
        <f t="shared" si="18"/>
        <v>0</v>
      </c>
      <c r="L305" s="81">
        <f t="shared" si="21"/>
        <v>0</v>
      </c>
      <c r="M305" s="82"/>
      <c r="N305" s="83">
        <f t="shared" si="19"/>
        <v>0</v>
      </c>
      <c r="O305" s="80"/>
      <c r="P305" s="80"/>
      <c r="Q305" s="80"/>
      <c r="R305" s="84">
        <f t="shared" si="20"/>
        <v>0</v>
      </c>
      <c r="S305" s="19" t="str">
        <f t="shared" si="22"/>
        <v>OK</v>
      </c>
      <c r="T305" s="48"/>
      <c r="U305" s="48"/>
      <c r="V305" s="48"/>
      <c r="W305" s="48"/>
      <c r="X305" s="48"/>
      <c r="Y305" s="50"/>
      <c r="Z305" s="50"/>
      <c r="AA305" s="50"/>
      <c r="AB305" s="50"/>
      <c r="AC305" s="50"/>
      <c r="AD305" s="50"/>
      <c r="AE305" s="50"/>
      <c r="AF305" s="51"/>
      <c r="AG305" s="51"/>
      <c r="AH305" s="51"/>
      <c r="AI305" s="51"/>
    </row>
    <row r="306" spans="1:35" ht="40" customHeight="1" x14ac:dyDescent="0.35">
      <c r="A306" s="109"/>
      <c r="B306" s="112"/>
      <c r="C306" s="33">
        <v>303</v>
      </c>
      <c r="D306" s="115"/>
      <c r="E306" s="39" t="s">
        <v>84</v>
      </c>
      <c r="F306" s="40" t="s">
        <v>125</v>
      </c>
      <c r="G306" s="40" t="s">
        <v>85</v>
      </c>
      <c r="H306" s="40" t="s">
        <v>29</v>
      </c>
      <c r="I306" s="38">
        <v>1374.33</v>
      </c>
      <c r="J306" s="17">
        <v>0</v>
      </c>
      <c r="K306" s="79">
        <f t="shared" si="18"/>
        <v>0</v>
      </c>
      <c r="L306" s="81">
        <f t="shared" si="21"/>
        <v>0</v>
      </c>
      <c r="M306" s="82"/>
      <c r="N306" s="83">
        <f t="shared" si="19"/>
        <v>0</v>
      </c>
      <c r="O306" s="80"/>
      <c r="P306" s="80"/>
      <c r="Q306" s="80"/>
      <c r="R306" s="84">
        <f t="shared" si="20"/>
        <v>0</v>
      </c>
      <c r="S306" s="19" t="str">
        <f t="shared" si="22"/>
        <v>OK</v>
      </c>
      <c r="T306" s="48"/>
      <c r="U306" s="48"/>
      <c r="V306" s="48"/>
      <c r="W306" s="48"/>
      <c r="X306" s="48"/>
      <c r="Y306" s="50"/>
      <c r="Z306" s="50"/>
      <c r="AA306" s="50"/>
      <c r="AB306" s="50"/>
      <c r="AC306" s="50"/>
      <c r="AD306" s="50"/>
      <c r="AE306" s="50"/>
      <c r="AF306" s="51"/>
      <c r="AG306" s="51"/>
      <c r="AH306" s="51"/>
      <c r="AI306" s="51"/>
    </row>
    <row r="307" spans="1:35" ht="40" customHeight="1" x14ac:dyDescent="0.35">
      <c r="A307" s="109"/>
      <c r="B307" s="112"/>
      <c r="C307" s="33">
        <v>304</v>
      </c>
      <c r="D307" s="115"/>
      <c r="E307" s="39" t="s">
        <v>86</v>
      </c>
      <c r="F307" s="40" t="s">
        <v>125</v>
      </c>
      <c r="G307" s="40" t="s">
        <v>87</v>
      </c>
      <c r="H307" s="40" t="s">
        <v>29</v>
      </c>
      <c r="I307" s="38">
        <v>561.63</v>
      </c>
      <c r="J307" s="17">
        <v>0</v>
      </c>
      <c r="K307" s="79">
        <f t="shared" si="18"/>
        <v>0</v>
      </c>
      <c r="L307" s="81">
        <f t="shared" si="21"/>
        <v>0</v>
      </c>
      <c r="M307" s="82"/>
      <c r="N307" s="83">
        <f t="shared" si="19"/>
        <v>0</v>
      </c>
      <c r="O307" s="80"/>
      <c r="P307" s="80"/>
      <c r="Q307" s="80"/>
      <c r="R307" s="84">
        <f t="shared" si="20"/>
        <v>0</v>
      </c>
      <c r="S307" s="19" t="str">
        <f t="shared" si="22"/>
        <v>OK</v>
      </c>
      <c r="T307" s="48"/>
      <c r="U307" s="48"/>
      <c r="V307" s="48"/>
      <c r="W307" s="48"/>
      <c r="X307" s="48"/>
      <c r="Y307" s="50"/>
      <c r="Z307" s="50"/>
      <c r="AA307" s="50"/>
      <c r="AB307" s="50"/>
      <c r="AC307" s="50"/>
      <c r="AD307" s="50"/>
      <c r="AE307" s="50"/>
      <c r="AF307" s="51"/>
      <c r="AG307" s="51"/>
      <c r="AH307" s="51"/>
      <c r="AI307" s="51"/>
    </row>
    <row r="308" spans="1:35" ht="40" customHeight="1" x14ac:dyDescent="0.35">
      <c r="A308" s="109"/>
      <c r="B308" s="112"/>
      <c r="C308" s="33">
        <v>305</v>
      </c>
      <c r="D308" s="115"/>
      <c r="E308" s="39" t="s">
        <v>88</v>
      </c>
      <c r="F308" s="40" t="s">
        <v>125</v>
      </c>
      <c r="G308" s="40" t="s">
        <v>28</v>
      </c>
      <c r="H308" s="40" t="s">
        <v>29</v>
      </c>
      <c r="I308" s="38">
        <v>1115.6199999999999</v>
      </c>
      <c r="J308" s="17">
        <v>0</v>
      </c>
      <c r="K308" s="79">
        <f t="shared" si="18"/>
        <v>0</v>
      </c>
      <c r="L308" s="81">
        <f t="shared" si="21"/>
        <v>0</v>
      </c>
      <c r="M308" s="82"/>
      <c r="N308" s="83">
        <f t="shared" si="19"/>
        <v>0</v>
      </c>
      <c r="O308" s="80"/>
      <c r="P308" s="80"/>
      <c r="Q308" s="80"/>
      <c r="R308" s="84">
        <f t="shared" si="20"/>
        <v>0</v>
      </c>
      <c r="S308" s="19" t="str">
        <f t="shared" si="22"/>
        <v>OK</v>
      </c>
      <c r="T308" s="48"/>
      <c r="U308" s="48"/>
      <c r="V308" s="48"/>
      <c r="W308" s="48"/>
      <c r="X308" s="48"/>
      <c r="Y308" s="50"/>
      <c r="Z308" s="50"/>
      <c r="AA308" s="50"/>
      <c r="AB308" s="50"/>
      <c r="AC308" s="50"/>
      <c r="AD308" s="50"/>
      <c r="AE308" s="50"/>
      <c r="AF308" s="51"/>
      <c r="AG308" s="51"/>
      <c r="AH308" s="51"/>
      <c r="AI308" s="51"/>
    </row>
    <row r="309" spans="1:35" ht="40" customHeight="1" x14ac:dyDescent="0.35">
      <c r="A309" s="109"/>
      <c r="B309" s="112"/>
      <c r="C309" s="33">
        <v>306</v>
      </c>
      <c r="D309" s="115"/>
      <c r="E309" s="39" t="s">
        <v>89</v>
      </c>
      <c r="F309" s="40" t="s">
        <v>37</v>
      </c>
      <c r="G309" s="40" t="s">
        <v>28</v>
      </c>
      <c r="H309" s="40" t="s">
        <v>29</v>
      </c>
      <c r="I309" s="38">
        <v>232.82</v>
      </c>
      <c r="J309" s="17">
        <v>0</v>
      </c>
      <c r="K309" s="79">
        <f t="shared" si="18"/>
        <v>0</v>
      </c>
      <c r="L309" s="81">
        <f t="shared" si="21"/>
        <v>0</v>
      </c>
      <c r="M309" s="82"/>
      <c r="N309" s="83">
        <f t="shared" si="19"/>
        <v>0</v>
      </c>
      <c r="O309" s="80"/>
      <c r="P309" s="80"/>
      <c r="Q309" s="80"/>
      <c r="R309" s="84">
        <f t="shared" si="20"/>
        <v>0</v>
      </c>
      <c r="S309" s="19" t="str">
        <f t="shared" si="22"/>
        <v>OK</v>
      </c>
      <c r="T309" s="48"/>
      <c r="U309" s="48"/>
      <c r="V309" s="48"/>
      <c r="W309" s="48"/>
      <c r="X309" s="48"/>
      <c r="Y309" s="50"/>
      <c r="Z309" s="50"/>
      <c r="AA309" s="50"/>
      <c r="AB309" s="50"/>
      <c r="AC309" s="50"/>
      <c r="AD309" s="50"/>
      <c r="AE309" s="50"/>
      <c r="AF309" s="51"/>
      <c r="AG309" s="51"/>
      <c r="AH309" s="51"/>
      <c r="AI309" s="51"/>
    </row>
    <row r="310" spans="1:35" ht="40" customHeight="1" x14ac:dyDescent="0.35">
      <c r="A310" s="109"/>
      <c r="B310" s="112"/>
      <c r="C310" s="33">
        <v>307</v>
      </c>
      <c r="D310" s="115"/>
      <c r="E310" s="39" t="s">
        <v>90</v>
      </c>
      <c r="F310" s="40" t="s">
        <v>37</v>
      </c>
      <c r="G310" s="40" t="s">
        <v>28</v>
      </c>
      <c r="H310" s="40" t="s">
        <v>29</v>
      </c>
      <c r="I310" s="38">
        <v>130.96</v>
      </c>
      <c r="J310" s="17">
        <v>0</v>
      </c>
      <c r="K310" s="79">
        <f t="shared" si="18"/>
        <v>0</v>
      </c>
      <c r="L310" s="81">
        <f t="shared" si="21"/>
        <v>0</v>
      </c>
      <c r="M310" s="82"/>
      <c r="N310" s="83">
        <f t="shared" si="19"/>
        <v>0</v>
      </c>
      <c r="O310" s="80"/>
      <c r="P310" s="80"/>
      <c r="Q310" s="80"/>
      <c r="R310" s="84">
        <f t="shared" si="20"/>
        <v>0</v>
      </c>
      <c r="S310" s="19" t="str">
        <f t="shared" si="22"/>
        <v>OK</v>
      </c>
      <c r="T310" s="48"/>
      <c r="U310" s="48"/>
      <c r="V310" s="48"/>
      <c r="W310" s="48"/>
      <c r="X310" s="48"/>
      <c r="Y310" s="50"/>
      <c r="Z310" s="50"/>
      <c r="AA310" s="50"/>
      <c r="AB310" s="50"/>
      <c r="AC310" s="50"/>
      <c r="AD310" s="50"/>
      <c r="AE310" s="50"/>
      <c r="AF310" s="51"/>
      <c r="AG310" s="51"/>
      <c r="AH310" s="51"/>
      <c r="AI310" s="51"/>
    </row>
    <row r="311" spans="1:35" ht="40" customHeight="1" x14ac:dyDescent="0.35">
      <c r="A311" s="109"/>
      <c r="B311" s="112"/>
      <c r="C311" s="33">
        <v>308</v>
      </c>
      <c r="D311" s="115"/>
      <c r="E311" s="39" t="s">
        <v>91</v>
      </c>
      <c r="F311" s="40" t="s">
        <v>37</v>
      </c>
      <c r="G311" s="40" t="s">
        <v>28</v>
      </c>
      <c r="H311" s="40" t="s">
        <v>29</v>
      </c>
      <c r="I311" s="38">
        <v>23.48</v>
      </c>
      <c r="J311" s="17">
        <v>0</v>
      </c>
      <c r="K311" s="79">
        <f t="shared" si="18"/>
        <v>0</v>
      </c>
      <c r="L311" s="81">
        <f t="shared" si="21"/>
        <v>0</v>
      </c>
      <c r="M311" s="82"/>
      <c r="N311" s="83">
        <f t="shared" si="19"/>
        <v>0</v>
      </c>
      <c r="O311" s="80"/>
      <c r="P311" s="80"/>
      <c r="Q311" s="80"/>
      <c r="R311" s="84">
        <f t="shared" si="20"/>
        <v>0</v>
      </c>
      <c r="S311" s="19" t="str">
        <f t="shared" si="22"/>
        <v>OK</v>
      </c>
      <c r="T311" s="48"/>
      <c r="U311" s="48"/>
      <c r="V311" s="48"/>
      <c r="W311" s="48"/>
      <c r="X311" s="48"/>
      <c r="Y311" s="50"/>
      <c r="Z311" s="50"/>
      <c r="AA311" s="50"/>
      <c r="AB311" s="50"/>
      <c r="AC311" s="50"/>
      <c r="AD311" s="50"/>
      <c r="AE311" s="50"/>
      <c r="AF311" s="51"/>
      <c r="AG311" s="51"/>
      <c r="AH311" s="51"/>
      <c r="AI311" s="51"/>
    </row>
    <row r="312" spans="1:35" ht="40" customHeight="1" x14ac:dyDescent="0.35">
      <c r="A312" s="110"/>
      <c r="B312" s="113"/>
      <c r="C312" s="33">
        <v>309</v>
      </c>
      <c r="D312" s="116"/>
      <c r="E312" s="39" t="s">
        <v>94</v>
      </c>
      <c r="F312" s="40" t="s">
        <v>125</v>
      </c>
      <c r="G312" s="40" t="s">
        <v>28</v>
      </c>
      <c r="H312" s="40" t="s">
        <v>29</v>
      </c>
      <c r="I312" s="38">
        <v>237.67</v>
      </c>
      <c r="J312" s="17">
        <v>0</v>
      </c>
      <c r="K312" s="79">
        <f t="shared" si="18"/>
        <v>0</v>
      </c>
      <c r="L312" s="81">
        <f t="shared" si="21"/>
        <v>0</v>
      </c>
      <c r="M312" s="82"/>
      <c r="N312" s="83">
        <f t="shared" si="19"/>
        <v>0</v>
      </c>
      <c r="O312" s="80"/>
      <c r="P312" s="80"/>
      <c r="Q312" s="80"/>
      <c r="R312" s="84">
        <f t="shared" si="20"/>
        <v>0</v>
      </c>
      <c r="S312" s="19" t="str">
        <f t="shared" si="22"/>
        <v>OK</v>
      </c>
      <c r="T312" s="48"/>
      <c r="U312" s="48"/>
      <c r="V312" s="48"/>
      <c r="W312" s="48"/>
      <c r="X312" s="48"/>
      <c r="Y312" s="50"/>
      <c r="Z312" s="50"/>
      <c r="AA312" s="50"/>
      <c r="AB312" s="50"/>
      <c r="AC312" s="50"/>
      <c r="AD312" s="50"/>
      <c r="AE312" s="50"/>
      <c r="AF312" s="51"/>
      <c r="AG312" s="51"/>
      <c r="AH312" s="51"/>
      <c r="AI312" s="51"/>
    </row>
    <row r="313" spans="1:35" ht="40" customHeight="1" x14ac:dyDescent="0.35">
      <c r="A313" s="108" t="s">
        <v>147</v>
      </c>
      <c r="B313" s="111">
        <v>9</v>
      </c>
      <c r="C313" s="33">
        <v>310</v>
      </c>
      <c r="D313" s="114" t="s">
        <v>123</v>
      </c>
      <c r="E313" s="39" t="s">
        <v>27</v>
      </c>
      <c r="F313" s="40" t="s">
        <v>125</v>
      </c>
      <c r="G313" s="40" t="s">
        <v>28</v>
      </c>
      <c r="H313" s="40" t="s">
        <v>29</v>
      </c>
      <c r="I313" s="38">
        <v>238.58</v>
      </c>
      <c r="J313" s="17">
        <v>0</v>
      </c>
      <c r="K313" s="79">
        <f t="shared" si="18"/>
        <v>0</v>
      </c>
      <c r="L313" s="81">
        <f t="shared" si="21"/>
        <v>0</v>
      </c>
      <c r="M313" s="82"/>
      <c r="N313" s="83">
        <f t="shared" si="19"/>
        <v>0</v>
      </c>
      <c r="O313" s="80"/>
      <c r="P313" s="80"/>
      <c r="Q313" s="80"/>
      <c r="R313" s="84">
        <f t="shared" si="20"/>
        <v>0</v>
      </c>
      <c r="S313" s="19" t="str">
        <f t="shared" si="22"/>
        <v>OK</v>
      </c>
      <c r="T313" s="48"/>
      <c r="U313" s="48"/>
      <c r="V313" s="48"/>
      <c r="W313" s="48"/>
      <c r="X313" s="48"/>
      <c r="Y313" s="50"/>
      <c r="Z313" s="50"/>
      <c r="AA313" s="50"/>
      <c r="AB313" s="50"/>
      <c r="AC313" s="50"/>
      <c r="AD313" s="50"/>
      <c r="AE313" s="50"/>
      <c r="AF313" s="51"/>
      <c r="AG313" s="51"/>
      <c r="AH313" s="51"/>
      <c r="AI313" s="51"/>
    </row>
    <row r="314" spans="1:35" ht="40" customHeight="1" x14ac:dyDescent="0.35">
      <c r="A314" s="109"/>
      <c r="B314" s="112"/>
      <c r="C314" s="33">
        <v>311</v>
      </c>
      <c r="D314" s="115"/>
      <c r="E314" s="39" t="s">
        <v>30</v>
      </c>
      <c r="F314" s="40" t="s">
        <v>31</v>
      </c>
      <c r="G314" s="40" t="s">
        <v>28</v>
      </c>
      <c r="H314" s="40" t="s">
        <v>29</v>
      </c>
      <c r="I314" s="38">
        <v>19.079999999999998</v>
      </c>
      <c r="J314" s="17">
        <v>0</v>
      </c>
      <c r="K314" s="79">
        <f t="shared" si="18"/>
        <v>0</v>
      </c>
      <c r="L314" s="81">
        <f t="shared" si="21"/>
        <v>0</v>
      </c>
      <c r="M314" s="82"/>
      <c r="N314" s="83">
        <f t="shared" si="19"/>
        <v>0</v>
      </c>
      <c r="O314" s="80"/>
      <c r="P314" s="80"/>
      <c r="Q314" s="80"/>
      <c r="R314" s="84">
        <f t="shared" si="20"/>
        <v>0</v>
      </c>
      <c r="S314" s="19" t="str">
        <f t="shared" si="22"/>
        <v>OK</v>
      </c>
      <c r="T314" s="48"/>
      <c r="U314" s="48"/>
      <c r="V314" s="48"/>
      <c r="W314" s="48"/>
      <c r="X314" s="48"/>
      <c r="Y314" s="50"/>
      <c r="Z314" s="50"/>
      <c r="AA314" s="50"/>
      <c r="AB314" s="50"/>
      <c r="AC314" s="50"/>
      <c r="AD314" s="50"/>
      <c r="AE314" s="50"/>
      <c r="AF314" s="51"/>
      <c r="AG314" s="51"/>
      <c r="AH314" s="51"/>
      <c r="AI314" s="51"/>
    </row>
    <row r="315" spans="1:35" ht="40" customHeight="1" x14ac:dyDescent="0.35">
      <c r="A315" s="109"/>
      <c r="B315" s="112"/>
      <c r="C315" s="33">
        <v>312</v>
      </c>
      <c r="D315" s="115"/>
      <c r="E315" s="39" t="s">
        <v>32</v>
      </c>
      <c r="F315" s="40" t="s">
        <v>125</v>
      </c>
      <c r="G315" s="40" t="s">
        <v>28</v>
      </c>
      <c r="H315" s="40" t="s">
        <v>29</v>
      </c>
      <c r="I315" s="38">
        <v>30.53</v>
      </c>
      <c r="J315" s="17">
        <v>0</v>
      </c>
      <c r="K315" s="79">
        <f t="shared" si="18"/>
        <v>0</v>
      </c>
      <c r="L315" s="81">
        <f t="shared" si="21"/>
        <v>0</v>
      </c>
      <c r="M315" s="82"/>
      <c r="N315" s="83">
        <f t="shared" si="19"/>
        <v>0</v>
      </c>
      <c r="O315" s="80"/>
      <c r="P315" s="80"/>
      <c r="Q315" s="80"/>
      <c r="R315" s="84">
        <f t="shared" si="20"/>
        <v>0</v>
      </c>
      <c r="S315" s="19" t="str">
        <f t="shared" si="22"/>
        <v>OK</v>
      </c>
      <c r="T315" s="48"/>
      <c r="U315" s="48"/>
      <c r="V315" s="48"/>
      <c r="W315" s="48"/>
      <c r="X315" s="48"/>
      <c r="Y315" s="50"/>
      <c r="Z315" s="50"/>
      <c r="AA315" s="50"/>
      <c r="AB315" s="50"/>
      <c r="AC315" s="50"/>
      <c r="AD315" s="50"/>
      <c r="AE315" s="50"/>
      <c r="AF315" s="51"/>
      <c r="AG315" s="51"/>
      <c r="AH315" s="51"/>
      <c r="AI315" s="51"/>
    </row>
    <row r="316" spans="1:35" ht="40" customHeight="1" x14ac:dyDescent="0.35">
      <c r="A316" s="109"/>
      <c r="B316" s="112"/>
      <c r="C316" s="33">
        <v>313</v>
      </c>
      <c r="D316" s="115"/>
      <c r="E316" s="39" t="s">
        <v>33</v>
      </c>
      <c r="F316" s="40" t="s">
        <v>125</v>
      </c>
      <c r="G316" s="40" t="s">
        <v>34</v>
      </c>
      <c r="H316" s="40" t="s">
        <v>29</v>
      </c>
      <c r="I316" s="38">
        <v>49.62</v>
      </c>
      <c r="J316" s="17">
        <v>0</v>
      </c>
      <c r="K316" s="79">
        <f t="shared" si="18"/>
        <v>0</v>
      </c>
      <c r="L316" s="81">
        <f t="shared" si="21"/>
        <v>0</v>
      </c>
      <c r="M316" s="82"/>
      <c r="N316" s="83">
        <f t="shared" si="19"/>
        <v>0</v>
      </c>
      <c r="O316" s="80"/>
      <c r="P316" s="80"/>
      <c r="Q316" s="80"/>
      <c r="R316" s="84">
        <f t="shared" si="20"/>
        <v>0</v>
      </c>
      <c r="S316" s="19" t="str">
        <f t="shared" si="22"/>
        <v>OK</v>
      </c>
      <c r="T316" s="48"/>
      <c r="U316" s="48"/>
      <c r="V316" s="48"/>
      <c r="W316" s="48"/>
      <c r="X316" s="48"/>
      <c r="Y316" s="50"/>
      <c r="Z316" s="50"/>
      <c r="AA316" s="50"/>
      <c r="AB316" s="50"/>
      <c r="AC316" s="50"/>
      <c r="AD316" s="50"/>
      <c r="AE316" s="50"/>
      <c r="AF316" s="51"/>
      <c r="AG316" s="51"/>
      <c r="AH316" s="51"/>
      <c r="AI316" s="51"/>
    </row>
    <row r="317" spans="1:35" ht="40" customHeight="1" x14ac:dyDescent="0.35">
      <c r="A317" s="109"/>
      <c r="B317" s="112"/>
      <c r="C317" s="33">
        <v>314</v>
      </c>
      <c r="D317" s="115"/>
      <c r="E317" s="39" t="s">
        <v>35</v>
      </c>
      <c r="F317" s="40" t="s">
        <v>125</v>
      </c>
      <c r="G317" s="40" t="s">
        <v>36</v>
      </c>
      <c r="H317" s="40" t="s">
        <v>29</v>
      </c>
      <c r="I317" s="38">
        <v>71.569999999999993</v>
      </c>
      <c r="J317" s="17">
        <v>0</v>
      </c>
      <c r="K317" s="79">
        <f t="shared" si="18"/>
        <v>0</v>
      </c>
      <c r="L317" s="81">
        <f t="shared" si="21"/>
        <v>0</v>
      </c>
      <c r="M317" s="82"/>
      <c r="N317" s="83">
        <f t="shared" si="19"/>
        <v>0</v>
      </c>
      <c r="O317" s="80"/>
      <c r="P317" s="80"/>
      <c r="Q317" s="80"/>
      <c r="R317" s="84">
        <f t="shared" si="20"/>
        <v>0</v>
      </c>
      <c r="S317" s="19" t="str">
        <f t="shared" si="22"/>
        <v>OK</v>
      </c>
      <c r="T317" s="48"/>
      <c r="U317" s="48"/>
      <c r="V317" s="48"/>
      <c r="W317" s="48"/>
      <c r="X317" s="48"/>
      <c r="Y317" s="50"/>
      <c r="Z317" s="50"/>
      <c r="AA317" s="50"/>
      <c r="AB317" s="50"/>
      <c r="AC317" s="50"/>
      <c r="AD317" s="50"/>
      <c r="AE317" s="50"/>
      <c r="AF317" s="51"/>
      <c r="AG317" s="51"/>
      <c r="AH317" s="51"/>
      <c r="AI317" s="51"/>
    </row>
    <row r="318" spans="1:35" ht="40" customHeight="1" x14ac:dyDescent="0.35">
      <c r="A318" s="109"/>
      <c r="B318" s="112"/>
      <c r="C318" s="33">
        <v>315</v>
      </c>
      <c r="D318" s="115"/>
      <c r="E318" s="39" t="s">
        <v>127</v>
      </c>
      <c r="F318" s="40" t="s">
        <v>125</v>
      </c>
      <c r="G318" s="40" t="s">
        <v>28</v>
      </c>
      <c r="H318" s="40" t="s">
        <v>29</v>
      </c>
      <c r="I318" s="38">
        <v>6.28</v>
      </c>
      <c r="J318" s="17">
        <v>0</v>
      </c>
      <c r="K318" s="79">
        <f t="shared" si="18"/>
        <v>0</v>
      </c>
      <c r="L318" s="81">
        <f t="shared" si="21"/>
        <v>0</v>
      </c>
      <c r="M318" s="82"/>
      <c r="N318" s="83">
        <f t="shared" si="19"/>
        <v>0</v>
      </c>
      <c r="O318" s="80"/>
      <c r="P318" s="80"/>
      <c r="Q318" s="80"/>
      <c r="R318" s="84">
        <f t="shared" si="20"/>
        <v>0</v>
      </c>
      <c r="S318" s="19" t="str">
        <f t="shared" si="22"/>
        <v>OK</v>
      </c>
      <c r="T318" s="48"/>
      <c r="U318" s="48"/>
      <c r="V318" s="48"/>
      <c r="W318" s="48"/>
      <c r="X318" s="48"/>
      <c r="Y318" s="50"/>
      <c r="Z318" s="50"/>
      <c r="AA318" s="50"/>
      <c r="AB318" s="50"/>
      <c r="AC318" s="50"/>
      <c r="AD318" s="50"/>
      <c r="AE318" s="50"/>
      <c r="AF318" s="51"/>
      <c r="AG318" s="51"/>
      <c r="AH318" s="51"/>
      <c r="AI318" s="51"/>
    </row>
    <row r="319" spans="1:35" ht="40" customHeight="1" x14ac:dyDescent="0.35">
      <c r="A319" s="109"/>
      <c r="B319" s="112"/>
      <c r="C319" s="33">
        <v>316</v>
      </c>
      <c r="D319" s="115"/>
      <c r="E319" s="39" t="s">
        <v>128</v>
      </c>
      <c r="F319" s="40" t="s">
        <v>37</v>
      </c>
      <c r="G319" s="40" t="s">
        <v>38</v>
      </c>
      <c r="H319" s="40" t="s">
        <v>29</v>
      </c>
      <c r="I319" s="38">
        <v>12.72</v>
      </c>
      <c r="J319" s="17">
        <v>0</v>
      </c>
      <c r="K319" s="79">
        <f t="shared" si="18"/>
        <v>0</v>
      </c>
      <c r="L319" s="81">
        <f t="shared" si="21"/>
        <v>0</v>
      </c>
      <c r="M319" s="82"/>
      <c r="N319" s="83">
        <f t="shared" si="19"/>
        <v>0</v>
      </c>
      <c r="O319" s="80"/>
      <c r="P319" s="80"/>
      <c r="Q319" s="80"/>
      <c r="R319" s="84">
        <f t="shared" si="20"/>
        <v>0</v>
      </c>
      <c r="S319" s="19" t="str">
        <f t="shared" si="22"/>
        <v>OK</v>
      </c>
      <c r="T319" s="48"/>
      <c r="U319" s="48"/>
      <c r="V319" s="48"/>
      <c r="W319" s="48"/>
      <c r="X319" s="48"/>
      <c r="Y319" s="50"/>
      <c r="Z319" s="50"/>
      <c r="AA319" s="50"/>
      <c r="AB319" s="50"/>
      <c r="AC319" s="50"/>
      <c r="AD319" s="50"/>
      <c r="AE319" s="50"/>
      <c r="AF319" s="51"/>
      <c r="AG319" s="51"/>
      <c r="AH319" s="51"/>
      <c r="AI319" s="51"/>
    </row>
    <row r="320" spans="1:35" ht="40" customHeight="1" x14ac:dyDescent="0.35">
      <c r="A320" s="109"/>
      <c r="B320" s="112"/>
      <c r="C320" s="33">
        <v>317</v>
      </c>
      <c r="D320" s="115"/>
      <c r="E320" s="39" t="s">
        <v>129</v>
      </c>
      <c r="F320" s="40" t="s">
        <v>37</v>
      </c>
      <c r="G320" s="40" t="s">
        <v>39</v>
      </c>
      <c r="H320" s="40" t="s">
        <v>29</v>
      </c>
      <c r="I320" s="38">
        <v>18.73</v>
      </c>
      <c r="J320" s="17">
        <v>0</v>
      </c>
      <c r="K320" s="79">
        <f t="shared" si="18"/>
        <v>0</v>
      </c>
      <c r="L320" s="81">
        <f t="shared" si="21"/>
        <v>0</v>
      </c>
      <c r="M320" s="82"/>
      <c r="N320" s="83">
        <f t="shared" si="19"/>
        <v>0</v>
      </c>
      <c r="O320" s="80"/>
      <c r="P320" s="80"/>
      <c r="Q320" s="80"/>
      <c r="R320" s="84">
        <f t="shared" si="20"/>
        <v>0</v>
      </c>
      <c r="S320" s="19" t="str">
        <f t="shared" si="22"/>
        <v>OK</v>
      </c>
      <c r="T320" s="48"/>
      <c r="U320" s="48"/>
      <c r="V320" s="48"/>
      <c r="W320" s="48"/>
      <c r="X320" s="48"/>
      <c r="Y320" s="50"/>
      <c r="Z320" s="50"/>
      <c r="AA320" s="50"/>
      <c r="AB320" s="50"/>
      <c r="AC320" s="50"/>
      <c r="AD320" s="50"/>
      <c r="AE320" s="50"/>
      <c r="AF320" s="51"/>
      <c r="AG320" s="51"/>
      <c r="AH320" s="51"/>
      <c r="AI320" s="51"/>
    </row>
    <row r="321" spans="1:35" ht="40" customHeight="1" x14ac:dyDescent="0.35">
      <c r="A321" s="109"/>
      <c r="B321" s="112"/>
      <c r="C321" s="33">
        <v>318</v>
      </c>
      <c r="D321" s="115"/>
      <c r="E321" s="39" t="s">
        <v>130</v>
      </c>
      <c r="F321" s="40" t="s">
        <v>37</v>
      </c>
      <c r="G321" s="40" t="s">
        <v>40</v>
      </c>
      <c r="H321" s="40" t="s">
        <v>29</v>
      </c>
      <c r="I321" s="38">
        <v>20.350000000000001</v>
      </c>
      <c r="J321" s="17">
        <v>0</v>
      </c>
      <c r="K321" s="79">
        <f t="shared" si="18"/>
        <v>0</v>
      </c>
      <c r="L321" s="81">
        <f t="shared" si="21"/>
        <v>0</v>
      </c>
      <c r="M321" s="82"/>
      <c r="N321" s="83">
        <f t="shared" si="19"/>
        <v>0</v>
      </c>
      <c r="O321" s="80"/>
      <c r="P321" s="80"/>
      <c r="Q321" s="80"/>
      <c r="R321" s="84">
        <f t="shared" si="20"/>
        <v>0</v>
      </c>
      <c r="S321" s="19" t="str">
        <f t="shared" si="22"/>
        <v>OK</v>
      </c>
      <c r="T321" s="48"/>
      <c r="U321" s="48"/>
      <c r="V321" s="48"/>
      <c r="W321" s="48"/>
      <c r="X321" s="48"/>
      <c r="Y321" s="50"/>
      <c r="Z321" s="50"/>
      <c r="AA321" s="50"/>
      <c r="AB321" s="50"/>
      <c r="AC321" s="50"/>
      <c r="AD321" s="50"/>
      <c r="AE321" s="50"/>
      <c r="AF321" s="51"/>
      <c r="AG321" s="51"/>
      <c r="AH321" s="51"/>
      <c r="AI321" s="51"/>
    </row>
    <row r="322" spans="1:35" ht="40" customHeight="1" x14ac:dyDescent="0.35">
      <c r="A322" s="109"/>
      <c r="B322" s="112"/>
      <c r="C322" s="33">
        <v>319</v>
      </c>
      <c r="D322" s="115"/>
      <c r="E322" s="39" t="s">
        <v>41</v>
      </c>
      <c r="F322" s="40" t="s">
        <v>10</v>
      </c>
      <c r="G322" s="40" t="s">
        <v>28</v>
      </c>
      <c r="H322" s="40" t="s">
        <v>29</v>
      </c>
      <c r="I322" s="38">
        <v>70.88</v>
      </c>
      <c r="J322" s="17">
        <v>0</v>
      </c>
      <c r="K322" s="79">
        <f t="shared" si="18"/>
        <v>0</v>
      </c>
      <c r="L322" s="81">
        <f t="shared" si="21"/>
        <v>0</v>
      </c>
      <c r="M322" s="82"/>
      <c r="N322" s="83">
        <f t="shared" si="19"/>
        <v>0</v>
      </c>
      <c r="O322" s="80"/>
      <c r="P322" s="80"/>
      <c r="Q322" s="80"/>
      <c r="R322" s="84">
        <f t="shared" si="20"/>
        <v>0</v>
      </c>
      <c r="S322" s="19" t="str">
        <f t="shared" si="22"/>
        <v>OK</v>
      </c>
      <c r="T322" s="48"/>
      <c r="U322" s="48"/>
      <c r="V322" s="48"/>
      <c r="W322" s="48"/>
      <c r="X322" s="48"/>
      <c r="Y322" s="50"/>
      <c r="Z322" s="50"/>
      <c r="AA322" s="50"/>
      <c r="AB322" s="50"/>
      <c r="AC322" s="50"/>
      <c r="AD322" s="50"/>
      <c r="AE322" s="50"/>
      <c r="AF322" s="51"/>
      <c r="AG322" s="51"/>
      <c r="AH322" s="51"/>
      <c r="AI322" s="51"/>
    </row>
    <row r="323" spans="1:35" ht="40" customHeight="1" x14ac:dyDescent="0.35">
      <c r="A323" s="109"/>
      <c r="B323" s="112"/>
      <c r="C323" s="33">
        <v>320</v>
      </c>
      <c r="D323" s="115"/>
      <c r="E323" s="39" t="s">
        <v>42</v>
      </c>
      <c r="F323" s="40" t="s">
        <v>43</v>
      </c>
      <c r="G323" s="40" t="s">
        <v>28</v>
      </c>
      <c r="H323" s="40" t="s">
        <v>29</v>
      </c>
      <c r="I323" s="38">
        <v>25.35</v>
      </c>
      <c r="J323" s="17">
        <v>0</v>
      </c>
      <c r="K323" s="79">
        <f t="shared" si="18"/>
        <v>0</v>
      </c>
      <c r="L323" s="81">
        <f t="shared" si="21"/>
        <v>0</v>
      </c>
      <c r="M323" s="82"/>
      <c r="N323" s="83">
        <f t="shared" si="19"/>
        <v>0</v>
      </c>
      <c r="O323" s="80"/>
      <c r="P323" s="80"/>
      <c r="Q323" s="80"/>
      <c r="R323" s="84">
        <f t="shared" si="20"/>
        <v>0</v>
      </c>
      <c r="S323" s="19" t="str">
        <f t="shared" si="22"/>
        <v>OK</v>
      </c>
      <c r="T323" s="48"/>
      <c r="U323" s="48"/>
      <c r="V323" s="48"/>
      <c r="W323" s="48"/>
      <c r="X323" s="48"/>
      <c r="Y323" s="50"/>
      <c r="Z323" s="50"/>
      <c r="AA323" s="50"/>
      <c r="AB323" s="50"/>
      <c r="AC323" s="50"/>
      <c r="AD323" s="50"/>
      <c r="AE323" s="50"/>
      <c r="AF323" s="51"/>
      <c r="AG323" s="51"/>
      <c r="AH323" s="51"/>
      <c r="AI323" s="51"/>
    </row>
    <row r="324" spans="1:35" ht="40" customHeight="1" x14ac:dyDescent="0.35">
      <c r="A324" s="109"/>
      <c r="B324" s="112"/>
      <c r="C324" s="33">
        <v>321</v>
      </c>
      <c r="D324" s="115"/>
      <c r="E324" s="39" t="s">
        <v>44</v>
      </c>
      <c r="F324" s="40" t="s">
        <v>37</v>
      </c>
      <c r="G324" s="40" t="s">
        <v>45</v>
      </c>
      <c r="H324" s="40" t="s">
        <v>29</v>
      </c>
      <c r="I324" s="38">
        <v>32.64</v>
      </c>
      <c r="J324" s="17">
        <v>0</v>
      </c>
      <c r="K324" s="79">
        <f t="shared" ref="K324:K354" si="23">IF(SUM(T324:AK324)&gt;J324,J324,SUM(T324:AK324))</f>
        <v>0</v>
      </c>
      <c r="L324" s="81">
        <f t="shared" si="21"/>
        <v>0</v>
      </c>
      <c r="M324" s="82"/>
      <c r="N324" s="83">
        <f t="shared" ref="N324:N354" si="24">ROUND(IF(J324*0.25-0.5&lt;0,0,J324*0.25-0.5),0)-Q324-O324</f>
        <v>0</v>
      </c>
      <c r="O324" s="80"/>
      <c r="P324" s="80"/>
      <c r="Q324" s="80"/>
      <c r="R324" s="84">
        <f t="shared" ref="R324:R354" si="25">J324-(SUM(T324:AC324))+M324</f>
        <v>0</v>
      </c>
      <c r="S324" s="19" t="str">
        <f t="shared" si="22"/>
        <v>OK</v>
      </c>
      <c r="T324" s="48"/>
      <c r="U324" s="48"/>
      <c r="V324" s="48"/>
      <c r="W324" s="48"/>
      <c r="X324" s="48"/>
      <c r="Y324" s="50"/>
      <c r="Z324" s="50"/>
      <c r="AA324" s="50"/>
      <c r="AB324" s="50"/>
      <c r="AC324" s="50"/>
      <c r="AD324" s="50"/>
      <c r="AE324" s="50"/>
      <c r="AF324" s="51"/>
      <c r="AG324" s="51"/>
      <c r="AH324" s="51"/>
      <c r="AI324" s="51"/>
    </row>
    <row r="325" spans="1:35" ht="40" customHeight="1" x14ac:dyDescent="0.35">
      <c r="A325" s="109"/>
      <c r="B325" s="112"/>
      <c r="C325" s="33">
        <v>322</v>
      </c>
      <c r="D325" s="115"/>
      <c r="E325" s="39" t="s">
        <v>46</v>
      </c>
      <c r="F325" s="40" t="s">
        <v>37</v>
      </c>
      <c r="G325" s="40" t="s">
        <v>47</v>
      </c>
      <c r="H325" s="40" t="s">
        <v>29</v>
      </c>
      <c r="I325" s="38">
        <v>25.76</v>
      </c>
      <c r="J325" s="17">
        <v>0</v>
      </c>
      <c r="K325" s="79">
        <f t="shared" si="23"/>
        <v>0</v>
      </c>
      <c r="L325" s="81">
        <f t="shared" ref="L325:L354" si="26">(SUM(T325:AK325))</f>
        <v>0</v>
      </c>
      <c r="M325" s="82"/>
      <c r="N325" s="83">
        <f t="shared" si="24"/>
        <v>0</v>
      </c>
      <c r="O325" s="80"/>
      <c r="P325" s="80"/>
      <c r="Q325" s="80"/>
      <c r="R325" s="84">
        <f t="shared" si="25"/>
        <v>0</v>
      </c>
      <c r="S325" s="19" t="str">
        <f t="shared" si="22"/>
        <v>OK</v>
      </c>
      <c r="T325" s="48"/>
      <c r="U325" s="48"/>
      <c r="V325" s="48"/>
      <c r="W325" s="48"/>
      <c r="X325" s="48"/>
      <c r="Y325" s="50"/>
      <c r="Z325" s="50"/>
      <c r="AA325" s="50"/>
      <c r="AB325" s="50"/>
      <c r="AC325" s="50"/>
      <c r="AD325" s="50"/>
      <c r="AE325" s="50"/>
      <c r="AF325" s="51"/>
      <c r="AG325" s="51"/>
      <c r="AH325" s="51"/>
      <c r="AI325" s="51"/>
    </row>
    <row r="326" spans="1:35" ht="40" customHeight="1" x14ac:dyDescent="0.35">
      <c r="A326" s="109"/>
      <c r="B326" s="112"/>
      <c r="C326" s="33">
        <v>323</v>
      </c>
      <c r="D326" s="115"/>
      <c r="E326" s="39" t="s">
        <v>48</v>
      </c>
      <c r="F326" s="40" t="s">
        <v>37</v>
      </c>
      <c r="G326" s="40" t="s">
        <v>49</v>
      </c>
      <c r="H326" s="40" t="s">
        <v>29</v>
      </c>
      <c r="I326" s="38">
        <v>18.329999999999998</v>
      </c>
      <c r="J326" s="17">
        <v>0</v>
      </c>
      <c r="K326" s="79">
        <f t="shared" si="23"/>
        <v>0</v>
      </c>
      <c r="L326" s="81">
        <f t="shared" si="26"/>
        <v>0</v>
      </c>
      <c r="M326" s="82"/>
      <c r="N326" s="83">
        <f t="shared" si="24"/>
        <v>0</v>
      </c>
      <c r="O326" s="80"/>
      <c r="P326" s="80"/>
      <c r="Q326" s="80"/>
      <c r="R326" s="84">
        <f t="shared" si="25"/>
        <v>0</v>
      </c>
      <c r="S326" s="19" t="str">
        <f t="shared" si="22"/>
        <v>OK</v>
      </c>
      <c r="T326" s="48"/>
      <c r="U326" s="48"/>
      <c r="V326" s="48"/>
      <c r="W326" s="48"/>
      <c r="X326" s="48"/>
      <c r="Y326" s="50"/>
      <c r="Z326" s="50"/>
      <c r="AA326" s="50"/>
      <c r="AB326" s="50"/>
      <c r="AC326" s="50"/>
      <c r="AD326" s="50"/>
      <c r="AE326" s="50"/>
      <c r="AF326" s="51"/>
      <c r="AG326" s="51"/>
      <c r="AH326" s="51"/>
      <c r="AI326" s="51"/>
    </row>
    <row r="327" spans="1:35" ht="40" customHeight="1" x14ac:dyDescent="0.35">
      <c r="A327" s="109"/>
      <c r="B327" s="112"/>
      <c r="C327" s="33">
        <v>324</v>
      </c>
      <c r="D327" s="115"/>
      <c r="E327" s="39" t="s">
        <v>50</v>
      </c>
      <c r="F327" s="40" t="s">
        <v>37</v>
      </c>
      <c r="G327" s="40" t="s">
        <v>51</v>
      </c>
      <c r="H327" s="40" t="s">
        <v>29</v>
      </c>
      <c r="I327" s="38">
        <v>229.33</v>
      </c>
      <c r="J327" s="17">
        <v>0</v>
      </c>
      <c r="K327" s="79">
        <f t="shared" si="23"/>
        <v>0</v>
      </c>
      <c r="L327" s="81">
        <f t="shared" si="26"/>
        <v>0</v>
      </c>
      <c r="M327" s="82"/>
      <c r="N327" s="83">
        <f t="shared" si="24"/>
        <v>0</v>
      </c>
      <c r="O327" s="80"/>
      <c r="P327" s="80"/>
      <c r="Q327" s="80"/>
      <c r="R327" s="84">
        <f t="shared" si="25"/>
        <v>0</v>
      </c>
      <c r="S327" s="19" t="str">
        <f t="shared" si="22"/>
        <v>OK</v>
      </c>
      <c r="T327" s="48"/>
      <c r="U327" s="48"/>
      <c r="V327" s="48"/>
      <c r="W327" s="48"/>
      <c r="X327" s="48"/>
      <c r="Y327" s="50"/>
      <c r="Z327" s="50"/>
      <c r="AA327" s="50"/>
      <c r="AB327" s="50"/>
      <c r="AC327" s="50"/>
      <c r="AD327" s="50"/>
      <c r="AE327" s="50"/>
      <c r="AF327" s="51"/>
      <c r="AG327" s="51"/>
      <c r="AH327" s="51"/>
      <c r="AI327" s="51"/>
    </row>
    <row r="328" spans="1:35" ht="40" customHeight="1" x14ac:dyDescent="0.35">
      <c r="A328" s="109"/>
      <c r="B328" s="112"/>
      <c r="C328" s="33">
        <v>325</v>
      </c>
      <c r="D328" s="115"/>
      <c r="E328" s="39" t="s">
        <v>52</v>
      </c>
      <c r="F328" s="40" t="s">
        <v>37</v>
      </c>
      <c r="G328" s="40" t="s">
        <v>53</v>
      </c>
      <c r="H328" s="40" t="s">
        <v>29</v>
      </c>
      <c r="I328" s="38">
        <v>250.37</v>
      </c>
      <c r="J328" s="17">
        <v>0</v>
      </c>
      <c r="K328" s="79">
        <f t="shared" si="23"/>
        <v>0</v>
      </c>
      <c r="L328" s="81">
        <f t="shared" si="26"/>
        <v>0</v>
      </c>
      <c r="M328" s="82"/>
      <c r="N328" s="83">
        <f t="shared" si="24"/>
        <v>0</v>
      </c>
      <c r="O328" s="80"/>
      <c r="P328" s="80"/>
      <c r="Q328" s="80"/>
      <c r="R328" s="84">
        <f t="shared" si="25"/>
        <v>0</v>
      </c>
      <c r="S328" s="19" t="str">
        <f t="shared" si="22"/>
        <v>OK</v>
      </c>
      <c r="T328" s="48"/>
      <c r="U328" s="48"/>
      <c r="V328" s="48"/>
      <c r="W328" s="48"/>
      <c r="X328" s="48"/>
      <c r="Y328" s="50"/>
      <c r="Z328" s="50"/>
      <c r="AA328" s="50"/>
      <c r="AB328" s="50"/>
      <c r="AC328" s="50"/>
      <c r="AD328" s="50"/>
      <c r="AE328" s="50"/>
      <c r="AF328" s="51"/>
      <c r="AG328" s="51"/>
      <c r="AH328" s="51"/>
      <c r="AI328" s="51"/>
    </row>
    <row r="329" spans="1:35" ht="40" customHeight="1" x14ac:dyDescent="0.35">
      <c r="A329" s="109"/>
      <c r="B329" s="112"/>
      <c r="C329" s="33">
        <v>326</v>
      </c>
      <c r="D329" s="115"/>
      <c r="E329" s="39" t="s">
        <v>54</v>
      </c>
      <c r="F329" s="40" t="s">
        <v>37</v>
      </c>
      <c r="G329" s="40" t="s">
        <v>95</v>
      </c>
      <c r="H329" s="40" t="s">
        <v>29</v>
      </c>
      <c r="I329" s="38">
        <v>82.53</v>
      </c>
      <c r="J329" s="17">
        <v>0</v>
      </c>
      <c r="K329" s="79">
        <f t="shared" si="23"/>
        <v>0</v>
      </c>
      <c r="L329" s="81">
        <f t="shared" si="26"/>
        <v>0</v>
      </c>
      <c r="M329" s="82"/>
      <c r="N329" s="83">
        <f t="shared" si="24"/>
        <v>0</v>
      </c>
      <c r="O329" s="80"/>
      <c r="P329" s="80"/>
      <c r="Q329" s="80"/>
      <c r="R329" s="84">
        <f t="shared" si="25"/>
        <v>0</v>
      </c>
      <c r="S329" s="19" t="str">
        <f t="shared" si="22"/>
        <v>OK</v>
      </c>
      <c r="T329" s="48"/>
      <c r="U329" s="48"/>
      <c r="V329" s="48"/>
      <c r="W329" s="48"/>
      <c r="X329" s="48"/>
      <c r="Y329" s="50"/>
      <c r="Z329" s="50"/>
      <c r="AA329" s="50"/>
      <c r="AB329" s="50"/>
      <c r="AC329" s="50"/>
      <c r="AD329" s="50"/>
      <c r="AE329" s="50"/>
      <c r="AF329" s="51"/>
      <c r="AG329" s="51"/>
      <c r="AH329" s="51"/>
      <c r="AI329" s="51"/>
    </row>
    <row r="330" spans="1:35" ht="40" customHeight="1" x14ac:dyDescent="0.35">
      <c r="A330" s="109"/>
      <c r="B330" s="112"/>
      <c r="C330" s="33">
        <v>327</v>
      </c>
      <c r="D330" s="115"/>
      <c r="E330" s="39" t="s">
        <v>56</v>
      </c>
      <c r="F330" s="40" t="s">
        <v>37</v>
      </c>
      <c r="G330" s="40" t="s">
        <v>96</v>
      </c>
      <c r="H330" s="40" t="s">
        <v>29</v>
      </c>
      <c r="I330" s="38">
        <v>31.65</v>
      </c>
      <c r="J330" s="17">
        <v>0</v>
      </c>
      <c r="K330" s="79">
        <f t="shared" si="23"/>
        <v>0</v>
      </c>
      <c r="L330" s="81">
        <f t="shared" si="26"/>
        <v>0</v>
      </c>
      <c r="M330" s="82"/>
      <c r="N330" s="83">
        <f t="shared" si="24"/>
        <v>0</v>
      </c>
      <c r="O330" s="80"/>
      <c r="P330" s="80"/>
      <c r="Q330" s="80"/>
      <c r="R330" s="84">
        <f t="shared" si="25"/>
        <v>0</v>
      </c>
      <c r="S330" s="19" t="str">
        <f t="shared" si="22"/>
        <v>OK</v>
      </c>
      <c r="T330" s="48"/>
      <c r="U330" s="48"/>
      <c r="V330" s="48"/>
      <c r="W330" s="48"/>
      <c r="X330" s="48"/>
      <c r="Y330" s="50"/>
      <c r="Z330" s="50"/>
      <c r="AA330" s="50"/>
      <c r="AB330" s="50"/>
      <c r="AC330" s="50"/>
      <c r="AD330" s="50"/>
      <c r="AE330" s="50"/>
      <c r="AF330" s="51"/>
      <c r="AG330" s="51"/>
      <c r="AH330" s="51"/>
      <c r="AI330" s="51"/>
    </row>
    <row r="331" spans="1:35" ht="40" customHeight="1" x14ac:dyDescent="0.35">
      <c r="A331" s="109"/>
      <c r="B331" s="112"/>
      <c r="C331" s="33">
        <v>328</v>
      </c>
      <c r="D331" s="115"/>
      <c r="E331" s="39" t="s">
        <v>58</v>
      </c>
      <c r="F331" s="40" t="s">
        <v>37</v>
      </c>
      <c r="G331" s="40" t="s">
        <v>59</v>
      </c>
      <c r="H331" s="40" t="s">
        <v>29</v>
      </c>
      <c r="I331" s="38">
        <v>70.91</v>
      </c>
      <c r="J331" s="17">
        <v>0</v>
      </c>
      <c r="K331" s="79">
        <f t="shared" si="23"/>
        <v>0</v>
      </c>
      <c r="L331" s="81">
        <f t="shared" si="26"/>
        <v>0</v>
      </c>
      <c r="M331" s="82"/>
      <c r="N331" s="83">
        <f t="shared" si="24"/>
        <v>0</v>
      </c>
      <c r="O331" s="80"/>
      <c r="P331" s="80"/>
      <c r="Q331" s="80"/>
      <c r="R331" s="84">
        <f t="shared" si="25"/>
        <v>0</v>
      </c>
      <c r="S331" s="19" t="str">
        <f t="shared" si="22"/>
        <v>OK</v>
      </c>
      <c r="T331" s="48"/>
      <c r="U331" s="48"/>
      <c r="V331" s="48"/>
      <c r="W331" s="48"/>
      <c r="X331" s="48"/>
      <c r="Y331" s="50"/>
      <c r="Z331" s="50"/>
      <c r="AA331" s="50"/>
      <c r="AB331" s="50"/>
      <c r="AC331" s="50"/>
      <c r="AD331" s="50"/>
      <c r="AE331" s="50"/>
      <c r="AF331" s="51"/>
      <c r="AG331" s="51"/>
      <c r="AH331" s="51"/>
      <c r="AI331" s="51"/>
    </row>
    <row r="332" spans="1:35" ht="40" customHeight="1" x14ac:dyDescent="0.35">
      <c r="A332" s="109"/>
      <c r="B332" s="112"/>
      <c r="C332" s="33">
        <v>329</v>
      </c>
      <c r="D332" s="115"/>
      <c r="E332" s="39" t="s">
        <v>60</v>
      </c>
      <c r="F332" s="40" t="s">
        <v>37</v>
      </c>
      <c r="G332" s="40" t="s">
        <v>61</v>
      </c>
      <c r="H332" s="40" t="s">
        <v>29</v>
      </c>
      <c r="I332" s="38">
        <v>118.78</v>
      </c>
      <c r="J332" s="17">
        <v>0</v>
      </c>
      <c r="K332" s="79">
        <f t="shared" si="23"/>
        <v>0</v>
      </c>
      <c r="L332" s="81">
        <f t="shared" si="26"/>
        <v>0</v>
      </c>
      <c r="M332" s="82"/>
      <c r="N332" s="83">
        <f t="shared" si="24"/>
        <v>0</v>
      </c>
      <c r="O332" s="80"/>
      <c r="P332" s="80"/>
      <c r="Q332" s="80"/>
      <c r="R332" s="84">
        <f t="shared" si="25"/>
        <v>0</v>
      </c>
      <c r="S332" s="19" t="str">
        <f t="shared" si="22"/>
        <v>OK</v>
      </c>
      <c r="T332" s="48"/>
      <c r="U332" s="48"/>
      <c r="V332" s="48"/>
      <c r="W332" s="48"/>
      <c r="X332" s="48"/>
      <c r="Y332" s="50"/>
      <c r="Z332" s="50"/>
      <c r="AA332" s="50"/>
      <c r="AB332" s="50"/>
      <c r="AC332" s="50"/>
      <c r="AD332" s="50"/>
      <c r="AE332" s="50"/>
      <c r="AF332" s="51"/>
      <c r="AG332" s="51"/>
      <c r="AH332" s="51"/>
      <c r="AI332" s="51"/>
    </row>
    <row r="333" spans="1:35" ht="40" customHeight="1" x14ac:dyDescent="0.35">
      <c r="A333" s="109"/>
      <c r="B333" s="112"/>
      <c r="C333" s="33">
        <v>330</v>
      </c>
      <c r="D333" s="115"/>
      <c r="E333" s="39" t="s">
        <v>64</v>
      </c>
      <c r="F333" s="40" t="s">
        <v>125</v>
      </c>
      <c r="G333" s="40" t="s">
        <v>63</v>
      </c>
      <c r="H333" s="40" t="s">
        <v>29</v>
      </c>
      <c r="I333" s="38">
        <v>667.31</v>
      </c>
      <c r="J333" s="17">
        <v>0</v>
      </c>
      <c r="K333" s="79">
        <f t="shared" si="23"/>
        <v>0</v>
      </c>
      <c r="L333" s="81">
        <f t="shared" si="26"/>
        <v>0</v>
      </c>
      <c r="M333" s="82"/>
      <c r="N333" s="83">
        <f t="shared" si="24"/>
        <v>0</v>
      </c>
      <c r="O333" s="80"/>
      <c r="P333" s="80"/>
      <c r="Q333" s="80"/>
      <c r="R333" s="84">
        <f t="shared" si="25"/>
        <v>0</v>
      </c>
      <c r="S333" s="19" t="str">
        <f t="shared" si="22"/>
        <v>OK</v>
      </c>
      <c r="T333" s="48"/>
      <c r="U333" s="48"/>
      <c r="V333" s="48"/>
      <c r="W333" s="48"/>
      <c r="X333" s="48"/>
      <c r="Y333" s="50"/>
      <c r="Z333" s="50"/>
      <c r="AA333" s="50"/>
      <c r="AB333" s="50"/>
      <c r="AC333" s="50"/>
      <c r="AD333" s="50"/>
      <c r="AE333" s="50"/>
      <c r="AF333" s="51"/>
      <c r="AG333" s="51"/>
      <c r="AH333" s="51"/>
      <c r="AI333" s="51"/>
    </row>
    <row r="334" spans="1:35" ht="40" customHeight="1" x14ac:dyDescent="0.35">
      <c r="A334" s="109"/>
      <c r="B334" s="112"/>
      <c r="C334" s="33">
        <v>331</v>
      </c>
      <c r="D334" s="115"/>
      <c r="E334" s="39" t="s">
        <v>65</v>
      </c>
      <c r="F334" s="40" t="s">
        <v>125</v>
      </c>
      <c r="G334" s="40" t="s">
        <v>66</v>
      </c>
      <c r="H334" s="40" t="s">
        <v>29</v>
      </c>
      <c r="I334" s="38">
        <v>180.17</v>
      </c>
      <c r="J334" s="17">
        <v>0</v>
      </c>
      <c r="K334" s="79">
        <f t="shared" si="23"/>
        <v>0</v>
      </c>
      <c r="L334" s="81">
        <f t="shared" si="26"/>
        <v>0</v>
      </c>
      <c r="M334" s="82"/>
      <c r="N334" s="83">
        <f t="shared" si="24"/>
        <v>0</v>
      </c>
      <c r="O334" s="80"/>
      <c r="P334" s="80"/>
      <c r="Q334" s="80"/>
      <c r="R334" s="84">
        <f t="shared" si="25"/>
        <v>0</v>
      </c>
      <c r="S334" s="19" t="str">
        <f t="shared" si="22"/>
        <v>OK</v>
      </c>
      <c r="T334" s="48"/>
      <c r="U334" s="48"/>
      <c r="V334" s="48"/>
      <c r="W334" s="48"/>
      <c r="X334" s="48"/>
      <c r="Y334" s="50"/>
      <c r="Z334" s="50"/>
      <c r="AA334" s="50"/>
      <c r="AB334" s="50"/>
      <c r="AC334" s="50"/>
      <c r="AD334" s="50"/>
      <c r="AE334" s="50"/>
      <c r="AF334" s="51"/>
      <c r="AG334" s="51"/>
      <c r="AH334" s="51"/>
      <c r="AI334" s="51"/>
    </row>
    <row r="335" spans="1:35" ht="40" customHeight="1" x14ac:dyDescent="0.35">
      <c r="A335" s="109"/>
      <c r="B335" s="112"/>
      <c r="C335" s="33">
        <v>332</v>
      </c>
      <c r="D335" s="115"/>
      <c r="E335" s="39" t="s">
        <v>67</v>
      </c>
      <c r="F335" s="40" t="s">
        <v>125</v>
      </c>
      <c r="G335" s="40" t="s">
        <v>68</v>
      </c>
      <c r="H335" s="40" t="s">
        <v>29</v>
      </c>
      <c r="I335" s="38">
        <v>827.52</v>
      </c>
      <c r="J335" s="17">
        <v>0</v>
      </c>
      <c r="K335" s="79">
        <f t="shared" si="23"/>
        <v>0</v>
      </c>
      <c r="L335" s="81">
        <f t="shared" si="26"/>
        <v>0</v>
      </c>
      <c r="M335" s="82"/>
      <c r="N335" s="83">
        <f t="shared" si="24"/>
        <v>0</v>
      </c>
      <c r="O335" s="80"/>
      <c r="P335" s="80"/>
      <c r="Q335" s="80"/>
      <c r="R335" s="84">
        <f t="shared" si="25"/>
        <v>0</v>
      </c>
      <c r="S335" s="19" t="str">
        <f t="shared" si="22"/>
        <v>OK</v>
      </c>
      <c r="T335" s="48"/>
      <c r="U335" s="48"/>
      <c r="V335" s="48"/>
      <c r="W335" s="48"/>
      <c r="X335" s="48"/>
      <c r="Y335" s="50"/>
      <c r="Z335" s="50"/>
      <c r="AA335" s="50"/>
      <c r="AB335" s="50"/>
      <c r="AC335" s="50"/>
      <c r="AD335" s="50"/>
      <c r="AE335" s="50"/>
      <c r="AF335" s="51"/>
      <c r="AG335" s="51"/>
      <c r="AH335" s="51"/>
      <c r="AI335" s="51"/>
    </row>
    <row r="336" spans="1:35" ht="40" customHeight="1" x14ac:dyDescent="0.35">
      <c r="A336" s="109"/>
      <c r="B336" s="112"/>
      <c r="C336" s="33">
        <v>333</v>
      </c>
      <c r="D336" s="115"/>
      <c r="E336" s="39" t="s">
        <v>69</v>
      </c>
      <c r="F336" s="40" t="s">
        <v>125</v>
      </c>
      <c r="G336" s="40" t="s">
        <v>28</v>
      </c>
      <c r="H336" s="40" t="s">
        <v>29</v>
      </c>
      <c r="I336" s="38">
        <v>413.48</v>
      </c>
      <c r="J336" s="17">
        <v>0</v>
      </c>
      <c r="K336" s="79">
        <f t="shared" si="23"/>
        <v>0</v>
      </c>
      <c r="L336" s="81">
        <f t="shared" si="26"/>
        <v>0</v>
      </c>
      <c r="M336" s="82"/>
      <c r="N336" s="83">
        <f t="shared" si="24"/>
        <v>0</v>
      </c>
      <c r="O336" s="80"/>
      <c r="P336" s="80"/>
      <c r="Q336" s="80"/>
      <c r="R336" s="84">
        <f t="shared" si="25"/>
        <v>0</v>
      </c>
      <c r="S336" s="19" t="str">
        <f t="shared" si="22"/>
        <v>OK</v>
      </c>
      <c r="T336" s="48"/>
      <c r="U336" s="48"/>
      <c r="V336" s="48"/>
      <c r="W336" s="48"/>
      <c r="X336" s="48"/>
      <c r="Y336" s="50"/>
      <c r="Z336" s="50"/>
      <c r="AA336" s="50"/>
      <c r="AB336" s="50"/>
      <c r="AC336" s="50"/>
      <c r="AD336" s="50"/>
      <c r="AE336" s="50"/>
      <c r="AF336" s="51"/>
      <c r="AG336" s="51"/>
      <c r="AH336" s="51"/>
      <c r="AI336" s="51"/>
    </row>
    <row r="337" spans="1:35" ht="40" customHeight="1" x14ac:dyDescent="0.35">
      <c r="A337" s="109"/>
      <c r="B337" s="112"/>
      <c r="C337" s="33">
        <v>334</v>
      </c>
      <c r="D337" s="115"/>
      <c r="E337" s="39" t="s">
        <v>70</v>
      </c>
      <c r="F337" s="40" t="s">
        <v>125</v>
      </c>
      <c r="G337" s="40" t="s">
        <v>71</v>
      </c>
      <c r="H337" s="40" t="s">
        <v>29</v>
      </c>
      <c r="I337" s="38">
        <v>157.21</v>
      </c>
      <c r="J337" s="17">
        <v>0</v>
      </c>
      <c r="K337" s="79">
        <f t="shared" si="23"/>
        <v>0</v>
      </c>
      <c r="L337" s="81">
        <f t="shared" si="26"/>
        <v>0</v>
      </c>
      <c r="M337" s="82"/>
      <c r="N337" s="83">
        <f t="shared" si="24"/>
        <v>0</v>
      </c>
      <c r="O337" s="80"/>
      <c r="P337" s="80"/>
      <c r="Q337" s="80"/>
      <c r="R337" s="84">
        <f t="shared" si="25"/>
        <v>0</v>
      </c>
      <c r="S337" s="19" t="str">
        <f t="shared" si="22"/>
        <v>OK</v>
      </c>
      <c r="T337" s="48"/>
      <c r="U337" s="48"/>
      <c r="V337" s="48"/>
      <c r="W337" s="48"/>
      <c r="X337" s="48"/>
      <c r="Y337" s="50"/>
      <c r="Z337" s="50"/>
      <c r="AA337" s="50"/>
      <c r="AB337" s="50"/>
      <c r="AC337" s="50"/>
      <c r="AD337" s="50"/>
      <c r="AE337" s="50"/>
      <c r="AF337" s="51"/>
      <c r="AG337" s="51"/>
      <c r="AH337" s="51"/>
      <c r="AI337" s="51"/>
    </row>
    <row r="338" spans="1:35" ht="40" customHeight="1" x14ac:dyDescent="0.35">
      <c r="A338" s="109"/>
      <c r="B338" s="112"/>
      <c r="C338" s="33">
        <v>335</v>
      </c>
      <c r="D338" s="115"/>
      <c r="E338" s="39" t="s">
        <v>72</v>
      </c>
      <c r="F338" s="40" t="s">
        <v>125</v>
      </c>
      <c r="G338" s="40" t="s">
        <v>73</v>
      </c>
      <c r="H338" s="40" t="s">
        <v>29</v>
      </c>
      <c r="I338" s="38">
        <v>916.17</v>
      </c>
      <c r="J338" s="17">
        <v>0</v>
      </c>
      <c r="K338" s="79">
        <f t="shared" si="23"/>
        <v>0</v>
      </c>
      <c r="L338" s="81">
        <f t="shared" si="26"/>
        <v>0</v>
      </c>
      <c r="M338" s="82"/>
      <c r="N338" s="83">
        <f t="shared" si="24"/>
        <v>0</v>
      </c>
      <c r="O338" s="80"/>
      <c r="P338" s="80"/>
      <c r="Q338" s="80"/>
      <c r="R338" s="84">
        <f t="shared" si="25"/>
        <v>0</v>
      </c>
      <c r="S338" s="19" t="str">
        <f t="shared" si="22"/>
        <v>OK</v>
      </c>
      <c r="T338" s="48"/>
      <c r="U338" s="48"/>
      <c r="V338" s="48"/>
      <c r="W338" s="48"/>
      <c r="X338" s="48"/>
      <c r="Y338" s="50"/>
      <c r="Z338" s="50"/>
      <c r="AA338" s="50"/>
      <c r="AB338" s="50"/>
      <c r="AC338" s="50"/>
      <c r="AD338" s="50"/>
      <c r="AE338" s="50"/>
      <c r="AF338" s="51"/>
      <c r="AG338" s="51"/>
      <c r="AH338" s="51"/>
      <c r="AI338" s="51"/>
    </row>
    <row r="339" spans="1:35" ht="40" customHeight="1" x14ac:dyDescent="0.35">
      <c r="A339" s="109"/>
      <c r="B339" s="112"/>
      <c r="C339" s="33">
        <v>336</v>
      </c>
      <c r="D339" s="115"/>
      <c r="E339" s="39" t="s">
        <v>74</v>
      </c>
      <c r="F339" s="40" t="s">
        <v>125</v>
      </c>
      <c r="G339" s="40" t="s">
        <v>75</v>
      </c>
      <c r="H339" s="40" t="s">
        <v>29</v>
      </c>
      <c r="I339" s="38">
        <v>1278.82</v>
      </c>
      <c r="J339" s="17">
        <v>0</v>
      </c>
      <c r="K339" s="79">
        <f t="shared" si="23"/>
        <v>0</v>
      </c>
      <c r="L339" s="81">
        <f t="shared" si="26"/>
        <v>0</v>
      </c>
      <c r="M339" s="82"/>
      <c r="N339" s="83">
        <f t="shared" si="24"/>
        <v>0</v>
      </c>
      <c r="O339" s="80"/>
      <c r="P339" s="80"/>
      <c r="Q339" s="80"/>
      <c r="R339" s="84">
        <f t="shared" si="25"/>
        <v>0</v>
      </c>
      <c r="S339" s="19" t="str">
        <f t="shared" si="22"/>
        <v>OK</v>
      </c>
      <c r="T339" s="48"/>
      <c r="U339" s="48"/>
      <c r="V339" s="48"/>
      <c r="W339" s="48"/>
      <c r="X339" s="48"/>
      <c r="Y339" s="50"/>
      <c r="Z339" s="50"/>
      <c r="AA339" s="50"/>
      <c r="AB339" s="50"/>
      <c r="AC339" s="50"/>
      <c r="AD339" s="50"/>
      <c r="AE339" s="50"/>
      <c r="AF339" s="51"/>
      <c r="AG339" s="51"/>
      <c r="AH339" s="51"/>
      <c r="AI339" s="51"/>
    </row>
    <row r="340" spans="1:35" ht="40" customHeight="1" x14ac:dyDescent="0.35">
      <c r="A340" s="109"/>
      <c r="B340" s="112"/>
      <c r="C340" s="33">
        <v>337</v>
      </c>
      <c r="D340" s="115"/>
      <c r="E340" s="39" t="s">
        <v>76</v>
      </c>
      <c r="F340" s="40" t="s">
        <v>125</v>
      </c>
      <c r="G340" s="40" t="s">
        <v>28</v>
      </c>
      <c r="H340" s="40" t="s">
        <v>29</v>
      </c>
      <c r="I340" s="38">
        <v>684.04</v>
      </c>
      <c r="J340" s="17">
        <v>0</v>
      </c>
      <c r="K340" s="79">
        <f t="shared" si="23"/>
        <v>0</v>
      </c>
      <c r="L340" s="81">
        <f t="shared" si="26"/>
        <v>0</v>
      </c>
      <c r="M340" s="82"/>
      <c r="N340" s="83">
        <f t="shared" si="24"/>
        <v>0</v>
      </c>
      <c r="O340" s="80"/>
      <c r="P340" s="80"/>
      <c r="Q340" s="80"/>
      <c r="R340" s="84">
        <f t="shared" si="25"/>
        <v>0</v>
      </c>
      <c r="S340" s="19" t="str">
        <f t="shared" si="22"/>
        <v>OK</v>
      </c>
      <c r="T340" s="48"/>
      <c r="U340" s="48"/>
      <c r="V340" s="48"/>
      <c r="W340" s="48"/>
      <c r="X340" s="48"/>
      <c r="Y340" s="50"/>
      <c r="Z340" s="50"/>
      <c r="AA340" s="50"/>
      <c r="AB340" s="50"/>
      <c r="AC340" s="50"/>
      <c r="AD340" s="50"/>
      <c r="AE340" s="50"/>
      <c r="AF340" s="51"/>
      <c r="AG340" s="51"/>
      <c r="AH340" s="51"/>
      <c r="AI340" s="51"/>
    </row>
    <row r="341" spans="1:35" ht="40" customHeight="1" x14ac:dyDescent="0.35">
      <c r="A341" s="109"/>
      <c r="B341" s="112"/>
      <c r="C341" s="33">
        <v>338</v>
      </c>
      <c r="D341" s="115"/>
      <c r="E341" s="39" t="s">
        <v>77</v>
      </c>
      <c r="F341" s="40" t="s">
        <v>125</v>
      </c>
      <c r="G341" s="40" t="s">
        <v>28</v>
      </c>
      <c r="H341" s="40" t="s">
        <v>29</v>
      </c>
      <c r="I341" s="38">
        <v>1291.77</v>
      </c>
      <c r="J341" s="17">
        <v>0</v>
      </c>
      <c r="K341" s="79">
        <f t="shared" si="23"/>
        <v>0</v>
      </c>
      <c r="L341" s="81">
        <f t="shared" si="26"/>
        <v>0</v>
      </c>
      <c r="M341" s="82"/>
      <c r="N341" s="83">
        <f t="shared" si="24"/>
        <v>0</v>
      </c>
      <c r="O341" s="80"/>
      <c r="P341" s="80"/>
      <c r="Q341" s="80"/>
      <c r="R341" s="84">
        <f t="shared" si="25"/>
        <v>0</v>
      </c>
      <c r="S341" s="19" t="str">
        <f t="shared" si="22"/>
        <v>OK</v>
      </c>
      <c r="T341" s="48"/>
      <c r="U341" s="48"/>
      <c r="V341" s="48"/>
      <c r="W341" s="48"/>
      <c r="X341" s="48"/>
      <c r="Y341" s="50"/>
      <c r="Z341" s="50"/>
      <c r="AA341" s="50"/>
      <c r="AB341" s="50"/>
      <c r="AC341" s="50"/>
      <c r="AD341" s="50"/>
      <c r="AE341" s="50"/>
      <c r="AF341" s="51"/>
      <c r="AG341" s="51"/>
      <c r="AH341" s="51"/>
      <c r="AI341" s="51"/>
    </row>
    <row r="342" spans="1:35" ht="40" customHeight="1" x14ac:dyDescent="0.35">
      <c r="A342" s="109"/>
      <c r="B342" s="112"/>
      <c r="C342" s="33">
        <v>339</v>
      </c>
      <c r="D342" s="115"/>
      <c r="E342" s="39" t="s">
        <v>78</v>
      </c>
      <c r="F342" s="40" t="s">
        <v>125</v>
      </c>
      <c r="G342" s="40" t="s">
        <v>28</v>
      </c>
      <c r="H342" s="40" t="s">
        <v>29</v>
      </c>
      <c r="I342" s="38">
        <v>85.89</v>
      </c>
      <c r="J342" s="17">
        <v>0</v>
      </c>
      <c r="K342" s="79">
        <f t="shared" si="23"/>
        <v>0</v>
      </c>
      <c r="L342" s="81">
        <f t="shared" si="26"/>
        <v>0</v>
      </c>
      <c r="M342" s="82"/>
      <c r="N342" s="83">
        <f t="shared" si="24"/>
        <v>0</v>
      </c>
      <c r="O342" s="80"/>
      <c r="P342" s="80"/>
      <c r="Q342" s="80"/>
      <c r="R342" s="84">
        <f t="shared" si="25"/>
        <v>0</v>
      </c>
      <c r="S342" s="19" t="str">
        <f t="shared" si="22"/>
        <v>OK</v>
      </c>
      <c r="T342" s="48"/>
      <c r="U342" s="48"/>
      <c r="V342" s="48"/>
      <c r="W342" s="48"/>
      <c r="X342" s="48"/>
      <c r="Y342" s="50"/>
      <c r="Z342" s="50"/>
      <c r="AA342" s="50"/>
      <c r="AB342" s="50"/>
      <c r="AC342" s="50"/>
      <c r="AD342" s="50"/>
      <c r="AE342" s="50"/>
      <c r="AF342" s="51"/>
      <c r="AG342" s="51"/>
      <c r="AH342" s="51"/>
      <c r="AI342" s="51"/>
    </row>
    <row r="343" spans="1:35" ht="40" customHeight="1" x14ac:dyDescent="0.35">
      <c r="A343" s="109"/>
      <c r="B343" s="112"/>
      <c r="C343" s="33">
        <v>340</v>
      </c>
      <c r="D343" s="115"/>
      <c r="E343" s="39" t="s">
        <v>131</v>
      </c>
      <c r="F343" s="40" t="s">
        <v>125</v>
      </c>
      <c r="G343" s="40" t="s">
        <v>28</v>
      </c>
      <c r="H343" s="40" t="s">
        <v>29</v>
      </c>
      <c r="I343" s="38">
        <v>81.319999999999993</v>
      </c>
      <c r="J343" s="17">
        <v>0</v>
      </c>
      <c r="K343" s="79">
        <f t="shared" si="23"/>
        <v>0</v>
      </c>
      <c r="L343" s="81">
        <f t="shared" si="26"/>
        <v>0</v>
      </c>
      <c r="M343" s="82"/>
      <c r="N343" s="83">
        <f t="shared" si="24"/>
        <v>0</v>
      </c>
      <c r="O343" s="80"/>
      <c r="P343" s="80"/>
      <c r="Q343" s="80"/>
      <c r="R343" s="84">
        <f t="shared" si="25"/>
        <v>0</v>
      </c>
      <c r="S343" s="19" t="str">
        <f t="shared" si="22"/>
        <v>OK</v>
      </c>
      <c r="T343" s="48"/>
      <c r="U343" s="48"/>
      <c r="V343" s="48"/>
      <c r="W343" s="48"/>
      <c r="X343" s="48"/>
      <c r="Y343" s="50"/>
      <c r="Z343" s="50"/>
      <c r="AA343" s="50"/>
      <c r="AB343" s="50"/>
      <c r="AC343" s="50"/>
      <c r="AD343" s="50"/>
      <c r="AE343" s="50"/>
      <c r="AF343" s="51"/>
      <c r="AG343" s="51"/>
      <c r="AH343" s="51"/>
      <c r="AI343" s="51"/>
    </row>
    <row r="344" spans="1:35" ht="40" customHeight="1" x14ac:dyDescent="0.35">
      <c r="A344" s="109"/>
      <c r="B344" s="112"/>
      <c r="C344" s="33">
        <v>341</v>
      </c>
      <c r="D344" s="115"/>
      <c r="E344" s="39" t="s">
        <v>133</v>
      </c>
      <c r="F344" s="40" t="s">
        <v>37</v>
      </c>
      <c r="G344" s="40" t="s">
        <v>80</v>
      </c>
      <c r="H344" s="40" t="s">
        <v>29</v>
      </c>
      <c r="I344" s="38">
        <v>23.66</v>
      </c>
      <c r="J344" s="17">
        <v>0</v>
      </c>
      <c r="K344" s="79">
        <f t="shared" si="23"/>
        <v>0</v>
      </c>
      <c r="L344" s="81">
        <f t="shared" si="26"/>
        <v>0</v>
      </c>
      <c r="M344" s="82"/>
      <c r="N344" s="83">
        <f t="shared" si="24"/>
        <v>0</v>
      </c>
      <c r="O344" s="80"/>
      <c r="P344" s="80"/>
      <c r="Q344" s="80"/>
      <c r="R344" s="84">
        <f t="shared" si="25"/>
        <v>0</v>
      </c>
      <c r="S344" s="19" t="str">
        <f t="shared" si="22"/>
        <v>OK</v>
      </c>
      <c r="T344" s="48"/>
      <c r="U344" s="48"/>
      <c r="V344" s="48"/>
      <c r="W344" s="48"/>
      <c r="X344" s="48"/>
      <c r="Y344" s="50"/>
      <c r="Z344" s="50"/>
      <c r="AA344" s="50"/>
      <c r="AB344" s="50"/>
      <c r="AC344" s="50"/>
      <c r="AD344" s="50"/>
      <c r="AE344" s="50"/>
      <c r="AF344" s="51"/>
      <c r="AG344" s="51"/>
      <c r="AH344" s="51"/>
      <c r="AI344" s="51"/>
    </row>
    <row r="345" spans="1:35" ht="40" customHeight="1" x14ac:dyDescent="0.35">
      <c r="A345" s="109"/>
      <c r="B345" s="112"/>
      <c r="C345" s="33">
        <v>342</v>
      </c>
      <c r="D345" s="115"/>
      <c r="E345" s="39" t="s">
        <v>134</v>
      </c>
      <c r="F345" s="40" t="s">
        <v>37</v>
      </c>
      <c r="G345" s="40" t="s">
        <v>81</v>
      </c>
      <c r="H345" s="40" t="s">
        <v>29</v>
      </c>
      <c r="I345" s="38">
        <v>24.79</v>
      </c>
      <c r="J345" s="17">
        <v>0</v>
      </c>
      <c r="K345" s="79">
        <f t="shared" si="23"/>
        <v>0</v>
      </c>
      <c r="L345" s="81">
        <f t="shared" si="26"/>
        <v>0</v>
      </c>
      <c r="M345" s="82"/>
      <c r="N345" s="83">
        <f t="shared" si="24"/>
        <v>0</v>
      </c>
      <c r="O345" s="80"/>
      <c r="P345" s="80"/>
      <c r="Q345" s="80"/>
      <c r="R345" s="84">
        <f t="shared" si="25"/>
        <v>0</v>
      </c>
      <c r="S345" s="19" t="str">
        <f t="shared" si="22"/>
        <v>OK</v>
      </c>
      <c r="T345" s="48"/>
      <c r="U345" s="48"/>
      <c r="V345" s="48"/>
      <c r="W345" s="48"/>
      <c r="X345" s="48"/>
      <c r="Y345" s="50"/>
      <c r="Z345" s="50"/>
      <c r="AA345" s="50"/>
      <c r="AB345" s="50"/>
      <c r="AC345" s="50"/>
      <c r="AD345" s="50"/>
      <c r="AE345" s="50"/>
      <c r="AF345" s="51"/>
      <c r="AG345" s="51"/>
      <c r="AH345" s="51"/>
      <c r="AI345" s="51"/>
    </row>
    <row r="346" spans="1:35" ht="40" customHeight="1" x14ac:dyDescent="0.35">
      <c r="A346" s="109"/>
      <c r="B346" s="112"/>
      <c r="C346" s="33">
        <v>343</v>
      </c>
      <c r="D346" s="115"/>
      <c r="E346" s="39" t="s">
        <v>135</v>
      </c>
      <c r="F346" s="40" t="s">
        <v>37</v>
      </c>
      <c r="G346" s="40" t="s">
        <v>82</v>
      </c>
      <c r="H346" s="40" t="s">
        <v>29</v>
      </c>
      <c r="I346" s="38">
        <v>62.42</v>
      </c>
      <c r="J346" s="17">
        <v>0</v>
      </c>
      <c r="K346" s="79">
        <f t="shared" si="23"/>
        <v>0</v>
      </c>
      <c r="L346" s="81">
        <f t="shared" si="26"/>
        <v>0</v>
      </c>
      <c r="M346" s="82"/>
      <c r="N346" s="83">
        <f t="shared" si="24"/>
        <v>0</v>
      </c>
      <c r="O346" s="80"/>
      <c r="P346" s="80"/>
      <c r="Q346" s="80"/>
      <c r="R346" s="84">
        <f t="shared" si="25"/>
        <v>0</v>
      </c>
      <c r="S346" s="19" t="str">
        <f t="shared" si="22"/>
        <v>OK</v>
      </c>
      <c r="T346" s="48"/>
      <c r="U346" s="48"/>
      <c r="V346" s="48"/>
      <c r="W346" s="48"/>
      <c r="X346" s="48"/>
      <c r="Y346" s="50"/>
      <c r="Z346" s="50"/>
      <c r="AA346" s="50"/>
      <c r="AB346" s="50"/>
      <c r="AC346" s="50"/>
      <c r="AD346" s="50"/>
      <c r="AE346" s="50"/>
      <c r="AF346" s="51"/>
      <c r="AG346" s="51"/>
      <c r="AH346" s="51"/>
      <c r="AI346" s="51"/>
    </row>
    <row r="347" spans="1:35" ht="40" customHeight="1" x14ac:dyDescent="0.35">
      <c r="A347" s="109"/>
      <c r="B347" s="112"/>
      <c r="C347" s="33">
        <v>344</v>
      </c>
      <c r="D347" s="115"/>
      <c r="E347" s="39" t="s">
        <v>136</v>
      </c>
      <c r="F347" s="40" t="s">
        <v>37</v>
      </c>
      <c r="G347" s="40" t="s">
        <v>83</v>
      </c>
      <c r="H347" s="40" t="s">
        <v>29</v>
      </c>
      <c r="I347" s="38">
        <v>32.659999999999997</v>
      </c>
      <c r="J347" s="17">
        <v>0</v>
      </c>
      <c r="K347" s="79">
        <f t="shared" si="23"/>
        <v>0</v>
      </c>
      <c r="L347" s="81">
        <f t="shared" si="26"/>
        <v>0</v>
      </c>
      <c r="M347" s="82"/>
      <c r="N347" s="83">
        <f t="shared" si="24"/>
        <v>0</v>
      </c>
      <c r="O347" s="80"/>
      <c r="P347" s="80"/>
      <c r="Q347" s="80"/>
      <c r="R347" s="84">
        <f t="shared" si="25"/>
        <v>0</v>
      </c>
      <c r="S347" s="19" t="str">
        <f t="shared" si="22"/>
        <v>OK</v>
      </c>
      <c r="T347" s="48"/>
      <c r="U347" s="48"/>
      <c r="V347" s="48"/>
      <c r="W347" s="48"/>
      <c r="X347" s="48"/>
      <c r="Y347" s="50"/>
      <c r="Z347" s="50"/>
      <c r="AA347" s="50"/>
      <c r="AB347" s="50"/>
      <c r="AC347" s="50"/>
      <c r="AD347" s="50"/>
      <c r="AE347" s="50"/>
      <c r="AF347" s="51"/>
      <c r="AG347" s="51"/>
      <c r="AH347" s="51"/>
      <c r="AI347" s="51"/>
    </row>
    <row r="348" spans="1:35" ht="40" customHeight="1" x14ac:dyDescent="0.35">
      <c r="A348" s="109"/>
      <c r="B348" s="112"/>
      <c r="C348" s="33">
        <v>345</v>
      </c>
      <c r="D348" s="115"/>
      <c r="E348" s="39" t="s">
        <v>86</v>
      </c>
      <c r="F348" s="40" t="s">
        <v>125</v>
      </c>
      <c r="G348" s="40" t="s">
        <v>87</v>
      </c>
      <c r="H348" s="40" t="s">
        <v>29</v>
      </c>
      <c r="I348" s="38">
        <v>552.51</v>
      </c>
      <c r="J348" s="17">
        <v>0</v>
      </c>
      <c r="K348" s="79">
        <f t="shared" si="23"/>
        <v>0</v>
      </c>
      <c r="L348" s="81">
        <f t="shared" si="26"/>
        <v>0</v>
      </c>
      <c r="M348" s="82"/>
      <c r="N348" s="83">
        <f t="shared" si="24"/>
        <v>0</v>
      </c>
      <c r="O348" s="80"/>
      <c r="P348" s="80"/>
      <c r="Q348" s="80"/>
      <c r="R348" s="84">
        <f t="shared" si="25"/>
        <v>0</v>
      </c>
      <c r="S348" s="19" t="str">
        <f t="shared" si="22"/>
        <v>OK</v>
      </c>
      <c r="T348" s="48"/>
      <c r="U348" s="48"/>
      <c r="V348" s="48"/>
      <c r="W348" s="48"/>
      <c r="X348" s="48"/>
      <c r="Y348" s="50"/>
      <c r="Z348" s="50"/>
      <c r="AA348" s="50"/>
      <c r="AB348" s="50"/>
      <c r="AC348" s="50"/>
      <c r="AD348" s="50"/>
      <c r="AE348" s="50"/>
      <c r="AF348" s="51"/>
      <c r="AG348" s="51"/>
      <c r="AH348" s="51"/>
      <c r="AI348" s="51"/>
    </row>
    <row r="349" spans="1:35" ht="40" customHeight="1" x14ac:dyDescent="0.35">
      <c r="A349" s="109"/>
      <c r="B349" s="112"/>
      <c r="C349" s="33">
        <v>346</v>
      </c>
      <c r="D349" s="115"/>
      <c r="E349" s="39" t="s">
        <v>88</v>
      </c>
      <c r="F349" s="40" t="s">
        <v>125</v>
      </c>
      <c r="G349" s="40" t="s">
        <v>28</v>
      </c>
      <c r="H349" s="40" t="s">
        <v>29</v>
      </c>
      <c r="I349" s="38">
        <v>1097.5</v>
      </c>
      <c r="J349" s="17">
        <v>0</v>
      </c>
      <c r="K349" s="79">
        <f t="shared" si="23"/>
        <v>0</v>
      </c>
      <c r="L349" s="81">
        <f t="shared" si="26"/>
        <v>0</v>
      </c>
      <c r="M349" s="82"/>
      <c r="N349" s="83">
        <f t="shared" si="24"/>
        <v>0</v>
      </c>
      <c r="O349" s="80"/>
      <c r="P349" s="80"/>
      <c r="Q349" s="80"/>
      <c r="R349" s="84">
        <f t="shared" si="25"/>
        <v>0</v>
      </c>
      <c r="S349" s="19" t="str">
        <f t="shared" si="22"/>
        <v>OK</v>
      </c>
      <c r="T349" s="48"/>
      <c r="U349" s="48"/>
      <c r="V349" s="48"/>
      <c r="W349" s="48"/>
      <c r="X349" s="48"/>
      <c r="Y349" s="50"/>
      <c r="Z349" s="50"/>
      <c r="AA349" s="50"/>
      <c r="AB349" s="50"/>
      <c r="AC349" s="50"/>
      <c r="AD349" s="50"/>
      <c r="AE349" s="50"/>
      <c r="AF349" s="51"/>
      <c r="AG349" s="51"/>
      <c r="AH349" s="51"/>
      <c r="AI349" s="51"/>
    </row>
    <row r="350" spans="1:35" ht="40" customHeight="1" x14ac:dyDescent="0.35">
      <c r="A350" s="109"/>
      <c r="B350" s="112"/>
      <c r="C350" s="33">
        <v>347</v>
      </c>
      <c r="D350" s="115"/>
      <c r="E350" s="39" t="s">
        <v>89</v>
      </c>
      <c r="F350" s="40" t="s">
        <v>37</v>
      </c>
      <c r="G350" s="40" t="s">
        <v>28</v>
      </c>
      <c r="H350" s="40" t="s">
        <v>29</v>
      </c>
      <c r="I350" s="38">
        <v>229.04</v>
      </c>
      <c r="J350" s="17">
        <v>0</v>
      </c>
      <c r="K350" s="79">
        <f t="shared" si="23"/>
        <v>0</v>
      </c>
      <c r="L350" s="81">
        <f t="shared" si="26"/>
        <v>0</v>
      </c>
      <c r="M350" s="82"/>
      <c r="N350" s="83">
        <f t="shared" si="24"/>
        <v>0</v>
      </c>
      <c r="O350" s="80"/>
      <c r="P350" s="80"/>
      <c r="Q350" s="80"/>
      <c r="R350" s="84">
        <f t="shared" si="25"/>
        <v>0</v>
      </c>
      <c r="S350" s="19" t="str">
        <f t="shared" si="22"/>
        <v>OK</v>
      </c>
      <c r="T350" s="48"/>
      <c r="U350" s="48"/>
      <c r="V350" s="48"/>
      <c r="W350" s="48"/>
      <c r="X350" s="48"/>
      <c r="Y350" s="50"/>
      <c r="Z350" s="50"/>
      <c r="AA350" s="50"/>
      <c r="AB350" s="50"/>
      <c r="AC350" s="50"/>
      <c r="AD350" s="50"/>
      <c r="AE350" s="50"/>
      <c r="AF350" s="51"/>
      <c r="AG350" s="51"/>
      <c r="AH350" s="51"/>
      <c r="AI350" s="51"/>
    </row>
    <row r="351" spans="1:35" ht="40" customHeight="1" x14ac:dyDescent="0.35">
      <c r="A351" s="109"/>
      <c r="B351" s="112"/>
      <c r="C351" s="33">
        <v>348</v>
      </c>
      <c r="D351" s="115"/>
      <c r="E351" s="39" t="s">
        <v>90</v>
      </c>
      <c r="F351" s="40" t="s">
        <v>37</v>
      </c>
      <c r="G351" s="40" t="s">
        <v>28</v>
      </c>
      <c r="H351" s="40" t="s">
        <v>29</v>
      </c>
      <c r="I351" s="38">
        <v>128.83000000000001</v>
      </c>
      <c r="J351" s="17">
        <v>0</v>
      </c>
      <c r="K351" s="79">
        <f t="shared" si="23"/>
        <v>0</v>
      </c>
      <c r="L351" s="81">
        <f t="shared" si="26"/>
        <v>0</v>
      </c>
      <c r="M351" s="82"/>
      <c r="N351" s="83">
        <f t="shared" si="24"/>
        <v>0</v>
      </c>
      <c r="O351" s="80"/>
      <c r="P351" s="80"/>
      <c r="Q351" s="80"/>
      <c r="R351" s="84">
        <f t="shared" si="25"/>
        <v>0</v>
      </c>
      <c r="S351" s="19" t="str">
        <f t="shared" si="22"/>
        <v>OK</v>
      </c>
      <c r="T351" s="48"/>
      <c r="U351" s="48"/>
      <c r="V351" s="48"/>
      <c r="W351" s="48"/>
      <c r="X351" s="48"/>
      <c r="Y351" s="50"/>
      <c r="Z351" s="50"/>
      <c r="AA351" s="50"/>
      <c r="AB351" s="50"/>
      <c r="AC351" s="50"/>
      <c r="AD351" s="50"/>
      <c r="AE351" s="50"/>
      <c r="AF351" s="51"/>
      <c r="AG351" s="51"/>
      <c r="AH351" s="51"/>
      <c r="AI351" s="51"/>
    </row>
    <row r="352" spans="1:35" ht="40" customHeight="1" x14ac:dyDescent="0.35">
      <c r="A352" s="109"/>
      <c r="B352" s="112"/>
      <c r="C352" s="33">
        <v>349</v>
      </c>
      <c r="D352" s="115"/>
      <c r="E352" s="39" t="s">
        <v>91</v>
      </c>
      <c r="F352" s="40" t="s">
        <v>37</v>
      </c>
      <c r="G352" s="40" t="s">
        <v>92</v>
      </c>
      <c r="H352" s="40" t="s">
        <v>29</v>
      </c>
      <c r="I352" s="38">
        <v>23.1</v>
      </c>
      <c r="J352" s="17">
        <v>0</v>
      </c>
      <c r="K352" s="79">
        <f t="shared" si="23"/>
        <v>0</v>
      </c>
      <c r="L352" s="81">
        <f t="shared" si="26"/>
        <v>0</v>
      </c>
      <c r="M352" s="82"/>
      <c r="N352" s="83">
        <f t="shared" si="24"/>
        <v>0</v>
      </c>
      <c r="O352" s="80"/>
      <c r="P352" s="80"/>
      <c r="Q352" s="80"/>
      <c r="R352" s="84">
        <f t="shared" si="25"/>
        <v>0</v>
      </c>
      <c r="S352" s="19" t="str">
        <f t="shared" si="22"/>
        <v>OK</v>
      </c>
      <c r="T352" s="48"/>
      <c r="U352" s="48"/>
      <c r="V352" s="48"/>
      <c r="W352" s="48"/>
      <c r="X352" s="48"/>
      <c r="Y352" s="50"/>
      <c r="Z352" s="50"/>
      <c r="AA352" s="50"/>
      <c r="AB352" s="50"/>
      <c r="AC352" s="50"/>
      <c r="AD352" s="50"/>
      <c r="AE352" s="50"/>
      <c r="AF352" s="51"/>
      <c r="AG352" s="51"/>
      <c r="AH352" s="51"/>
      <c r="AI352" s="51"/>
    </row>
    <row r="353" spans="1:35" ht="40" customHeight="1" x14ac:dyDescent="0.35">
      <c r="A353" s="109"/>
      <c r="B353" s="112"/>
      <c r="C353" s="33">
        <v>350</v>
      </c>
      <c r="D353" s="115"/>
      <c r="E353" s="39" t="s">
        <v>93</v>
      </c>
      <c r="F353" s="40" t="s">
        <v>125</v>
      </c>
      <c r="G353" s="40" t="s">
        <v>28</v>
      </c>
      <c r="H353" s="40" t="s">
        <v>29</v>
      </c>
      <c r="I353" s="38">
        <v>213.77</v>
      </c>
      <c r="J353" s="17">
        <v>0</v>
      </c>
      <c r="K353" s="79">
        <f t="shared" si="23"/>
        <v>0</v>
      </c>
      <c r="L353" s="81">
        <f t="shared" si="26"/>
        <v>0</v>
      </c>
      <c r="M353" s="82"/>
      <c r="N353" s="83">
        <f t="shared" si="24"/>
        <v>0</v>
      </c>
      <c r="O353" s="80"/>
      <c r="P353" s="80"/>
      <c r="Q353" s="80"/>
      <c r="R353" s="84">
        <f t="shared" si="25"/>
        <v>0</v>
      </c>
      <c r="S353" s="19" t="str">
        <f t="shared" si="22"/>
        <v>OK</v>
      </c>
      <c r="T353" s="48"/>
      <c r="U353" s="48"/>
      <c r="V353" s="48"/>
      <c r="W353" s="48"/>
      <c r="X353" s="48"/>
      <c r="Y353" s="50"/>
      <c r="Z353" s="50"/>
      <c r="AA353" s="50"/>
      <c r="AB353" s="50"/>
      <c r="AC353" s="50"/>
      <c r="AD353" s="50"/>
      <c r="AE353" s="50"/>
      <c r="AF353" s="51"/>
      <c r="AG353" s="51"/>
      <c r="AH353" s="51"/>
      <c r="AI353" s="51"/>
    </row>
    <row r="354" spans="1:35" ht="40" customHeight="1" x14ac:dyDescent="0.35">
      <c r="A354" s="110"/>
      <c r="B354" s="113"/>
      <c r="C354" s="41">
        <v>351</v>
      </c>
      <c r="D354" s="116"/>
      <c r="E354" s="39" t="s">
        <v>94</v>
      </c>
      <c r="F354" s="40" t="s">
        <v>125</v>
      </c>
      <c r="G354" s="40" t="s">
        <v>28</v>
      </c>
      <c r="H354" s="40" t="s">
        <v>29</v>
      </c>
      <c r="I354" s="38">
        <v>233.81</v>
      </c>
      <c r="J354" s="17">
        <v>0</v>
      </c>
      <c r="K354" s="79">
        <f t="shared" si="23"/>
        <v>0</v>
      </c>
      <c r="L354" s="81">
        <f t="shared" si="26"/>
        <v>0</v>
      </c>
      <c r="M354" s="82"/>
      <c r="N354" s="83">
        <f t="shared" si="24"/>
        <v>0</v>
      </c>
      <c r="O354" s="80"/>
      <c r="P354" s="80"/>
      <c r="Q354" s="80"/>
      <c r="R354" s="84">
        <f t="shared" si="25"/>
        <v>0</v>
      </c>
      <c r="S354" s="19" t="str">
        <f t="shared" si="22"/>
        <v>OK</v>
      </c>
      <c r="T354" s="48"/>
      <c r="U354" s="48"/>
      <c r="V354" s="48"/>
      <c r="W354" s="48"/>
      <c r="X354" s="48"/>
      <c r="Y354" s="50"/>
      <c r="Z354" s="50"/>
      <c r="AA354" s="50"/>
      <c r="AB354" s="50"/>
      <c r="AC354" s="50"/>
      <c r="AD354" s="50"/>
      <c r="AE354" s="50"/>
      <c r="AF354" s="51"/>
      <c r="AG354" s="51"/>
      <c r="AH354" s="51"/>
      <c r="AI354" s="51"/>
    </row>
    <row r="355" spans="1:35" ht="24" customHeight="1" x14ac:dyDescent="0.6">
      <c r="J355" s="85">
        <f t="shared" ref="J355:L355" si="27">SUMPRODUCT($I$4:$I$354,J4:J354)</f>
        <v>289588.26999999996</v>
      </c>
      <c r="K355" s="85">
        <f t="shared" si="27"/>
        <v>0</v>
      </c>
      <c r="L355" s="85">
        <f t="shared" si="27"/>
        <v>0</v>
      </c>
      <c r="M355" s="45"/>
      <c r="N355" s="45"/>
      <c r="O355" s="45"/>
      <c r="P355" s="45"/>
      <c r="Q355" s="45"/>
      <c r="T355" s="31">
        <f t="shared" ref="T355:AI355" si="28">SUMPRODUCT($I$4:$I$354,T4:T354)</f>
        <v>0</v>
      </c>
      <c r="U355" s="31">
        <f t="shared" si="28"/>
        <v>0</v>
      </c>
      <c r="V355" s="31">
        <f t="shared" si="28"/>
        <v>0</v>
      </c>
      <c r="W355" s="31">
        <f t="shared" si="28"/>
        <v>0</v>
      </c>
      <c r="X355" s="31">
        <f t="shared" si="28"/>
        <v>0</v>
      </c>
      <c r="Y355" s="31">
        <f t="shared" si="28"/>
        <v>0</v>
      </c>
      <c r="Z355" s="31">
        <f t="shared" si="28"/>
        <v>0</v>
      </c>
      <c r="AA355" s="31">
        <f t="shared" si="28"/>
        <v>0</v>
      </c>
      <c r="AB355" s="31">
        <f t="shared" si="28"/>
        <v>0</v>
      </c>
      <c r="AC355" s="31">
        <f t="shared" si="28"/>
        <v>0</v>
      </c>
      <c r="AD355" s="31">
        <f t="shared" si="28"/>
        <v>0</v>
      </c>
      <c r="AE355" s="31">
        <f t="shared" si="28"/>
        <v>0</v>
      </c>
      <c r="AF355" s="31">
        <f t="shared" si="28"/>
        <v>0</v>
      </c>
      <c r="AG355" s="31">
        <f t="shared" si="28"/>
        <v>0</v>
      </c>
      <c r="AH355" s="31">
        <f t="shared" si="28"/>
        <v>0</v>
      </c>
      <c r="AI355" s="31">
        <f t="shared" si="28"/>
        <v>0</v>
      </c>
    </row>
    <row r="360" spans="1:35" ht="40" customHeight="1" x14ac:dyDescent="0.6">
      <c r="A360" s="58"/>
      <c r="D360" s="61"/>
    </row>
    <row r="361" spans="1:35" ht="40" customHeight="1" x14ac:dyDescent="0.6">
      <c r="A361" s="58"/>
      <c r="D361" s="61"/>
    </row>
    <row r="362" spans="1:35" ht="40" customHeight="1" x14ac:dyDescent="0.6">
      <c r="A362" s="58"/>
      <c r="D362" s="61"/>
    </row>
    <row r="363" spans="1:35" ht="40" customHeight="1" x14ac:dyDescent="0.6">
      <c r="A363" s="58"/>
      <c r="D363" s="61"/>
    </row>
    <row r="364" spans="1:35" ht="40" customHeight="1" x14ac:dyDescent="0.6">
      <c r="A364" s="58"/>
      <c r="D364" s="61"/>
    </row>
    <row r="365" spans="1:35" ht="40" customHeight="1" x14ac:dyDescent="0.6">
      <c r="A365" s="58"/>
      <c r="D365" s="61"/>
    </row>
    <row r="366" spans="1:35" ht="40" customHeight="1" x14ac:dyDescent="0.6">
      <c r="A366" s="58"/>
      <c r="D366" s="61"/>
    </row>
    <row r="367" spans="1:35" ht="40" customHeight="1" x14ac:dyDescent="0.6">
      <c r="A367" s="58"/>
      <c r="D367" s="61"/>
    </row>
    <row r="368" spans="1:35" ht="40" customHeight="1" x14ac:dyDescent="0.6">
      <c r="A368" s="58"/>
      <c r="D368" s="61"/>
    </row>
    <row r="369" spans="1:9" ht="40" customHeight="1" x14ac:dyDescent="0.6">
      <c r="A369" s="58"/>
      <c r="D369" s="61"/>
    </row>
    <row r="370" spans="1:9" ht="40" customHeight="1" x14ac:dyDescent="0.6">
      <c r="A370" s="58"/>
      <c r="D370" s="61"/>
    </row>
    <row r="371" spans="1:9" ht="40" customHeight="1" x14ac:dyDescent="0.6">
      <c r="A371" s="58"/>
      <c r="D371" s="61"/>
    </row>
    <row r="372" spans="1:9" ht="40" customHeight="1" x14ac:dyDescent="0.6">
      <c r="A372" s="58"/>
      <c r="D372" s="61"/>
    </row>
    <row r="373" spans="1:9" ht="40" customHeight="1" x14ac:dyDescent="0.6">
      <c r="A373" s="58"/>
      <c r="D373" s="61"/>
    </row>
    <row r="374" spans="1:9" ht="40" customHeight="1" x14ac:dyDescent="0.6">
      <c r="A374" s="58"/>
      <c r="D374" s="61"/>
    </row>
    <row r="375" spans="1:9" ht="40" customHeight="1" x14ac:dyDescent="0.6">
      <c r="A375" s="58"/>
      <c r="D375" s="61"/>
    </row>
    <row r="376" spans="1:9" ht="40" customHeight="1" x14ac:dyDescent="0.6">
      <c r="A376" s="58"/>
      <c r="D376" s="61"/>
    </row>
    <row r="377" spans="1:9" ht="40" customHeight="1" x14ac:dyDescent="0.6">
      <c r="A377" s="58"/>
      <c r="D377" s="61"/>
    </row>
    <row r="379" spans="1:9" ht="40" customHeight="1" x14ac:dyDescent="0.6">
      <c r="A379" s="58"/>
      <c r="C379" s="3"/>
      <c r="D379" s="61"/>
      <c r="E379" s="53"/>
      <c r="F379" s="3"/>
      <c r="G379" s="3"/>
      <c r="H379" s="3"/>
      <c r="I379" s="54"/>
    </row>
    <row r="380" spans="1:9" ht="40" customHeight="1" x14ac:dyDescent="0.6">
      <c r="A380" s="58"/>
      <c r="C380" s="3"/>
      <c r="D380" s="61"/>
      <c r="E380" s="53"/>
      <c r="F380" s="3"/>
      <c r="G380" s="3"/>
      <c r="H380" s="3"/>
      <c r="I380" s="54"/>
    </row>
  </sheetData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T4:AE354">
    <cfRule type="cellIs" dxfId="65" priority="5" stopIfTrue="1" operator="greaterThan">
      <formula>0</formula>
    </cfRule>
    <cfRule type="cellIs" dxfId="64" priority="6" stopIfTrue="1" operator="greaterThan">
      <formula>0</formula>
    </cfRule>
    <cfRule type="cellIs" dxfId="63" priority="7" stopIfTrue="1" operator="greaterThan">
      <formula>0</formula>
    </cfRule>
  </conditionalFormatting>
  <conditionalFormatting sqref="T4:AI354">
    <cfRule type="cellIs" dxfId="62" priority="1" operator="greaterThan">
      <formula>10</formula>
    </cfRule>
    <cfRule type="cellIs" dxfId="61" priority="4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8DE5C-9666-414C-A643-EFC8341AB0CB}">
  <dimension ref="A1:AI380"/>
  <sheetViews>
    <sheetView zoomScale="85" zoomScaleNormal="85" workbookViewId="0">
      <selection activeCell="N3" sqref="N1:N1048576"/>
    </sheetView>
  </sheetViews>
  <sheetFormatPr defaultColWidth="9.7265625" defaultRowHeight="40" customHeight="1" x14ac:dyDescent="0.6"/>
  <cols>
    <col min="1" max="1" width="10.7265625" style="56" customWidth="1"/>
    <col min="2" max="2" width="9.7265625" style="57"/>
    <col min="3" max="3" width="9.54296875" style="1" customWidth="1"/>
    <col min="4" max="4" width="22.7265625" style="60" customWidth="1"/>
    <col min="5" max="5" width="48.81640625" style="32" customWidth="1"/>
    <col min="6" max="6" width="10" style="1" customWidth="1"/>
    <col min="7" max="7" width="19.453125" style="1" customWidth="1"/>
    <col min="8" max="8" width="16.7265625" style="1" customWidth="1"/>
    <col min="9" max="9" width="13.7265625" style="22" bestFit="1" customWidth="1"/>
    <col min="10" max="17" width="13.81640625" style="4" customWidth="1"/>
    <col min="18" max="18" width="13.26953125" style="21" customWidth="1"/>
    <col min="19" max="19" width="12.54296875" style="5" customWidth="1"/>
    <col min="20" max="20" width="13.54296875" style="6" customWidth="1"/>
    <col min="21" max="22" width="13.7265625" style="6" customWidth="1"/>
    <col min="23" max="23" width="14.26953125" style="6" customWidth="1"/>
    <col min="24" max="24" width="13.453125" style="6" customWidth="1"/>
    <col min="25" max="31" width="13.7265625" style="6" customWidth="1"/>
    <col min="32" max="35" width="13.7265625" style="2" customWidth="1"/>
    <col min="36" max="16384" width="9.7265625" style="2"/>
  </cols>
  <sheetData>
    <row r="1" spans="1:35" ht="35.25" customHeight="1" x14ac:dyDescent="0.35">
      <c r="A1" s="126" t="s">
        <v>23</v>
      </c>
      <c r="B1" s="126"/>
      <c r="C1" s="126"/>
      <c r="D1" s="127"/>
      <c r="E1" s="117" t="s">
        <v>126</v>
      </c>
      <c r="F1" s="118"/>
      <c r="G1" s="118"/>
      <c r="H1" s="118"/>
      <c r="I1" s="119"/>
      <c r="J1" s="117" t="s">
        <v>24</v>
      </c>
      <c r="K1" s="118"/>
      <c r="L1" s="118"/>
      <c r="M1" s="118"/>
      <c r="N1" s="118"/>
      <c r="O1" s="118"/>
      <c r="P1" s="118"/>
      <c r="Q1" s="118"/>
      <c r="R1" s="118"/>
      <c r="S1" s="119"/>
      <c r="T1" s="128" t="s">
        <v>17</v>
      </c>
      <c r="U1" s="128" t="s">
        <v>17</v>
      </c>
      <c r="V1" s="128" t="s">
        <v>17</v>
      </c>
      <c r="W1" s="128" t="s">
        <v>17</v>
      </c>
      <c r="X1" s="128" t="s">
        <v>17</v>
      </c>
      <c r="Y1" s="128" t="s">
        <v>17</v>
      </c>
      <c r="Z1" s="128" t="s">
        <v>17</v>
      </c>
      <c r="AA1" s="128" t="s">
        <v>17</v>
      </c>
      <c r="AB1" s="128" t="s">
        <v>17</v>
      </c>
      <c r="AC1" s="128" t="s">
        <v>17</v>
      </c>
      <c r="AD1" s="128" t="s">
        <v>17</v>
      </c>
      <c r="AE1" s="128" t="s">
        <v>17</v>
      </c>
      <c r="AF1" s="128" t="s">
        <v>17</v>
      </c>
      <c r="AG1" s="128" t="s">
        <v>17</v>
      </c>
      <c r="AH1" s="128" t="s">
        <v>17</v>
      </c>
      <c r="AI1" s="128" t="s">
        <v>17</v>
      </c>
    </row>
    <row r="2" spans="1:35" ht="25.15" customHeight="1" x14ac:dyDescent="0.35">
      <c r="A2" s="121" t="s">
        <v>152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2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</row>
    <row r="3" spans="1:35" s="3" customFormat="1" ht="40" customHeight="1" x14ac:dyDescent="0.25">
      <c r="A3" s="52" t="s">
        <v>138</v>
      </c>
      <c r="B3" s="55" t="s">
        <v>21</v>
      </c>
      <c r="C3" s="55" t="s">
        <v>19</v>
      </c>
      <c r="D3" s="59" t="s">
        <v>12</v>
      </c>
      <c r="E3" s="52" t="s">
        <v>26</v>
      </c>
      <c r="F3" s="55" t="s">
        <v>3</v>
      </c>
      <c r="G3" s="52" t="s">
        <v>16</v>
      </c>
      <c r="H3" s="55" t="s">
        <v>13</v>
      </c>
      <c r="I3" s="25" t="s">
        <v>20</v>
      </c>
      <c r="J3" s="55" t="s">
        <v>18</v>
      </c>
      <c r="K3" s="77" t="s">
        <v>171</v>
      </c>
      <c r="L3" s="77" t="s">
        <v>172</v>
      </c>
      <c r="M3" s="77" t="s">
        <v>173</v>
      </c>
      <c r="N3" s="77" t="s">
        <v>174</v>
      </c>
      <c r="O3" s="77" t="s">
        <v>175</v>
      </c>
      <c r="P3" s="77" t="s">
        <v>176</v>
      </c>
      <c r="Q3" s="77" t="s">
        <v>177</v>
      </c>
      <c r="R3" s="78" t="s">
        <v>0</v>
      </c>
      <c r="S3" s="26" t="s">
        <v>2</v>
      </c>
      <c r="T3" s="30" t="s">
        <v>1</v>
      </c>
      <c r="U3" s="30" t="s">
        <v>1</v>
      </c>
      <c r="V3" s="30" t="s">
        <v>1</v>
      </c>
      <c r="W3" s="30" t="s">
        <v>1</v>
      </c>
      <c r="X3" s="30" t="s">
        <v>1</v>
      </c>
      <c r="Y3" s="30" t="s">
        <v>1</v>
      </c>
      <c r="Z3" s="30" t="s">
        <v>1</v>
      </c>
      <c r="AA3" s="30" t="s">
        <v>1</v>
      </c>
      <c r="AB3" s="30" t="s">
        <v>1</v>
      </c>
      <c r="AC3" s="30" t="s">
        <v>1</v>
      </c>
      <c r="AD3" s="30" t="s">
        <v>1</v>
      </c>
      <c r="AE3" s="30" t="s">
        <v>1</v>
      </c>
      <c r="AF3" s="30" t="s">
        <v>1</v>
      </c>
      <c r="AG3" s="30" t="s">
        <v>1</v>
      </c>
      <c r="AH3" s="30" t="s">
        <v>1</v>
      </c>
      <c r="AI3" s="30" t="s">
        <v>1</v>
      </c>
    </row>
    <row r="4" spans="1:35" ht="40" customHeight="1" x14ac:dyDescent="0.35">
      <c r="A4" s="108" t="s">
        <v>139</v>
      </c>
      <c r="B4" s="111">
        <v>1</v>
      </c>
      <c r="C4" s="33">
        <v>1</v>
      </c>
      <c r="D4" s="123" t="s">
        <v>123</v>
      </c>
      <c r="E4" s="34" t="s">
        <v>27</v>
      </c>
      <c r="F4" s="35" t="s">
        <v>125</v>
      </c>
      <c r="G4" s="35" t="s">
        <v>28</v>
      </c>
      <c r="H4" s="33" t="s">
        <v>29</v>
      </c>
      <c r="I4" s="36">
        <v>161.22</v>
      </c>
      <c r="J4" s="17">
        <v>8</v>
      </c>
      <c r="K4" s="79">
        <f t="shared" ref="K4:K67" si="0">IF(SUM(T4:AK4)&gt;J4,J4,SUM(T4:AK4))</f>
        <v>0</v>
      </c>
      <c r="L4" s="81">
        <f>(SUM(T4:AK4))</f>
        <v>0</v>
      </c>
      <c r="M4" s="82"/>
      <c r="N4" s="83">
        <f t="shared" ref="N4:N67" si="1">ROUND(IF(J4*0.25-0.5&lt;0,0,J4*0.25-0.5),0)-Q4-O4</f>
        <v>2</v>
      </c>
      <c r="O4" s="82"/>
      <c r="P4" s="82"/>
      <c r="Q4" s="82"/>
      <c r="R4" s="84">
        <f t="shared" ref="R4:R67" si="2">J4-(SUM(T4:AC4))+M4</f>
        <v>8</v>
      </c>
      <c r="S4" s="19" t="str">
        <f>IF(R4&lt;0,"ATENÇÃO","OK")</f>
        <v>OK</v>
      </c>
      <c r="T4" s="48"/>
      <c r="U4" s="49"/>
      <c r="V4" s="48"/>
      <c r="W4" s="48"/>
      <c r="X4" s="48"/>
      <c r="Y4" s="50"/>
      <c r="Z4" s="50"/>
      <c r="AA4" s="50"/>
      <c r="AB4" s="50"/>
      <c r="AC4" s="50"/>
      <c r="AD4" s="50"/>
      <c r="AE4" s="50"/>
      <c r="AF4" s="51"/>
      <c r="AG4" s="51"/>
      <c r="AH4" s="51"/>
      <c r="AI4" s="51"/>
    </row>
    <row r="5" spans="1:35" ht="40" customHeight="1" x14ac:dyDescent="0.35">
      <c r="A5" s="109"/>
      <c r="B5" s="112"/>
      <c r="C5" s="33">
        <v>2</v>
      </c>
      <c r="D5" s="124"/>
      <c r="E5" s="34" t="s">
        <v>30</v>
      </c>
      <c r="F5" s="37" t="s">
        <v>31</v>
      </c>
      <c r="G5" s="37" t="s">
        <v>28</v>
      </c>
      <c r="H5" s="33" t="s">
        <v>29</v>
      </c>
      <c r="I5" s="38">
        <v>12.89</v>
      </c>
      <c r="J5" s="17">
        <v>200</v>
      </c>
      <c r="K5" s="79">
        <f t="shared" si="0"/>
        <v>0</v>
      </c>
      <c r="L5" s="81">
        <f t="shared" ref="L5:L68" si="3">(SUM(T5:AK5))</f>
        <v>0</v>
      </c>
      <c r="M5" s="82"/>
      <c r="N5" s="83">
        <f t="shared" si="1"/>
        <v>50</v>
      </c>
      <c r="O5" s="80"/>
      <c r="P5" s="80"/>
      <c r="Q5" s="80"/>
      <c r="R5" s="84">
        <f t="shared" si="2"/>
        <v>200</v>
      </c>
      <c r="S5" s="19" t="str">
        <f t="shared" ref="S5:S68" si="4">IF(R5&lt;0,"ATENÇÃO","OK")</f>
        <v>OK</v>
      </c>
      <c r="T5" s="48"/>
      <c r="U5" s="49"/>
      <c r="V5" s="48"/>
      <c r="W5" s="48"/>
      <c r="X5" s="48"/>
      <c r="Y5" s="50"/>
      <c r="Z5" s="50"/>
      <c r="AA5" s="50"/>
      <c r="AB5" s="50"/>
      <c r="AC5" s="50"/>
      <c r="AD5" s="50"/>
      <c r="AE5" s="50"/>
      <c r="AF5" s="51"/>
      <c r="AG5" s="51"/>
      <c r="AH5" s="51"/>
      <c r="AI5" s="51"/>
    </row>
    <row r="6" spans="1:35" ht="40" customHeight="1" x14ac:dyDescent="0.35">
      <c r="A6" s="109"/>
      <c r="B6" s="112"/>
      <c r="C6" s="33">
        <v>3</v>
      </c>
      <c r="D6" s="124"/>
      <c r="E6" s="34" t="s">
        <v>32</v>
      </c>
      <c r="F6" s="37" t="s">
        <v>125</v>
      </c>
      <c r="G6" s="37" t="s">
        <v>28</v>
      </c>
      <c r="H6" s="33" t="s">
        <v>29</v>
      </c>
      <c r="I6" s="38">
        <v>20.63</v>
      </c>
      <c r="J6" s="17">
        <v>50</v>
      </c>
      <c r="K6" s="79">
        <f t="shared" si="0"/>
        <v>0</v>
      </c>
      <c r="L6" s="81">
        <f t="shared" si="3"/>
        <v>0</v>
      </c>
      <c r="M6" s="82"/>
      <c r="N6" s="83">
        <f t="shared" si="1"/>
        <v>12</v>
      </c>
      <c r="O6" s="80"/>
      <c r="P6" s="80"/>
      <c r="Q6" s="80"/>
      <c r="R6" s="84">
        <f t="shared" si="2"/>
        <v>50</v>
      </c>
      <c r="S6" s="19" t="str">
        <f t="shared" si="4"/>
        <v>OK</v>
      </c>
      <c r="T6" s="48"/>
      <c r="U6" s="49"/>
      <c r="V6" s="48"/>
      <c r="W6" s="48"/>
      <c r="X6" s="48"/>
      <c r="Y6" s="50"/>
      <c r="Z6" s="50"/>
      <c r="AA6" s="50"/>
      <c r="AB6" s="50"/>
      <c r="AC6" s="50"/>
      <c r="AD6" s="50"/>
      <c r="AE6" s="50"/>
      <c r="AF6" s="51"/>
      <c r="AG6" s="51"/>
      <c r="AH6" s="51"/>
      <c r="AI6" s="51"/>
    </row>
    <row r="7" spans="1:35" ht="40" customHeight="1" x14ac:dyDescent="0.35">
      <c r="A7" s="109"/>
      <c r="B7" s="112"/>
      <c r="C7" s="33">
        <v>4</v>
      </c>
      <c r="D7" s="124"/>
      <c r="E7" s="34" t="s">
        <v>33</v>
      </c>
      <c r="F7" s="37" t="s">
        <v>125</v>
      </c>
      <c r="G7" s="37" t="s">
        <v>34</v>
      </c>
      <c r="H7" s="33" t="s">
        <v>29</v>
      </c>
      <c r="I7" s="38">
        <v>33.53</v>
      </c>
      <c r="J7" s="17">
        <v>100</v>
      </c>
      <c r="K7" s="79">
        <f t="shared" si="0"/>
        <v>0</v>
      </c>
      <c r="L7" s="81">
        <f t="shared" si="3"/>
        <v>0</v>
      </c>
      <c r="M7" s="82"/>
      <c r="N7" s="83">
        <f t="shared" si="1"/>
        <v>25</v>
      </c>
      <c r="O7" s="80"/>
      <c r="P7" s="80"/>
      <c r="Q7" s="80"/>
      <c r="R7" s="84">
        <f t="shared" si="2"/>
        <v>100</v>
      </c>
      <c r="S7" s="19" t="str">
        <f t="shared" si="4"/>
        <v>OK</v>
      </c>
      <c r="T7" s="48"/>
      <c r="U7" s="49"/>
      <c r="V7" s="48"/>
      <c r="W7" s="48"/>
      <c r="X7" s="48"/>
      <c r="Y7" s="50"/>
      <c r="Z7" s="50"/>
      <c r="AA7" s="50"/>
      <c r="AB7" s="50"/>
      <c r="AC7" s="50"/>
      <c r="AD7" s="50"/>
      <c r="AE7" s="50"/>
      <c r="AF7" s="51"/>
      <c r="AG7" s="51"/>
      <c r="AH7" s="51"/>
      <c r="AI7" s="51"/>
    </row>
    <row r="8" spans="1:35" ht="40" customHeight="1" x14ac:dyDescent="0.35">
      <c r="A8" s="109"/>
      <c r="B8" s="112"/>
      <c r="C8" s="33">
        <v>5</v>
      </c>
      <c r="D8" s="124"/>
      <c r="E8" s="34" t="s">
        <v>35</v>
      </c>
      <c r="F8" s="37" t="s">
        <v>125</v>
      </c>
      <c r="G8" s="37" t="s">
        <v>36</v>
      </c>
      <c r="H8" s="33" t="s">
        <v>29</v>
      </c>
      <c r="I8" s="38">
        <v>48.36</v>
      </c>
      <c r="J8" s="17">
        <v>100</v>
      </c>
      <c r="K8" s="79">
        <f t="shared" si="0"/>
        <v>0</v>
      </c>
      <c r="L8" s="81">
        <f t="shared" si="3"/>
        <v>0</v>
      </c>
      <c r="M8" s="82"/>
      <c r="N8" s="83">
        <f t="shared" si="1"/>
        <v>25</v>
      </c>
      <c r="O8" s="80"/>
      <c r="P8" s="80"/>
      <c r="Q8" s="80"/>
      <c r="R8" s="84">
        <f t="shared" si="2"/>
        <v>100</v>
      </c>
      <c r="S8" s="19" t="str">
        <f t="shared" si="4"/>
        <v>OK</v>
      </c>
      <c r="T8" s="48"/>
      <c r="U8" s="49"/>
      <c r="V8" s="48"/>
      <c r="W8" s="48"/>
      <c r="X8" s="48"/>
      <c r="Y8" s="50"/>
      <c r="Z8" s="50"/>
      <c r="AA8" s="50"/>
      <c r="AB8" s="50"/>
      <c r="AC8" s="50"/>
      <c r="AD8" s="50"/>
      <c r="AE8" s="50"/>
      <c r="AF8" s="51"/>
      <c r="AG8" s="51"/>
      <c r="AH8" s="51"/>
      <c r="AI8" s="51"/>
    </row>
    <row r="9" spans="1:35" ht="40" customHeight="1" x14ac:dyDescent="0.35">
      <c r="A9" s="109"/>
      <c r="B9" s="112"/>
      <c r="C9" s="33">
        <v>6</v>
      </c>
      <c r="D9" s="124"/>
      <c r="E9" s="34" t="s">
        <v>127</v>
      </c>
      <c r="F9" s="35" t="s">
        <v>125</v>
      </c>
      <c r="G9" s="37" t="s">
        <v>28</v>
      </c>
      <c r="H9" s="33" t="s">
        <v>29</v>
      </c>
      <c r="I9" s="36">
        <v>4.24</v>
      </c>
      <c r="J9" s="17">
        <v>100</v>
      </c>
      <c r="K9" s="79">
        <f t="shared" si="0"/>
        <v>0</v>
      </c>
      <c r="L9" s="81">
        <f t="shared" si="3"/>
        <v>0</v>
      </c>
      <c r="M9" s="82"/>
      <c r="N9" s="83">
        <f t="shared" si="1"/>
        <v>25</v>
      </c>
      <c r="O9" s="80"/>
      <c r="P9" s="80"/>
      <c r="Q9" s="80"/>
      <c r="R9" s="84">
        <f t="shared" si="2"/>
        <v>100</v>
      </c>
      <c r="S9" s="19" t="str">
        <f t="shared" si="4"/>
        <v>OK</v>
      </c>
      <c r="T9" s="48"/>
      <c r="U9" s="49"/>
      <c r="V9" s="48"/>
      <c r="W9" s="48"/>
      <c r="X9" s="48"/>
      <c r="Y9" s="50"/>
      <c r="Z9" s="50"/>
      <c r="AA9" s="50"/>
      <c r="AB9" s="50"/>
      <c r="AC9" s="50"/>
      <c r="AD9" s="50"/>
      <c r="AE9" s="50"/>
      <c r="AF9" s="51"/>
      <c r="AG9" s="51"/>
      <c r="AH9" s="51"/>
      <c r="AI9" s="51"/>
    </row>
    <row r="10" spans="1:35" ht="40" customHeight="1" x14ac:dyDescent="0.35">
      <c r="A10" s="109"/>
      <c r="B10" s="112"/>
      <c r="C10" s="33">
        <v>7</v>
      </c>
      <c r="D10" s="124"/>
      <c r="E10" s="39" t="s">
        <v>128</v>
      </c>
      <c r="F10" s="40" t="s">
        <v>37</v>
      </c>
      <c r="G10" s="40" t="s">
        <v>38</v>
      </c>
      <c r="H10" s="33" t="s">
        <v>29</v>
      </c>
      <c r="I10" s="38">
        <v>8.59</v>
      </c>
      <c r="J10" s="17">
        <v>2000</v>
      </c>
      <c r="K10" s="79">
        <f t="shared" si="0"/>
        <v>0</v>
      </c>
      <c r="L10" s="81">
        <f t="shared" si="3"/>
        <v>0</v>
      </c>
      <c r="M10" s="82"/>
      <c r="N10" s="83">
        <f t="shared" si="1"/>
        <v>500</v>
      </c>
      <c r="O10" s="80"/>
      <c r="P10" s="80"/>
      <c r="Q10" s="80"/>
      <c r="R10" s="84">
        <f t="shared" si="2"/>
        <v>2000</v>
      </c>
      <c r="S10" s="19" t="str">
        <f t="shared" si="4"/>
        <v>OK</v>
      </c>
      <c r="T10" s="48"/>
      <c r="U10" s="49"/>
      <c r="V10" s="48"/>
      <c r="W10" s="48"/>
      <c r="X10" s="48"/>
      <c r="Y10" s="50"/>
      <c r="Z10" s="50"/>
      <c r="AA10" s="50"/>
      <c r="AB10" s="50"/>
      <c r="AC10" s="50"/>
      <c r="AD10" s="50"/>
      <c r="AE10" s="50"/>
      <c r="AF10" s="51"/>
      <c r="AG10" s="51"/>
      <c r="AH10" s="51"/>
      <c r="AI10" s="51"/>
    </row>
    <row r="11" spans="1:35" ht="40" customHeight="1" x14ac:dyDescent="0.35">
      <c r="A11" s="109"/>
      <c r="B11" s="112"/>
      <c r="C11" s="33">
        <v>8</v>
      </c>
      <c r="D11" s="124"/>
      <c r="E11" s="39" t="s">
        <v>129</v>
      </c>
      <c r="F11" s="40" t="s">
        <v>37</v>
      </c>
      <c r="G11" s="40" t="s">
        <v>39</v>
      </c>
      <c r="H11" s="33" t="s">
        <v>29</v>
      </c>
      <c r="I11" s="38">
        <v>12.65</v>
      </c>
      <c r="J11" s="17">
        <v>1000</v>
      </c>
      <c r="K11" s="79">
        <f t="shared" si="0"/>
        <v>0</v>
      </c>
      <c r="L11" s="81">
        <f t="shared" si="3"/>
        <v>0</v>
      </c>
      <c r="M11" s="82"/>
      <c r="N11" s="83">
        <f t="shared" si="1"/>
        <v>250</v>
      </c>
      <c r="O11" s="80"/>
      <c r="P11" s="80"/>
      <c r="Q11" s="80"/>
      <c r="R11" s="84">
        <f t="shared" si="2"/>
        <v>1000</v>
      </c>
      <c r="S11" s="19" t="str">
        <f t="shared" si="4"/>
        <v>OK</v>
      </c>
      <c r="T11" s="48"/>
      <c r="U11" s="49"/>
      <c r="V11" s="48"/>
      <c r="W11" s="48"/>
      <c r="X11" s="48"/>
      <c r="Y11" s="50"/>
      <c r="Z11" s="50"/>
      <c r="AA11" s="50"/>
      <c r="AB11" s="50"/>
      <c r="AC11" s="50"/>
      <c r="AD11" s="50"/>
      <c r="AE11" s="50"/>
      <c r="AF11" s="51"/>
      <c r="AG11" s="51"/>
      <c r="AH11" s="51"/>
      <c r="AI11" s="51"/>
    </row>
    <row r="12" spans="1:35" ht="40" customHeight="1" x14ac:dyDescent="0.35">
      <c r="A12" s="109"/>
      <c r="B12" s="112"/>
      <c r="C12" s="33">
        <v>9</v>
      </c>
      <c r="D12" s="124"/>
      <c r="E12" s="39" t="s">
        <v>130</v>
      </c>
      <c r="F12" s="41" t="s">
        <v>37</v>
      </c>
      <c r="G12" s="40" t="s">
        <v>40</v>
      </c>
      <c r="H12" s="40" t="s">
        <v>29</v>
      </c>
      <c r="I12" s="38">
        <v>13.75</v>
      </c>
      <c r="J12" s="17">
        <v>100</v>
      </c>
      <c r="K12" s="79">
        <f t="shared" si="0"/>
        <v>0</v>
      </c>
      <c r="L12" s="81">
        <f t="shared" si="3"/>
        <v>0</v>
      </c>
      <c r="M12" s="82"/>
      <c r="N12" s="83">
        <f t="shared" si="1"/>
        <v>25</v>
      </c>
      <c r="O12" s="80"/>
      <c r="P12" s="80"/>
      <c r="Q12" s="80"/>
      <c r="R12" s="84">
        <f t="shared" si="2"/>
        <v>100</v>
      </c>
      <c r="S12" s="19" t="str">
        <f t="shared" si="4"/>
        <v>OK</v>
      </c>
      <c r="T12" s="48"/>
      <c r="U12" s="49"/>
      <c r="V12" s="48"/>
      <c r="W12" s="48"/>
      <c r="X12" s="48"/>
      <c r="Y12" s="50"/>
      <c r="Z12" s="50"/>
      <c r="AA12" s="50"/>
      <c r="AB12" s="50"/>
      <c r="AC12" s="50"/>
      <c r="AD12" s="50"/>
      <c r="AE12" s="50"/>
      <c r="AF12" s="51"/>
      <c r="AG12" s="51"/>
      <c r="AH12" s="51"/>
      <c r="AI12" s="51"/>
    </row>
    <row r="13" spans="1:35" ht="40" customHeight="1" x14ac:dyDescent="0.35">
      <c r="A13" s="109"/>
      <c r="B13" s="112"/>
      <c r="C13" s="33">
        <v>10</v>
      </c>
      <c r="D13" s="124"/>
      <c r="E13" s="39" t="s">
        <v>41</v>
      </c>
      <c r="F13" s="41" t="s">
        <v>10</v>
      </c>
      <c r="G13" s="40" t="s">
        <v>28</v>
      </c>
      <c r="H13" s="40" t="s">
        <v>29</v>
      </c>
      <c r="I13" s="38">
        <v>47.9</v>
      </c>
      <c r="J13" s="17">
        <v>50</v>
      </c>
      <c r="K13" s="79">
        <f t="shared" si="0"/>
        <v>0</v>
      </c>
      <c r="L13" s="81">
        <f t="shared" si="3"/>
        <v>0</v>
      </c>
      <c r="M13" s="82"/>
      <c r="N13" s="83">
        <f t="shared" si="1"/>
        <v>12</v>
      </c>
      <c r="O13" s="80"/>
      <c r="P13" s="80"/>
      <c r="Q13" s="80"/>
      <c r="R13" s="84">
        <f t="shared" si="2"/>
        <v>50</v>
      </c>
      <c r="S13" s="19" t="str">
        <f t="shared" si="4"/>
        <v>OK</v>
      </c>
      <c r="T13" s="48"/>
      <c r="U13" s="48"/>
      <c r="V13" s="48"/>
      <c r="W13" s="48"/>
      <c r="X13" s="48"/>
      <c r="Y13" s="50"/>
      <c r="Z13" s="50"/>
      <c r="AA13" s="50"/>
      <c r="AB13" s="50"/>
      <c r="AC13" s="50"/>
      <c r="AD13" s="50"/>
      <c r="AE13" s="50"/>
      <c r="AF13" s="51"/>
      <c r="AG13" s="51"/>
      <c r="AH13" s="51"/>
      <c r="AI13" s="51"/>
    </row>
    <row r="14" spans="1:35" ht="40" customHeight="1" x14ac:dyDescent="0.35">
      <c r="A14" s="109"/>
      <c r="B14" s="112"/>
      <c r="C14" s="33">
        <v>11</v>
      </c>
      <c r="D14" s="124"/>
      <c r="E14" s="39" t="s">
        <v>42</v>
      </c>
      <c r="F14" s="40" t="s">
        <v>43</v>
      </c>
      <c r="G14" s="40" t="s">
        <v>28</v>
      </c>
      <c r="H14" s="40" t="s">
        <v>29</v>
      </c>
      <c r="I14" s="38">
        <v>17.13</v>
      </c>
      <c r="J14" s="17">
        <v>50</v>
      </c>
      <c r="K14" s="79">
        <f t="shared" si="0"/>
        <v>0</v>
      </c>
      <c r="L14" s="81">
        <f t="shared" si="3"/>
        <v>0</v>
      </c>
      <c r="M14" s="82"/>
      <c r="N14" s="83">
        <f t="shared" si="1"/>
        <v>12</v>
      </c>
      <c r="O14" s="80"/>
      <c r="P14" s="80"/>
      <c r="Q14" s="80"/>
      <c r="R14" s="84">
        <f t="shared" si="2"/>
        <v>50</v>
      </c>
      <c r="S14" s="19" t="str">
        <f t="shared" si="4"/>
        <v>OK</v>
      </c>
      <c r="T14" s="48"/>
      <c r="U14" s="48"/>
      <c r="V14" s="48"/>
      <c r="W14" s="48"/>
      <c r="X14" s="48"/>
      <c r="Y14" s="50"/>
      <c r="Z14" s="50"/>
      <c r="AA14" s="50"/>
      <c r="AB14" s="50"/>
      <c r="AC14" s="50"/>
      <c r="AD14" s="50"/>
      <c r="AE14" s="50"/>
      <c r="AF14" s="51"/>
      <c r="AG14" s="51"/>
      <c r="AH14" s="51"/>
      <c r="AI14" s="51"/>
    </row>
    <row r="15" spans="1:35" ht="40" customHeight="1" x14ac:dyDescent="0.35">
      <c r="A15" s="109"/>
      <c r="B15" s="112"/>
      <c r="C15" s="33">
        <v>12</v>
      </c>
      <c r="D15" s="124"/>
      <c r="E15" s="39" t="s">
        <v>44</v>
      </c>
      <c r="F15" s="40" t="s">
        <v>37</v>
      </c>
      <c r="G15" s="40" t="s">
        <v>45</v>
      </c>
      <c r="H15" s="40" t="s">
        <v>29</v>
      </c>
      <c r="I15" s="38">
        <v>22.06</v>
      </c>
      <c r="J15" s="17">
        <v>50</v>
      </c>
      <c r="K15" s="79">
        <f t="shared" si="0"/>
        <v>0</v>
      </c>
      <c r="L15" s="81">
        <f t="shared" si="3"/>
        <v>0</v>
      </c>
      <c r="M15" s="82"/>
      <c r="N15" s="83">
        <f t="shared" si="1"/>
        <v>12</v>
      </c>
      <c r="O15" s="80"/>
      <c r="P15" s="80"/>
      <c r="Q15" s="80"/>
      <c r="R15" s="84">
        <f t="shared" si="2"/>
        <v>50</v>
      </c>
      <c r="S15" s="19" t="str">
        <f t="shared" si="4"/>
        <v>OK</v>
      </c>
      <c r="T15" s="48"/>
      <c r="U15" s="48"/>
      <c r="V15" s="48"/>
      <c r="W15" s="48"/>
      <c r="X15" s="48"/>
      <c r="Y15" s="50"/>
      <c r="Z15" s="50"/>
      <c r="AA15" s="50"/>
      <c r="AB15" s="50"/>
      <c r="AC15" s="50"/>
      <c r="AD15" s="50"/>
      <c r="AE15" s="50"/>
      <c r="AF15" s="51"/>
      <c r="AG15" s="51"/>
      <c r="AH15" s="51"/>
      <c r="AI15" s="51"/>
    </row>
    <row r="16" spans="1:35" ht="40" customHeight="1" x14ac:dyDescent="0.35">
      <c r="A16" s="109"/>
      <c r="B16" s="112"/>
      <c r="C16" s="33">
        <v>13</v>
      </c>
      <c r="D16" s="124"/>
      <c r="E16" s="42" t="s">
        <v>46</v>
      </c>
      <c r="F16" s="43" t="s">
        <v>37</v>
      </c>
      <c r="G16" s="43" t="s">
        <v>47</v>
      </c>
      <c r="H16" s="43" t="s">
        <v>29</v>
      </c>
      <c r="I16" s="44">
        <v>17.41</v>
      </c>
      <c r="J16" s="17">
        <v>100</v>
      </c>
      <c r="K16" s="79">
        <f t="shared" si="0"/>
        <v>0</v>
      </c>
      <c r="L16" s="81">
        <f t="shared" si="3"/>
        <v>0</v>
      </c>
      <c r="M16" s="82"/>
      <c r="N16" s="83">
        <f t="shared" si="1"/>
        <v>25</v>
      </c>
      <c r="O16" s="80"/>
      <c r="P16" s="80"/>
      <c r="Q16" s="80"/>
      <c r="R16" s="84">
        <f t="shared" si="2"/>
        <v>100</v>
      </c>
      <c r="S16" s="19" t="str">
        <f t="shared" si="4"/>
        <v>OK</v>
      </c>
      <c r="T16" s="48"/>
      <c r="U16" s="48"/>
      <c r="V16" s="48"/>
      <c r="W16" s="48"/>
      <c r="X16" s="48"/>
      <c r="Y16" s="50"/>
      <c r="Z16" s="50"/>
      <c r="AA16" s="50"/>
      <c r="AB16" s="50"/>
      <c r="AC16" s="50"/>
      <c r="AD16" s="50"/>
      <c r="AE16" s="50"/>
      <c r="AF16" s="51"/>
      <c r="AG16" s="51"/>
      <c r="AH16" s="51"/>
      <c r="AI16" s="51"/>
    </row>
    <row r="17" spans="1:35" ht="40" customHeight="1" x14ac:dyDescent="0.35">
      <c r="A17" s="109"/>
      <c r="B17" s="112"/>
      <c r="C17" s="33">
        <v>14</v>
      </c>
      <c r="D17" s="124"/>
      <c r="E17" s="39" t="s">
        <v>48</v>
      </c>
      <c r="F17" s="40" t="s">
        <v>37</v>
      </c>
      <c r="G17" s="40" t="s">
        <v>49</v>
      </c>
      <c r="H17" s="40" t="s">
        <v>29</v>
      </c>
      <c r="I17" s="38">
        <v>12.38</v>
      </c>
      <c r="J17" s="17">
        <v>100</v>
      </c>
      <c r="K17" s="79">
        <f t="shared" si="0"/>
        <v>0</v>
      </c>
      <c r="L17" s="81">
        <f t="shared" si="3"/>
        <v>0</v>
      </c>
      <c r="M17" s="82"/>
      <c r="N17" s="83">
        <f t="shared" si="1"/>
        <v>25</v>
      </c>
      <c r="O17" s="80"/>
      <c r="P17" s="80"/>
      <c r="Q17" s="80"/>
      <c r="R17" s="84">
        <f t="shared" si="2"/>
        <v>100</v>
      </c>
      <c r="S17" s="19" t="str">
        <f t="shared" si="4"/>
        <v>OK</v>
      </c>
      <c r="T17" s="48"/>
      <c r="U17" s="48"/>
      <c r="V17" s="48"/>
      <c r="W17" s="48"/>
      <c r="X17" s="48"/>
      <c r="Y17" s="50"/>
      <c r="Z17" s="50"/>
      <c r="AA17" s="50"/>
      <c r="AB17" s="50"/>
      <c r="AC17" s="50"/>
      <c r="AD17" s="50"/>
      <c r="AE17" s="50"/>
      <c r="AF17" s="51"/>
      <c r="AG17" s="51"/>
      <c r="AH17" s="51"/>
      <c r="AI17" s="51"/>
    </row>
    <row r="18" spans="1:35" ht="40" customHeight="1" x14ac:dyDescent="0.35">
      <c r="A18" s="109"/>
      <c r="B18" s="112"/>
      <c r="C18" s="33">
        <v>15</v>
      </c>
      <c r="D18" s="124"/>
      <c r="E18" s="39" t="s">
        <v>50</v>
      </c>
      <c r="F18" s="40" t="s">
        <v>37</v>
      </c>
      <c r="G18" s="40" t="s">
        <v>51</v>
      </c>
      <c r="H18" s="40" t="s">
        <v>29</v>
      </c>
      <c r="I18" s="38">
        <v>154.96</v>
      </c>
      <c r="J18" s="17">
        <v>50</v>
      </c>
      <c r="K18" s="79">
        <f t="shared" si="0"/>
        <v>0</v>
      </c>
      <c r="L18" s="81">
        <f t="shared" si="3"/>
        <v>0</v>
      </c>
      <c r="M18" s="82"/>
      <c r="N18" s="83">
        <f t="shared" si="1"/>
        <v>12</v>
      </c>
      <c r="O18" s="80"/>
      <c r="P18" s="80"/>
      <c r="Q18" s="80"/>
      <c r="R18" s="84">
        <f t="shared" si="2"/>
        <v>50</v>
      </c>
      <c r="S18" s="19" t="str">
        <f t="shared" si="4"/>
        <v>OK</v>
      </c>
      <c r="T18" s="48"/>
      <c r="U18" s="48"/>
      <c r="V18" s="48"/>
      <c r="W18" s="48"/>
      <c r="X18" s="48"/>
      <c r="Y18" s="50"/>
      <c r="Z18" s="50"/>
      <c r="AA18" s="50"/>
      <c r="AB18" s="50"/>
      <c r="AC18" s="50"/>
      <c r="AD18" s="50"/>
      <c r="AE18" s="50"/>
      <c r="AF18" s="51"/>
      <c r="AG18" s="51"/>
      <c r="AH18" s="51"/>
      <c r="AI18" s="51"/>
    </row>
    <row r="19" spans="1:35" ht="40" customHeight="1" x14ac:dyDescent="0.35">
      <c r="A19" s="109"/>
      <c r="B19" s="112"/>
      <c r="C19" s="33">
        <v>16</v>
      </c>
      <c r="D19" s="124"/>
      <c r="E19" s="39" t="s">
        <v>52</v>
      </c>
      <c r="F19" s="40" t="s">
        <v>37</v>
      </c>
      <c r="G19" s="40" t="s">
        <v>53</v>
      </c>
      <c r="H19" s="40" t="s">
        <v>29</v>
      </c>
      <c r="I19" s="38">
        <v>169.18</v>
      </c>
      <c r="J19" s="17">
        <v>50</v>
      </c>
      <c r="K19" s="79">
        <f t="shared" si="0"/>
        <v>0</v>
      </c>
      <c r="L19" s="81">
        <f t="shared" si="3"/>
        <v>0</v>
      </c>
      <c r="M19" s="82"/>
      <c r="N19" s="83">
        <f t="shared" si="1"/>
        <v>12</v>
      </c>
      <c r="O19" s="80"/>
      <c r="P19" s="80"/>
      <c r="Q19" s="80"/>
      <c r="R19" s="84">
        <f t="shared" si="2"/>
        <v>50</v>
      </c>
      <c r="S19" s="19" t="str">
        <f t="shared" si="4"/>
        <v>OK</v>
      </c>
      <c r="T19" s="48"/>
      <c r="U19" s="48"/>
      <c r="V19" s="48"/>
      <c r="W19" s="48"/>
      <c r="X19" s="48"/>
      <c r="Y19" s="50"/>
      <c r="Z19" s="50"/>
      <c r="AA19" s="50"/>
      <c r="AB19" s="50"/>
      <c r="AC19" s="50"/>
      <c r="AD19" s="50"/>
      <c r="AE19" s="50"/>
      <c r="AF19" s="51"/>
      <c r="AG19" s="51"/>
      <c r="AH19" s="51"/>
      <c r="AI19" s="51"/>
    </row>
    <row r="20" spans="1:35" ht="40" customHeight="1" x14ac:dyDescent="0.35">
      <c r="A20" s="109"/>
      <c r="B20" s="112"/>
      <c r="C20" s="33">
        <v>17</v>
      </c>
      <c r="D20" s="124"/>
      <c r="E20" s="39" t="s">
        <v>54</v>
      </c>
      <c r="F20" s="40" t="s">
        <v>37</v>
      </c>
      <c r="G20" s="40" t="s">
        <v>55</v>
      </c>
      <c r="H20" s="40" t="s">
        <v>29</v>
      </c>
      <c r="I20" s="38">
        <v>55.76</v>
      </c>
      <c r="J20" s="17">
        <v>100</v>
      </c>
      <c r="K20" s="79">
        <f t="shared" si="0"/>
        <v>0</v>
      </c>
      <c r="L20" s="81">
        <f t="shared" si="3"/>
        <v>0</v>
      </c>
      <c r="M20" s="82"/>
      <c r="N20" s="83">
        <f t="shared" si="1"/>
        <v>25</v>
      </c>
      <c r="O20" s="80"/>
      <c r="P20" s="80"/>
      <c r="Q20" s="80"/>
      <c r="R20" s="84">
        <f t="shared" si="2"/>
        <v>100</v>
      </c>
      <c r="S20" s="19" t="str">
        <f t="shared" si="4"/>
        <v>OK</v>
      </c>
      <c r="T20" s="48"/>
      <c r="U20" s="48"/>
      <c r="V20" s="48"/>
      <c r="W20" s="48"/>
      <c r="X20" s="48"/>
      <c r="Y20" s="50"/>
      <c r="Z20" s="50"/>
      <c r="AA20" s="50"/>
      <c r="AB20" s="50"/>
      <c r="AC20" s="50"/>
      <c r="AD20" s="50"/>
      <c r="AE20" s="50"/>
      <c r="AF20" s="51"/>
      <c r="AG20" s="51"/>
      <c r="AH20" s="51"/>
      <c r="AI20" s="51"/>
    </row>
    <row r="21" spans="1:35" ht="40" customHeight="1" x14ac:dyDescent="0.35">
      <c r="A21" s="109"/>
      <c r="B21" s="112"/>
      <c r="C21" s="33">
        <v>18</v>
      </c>
      <c r="D21" s="124"/>
      <c r="E21" s="39" t="s">
        <v>56</v>
      </c>
      <c r="F21" s="40" t="s">
        <v>37</v>
      </c>
      <c r="G21" s="40" t="s">
        <v>57</v>
      </c>
      <c r="H21" s="40" t="s">
        <v>29</v>
      </c>
      <c r="I21" s="38">
        <v>21.39</v>
      </c>
      <c r="J21" s="17">
        <v>50</v>
      </c>
      <c r="K21" s="79">
        <f t="shared" si="0"/>
        <v>0</v>
      </c>
      <c r="L21" s="81">
        <f t="shared" si="3"/>
        <v>0</v>
      </c>
      <c r="M21" s="82"/>
      <c r="N21" s="83">
        <f t="shared" si="1"/>
        <v>12</v>
      </c>
      <c r="O21" s="80"/>
      <c r="P21" s="80"/>
      <c r="Q21" s="80"/>
      <c r="R21" s="84">
        <f t="shared" si="2"/>
        <v>50</v>
      </c>
      <c r="S21" s="19" t="str">
        <f t="shared" si="4"/>
        <v>OK</v>
      </c>
      <c r="T21" s="48"/>
      <c r="U21" s="48"/>
      <c r="V21" s="48"/>
      <c r="W21" s="48"/>
      <c r="X21" s="48"/>
      <c r="Y21" s="50"/>
      <c r="Z21" s="50"/>
      <c r="AA21" s="50"/>
      <c r="AB21" s="50"/>
      <c r="AC21" s="50"/>
      <c r="AD21" s="50"/>
      <c r="AE21" s="50"/>
      <c r="AF21" s="51"/>
      <c r="AG21" s="51"/>
      <c r="AH21" s="51"/>
      <c r="AI21" s="51"/>
    </row>
    <row r="22" spans="1:35" ht="40" customHeight="1" x14ac:dyDescent="0.35">
      <c r="A22" s="109"/>
      <c r="B22" s="112"/>
      <c r="C22" s="33">
        <v>19</v>
      </c>
      <c r="D22" s="124"/>
      <c r="E22" s="39" t="s">
        <v>58</v>
      </c>
      <c r="F22" s="40" t="s">
        <v>37</v>
      </c>
      <c r="G22" s="40" t="s">
        <v>59</v>
      </c>
      <c r="H22" s="40" t="s">
        <v>29</v>
      </c>
      <c r="I22" s="38">
        <v>47.92</v>
      </c>
      <c r="J22" s="17">
        <v>50</v>
      </c>
      <c r="K22" s="79">
        <f t="shared" si="0"/>
        <v>0</v>
      </c>
      <c r="L22" s="81">
        <f t="shared" si="3"/>
        <v>0</v>
      </c>
      <c r="M22" s="82"/>
      <c r="N22" s="83">
        <f t="shared" si="1"/>
        <v>12</v>
      </c>
      <c r="O22" s="80"/>
      <c r="P22" s="80"/>
      <c r="Q22" s="80"/>
      <c r="R22" s="84">
        <f t="shared" si="2"/>
        <v>50</v>
      </c>
      <c r="S22" s="19" t="str">
        <f t="shared" si="4"/>
        <v>OK</v>
      </c>
      <c r="T22" s="48"/>
      <c r="U22" s="48"/>
      <c r="V22" s="48"/>
      <c r="W22" s="48"/>
      <c r="X22" s="48"/>
      <c r="Y22" s="50"/>
      <c r="Z22" s="50"/>
      <c r="AA22" s="50"/>
      <c r="AB22" s="50"/>
      <c r="AC22" s="50"/>
      <c r="AD22" s="50"/>
      <c r="AE22" s="50"/>
      <c r="AF22" s="51"/>
      <c r="AG22" s="51"/>
      <c r="AH22" s="51"/>
      <c r="AI22" s="51"/>
    </row>
    <row r="23" spans="1:35" ht="40" customHeight="1" x14ac:dyDescent="0.35">
      <c r="A23" s="109"/>
      <c r="B23" s="112"/>
      <c r="C23" s="33">
        <v>20</v>
      </c>
      <c r="D23" s="124"/>
      <c r="E23" s="39" t="s">
        <v>60</v>
      </c>
      <c r="F23" s="40" t="s">
        <v>37</v>
      </c>
      <c r="G23" s="40" t="s">
        <v>61</v>
      </c>
      <c r="H23" s="40" t="s">
        <v>29</v>
      </c>
      <c r="I23" s="38">
        <v>80.260000000000005</v>
      </c>
      <c r="J23" s="17">
        <v>40</v>
      </c>
      <c r="K23" s="79">
        <f t="shared" si="0"/>
        <v>0</v>
      </c>
      <c r="L23" s="81">
        <f t="shared" si="3"/>
        <v>0</v>
      </c>
      <c r="M23" s="82"/>
      <c r="N23" s="83">
        <f t="shared" si="1"/>
        <v>10</v>
      </c>
      <c r="O23" s="80"/>
      <c r="P23" s="80"/>
      <c r="Q23" s="80"/>
      <c r="R23" s="84">
        <f t="shared" si="2"/>
        <v>40</v>
      </c>
      <c r="S23" s="19" t="str">
        <f t="shared" si="4"/>
        <v>OK</v>
      </c>
      <c r="T23" s="48"/>
      <c r="U23" s="48"/>
      <c r="V23" s="48"/>
      <c r="W23" s="48"/>
      <c r="X23" s="48"/>
      <c r="Y23" s="50"/>
      <c r="Z23" s="50"/>
      <c r="AA23" s="50"/>
      <c r="AB23" s="50"/>
      <c r="AC23" s="50"/>
      <c r="AD23" s="50"/>
      <c r="AE23" s="50"/>
      <c r="AF23" s="51"/>
      <c r="AG23" s="51"/>
      <c r="AH23" s="51"/>
      <c r="AI23" s="51"/>
    </row>
    <row r="24" spans="1:35" ht="40" customHeight="1" x14ac:dyDescent="0.35">
      <c r="A24" s="109"/>
      <c r="B24" s="112"/>
      <c r="C24" s="33">
        <v>21</v>
      </c>
      <c r="D24" s="124"/>
      <c r="E24" s="39" t="s">
        <v>62</v>
      </c>
      <c r="F24" s="40" t="s">
        <v>125</v>
      </c>
      <c r="G24" s="40" t="s">
        <v>63</v>
      </c>
      <c r="H24" s="40" t="s">
        <v>29</v>
      </c>
      <c r="I24" s="38">
        <v>857.58</v>
      </c>
      <c r="J24" s="17">
        <v>2</v>
      </c>
      <c r="K24" s="79">
        <f t="shared" si="0"/>
        <v>0</v>
      </c>
      <c r="L24" s="81">
        <f t="shared" si="3"/>
        <v>0</v>
      </c>
      <c r="M24" s="82"/>
      <c r="N24" s="83">
        <f t="shared" si="1"/>
        <v>0</v>
      </c>
      <c r="O24" s="80"/>
      <c r="P24" s="80"/>
      <c r="Q24" s="80"/>
      <c r="R24" s="84">
        <f t="shared" si="2"/>
        <v>2</v>
      </c>
      <c r="S24" s="19" t="str">
        <f t="shared" si="4"/>
        <v>OK</v>
      </c>
      <c r="T24" s="48"/>
      <c r="U24" s="48"/>
      <c r="V24" s="48"/>
      <c r="W24" s="48"/>
      <c r="X24" s="48"/>
      <c r="Y24" s="50"/>
      <c r="Z24" s="50"/>
      <c r="AA24" s="50"/>
      <c r="AB24" s="50"/>
      <c r="AC24" s="50"/>
      <c r="AD24" s="50"/>
      <c r="AE24" s="50"/>
      <c r="AF24" s="51"/>
      <c r="AG24" s="51"/>
      <c r="AH24" s="51"/>
      <c r="AI24" s="51"/>
    </row>
    <row r="25" spans="1:35" ht="40" customHeight="1" x14ac:dyDescent="0.35">
      <c r="A25" s="109"/>
      <c r="B25" s="112"/>
      <c r="C25" s="33">
        <v>22</v>
      </c>
      <c r="D25" s="124"/>
      <c r="E25" s="39" t="s">
        <v>64</v>
      </c>
      <c r="F25" s="40" t="s">
        <v>125</v>
      </c>
      <c r="G25" s="40" t="s">
        <v>63</v>
      </c>
      <c r="H25" s="40" t="s">
        <v>29</v>
      </c>
      <c r="I25" s="38">
        <v>450.92</v>
      </c>
      <c r="J25" s="17">
        <v>4</v>
      </c>
      <c r="K25" s="79">
        <f t="shared" si="0"/>
        <v>0</v>
      </c>
      <c r="L25" s="81">
        <f t="shared" si="3"/>
        <v>0</v>
      </c>
      <c r="M25" s="82"/>
      <c r="N25" s="83">
        <f t="shared" si="1"/>
        <v>1</v>
      </c>
      <c r="O25" s="80"/>
      <c r="P25" s="80"/>
      <c r="Q25" s="80"/>
      <c r="R25" s="84">
        <f t="shared" si="2"/>
        <v>4</v>
      </c>
      <c r="S25" s="19" t="str">
        <f t="shared" si="4"/>
        <v>OK</v>
      </c>
      <c r="T25" s="48"/>
      <c r="U25" s="48"/>
      <c r="V25" s="48"/>
      <c r="W25" s="48"/>
      <c r="X25" s="48"/>
      <c r="Y25" s="50"/>
      <c r="Z25" s="50"/>
      <c r="AA25" s="50"/>
      <c r="AB25" s="50"/>
      <c r="AC25" s="50"/>
      <c r="AD25" s="50"/>
      <c r="AE25" s="50"/>
      <c r="AF25" s="51"/>
      <c r="AG25" s="51"/>
      <c r="AH25" s="51"/>
      <c r="AI25" s="51"/>
    </row>
    <row r="26" spans="1:35" ht="40" customHeight="1" x14ac:dyDescent="0.35">
      <c r="A26" s="109"/>
      <c r="B26" s="112"/>
      <c r="C26" s="33">
        <v>23</v>
      </c>
      <c r="D26" s="124"/>
      <c r="E26" s="39" t="s">
        <v>65</v>
      </c>
      <c r="F26" s="40" t="s">
        <v>125</v>
      </c>
      <c r="G26" s="40" t="s">
        <v>66</v>
      </c>
      <c r="H26" s="40" t="s">
        <v>29</v>
      </c>
      <c r="I26" s="38">
        <v>121.74</v>
      </c>
      <c r="J26" s="17">
        <v>4</v>
      </c>
      <c r="K26" s="79">
        <f t="shared" si="0"/>
        <v>0</v>
      </c>
      <c r="L26" s="81">
        <f t="shared" si="3"/>
        <v>0</v>
      </c>
      <c r="M26" s="82"/>
      <c r="N26" s="83">
        <f t="shared" si="1"/>
        <v>1</v>
      </c>
      <c r="O26" s="80"/>
      <c r="P26" s="80"/>
      <c r="Q26" s="80"/>
      <c r="R26" s="84">
        <f t="shared" si="2"/>
        <v>4</v>
      </c>
      <c r="S26" s="19" t="str">
        <f t="shared" si="4"/>
        <v>OK</v>
      </c>
      <c r="T26" s="48"/>
      <c r="U26" s="48"/>
      <c r="V26" s="48"/>
      <c r="W26" s="48"/>
      <c r="X26" s="48"/>
      <c r="Y26" s="50"/>
      <c r="Z26" s="50"/>
      <c r="AA26" s="50"/>
      <c r="AB26" s="50"/>
      <c r="AC26" s="50"/>
      <c r="AD26" s="50"/>
      <c r="AE26" s="50"/>
      <c r="AF26" s="51"/>
      <c r="AG26" s="51"/>
      <c r="AH26" s="51"/>
      <c r="AI26" s="51"/>
    </row>
    <row r="27" spans="1:35" ht="40" customHeight="1" x14ac:dyDescent="0.35">
      <c r="A27" s="109"/>
      <c r="B27" s="112"/>
      <c r="C27" s="33">
        <v>24</v>
      </c>
      <c r="D27" s="124"/>
      <c r="E27" s="39" t="s">
        <v>67</v>
      </c>
      <c r="F27" s="40" t="s">
        <v>125</v>
      </c>
      <c r="G27" s="40" t="s">
        <v>68</v>
      </c>
      <c r="H27" s="40" t="s">
        <v>29</v>
      </c>
      <c r="I27" s="38">
        <v>559.17999999999995</v>
      </c>
      <c r="J27" s="17">
        <v>0</v>
      </c>
      <c r="K27" s="79">
        <f t="shared" si="0"/>
        <v>0</v>
      </c>
      <c r="L27" s="81">
        <f t="shared" si="3"/>
        <v>0</v>
      </c>
      <c r="M27" s="82"/>
      <c r="N27" s="83">
        <f t="shared" si="1"/>
        <v>0</v>
      </c>
      <c r="O27" s="80"/>
      <c r="P27" s="80"/>
      <c r="Q27" s="80"/>
      <c r="R27" s="84">
        <f t="shared" si="2"/>
        <v>0</v>
      </c>
      <c r="S27" s="19" t="str">
        <f t="shared" si="4"/>
        <v>OK</v>
      </c>
      <c r="T27" s="48"/>
      <c r="U27" s="48"/>
      <c r="V27" s="48"/>
      <c r="W27" s="48"/>
      <c r="X27" s="48"/>
      <c r="Y27" s="50"/>
      <c r="Z27" s="50"/>
      <c r="AA27" s="50"/>
      <c r="AB27" s="50"/>
      <c r="AC27" s="50"/>
      <c r="AD27" s="50"/>
      <c r="AE27" s="50"/>
      <c r="AF27" s="51"/>
      <c r="AG27" s="51"/>
      <c r="AH27" s="51"/>
      <c r="AI27" s="51"/>
    </row>
    <row r="28" spans="1:35" ht="40" customHeight="1" x14ac:dyDescent="0.35">
      <c r="A28" s="109"/>
      <c r="B28" s="112"/>
      <c r="C28" s="33">
        <v>25</v>
      </c>
      <c r="D28" s="124"/>
      <c r="E28" s="39" t="s">
        <v>69</v>
      </c>
      <c r="F28" s="40" t="s">
        <v>125</v>
      </c>
      <c r="G28" s="40" t="s">
        <v>28</v>
      </c>
      <c r="H28" s="40" t="s">
        <v>29</v>
      </c>
      <c r="I28" s="38">
        <v>279.39999999999998</v>
      </c>
      <c r="J28" s="17">
        <v>4</v>
      </c>
      <c r="K28" s="79">
        <f t="shared" si="0"/>
        <v>0</v>
      </c>
      <c r="L28" s="81">
        <f t="shared" si="3"/>
        <v>0</v>
      </c>
      <c r="M28" s="82"/>
      <c r="N28" s="83">
        <f t="shared" si="1"/>
        <v>1</v>
      </c>
      <c r="O28" s="80"/>
      <c r="P28" s="80"/>
      <c r="Q28" s="80"/>
      <c r="R28" s="84">
        <f t="shared" si="2"/>
        <v>4</v>
      </c>
      <c r="S28" s="19" t="str">
        <f t="shared" si="4"/>
        <v>OK</v>
      </c>
      <c r="T28" s="48"/>
      <c r="U28" s="48"/>
      <c r="V28" s="48"/>
      <c r="W28" s="48"/>
      <c r="X28" s="48"/>
      <c r="Y28" s="50"/>
      <c r="Z28" s="50"/>
      <c r="AA28" s="50"/>
      <c r="AB28" s="50"/>
      <c r="AC28" s="50"/>
      <c r="AD28" s="50"/>
      <c r="AE28" s="50"/>
      <c r="AF28" s="51"/>
      <c r="AG28" s="51"/>
      <c r="AH28" s="51"/>
      <c r="AI28" s="51"/>
    </row>
    <row r="29" spans="1:35" ht="40" customHeight="1" x14ac:dyDescent="0.35">
      <c r="A29" s="109"/>
      <c r="B29" s="112"/>
      <c r="C29" s="33">
        <v>26</v>
      </c>
      <c r="D29" s="124"/>
      <c r="E29" s="39" t="s">
        <v>70</v>
      </c>
      <c r="F29" s="40" t="s">
        <v>125</v>
      </c>
      <c r="G29" s="40" t="s">
        <v>71</v>
      </c>
      <c r="H29" s="40" t="s">
        <v>29</v>
      </c>
      <c r="I29" s="38">
        <v>106.23</v>
      </c>
      <c r="J29" s="17">
        <v>4</v>
      </c>
      <c r="K29" s="79">
        <f t="shared" si="0"/>
        <v>0</v>
      </c>
      <c r="L29" s="81">
        <f t="shared" si="3"/>
        <v>0</v>
      </c>
      <c r="M29" s="82"/>
      <c r="N29" s="83">
        <f t="shared" si="1"/>
        <v>1</v>
      </c>
      <c r="O29" s="80"/>
      <c r="P29" s="80"/>
      <c r="Q29" s="80"/>
      <c r="R29" s="84">
        <f t="shared" si="2"/>
        <v>4</v>
      </c>
      <c r="S29" s="19" t="str">
        <f t="shared" si="4"/>
        <v>OK</v>
      </c>
      <c r="T29" s="48"/>
      <c r="U29" s="48"/>
      <c r="V29" s="48"/>
      <c r="W29" s="48"/>
      <c r="X29" s="48"/>
      <c r="Y29" s="50"/>
      <c r="Z29" s="50"/>
      <c r="AA29" s="50"/>
      <c r="AB29" s="50"/>
      <c r="AC29" s="50"/>
      <c r="AD29" s="50"/>
      <c r="AE29" s="50"/>
      <c r="AF29" s="51"/>
      <c r="AG29" s="51"/>
      <c r="AH29" s="51"/>
      <c r="AI29" s="51"/>
    </row>
    <row r="30" spans="1:35" ht="40" customHeight="1" x14ac:dyDescent="0.35">
      <c r="A30" s="109"/>
      <c r="B30" s="112"/>
      <c r="C30" s="33">
        <v>27</v>
      </c>
      <c r="D30" s="124"/>
      <c r="E30" s="39" t="s">
        <v>72</v>
      </c>
      <c r="F30" s="40" t="s">
        <v>125</v>
      </c>
      <c r="G30" s="40" t="s">
        <v>73</v>
      </c>
      <c r="H30" s="40" t="s">
        <v>29</v>
      </c>
      <c r="I30" s="38">
        <v>619.09</v>
      </c>
      <c r="J30" s="17">
        <v>4</v>
      </c>
      <c r="K30" s="79">
        <f t="shared" si="0"/>
        <v>0</v>
      </c>
      <c r="L30" s="81">
        <f t="shared" si="3"/>
        <v>0</v>
      </c>
      <c r="M30" s="82"/>
      <c r="N30" s="83">
        <f t="shared" si="1"/>
        <v>1</v>
      </c>
      <c r="O30" s="80"/>
      <c r="P30" s="80"/>
      <c r="Q30" s="80"/>
      <c r="R30" s="84">
        <f t="shared" si="2"/>
        <v>4</v>
      </c>
      <c r="S30" s="19" t="str">
        <f t="shared" si="4"/>
        <v>OK</v>
      </c>
      <c r="T30" s="48"/>
      <c r="U30" s="48"/>
      <c r="V30" s="48"/>
      <c r="W30" s="48"/>
      <c r="X30" s="48"/>
      <c r="Y30" s="50"/>
      <c r="Z30" s="50"/>
      <c r="AA30" s="50"/>
      <c r="AB30" s="50"/>
      <c r="AC30" s="50"/>
      <c r="AD30" s="50"/>
      <c r="AE30" s="50"/>
      <c r="AF30" s="51"/>
      <c r="AG30" s="51"/>
      <c r="AH30" s="51"/>
      <c r="AI30" s="51"/>
    </row>
    <row r="31" spans="1:35" ht="40" customHeight="1" x14ac:dyDescent="0.35">
      <c r="A31" s="109"/>
      <c r="B31" s="112"/>
      <c r="C31" s="33">
        <v>28</v>
      </c>
      <c r="D31" s="124"/>
      <c r="E31" s="39" t="s">
        <v>74</v>
      </c>
      <c r="F31" s="40" t="s">
        <v>125</v>
      </c>
      <c r="G31" s="40" t="s">
        <v>75</v>
      </c>
      <c r="H31" s="40" t="s">
        <v>29</v>
      </c>
      <c r="I31" s="38">
        <v>864.15</v>
      </c>
      <c r="J31" s="17">
        <v>4</v>
      </c>
      <c r="K31" s="79">
        <f t="shared" si="0"/>
        <v>0</v>
      </c>
      <c r="L31" s="81">
        <f t="shared" si="3"/>
        <v>0</v>
      </c>
      <c r="M31" s="82"/>
      <c r="N31" s="83">
        <f t="shared" si="1"/>
        <v>1</v>
      </c>
      <c r="O31" s="80"/>
      <c r="P31" s="80"/>
      <c r="Q31" s="80"/>
      <c r="R31" s="84">
        <f t="shared" si="2"/>
        <v>4</v>
      </c>
      <c r="S31" s="19" t="str">
        <f t="shared" si="4"/>
        <v>OK</v>
      </c>
      <c r="T31" s="48"/>
      <c r="U31" s="48"/>
      <c r="V31" s="48"/>
      <c r="W31" s="48"/>
      <c r="X31" s="48"/>
      <c r="Y31" s="50"/>
      <c r="Z31" s="50"/>
      <c r="AA31" s="50"/>
      <c r="AB31" s="50"/>
      <c r="AC31" s="50"/>
      <c r="AD31" s="50"/>
      <c r="AE31" s="50"/>
      <c r="AF31" s="51"/>
      <c r="AG31" s="51"/>
      <c r="AH31" s="51"/>
      <c r="AI31" s="51"/>
    </row>
    <row r="32" spans="1:35" ht="40" customHeight="1" x14ac:dyDescent="0.35">
      <c r="A32" s="109"/>
      <c r="B32" s="112"/>
      <c r="C32" s="33">
        <v>29</v>
      </c>
      <c r="D32" s="124"/>
      <c r="E32" s="39" t="s">
        <v>76</v>
      </c>
      <c r="F32" s="40" t="s">
        <v>125</v>
      </c>
      <c r="G32" s="40" t="s">
        <v>28</v>
      </c>
      <c r="H32" s="40" t="s">
        <v>29</v>
      </c>
      <c r="I32" s="38">
        <v>462.23</v>
      </c>
      <c r="J32" s="17">
        <v>4</v>
      </c>
      <c r="K32" s="79">
        <f t="shared" si="0"/>
        <v>0</v>
      </c>
      <c r="L32" s="81">
        <f t="shared" si="3"/>
        <v>0</v>
      </c>
      <c r="M32" s="82"/>
      <c r="N32" s="83">
        <f t="shared" si="1"/>
        <v>1</v>
      </c>
      <c r="O32" s="80"/>
      <c r="P32" s="80"/>
      <c r="Q32" s="80"/>
      <c r="R32" s="84">
        <f t="shared" si="2"/>
        <v>4</v>
      </c>
      <c r="S32" s="19" t="str">
        <f t="shared" si="4"/>
        <v>OK</v>
      </c>
      <c r="T32" s="48"/>
      <c r="U32" s="48"/>
      <c r="V32" s="48"/>
      <c r="W32" s="48"/>
      <c r="X32" s="48"/>
      <c r="Y32" s="50"/>
      <c r="Z32" s="50"/>
      <c r="AA32" s="50"/>
      <c r="AB32" s="50"/>
      <c r="AC32" s="50"/>
      <c r="AD32" s="50"/>
      <c r="AE32" s="50"/>
      <c r="AF32" s="51"/>
      <c r="AG32" s="51"/>
      <c r="AH32" s="51"/>
      <c r="AI32" s="51"/>
    </row>
    <row r="33" spans="1:35" ht="40" customHeight="1" x14ac:dyDescent="0.35">
      <c r="A33" s="109"/>
      <c r="B33" s="112"/>
      <c r="C33" s="33">
        <v>30</v>
      </c>
      <c r="D33" s="124"/>
      <c r="E33" s="39" t="s">
        <v>77</v>
      </c>
      <c r="F33" s="40" t="s">
        <v>125</v>
      </c>
      <c r="G33" s="40" t="s">
        <v>28</v>
      </c>
      <c r="H33" s="40" t="s">
        <v>29</v>
      </c>
      <c r="I33" s="38">
        <v>872.9</v>
      </c>
      <c r="J33" s="17">
        <v>1</v>
      </c>
      <c r="K33" s="79">
        <f t="shared" si="0"/>
        <v>0</v>
      </c>
      <c r="L33" s="81">
        <f t="shared" si="3"/>
        <v>0</v>
      </c>
      <c r="M33" s="82"/>
      <c r="N33" s="83">
        <f t="shared" si="1"/>
        <v>0</v>
      </c>
      <c r="O33" s="80"/>
      <c r="P33" s="80"/>
      <c r="Q33" s="80"/>
      <c r="R33" s="84">
        <f t="shared" si="2"/>
        <v>1</v>
      </c>
      <c r="S33" s="19" t="str">
        <f t="shared" si="4"/>
        <v>OK</v>
      </c>
      <c r="T33" s="48"/>
      <c r="U33" s="48"/>
      <c r="V33" s="48"/>
      <c r="W33" s="48"/>
      <c r="X33" s="48"/>
      <c r="Y33" s="50"/>
      <c r="Z33" s="50"/>
      <c r="AA33" s="50"/>
      <c r="AB33" s="50"/>
      <c r="AC33" s="50"/>
      <c r="AD33" s="50"/>
      <c r="AE33" s="50"/>
      <c r="AF33" s="51"/>
      <c r="AG33" s="51"/>
      <c r="AH33" s="51"/>
      <c r="AI33" s="51"/>
    </row>
    <row r="34" spans="1:35" ht="40" customHeight="1" x14ac:dyDescent="0.35">
      <c r="A34" s="109"/>
      <c r="B34" s="112"/>
      <c r="C34" s="33">
        <v>31</v>
      </c>
      <c r="D34" s="124"/>
      <c r="E34" s="39" t="s">
        <v>78</v>
      </c>
      <c r="F34" s="40" t="s">
        <v>125</v>
      </c>
      <c r="G34" s="40" t="s">
        <v>28</v>
      </c>
      <c r="H34" s="40" t="s">
        <v>29</v>
      </c>
      <c r="I34" s="38">
        <v>58.04</v>
      </c>
      <c r="J34" s="17">
        <v>4</v>
      </c>
      <c r="K34" s="79">
        <f t="shared" si="0"/>
        <v>0</v>
      </c>
      <c r="L34" s="81">
        <f t="shared" si="3"/>
        <v>0</v>
      </c>
      <c r="M34" s="82"/>
      <c r="N34" s="83">
        <f t="shared" si="1"/>
        <v>1</v>
      </c>
      <c r="O34" s="80"/>
      <c r="P34" s="80"/>
      <c r="Q34" s="80"/>
      <c r="R34" s="84">
        <f t="shared" si="2"/>
        <v>4</v>
      </c>
      <c r="S34" s="19" t="str">
        <f t="shared" si="4"/>
        <v>OK</v>
      </c>
      <c r="T34" s="48"/>
      <c r="U34" s="48"/>
      <c r="V34" s="48"/>
      <c r="W34" s="48"/>
      <c r="X34" s="48"/>
      <c r="Y34" s="50"/>
      <c r="Z34" s="50"/>
      <c r="AA34" s="50"/>
      <c r="AB34" s="50"/>
      <c r="AC34" s="50"/>
      <c r="AD34" s="50"/>
      <c r="AE34" s="50"/>
      <c r="AF34" s="51"/>
      <c r="AG34" s="51"/>
      <c r="AH34" s="51"/>
      <c r="AI34" s="51"/>
    </row>
    <row r="35" spans="1:35" ht="40" customHeight="1" x14ac:dyDescent="0.35">
      <c r="A35" s="109"/>
      <c r="B35" s="112"/>
      <c r="C35" s="33">
        <v>32</v>
      </c>
      <c r="D35" s="124"/>
      <c r="E35" s="39" t="s">
        <v>131</v>
      </c>
      <c r="F35" s="40" t="s">
        <v>125</v>
      </c>
      <c r="G35" s="40" t="s">
        <v>28</v>
      </c>
      <c r="H35" s="40" t="s">
        <v>29</v>
      </c>
      <c r="I35" s="38">
        <v>54.95</v>
      </c>
      <c r="J35" s="17">
        <v>4</v>
      </c>
      <c r="K35" s="79">
        <f t="shared" si="0"/>
        <v>0</v>
      </c>
      <c r="L35" s="81">
        <f t="shared" si="3"/>
        <v>0</v>
      </c>
      <c r="M35" s="82"/>
      <c r="N35" s="83">
        <f t="shared" si="1"/>
        <v>1</v>
      </c>
      <c r="O35" s="80"/>
      <c r="P35" s="80"/>
      <c r="Q35" s="80"/>
      <c r="R35" s="84">
        <f t="shared" si="2"/>
        <v>4</v>
      </c>
      <c r="S35" s="19" t="str">
        <f t="shared" si="4"/>
        <v>OK</v>
      </c>
      <c r="T35" s="48"/>
      <c r="U35" s="48"/>
      <c r="V35" s="48"/>
      <c r="W35" s="48"/>
      <c r="X35" s="48"/>
      <c r="Y35" s="50"/>
      <c r="Z35" s="50"/>
      <c r="AA35" s="50"/>
      <c r="AB35" s="50"/>
      <c r="AC35" s="50"/>
      <c r="AD35" s="50"/>
      <c r="AE35" s="50"/>
      <c r="AF35" s="51"/>
      <c r="AG35" s="51"/>
      <c r="AH35" s="51"/>
      <c r="AI35" s="51"/>
    </row>
    <row r="36" spans="1:35" ht="40" customHeight="1" x14ac:dyDescent="0.35">
      <c r="A36" s="109"/>
      <c r="B36" s="112"/>
      <c r="C36" s="33">
        <v>33</v>
      </c>
      <c r="D36" s="124"/>
      <c r="E36" s="39" t="s">
        <v>132</v>
      </c>
      <c r="F36" s="40" t="s">
        <v>37</v>
      </c>
      <c r="G36" s="40" t="s">
        <v>79</v>
      </c>
      <c r="H36" s="40" t="s">
        <v>29</v>
      </c>
      <c r="I36" s="38">
        <v>10.43</v>
      </c>
      <c r="J36" s="17">
        <v>1000</v>
      </c>
      <c r="K36" s="79">
        <f t="shared" si="0"/>
        <v>0</v>
      </c>
      <c r="L36" s="81">
        <f t="shared" si="3"/>
        <v>0</v>
      </c>
      <c r="M36" s="82"/>
      <c r="N36" s="83">
        <f t="shared" si="1"/>
        <v>250</v>
      </c>
      <c r="O36" s="80"/>
      <c r="P36" s="80"/>
      <c r="Q36" s="80"/>
      <c r="R36" s="84">
        <f t="shared" si="2"/>
        <v>1000</v>
      </c>
      <c r="S36" s="19" t="str">
        <f t="shared" si="4"/>
        <v>OK</v>
      </c>
      <c r="T36" s="48"/>
      <c r="U36" s="48"/>
      <c r="V36" s="48"/>
      <c r="W36" s="48"/>
      <c r="X36" s="48"/>
      <c r="Y36" s="50"/>
      <c r="Z36" s="50"/>
      <c r="AA36" s="50"/>
      <c r="AB36" s="50"/>
      <c r="AC36" s="50"/>
      <c r="AD36" s="50"/>
      <c r="AE36" s="50"/>
      <c r="AF36" s="51"/>
      <c r="AG36" s="51"/>
      <c r="AH36" s="51"/>
      <c r="AI36" s="51"/>
    </row>
    <row r="37" spans="1:35" ht="40" customHeight="1" x14ac:dyDescent="0.35">
      <c r="A37" s="109"/>
      <c r="B37" s="112"/>
      <c r="C37" s="33">
        <v>34</v>
      </c>
      <c r="D37" s="124"/>
      <c r="E37" s="39" t="s">
        <v>133</v>
      </c>
      <c r="F37" s="40" t="s">
        <v>37</v>
      </c>
      <c r="G37" s="40" t="s">
        <v>80</v>
      </c>
      <c r="H37" s="40" t="s">
        <v>29</v>
      </c>
      <c r="I37" s="38">
        <v>15.99</v>
      </c>
      <c r="J37" s="17">
        <v>0</v>
      </c>
      <c r="K37" s="79">
        <f t="shared" si="0"/>
        <v>0</v>
      </c>
      <c r="L37" s="81">
        <f t="shared" si="3"/>
        <v>0</v>
      </c>
      <c r="M37" s="82"/>
      <c r="N37" s="83">
        <f t="shared" si="1"/>
        <v>0</v>
      </c>
      <c r="O37" s="80"/>
      <c r="P37" s="80"/>
      <c r="Q37" s="80"/>
      <c r="R37" s="84">
        <f t="shared" si="2"/>
        <v>0</v>
      </c>
      <c r="S37" s="19" t="str">
        <f t="shared" si="4"/>
        <v>OK</v>
      </c>
      <c r="T37" s="48"/>
      <c r="U37" s="48"/>
      <c r="V37" s="48"/>
      <c r="W37" s="48"/>
      <c r="X37" s="48"/>
      <c r="Y37" s="50"/>
      <c r="Z37" s="50"/>
      <c r="AA37" s="50"/>
      <c r="AB37" s="50"/>
      <c r="AC37" s="50"/>
      <c r="AD37" s="50"/>
      <c r="AE37" s="50"/>
      <c r="AF37" s="51"/>
      <c r="AG37" s="51"/>
      <c r="AH37" s="51"/>
      <c r="AI37" s="51"/>
    </row>
    <row r="38" spans="1:35" ht="40" customHeight="1" x14ac:dyDescent="0.35">
      <c r="A38" s="109"/>
      <c r="B38" s="112"/>
      <c r="C38" s="33">
        <v>35</v>
      </c>
      <c r="D38" s="124"/>
      <c r="E38" s="39" t="s">
        <v>134</v>
      </c>
      <c r="F38" s="40" t="s">
        <v>37</v>
      </c>
      <c r="G38" s="40" t="s">
        <v>81</v>
      </c>
      <c r="H38" s="40" t="s">
        <v>29</v>
      </c>
      <c r="I38" s="38">
        <v>16.75</v>
      </c>
      <c r="J38" s="17">
        <v>0</v>
      </c>
      <c r="K38" s="79">
        <f t="shared" si="0"/>
        <v>0</v>
      </c>
      <c r="L38" s="81">
        <f t="shared" si="3"/>
        <v>0</v>
      </c>
      <c r="M38" s="82"/>
      <c r="N38" s="83">
        <f t="shared" si="1"/>
        <v>0</v>
      </c>
      <c r="O38" s="80"/>
      <c r="P38" s="80"/>
      <c r="Q38" s="80"/>
      <c r="R38" s="84">
        <f t="shared" si="2"/>
        <v>0</v>
      </c>
      <c r="S38" s="19" t="str">
        <f t="shared" si="4"/>
        <v>OK</v>
      </c>
      <c r="T38" s="48"/>
      <c r="U38" s="48"/>
      <c r="V38" s="48"/>
      <c r="W38" s="48"/>
      <c r="X38" s="48"/>
      <c r="Y38" s="50"/>
      <c r="Z38" s="50"/>
      <c r="AA38" s="50"/>
      <c r="AB38" s="50"/>
      <c r="AC38" s="50"/>
      <c r="AD38" s="50"/>
      <c r="AE38" s="50"/>
      <c r="AF38" s="51"/>
      <c r="AG38" s="51"/>
      <c r="AH38" s="51"/>
      <c r="AI38" s="51"/>
    </row>
    <row r="39" spans="1:35" ht="40" customHeight="1" x14ac:dyDescent="0.35">
      <c r="A39" s="109"/>
      <c r="B39" s="112"/>
      <c r="C39" s="33">
        <v>36</v>
      </c>
      <c r="D39" s="124"/>
      <c r="E39" s="39" t="s">
        <v>135</v>
      </c>
      <c r="F39" s="40" t="s">
        <v>37</v>
      </c>
      <c r="G39" s="40" t="s">
        <v>82</v>
      </c>
      <c r="H39" s="40" t="s">
        <v>29</v>
      </c>
      <c r="I39" s="38">
        <v>42.18</v>
      </c>
      <c r="J39" s="17">
        <v>400</v>
      </c>
      <c r="K39" s="79">
        <f t="shared" si="0"/>
        <v>0</v>
      </c>
      <c r="L39" s="81">
        <f t="shared" si="3"/>
        <v>0</v>
      </c>
      <c r="M39" s="82"/>
      <c r="N39" s="83">
        <f t="shared" si="1"/>
        <v>100</v>
      </c>
      <c r="O39" s="80"/>
      <c r="P39" s="80"/>
      <c r="Q39" s="80"/>
      <c r="R39" s="84">
        <f t="shared" si="2"/>
        <v>400</v>
      </c>
      <c r="S39" s="19" t="str">
        <f t="shared" si="4"/>
        <v>OK</v>
      </c>
      <c r="T39" s="48"/>
      <c r="U39" s="48"/>
      <c r="V39" s="48"/>
      <c r="W39" s="48"/>
      <c r="X39" s="48"/>
      <c r="Y39" s="50"/>
      <c r="Z39" s="50"/>
      <c r="AA39" s="50"/>
      <c r="AB39" s="50"/>
      <c r="AC39" s="50"/>
      <c r="AD39" s="50"/>
      <c r="AE39" s="50"/>
      <c r="AF39" s="51"/>
      <c r="AG39" s="51"/>
      <c r="AH39" s="51"/>
      <c r="AI39" s="51"/>
    </row>
    <row r="40" spans="1:35" ht="40" customHeight="1" x14ac:dyDescent="0.35">
      <c r="A40" s="109"/>
      <c r="B40" s="112"/>
      <c r="C40" s="33">
        <v>37</v>
      </c>
      <c r="D40" s="124"/>
      <c r="E40" s="39" t="s">
        <v>136</v>
      </c>
      <c r="F40" s="40" t="s">
        <v>37</v>
      </c>
      <c r="G40" s="40" t="s">
        <v>83</v>
      </c>
      <c r="H40" s="40" t="s">
        <v>29</v>
      </c>
      <c r="I40" s="38">
        <v>22.07</v>
      </c>
      <c r="J40" s="17">
        <v>400</v>
      </c>
      <c r="K40" s="79">
        <f t="shared" si="0"/>
        <v>0</v>
      </c>
      <c r="L40" s="81">
        <f t="shared" si="3"/>
        <v>0</v>
      </c>
      <c r="M40" s="82"/>
      <c r="N40" s="83">
        <f t="shared" si="1"/>
        <v>100</v>
      </c>
      <c r="O40" s="80"/>
      <c r="P40" s="80"/>
      <c r="Q40" s="80"/>
      <c r="R40" s="84">
        <f t="shared" si="2"/>
        <v>400</v>
      </c>
      <c r="S40" s="19" t="str">
        <f t="shared" si="4"/>
        <v>OK</v>
      </c>
      <c r="T40" s="48"/>
      <c r="U40" s="48"/>
      <c r="V40" s="48"/>
      <c r="W40" s="48"/>
      <c r="X40" s="48"/>
      <c r="Y40" s="50"/>
      <c r="Z40" s="50"/>
      <c r="AA40" s="50"/>
      <c r="AB40" s="50"/>
      <c r="AC40" s="50"/>
      <c r="AD40" s="50"/>
      <c r="AE40" s="50"/>
      <c r="AF40" s="51"/>
      <c r="AG40" s="51"/>
      <c r="AH40" s="51"/>
      <c r="AI40" s="51"/>
    </row>
    <row r="41" spans="1:35" ht="40" customHeight="1" x14ac:dyDescent="0.35">
      <c r="A41" s="109"/>
      <c r="B41" s="112"/>
      <c r="C41" s="33">
        <v>38</v>
      </c>
      <c r="D41" s="124"/>
      <c r="E41" s="39" t="s">
        <v>84</v>
      </c>
      <c r="F41" s="40" t="s">
        <v>125</v>
      </c>
      <c r="G41" s="40" t="s">
        <v>85</v>
      </c>
      <c r="H41" s="40" t="s">
        <v>29</v>
      </c>
      <c r="I41" s="38">
        <v>913.6</v>
      </c>
      <c r="J41" s="17">
        <v>0</v>
      </c>
      <c r="K41" s="79">
        <f t="shared" si="0"/>
        <v>0</v>
      </c>
      <c r="L41" s="81">
        <f t="shared" si="3"/>
        <v>0</v>
      </c>
      <c r="M41" s="82"/>
      <c r="N41" s="83">
        <f t="shared" si="1"/>
        <v>0</v>
      </c>
      <c r="O41" s="80"/>
      <c r="P41" s="80"/>
      <c r="Q41" s="80"/>
      <c r="R41" s="84">
        <f t="shared" si="2"/>
        <v>0</v>
      </c>
      <c r="S41" s="19" t="str">
        <f t="shared" si="4"/>
        <v>OK</v>
      </c>
      <c r="T41" s="48"/>
      <c r="U41" s="48"/>
      <c r="V41" s="48"/>
      <c r="W41" s="48"/>
      <c r="X41" s="48"/>
      <c r="Y41" s="50"/>
      <c r="Z41" s="50"/>
      <c r="AA41" s="50"/>
      <c r="AB41" s="50"/>
      <c r="AC41" s="50"/>
      <c r="AD41" s="50"/>
      <c r="AE41" s="50"/>
      <c r="AF41" s="51"/>
      <c r="AG41" s="51"/>
      <c r="AH41" s="51"/>
      <c r="AI41" s="51"/>
    </row>
    <row r="42" spans="1:35" ht="40" customHeight="1" x14ac:dyDescent="0.35">
      <c r="A42" s="109"/>
      <c r="B42" s="112"/>
      <c r="C42" s="33">
        <v>39</v>
      </c>
      <c r="D42" s="124"/>
      <c r="E42" s="39" t="s">
        <v>86</v>
      </c>
      <c r="F42" s="40" t="s">
        <v>125</v>
      </c>
      <c r="G42" s="40" t="s">
        <v>87</v>
      </c>
      <c r="H42" s="40" t="s">
        <v>29</v>
      </c>
      <c r="I42" s="38">
        <v>373.35</v>
      </c>
      <c r="J42" s="17">
        <v>4</v>
      </c>
      <c r="K42" s="79">
        <f t="shared" si="0"/>
        <v>0</v>
      </c>
      <c r="L42" s="81">
        <f t="shared" si="3"/>
        <v>0</v>
      </c>
      <c r="M42" s="82"/>
      <c r="N42" s="83">
        <f t="shared" si="1"/>
        <v>1</v>
      </c>
      <c r="O42" s="80"/>
      <c r="P42" s="80"/>
      <c r="Q42" s="80"/>
      <c r="R42" s="84">
        <f t="shared" si="2"/>
        <v>4</v>
      </c>
      <c r="S42" s="19" t="str">
        <f t="shared" si="4"/>
        <v>OK</v>
      </c>
      <c r="T42" s="48"/>
      <c r="U42" s="48"/>
      <c r="V42" s="48"/>
      <c r="W42" s="48"/>
      <c r="X42" s="48"/>
      <c r="Y42" s="50"/>
      <c r="Z42" s="50"/>
      <c r="AA42" s="50"/>
      <c r="AB42" s="50"/>
      <c r="AC42" s="50"/>
      <c r="AD42" s="50"/>
      <c r="AE42" s="50"/>
      <c r="AF42" s="51"/>
      <c r="AG42" s="51"/>
      <c r="AH42" s="51"/>
      <c r="AI42" s="51"/>
    </row>
    <row r="43" spans="1:35" ht="40" customHeight="1" x14ac:dyDescent="0.35">
      <c r="A43" s="109"/>
      <c r="B43" s="112"/>
      <c r="C43" s="33">
        <v>40</v>
      </c>
      <c r="D43" s="124"/>
      <c r="E43" s="39" t="s">
        <v>88</v>
      </c>
      <c r="F43" s="40" t="s">
        <v>125</v>
      </c>
      <c r="G43" s="40" t="s">
        <v>28</v>
      </c>
      <c r="H43" s="40" t="s">
        <v>29</v>
      </c>
      <c r="I43" s="38">
        <v>741.62</v>
      </c>
      <c r="J43" s="17">
        <v>0</v>
      </c>
      <c r="K43" s="79">
        <f t="shared" si="0"/>
        <v>0</v>
      </c>
      <c r="L43" s="81">
        <f t="shared" si="3"/>
        <v>0</v>
      </c>
      <c r="M43" s="82"/>
      <c r="N43" s="83">
        <f t="shared" si="1"/>
        <v>0</v>
      </c>
      <c r="O43" s="80"/>
      <c r="P43" s="80"/>
      <c r="Q43" s="80"/>
      <c r="R43" s="84">
        <f t="shared" si="2"/>
        <v>0</v>
      </c>
      <c r="S43" s="19" t="str">
        <f t="shared" si="4"/>
        <v>OK</v>
      </c>
      <c r="T43" s="48"/>
      <c r="U43" s="48"/>
      <c r="V43" s="48"/>
      <c r="W43" s="48"/>
      <c r="X43" s="48"/>
      <c r="Y43" s="50"/>
      <c r="Z43" s="50"/>
      <c r="AA43" s="50"/>
      <c r="AB43" s="50"/>
      <c r="AC43" s="50"/>
      <c r="AD43" s="50"/>
      <c r="AE43" s="50"/>
      <c r="AF43" s="51"/>
      <c r="AG43" s="51"/>
      <c r="AH43" s="51"/>
      <c r="AI43" s="51"/>
    </row>
    <row r="44" spans="1:35" ht="40" customHeight="1" x14ac:dyDescent="0.35">
      <c r="A44" s="109"/>
      <c r="B44" s="112"/>
      <c r="C44" s="33">
        <v>41</v>
      </c>
      <c r="D44" s="124"/>
      <c r="E44" s="39" t="s">
        <v>89</v>
      </c>
      <c r="F44" s="40" t="s">
        <v>37</v>
      </c>
      <c r="G44" s="40" t="s">
        <v>28</v>
      </c>
      <c r="H44" s="40" t="s">
        <v>29</v>
      </c>
      <c r="I44" s="38">
        <v>154.77000000000001</v>
      </c>
      <c r="J44" s="17">
        <v>100</v>
      </c>
      <c r="K44" s="79">
        <f t="shared" si="0"/>
        <v>0</v>
      </c>
      <c r="L44" s="81">
        <f t="shared" si="3"/>
        <v>0</v>
      </c>
      <c r="M44" s="82"/>
      <c r="N44" s="83">
        <f t="shared" si="1"/>
        <v>25</v>
      </c>
      <c r="O44" s="80"/>
      <c r="P44" s="80"/>
      <c r="Q44" s="80"/>
      <c r="R44" s="84">
        <f t="shared" si="2"/>
        <v>100</v>
      </c>
      <c r="S44" s="19" t="str">
        <f t="shared" si="4"/>
        <v>OK</v>
      </c>
      <c r="T44" s="48"/>
      <c r="U44" s="48"/>
      <c r="V44" s="48"/>
      <c r="W44" s="48"/>
      <c r="X44" s="48"/>
      <c r="Y44" s="50"/>
      <c r="Z44" s="50"/>
      <c r="AA44" s="50"/>
      <c r="AB44" s="50"/>
      <c r="AC44" s="50"/>
      <c r="AD44" s="50"/>
      <c r="AE44" s="50"/>
      <c r="AF44" s="51"/>
      <c r="AG44" s="51"/>
      <c r="AH44" s="51"/>
      <c r="AI44" s="51"/>
    </row>
    <row r="45" spans="1:35" ht="40" customHeight="1" x14ac:dyDescent="0.35">
      <c r="A45" s="109"/>
      <c r="B45" s="112"/>
      <c r="C45" s="33">
        <v>42</v>
      </c>
      <c r="D45" s="124"/>
      <c r="E45" s="39" t="s">
        <v>90</v>
      </c>
      <c r="F45" s="40" t="s">
        <v>37</v>
      </c>
      <c r="G45" s="40" t="s">
        <v>28</v>
      </c>
      <c r="H45" s="40" t="s">
        <v>29</v>
      </c>
      <c r="I45" s="38">
        <v>87.06</v>
      </c>
      <c r="J45" s="17">
        <v>100</v>
      </c>
      <c r="K45" s="79">
        <f t="shared" si="0"/>
        <v>0</v>
      </c>
      <c r="L45" s="81">
        <f t="shared" si="3"/>
        <v>0</v>
      </c>
      <c r="M45" s="82"/>
      <c r="N45" s="83">
        <f t="shared" si="1"/>
        <v>25</v>
      </c>
      <c r="O45" s="80"/>
      <c r="P45" s="80"/>
      <c r="Q45" s="80"/>
      <c r="R45" s="84">
        <f t="shared" si="2"/>
        <v>100</v>
      </c>
      <c r="S45" s="19" t="str">
        <f t="shared" si="4"/>
        <v>OK</v>
      </c>
      <c r="T45" s="48"/>
      <c r="U45" s="48"/>
      <c r="V45" s="48"/>
      <c r="W45" s="48"/>
      <c r="X45" s="48"/>
      <c r="Y45" s="50"/>
      <c r="Z45" s="50"/>
      <c r="AA45" s="50"/>
      <c r="AB45" s="50"/>
      <c r="AC45" s="50"/>
      <c r="AD45" s="50"/>
      <c r="AE45" s="50"/>
      <c r="AF45" s="51"/>
      <c r="AG45" s="51"/>
      <c r="AH45" s="51"/>
      <c r="AI45" s="51"/>
    </row>
    <row r="46" spans="1:35" ht="40" customHeight="1" x14ac:dyDescent="0.35">
      <c r="A46" s="109"/>
      <c r="B46" s="112"/>
      <c r="C46" s="33">
        <v>43</v>
      </c>
      <c r="D46" s="124"/>
      <c r="E46" s="39" t="s">
        <v>91</v>
      </c>
      <c r="F46" s="40" t="s">
        <v>37</v>
      </c>
      <c r="G46" s="40" t="s">
        <v>92</v>
      </c>
      <c r="H46" s="40" t="s">
        <v>29</v>
      </c>
      <c r="I46" s="38">
        <v>15.61</v>
      </c>
      <c r="J46" s="17">
        <v>200</v>
      </c>
      <c r="K46" s="79">
        <f t="shared" si="0"/>
        <v>0</v>
      </c>
      <c r="L46" s="81">
        <f t="shared" si="3"/>
        <v>0</v>
      </c>
      <c r="M46" s="82"/>
      <c r="N46" s="83">
        <f t="shared" si="1"/>
        <v>50</v>
      </c>
      <c r="O46" s="80"/>
      <c r="P46" s="80"/>
      <c r="Q46" s="80"/>
      <c r="R46" s="84">
        <f t="shared" si="2"/>
        <v>200</v>
      </c>
      <c r="S46" s="19" t="str">
        <f t="shared" si="4"/>
        <v>OK</v>
      </c>
      <c r="T46" s="48"/>
      <c r="U46" s="48"/>
      <c r="V46" s="48"/>
      <c r="W46" s="48"/>
      <c r="X46" s="48"/>
      <c r="Y46" s="50"/>
      <c r="Z46" s="50"/>
      <c r="AA46" s="50"/>
      <c r="AB46" s="50"/>
      <c r="AC46" s="50"/>
      <c r="AD46" s="50"/>
      <c r="AE46" s="50"/>
      <c r="AF46" s="51"/>
      <c r="AG46" s="51"/>
      <c r="AH46" s="51"/>
      <c r="AI46" s="51"/>
    </row>
    <row r="47" spans="1:35" ht="40" customHeight="1" x14ac:dyDescent="0.35">
      <c r="A47" s="109"/>
      <c r="B47" s="112"/>
      <c r="C47" s="33">
        <v>44</v>
      </c>
      <c r="D47" s="124"/>
      <c r="E47" s="39" t="s">
        <v>93</v>
      </c>
      <c r="F47" s="40" t="s">
        <v>125</v>
      </c>
      <c r="G47" s="40" t="s">
        <v>28</v>
      </c>
      <c r="H47" s="40" t="s">
        <v>29</v>
      </c>
      <c r="I47" s="38">
        <v>144.44999999999999</v>
      </c>
      <c r="J47" s="17">
        <v>4</v>
      </c>
      <c r="K47" s="79">
        <f t="shared" si="0"/>
        <v>0</v>
      </c>
      <c r="L47" s="81">
        <f t="shared" si="3"/>
        <v>0</v>
      </c>
      <c r="M47" s="82"/>
      <c r="N47" s="83">
        <f t="shared" si="1"/>
        <v>1</v>
      </c>
      <c r="O47" s="80"/>
      <c r="P47" s="80"/>
      <c r="Q47" s="80"/>
      <c r="R47" s="84">
        <f t="shared" si="2"/>
        <v>4</v>
      </c>
      <c r="S47" s="19" t="str">
        <f t="shared" si="4"/>
        <v>OK</v>
      </c>
      <c r="T47" s="48"/>
      <c r="U47" s="48"/>
      <c r="V47" s="48"/>
      <c r="W47" s="48"/>
      <c r="X47" s="48"/>
      <c r="Y47" s="50"/>
      <c r="Z47" s="50"/>
      <c r="AA47" s="50"/>
      <c r="AB47" s="50"/>
      <c r="AC47" s="50"/>
      <c r="AD47" s="50"/>
      <c r="AE47" s="50"/>
      <c r="AF47" s="51"/>
      <c r="AG47" s="51"/>
      <c r="AH47" s="51"/>
      <c r="AI47" s="51"/>
    </row>
    <row r="48" spans="1:35" ht="40" customHeight="1" x14ac:dyDescent="0.35">
      <c r="A48" s="110"/>
      <c r="B48" s="113"/>
      <c r="C48" s="33">
        <v>45</v>
      </c>
      <c r="D48" s="125"/>
      <c r="E48" s="39" t="s">
        <v>94</v>
      </c>
      <c r="F48" s="40" t="s">
        <v>125</v>
      </c>
      <c r="G48" s="40" t="s">
        <v>28</v>
      </c>
      <c r="H48" s="40" t="s">
        <v>29</v>
      </c>
      <c r="I48" s="38">
        <v>157.99</v>
      </c>
      <c r="J48" s="17">
        <v>8</v>
      </c>
      <c r="K48" s="79">
        <f t="shared" si="0"/>
        <v>0</v>
      </c>
      <c r="L48" s="81">
        <f t="shared" si="3"/>
        <v>0</v>
      </c>
      <c r="M48" s="82"/>
      <c r="N48" s="83">
        <f t="shared" si="1"/>
        <v>2</v>
      </c>
      <c r="O48" s="80"/>
      <c r="P48" s="80"/>
      <c r="Q48" s="80"/>
      <c r="R48" s="84">
        <f t="shared" si="2"/>
        <v>8</v>
      </c>
      <c r="S48" s="19" t="str">
        <f t="shared" si="4"/>
        <v>OK</v>
      </c>
      <c r="T48" s="48"/>
      <c r="U48" s="48"/>
      <c r="V48" s="48"/>
      <c r="W48" s="48"/>
      <c r="X48" s="48"/>
      <c r="Y48" s="50"/>
      <c r="Z48" s="50"/>
      <c r="AA48" s="50"/>
      <c r="AB48" s="50"/>
      <c r="AC48" s="50"/>
      <c r="AD48" s="50"/>
      <c r="AE48" s="50"/>
      <c r="AF48" s="51"/>
      <c r="AG48" s="51"/>
      <c r="AH48" s="51"/>
      <c r="AI48" s="51"/>
    </row>
    <row r="49" spans="1:35" ht="40" customHeight="1" x14ac:dyDescent="0.35">
      <c r="A49" s="108" t="s">
        <v>140</v>
      </c>
      <c r="B49" s="111">
        <v>2</v>
      </c>
      <c r="C49" s="33">
        <v>46</v>
      </c>
      <c r="D49" s="114" t="s">
        <v>123</v>
      </c>
      <c r="E49" s="39" t="s">
        <v>27</v>
      </c>
      <c r="F49" s="40" t="s">
        <v>125</v>
      </c>
      <c r="G49" s="40" t="s">
        <v>28</v>
      </c>
      <c r="H49" s="40" t="s">
        <v>29</v>
      </c>
      <c r="I49" s="38">
        <v>185.26</v>
      </c>
      <c r="J49" s="17">
        <v>0</v>
      </c>
      <c r="K49" s="79">
        <f t="shared" si="0"/>
        <v>0</v>
      </c>
      <c r="L49" s="81">
        <f t="shared" si="3"/>
        <v>0</v>
      </c>
      <c r="M49" s="82"/>
      <c r="N49" s="83">
        <f t="shared" si="1"/>
        <v>0</v>
      </c>
      <c r="O49" s="80"/>
      <c r="P49" s="80"/>
      <c r="Q49" s="80"/>
      <c r="R49" s="84">
        <f t="shared" si="2"/>
        <v>0</v>
      </c>
      <c r="S49" s="19" t="str">
        <f t="shared" si="4"/>
        <v>OK</v>
      </c>
      <c r="T49" s="48"/>
      <c r="U49" s="48"/>
      <c r="V49" s="48"/>
      <c r="W49" s="48"/>
      <c r="X49" s="48"/>
      <c r="Y49" s="50"/>
      <c r="Z49" s="50"/>
      <c r="AA49" s="50"/>
      <c r="AB49" s="50"/>
      <c r="AC49" s="50"/>
      <c r="AD49" s="50"/>
      <c r="AE49" s="50"/>
      <c r="AF49" s="51"/>
      <c r="AG49" s="51"/>
      <c r="AH49" s="51"/>
      <c r="AI49" s="51"/>
    </row>
    <row r="50" spans="1:35" ht="40" customHeight="1" x14ac:dyDescent="0.35">
      <c r="A50" s="109"/>
      <c r="B50" s="112"/>
      <c r="C50" s="33">
        <v>47</v>
      </c>
      <c r="D50" s="115"/>
      <c r="E50" s="39" t="s">
        <v>30</v>
      </c>
      <c r="F50" s="40" t="s">
        <v>31</v>
      </c>
      <c r="G50" s="40" t="s">
        <v>28</v>
      </c>
      <c r="H50" s="40" t="s">
        <v>29</v>
      </c>
      <c r="I50" s="38">
        <v>14.82</v>
      </c>
      <c r="J50" s="17">
        <v>0</v>
      </c>
      <c r="K50" s="79">
        <f t="shared" si="0"/>
        <v>0</v>
      </c>
      <c r="L50" s="81">
        <f t="shared" si="3"/>
        <v>0</v>
      </c>
      <c r="M50" s="82"/>
      <c r="N50" s="83">
        <f t="shared" si="1"/>
        <v>0</v>
      </c>
      <c r="O50" s="80"/>
      <c r="P50" s="80"/>
      <c r="Q50" s="80"/>
      <c r="R50" s="84">
        <f t="shared" si="2"/>
        <v>0</v>
      </c>
      <c r="S50" s="19" t="str">
        <f t="shared" si="4"/>
        <v>OK</v>
      </c>
      <c r="T50" s="48"/>
      <c r="U50" s="48"/>
      <c r="V50" s="48"/>
      <c r="W50" s="48"/>
      <c r="X50" s="48"/>
      <c r="Y50" s="50"/>
      <c r="Z50" s="50"/>
      <c r="AA50" s="50"/>
      <c r="AB50" s="50"/>
      <c r="AC50" s="50"/>
      <c r="AD50" s="50"/>
      <c r="AE50" s="50"/>
      <c r="AF50" s="51"/>
      <c r="AG50" s="51"/>
      <c r="AH50" s="51"/>
      <c r="AI50" s="51"/>
    </row>
    <row r="51" spans="1:35" ht="40" customHeight="1" x14ac:dyDescent="0.35">
      <c r="A51" s="109"/>
      <c r="B51" s="112"/>
      <c r="C51" s="33">
        <v>48</v>
      </c>
      <c r="D51" s="115"/>
      <c r="E51" s="39" t="s">
        <v>35</v>
      </c>
      <c r="F51" s="40" t="s">
        <v>125</v>
      </c>
      <c r="G51" s="40" t="s">
        <v>36</v>
      </c>
      <c r="H51" s="40" t="s">
        <v>29</v>
      </c>
      <c r="I51" s="38">
        <v>55.57</v>
      </c>
      <c r="J51" s="17">
        <v>0</v>
      </c>
      <c r="K51" s="79">
        <f t="shared" si="0"/>
        <v>0</v>
      </c>
      <c r="L51" s="81">
        <f t="shared" si="3"/>
        <v>0</v>
      </c>
      <c r="M51" s="82"/>
      <c r="N51" s="83">
        <f t="shared" si="1"/>
        <v>0</v>
      </c>
      <c r="O51" s="80"/>
      <c r="P51" s="80"/>
      <c r="Q51" s="80"/>
      <c r="R51" s="84">
        <f t="shared" si="2"/>
        <v>0</v>
      </c>
      <c r="S51" s="19" t="str">
        <f t="shared" si="4"/>
        <v>OK</v>
      </c>
      <c r="T51" s="48"/>
      <c r="U51" s="48"/>
      <c r="V51" s="48"/>
      <c r="W51" s="48"/>
      <c r="X51" s="48"/>
      <c r="Y51" s="50"/>
      <c r="Z51" s="50"/>
      <c r="AA51" s="50"/>
      <c r="AB51" s="50"/>
      <c r="AC51" s="50"/>
      <c r="AD51" s="50"/>
      <c r="AE51" s="50"/>
      <c r="AF51" s="51"/>
      <c r="AG51" s="51"/>
      <c r="AH51" s="51"/>
      <c r="AI51" s="51"/>
    </row>
    <row r="52" spans="1:35" ht="40" customHeight="1" x14ac:dyDescent="0.35">
      <c r="A52" s="109"/>
      <c r="B52" s="112"/>
      <c r="C52" s="33">
        <v>49</v>
      </c>
      <c r="D52" s="115"/>
      <c r="E52" s="39" t="s">
        <v>127</v>
      </c>
      <c r="F52" s="40" t="s">
        <v>125</v>
      </c>
      <c r="G52" s="40" t="s">
        <v>28</v>
      </c>
      <c r="H52" s="40" t="s">
        <v>29</v>
      </c>
      <c r="I52" s="38">
        <v>4.88</v>
      </c>
      <c r="J52" s="17">
        <v>0</v>
      </c>
      <c r="K52" s="79">
        <f t="shared" si="0"/>
        <v>0</v>
      </c>
      <c r="L52" s="81">
        <f t="shared" si="3"/>
        <v>0</v>
      </c>
      <c r="M52" s="82"/>
      <c r="N52" s="83">
        <f t="shared" si="1"/>
        <v>0</v>
      </c>
      <c r="O52" s="80"/>
      <c r="P52" s="80"/>
      <c r="Q52" s="80"/>
      <c r="R52" s="84">
        <f t="shared" si="2"/>
        <v>0</v>
      </c>
      <c r="S52" s="19" t="str">
        <f t="shared" si="4"/>
        <v>OK</v>
      </c>
      <c r="T52" s="48"/>
      <c r="U52" s="48"/>
      <c r="V52" s="48"/>
      <c r="W52" s="48"/>
      <c r="X52" s="48"/>
      <c r="Y52" s="50"/>
      <c r="Z52" s="50"/>
      <c r="AA52" s="50"/>
      <c r="AB52" s="50"/>
      <c r="AC52" s="50"/>
      <c r="AD52" s="50"/>
      <c r="AE52" s="50"/>
      <c r="AF52" s="51"/>
      <c r="AG52" s="51"/>
      <c r="AH52" s="51"/>
      <c r="AI52" s="51"/>
    </row>
    <row r="53" spans="1:35" ht="40" customHeight="1" x14ac:dyDescent="0.35">
      <c r="A53" s="109"/>
      <c r="B53" s="112"/>
      <c r="C53" s="33">
        <v>50</v>
      </c>
      <c r="D53" s="115"/>
      <c r="E53" s="39" t="s">
        <v>129</v>
      </c>
      <c r="F53" s="40" t="s">
        <v>37</v>
      </c>
      <c r="G53" s="40" t="s">
        <v>39</v>
      </c>
      <c r="H53" s="40" t="s">
        <v>29</v>
      </c>
      <c r="I53" s="38">
        <v>14.54</v>
      </c>
      <c r="J53" s="17">
        <v>0</v>
      </c>
      <c r="K53" s="79">
        <f t="shared" si="0"/>
        <v>0</v>
      </c>
      <c r="L53" s="81">
        <f t="shared" si="3"/>
        <v>0</v>
      </c>
      <c r="M53" s="82"/>
      <c r="N53" s="83">
        <f t="shared" si="1"/>
        <v>0</v>
      </c>
      <c r="O53" s="80"/>
      <c r="P53" s="80"/>
      <c r="Q53" s="80"/>
      <c r="R53" s="84">
        <f t="shared" si="2"/>
        <v>0</v>
      </c>
      <c r="S53" s="19" t="str">
        <f t="shared" si="4"/>
        <v>OK</v>
      </c>
      <c r="T53" s="48"/>
      <c r="U53" s="48"/>
      <c r="V53" s="48"/>
      <c r="W53" s="48"/>
      <c r="X53" s="48"/>
      <c r="Y53" s="50"/>
      <c r="Z53" s="50"/>
      <c r="AA53" s="50"/>
      <c r="AB53" s="50"/>
      <c r="AC53" s="50"/>
      <c r="AD53" s="50"/>
      <c r="AE53" s="50"/>
      <c r="AF53" s="51"/>
      <c r="AG53" s="51"/>
      <c r="AH53" s="51"/>
      <c r="AI53" s="51"/>
    </row>
    <row r="54" spans="1:35" ht="40" customHeight="1" x14ac:dyDescent="0.35">
      <c r="A54" s="109"/>
      <c r="B54" s="112"/>
      <c r="C54" s="33">
        <v>51</v>
      </c>
      <c r="D54" s="115"/>
      <c r="E54" s="39" t="s">
        <v>130</v>
      </c>
      <c r="F54" s="40" t="s">
        <v>37</v>
      </c>
      <c r="G54" s="40" t="s">
        <v>40</v>
      </c>
      <c r="H54" s="40" t="s">
        <v>29</v>
      </c>
      <c r="I54" s="38">
        <v>15.8</v>
      </c>
      <c r="J54" s="17">
        <v>0</v>
      </c>
      <c r="K54" s="79">
        <f t="shared" si="0"/>
        <v>0</v>
      </c>
      <c r="L54" s="81">
        <f t="shared" si="3"/>
        <v>0</v>
      </c>
      <c r="M54" s="82"/>
      <c r="N54" s="83">
        <f t="shared" si="1"/>
        <v>0</v>
      </c>
      <c r="O54" s="80"/>
      <c r="P54" s="80"/>
      <c r="Q54" s="80"/>
      <c r="R54" s="84">
        <f t="shared" si="2"/>
        <v>0</v>
      </c>
      <c r="S54" s="19" t="str">
        <f t="shared" si="4"/>
        <v>OK</v>
      </c>
      <c r="T54" s="48"/>
      <c r="U54" s="48"/>
      <c r="V54" s="48"/>
      <c r="W54" s="48"/>
      <c r="X54" s="48"/>
      <c r="Y54" s="50"/>
      <c r="Z54" s="50"/>
      <c r="AA54" s="50"/>
      <c r="AB54" s="50"/>
      <c r="AC54" s="50"/>
      <c r="AD54" s="50"/>
      <c r="AE54" s="50"/>
      <c r="AF54" s="51"/>
      <c r="AG54" s="51"/>
      <c r="AH54" s="51"/>
      <c r="AI54" s="51"/>
    </row>
    <row r="55" spans="1:35" ht="40" customHeight="1" x14ac:dyDescent="0.35">
      <c r="A55" s="109"/>
      <c r="B55" s="112"/>
      <c r="C55" s="33">
        <v>52</v>
      </c>
      <c r="D55" s="115"/>
      <c r="E55" s="39" t="s">
        <v>44</v>
      </c>
      <c r="F55" s="40" t="s">
        <v>37</v>
      </c>
      <c r="G55" s="40" t="s">
        <v>45</v>
      </c>
      <c r="H55" s="40" t="s">
        <v>29</v>
      </c>
      <c r="I55" s="38">
        <v>25.35</v>
      </c>
      <c r="J55" s="17">
        <v>0</v>
      </c>
      <c r="K55" s="79">
        <f t="shared" si="0"/>
        <v>0</v>
      </c>
      <c r="L55" s="81">
        <f t="shared" si="3"/>
        <v>0</v>
      </c>
      <c r="M55" s="82"/>
      <c r="N55" s="83">
        <f t="shared" si="1"/>
        <v>0</v>
      </c>
      <c r="O55" s="80"/>
      <c r="P55" s="80"/>
      <c r="Q55" s="80"/>
      <c r="R55" s="84">
        <f t="shared" si="2"/>
        <v>0</v>
      </c>
      <c r="S55" s="19" t="str">
        <f t="shared" si="4"/>
        <v>OK</v>
      </c>
      <c r="T55" s="48"/>
      <c r="U55" s="48"/>
      <c r="V55" s="48"/>
      <c r="W55" s="48"/>
      <c r="X55" s="48"/>
      <c r="Y55" s="50"/>
      <c r="Z55" s="50"/>
      <c r="AA55" s="50"/>
      <c r="AB55" s="50"/>
      <c r="AC55" s="50"/>
      <c r="AD55" s="50"/>
      <c r="AE55" s="50"/>
      <c r="AF55" s="51"/>
      <c r="AG55" s="51"/>
      <c r="AH55" s="51"/>
      <c r="AI55" s="51"/>
    </row>
    <row r="56" spans="1:35" ht="40" customHeight="1" x14ac:dyDescent="0.35">
      <c r="A56" s="109"/>
      <c r="B56" s="112"/>
      <c r="C56" s="33">
        <v>53</v>
      </c>
      <c r="D56" s="115"/>
      <c r="E56" s="39" t="s">
        <v>46</v>
      </c>
      <c r="F56" s="40" t="s">
        <v>37</v>
      </c>
      <c r="G56" s="40" t="s">
        <v>47</v>
      </c>
      <c r="H56" s="40" t="s">
        <v>29</v>
      </c>
      <c r="I56" s="38">
        <v>20</v>
      </c>
      <c r="J56" s="17">
        <v>0</v>
      </c>
      <c r="K56" s="79">
        <f t="shared" si="0"/>
        <v>0</v>
      </c>
      <c r="L56" s="81">
        <f t="shared" si="3"/>
        <v>0</v>
      </c>
      <c r="M56" s="82"/>
      <c r="N56" s="83">
        <f t="shared" si="1"/>
        <v>0</v>
      </c>
      <c r="O56" s="80"/>
      <c r="P56" s="80"/>
      <c r="Q56" s="80"/>
      <c r="R56" s="84">
        <f t="shared" si="2"/>
        <v>0</v>
      </c>
      <c r="S56" s="19" t="str">
        <f t="shared" si="4"/>
        <v>OK</v>
      </c>
      <c r="T56" s="48"/>
      <c r="U56" s="48"/>
      <c r="V56" s="48"/>
      <c r="W56" s="48"/>
      <c r="X56" s="48"/>
      <c r="Y56" s="50"/>
      <c r="Z56" s="50"/>
      <c r="AA56" s="50"/>
      <c r="AB56" s="50"/>
      <c r="AC56" s="50"/>
      <c r="AD56" s="50"/>
      <c r="AE56" s="50"/>
      <c r="AF56" s="51"/>
      <c r="AG56" s="51"/>
      <c r="AH56" s="51"/>
      <c r="AI56" s="51"/>
    </row>
    <row r="57" spans="1:35" ht="40" customHeight="1" x14ac:dyDescent="0.35">
      <c r="A57" s="109"/>
      <c r="B57" s="112"/>
      <c r="C57" s="33">
        <v>54</v>
      </c>
      <c r="D57" s="115"/>
      <c r="E57" s="39" t="s">
        <v>48</v>
      </c>
      <c r="F57" s="40" t="s">
        <v>37</v>
      </c>
      <c r="G57" s="40" t="s">
        <v>49</v>
      </c>
      <c r="H57" s="40" t="s">
        <v>29</v>
      </c>
      <c r="I57" s="38">
        <v>14.23</v>
      </c>
      <c r="J57" s="17">
        <v>0</v>
      </c>
      <c r="K57" s="79">
        <f t="shared" si="0"/>
        <v>0</v>
      </c>
      <c r="L57" s="81">
        <f t="shared" si="3"/>
        <v>0</v>
      </c>
      <c r="M57" s="82"/>
      <c r="N57" s="83">
        <f t="shared" si="1"/>
        <v>0</v>
      </c>
      <c r="O57" s="80"/>
      <c r="P57" s="80"/>
      <c r="Q57" s="80"/>
      <c r="R57" s="84">
        <f t="shared" si="2"/>
        <v>0</v>
      </c>
      <c r="S57" s="19" t="str">
        <f t="shared" si="4"/>
        <v>OK</v>
      </c>
      <c r="T57" s="48"/>
      <c r="U57" s="48"/>
      <c r="V57" s="48"/>
      <c r="W57" s="48"/>
      <c r="X57" s="48"/>
      <c r="Y57" s="50"/>
      <c r="Z57" s="50"/>
      <c r="AA57" s="50"/>
      <c r="AB57" s="50"/>
      <c r="AC57" s="50"/>
      <c r="AD57" s="50"/>
      <c r="AE57" s="50"/>
      <c r="AF57" s="51"/>
      <c r="AG57" s="51"/>
      <c r="AH57" s="51"/>
      <c r="AI57" s="51"/>
    </row>
    <row r="58" spans="1:35" ht="40" customHeight="1" x14ac:dyDescent="0.35">
      <c r="A58" s="109"/>
      <c r="B58" s="112"/>
      <c r="C58" s="33">
        <v>55</v>
      </c>
      <c r="D58" s="115"/>
      <c r="E58" s="39" t="s">
        <v>54</v>
      </c>
      <c r="F58" s="40" t="s">
        <v>37</v>
      </c>
      <c r="G58" s="40" t="s">
        <v>95</v>
      </c>
      <c r="H58" s="40" t="s">
        <v>29</v>
      </c>
      <c r="I58" s="38">
        <v>64.08</v>
      </c>
      <c r="J58" s="17">
        <v>0</v>
      </c>
      <c r="K58" s="79">
        <f t="shared" si="0"/>
        <v>0</v>
      </c>
      <c r="L58" s="81">
        <f t="shared" si="3"/>
        <v>0</v>
      </c>
      <c r="M58" s="82"/>
      <c r="N58" s="83">
        <f t="shared" si="1"/>
        <v>0</v>
      </c>
      <c r="O58" s="80"/>
      <c r="P58" s="80"/>
      <c r="Q58" s="80"/>
      <c r="R58" s="84">
        <f t="shared" si="2"/>
        <v>0</v>
      </c>
      <c r="S58" s="19" t="str">
        <f t="shared" si="4"/>
        <v>OK</v>
      </c>
      <c r="T58" s="48"/>
      <c r="U58" s="48"/>
      <c r="V58" s="48"/>
      <c r="W58" s="48"/>
      <c r="X58" s="48"/>
      <c r="Y58" s="50"/>
      <c r="Z58" s="50"/>
      <c r="AA58" s="50"/>
      <c r="AB58" s="50"/>
      <c r="AC58" s="50"/>
      <c r="AD58" s="50"/>
      <c r="AE58" s="50"/>
      <c r="AF58" s="51"/>
      <c r="AG58" s="51"/>
      <c r="AH58" s="51"/>
      <c r="AI58" s="51"/>
    </row>
    <row r="59" spans="1:35" ht="40" customHeight="1" x14ac:dyDescent="0.35">
      <c r="A59" s="109"/>
      <c r="B59" s="112"/>
      <c r="C59" s="33">
        <v>56</v>
      </c>
      <c r="D59" s="115"/>
      <c r="E59" s="39" t="s">
        <v>56</v>
      </c>
      <c r="F59" s="40" t="s">
        <v>37</v>
      </c>
      <c r="G59" s="40" t="s">
        <v>96</v>
      </c>
      <c r="H59" s="40" t="s">
        <v>29</v>
      </c>
      <c r="I59" s="38">
        <v>24.58</v>
      </c>
      <c r="J59" s="17">
        <v>0</v>
      </c>
      <c r="K59" s="79">
        <f t="shared" si="0"/>
        <v>0</v>
      </c>
      <c r="L59" s="81">
        <f t="shared" si="3"/>
        <v>0</v>
      </c>
      <c r="M59" s="82"/>
      <c r="N59" s="83">
        <f t="shared" si="1"/>
        <v>0</v>
      </c>
      <c r="O59" s="80"/>
      <c r="P59" s="80"/>
      <c r="Q59" s="80"/>
      <c r="R59" s="84">
        <f t="shared" si="2"/>
        <v>0</v>
      </c>
      <c r="S59" s="19" t="str">
        <f t="shared" si="4"/>
        <v>OK</v>
      </c>
      <c r="T59" s="48"/>
      <c r="U59" s="48"/>
      <c r="V59" s="48"/>
      <c r="W59" s="48"/>
      <c r="X59" s="48"/>
      <c r="Y59" s="50"/>
      <c r="Z59" s="50"/>
      <c r="AA59" s="50"/>
      <c r="AB59" s="50"/>
      <c r="AC59" s="50"/>
      <c r="AD59" s="50"/>
      <c r="AE59" s="50"/>
      <c r="AF59" s="51"/>
      <c r="AG59" s="51"/>
      <c r="AH59" s="51"/>
      <c r="AI59" s="51"/>
    </row>
    <row r="60" spans="1:35" ht="40" customHeight="1" x14ac:dyDescent="0.35">
      <c r="A60" s="109"/>
      <c r="B60" s="112"/>
      <c r="C60" s="33">
        <v>57</v>
      </c>
      <c r="D60" s="115"/>
      <c r="E60" s="39" t="s">
        <v>58</v>
      </c>
      <c r="F60" s="40" t="s">
        <v>37</v>
      </c>
      <c r="G60" s="40" t="s">
        <v>59</v>
      </c>
      <c r="H60" s="40" t="s">
        <v>29</v>
      </c>
      <c r="I60" s="38">
        <v>55.06</v>
      </c>
      <c r="J60" s="17">
        <v>0</v>
      </c>
      <c r="K60" s="79">
        <f t="shared" si="0"/>
        <v>0</v>
      </c>
      <c r="L60" s="81">
        <f t="shared" si="3"/>
        <v>0</v>
      </c>
      <c r="M60" s="82"/>
      <c r="N60" s="83">
        <f t="shared" si="1"/>
        <v>0</v>
      </c>
      <c r="O60" s="80"/>
      <c r="P60" s="80"/>
      <c r="Q60" s="80"/>
      <c r="R60" s="84">
        <f t="shared" si="2"/>
        <v>0</v>
      </c>
      <c r="S60" s="19" t="str">
        <f t="shared" si="4"/>
        <v>OK</v>
      </c>
      <c r="T60" s="48"/>
      <c r="U60" s="48"/>
      <c r="V60" s="48"/>
      <c r="W60" s="48"/>
      <c r="X60" s="48"/>
      <c r="Y60" s="50"/>
      <c r="Z60" s="50"/>
      <c r="AA60" s="50"/>
      <c r="AB60" s="50"/>
      <c r="AC60" s="50"/>
      <c r="AD60" s="50"/>
      <c r="AE60" s="50"/>
      <c r="AF60" s="51"/>
      <c r="AG60" s="51"/>
      <c r="AH60" s="51"/>
      <c r="AI60" s="51"/>
    </row>
    <row r="61" spans="1:35" ht="40" customHeight="1" x14ac:dyDescent="0.35">
      <c r="A61" s="109"/>
      <c r="B61" s="112"/>
      <c r="C61" s="33">
        <v>58</v>
      </c>
      <c r="D61" s="115"/>
      <c r="E61" s="39" t="s">
        <v>62</v>
      </c>
      <c r="F61" s="40" t="s">
        <v>125</v>
      </c>
      <c r="G61" s="40" t="s">
        <v>63</v>
      </c>
      <c r="H61" s="40" t="s">
        <v>29</v>
      </c>
      <c r="I61" s="38">
        <v>985.48</v>
      </c>
      <c r="J61" s="17">
        <v>0</v>
      </c>
      <c r="K61" s="79">
        <f t="shared" si="0"/>
        <v>0</v>
      </c>
      <c r="L61" s="81">
        <f t="shared" si="3"/>
        <v>0</v>
      </c>
      <c r="M61" s="82"/>
      <c r="N61" s="83">
        <f t="shared" si="1"/>
        <v>0</v>
      </c>
      <c r="O61" s="80"/>
      <c r="P61" s="80"/>
      <c r="Q61" s="80"/>
      <c r="R61" s="84">
        <f t="shared" si="2"/>
        <v>0</v>
      </c>
      <c r="S61" s="19" t="str">
        <f t="shared" si="4"/>
        <v>OK</v>
      </c>
      <c r="T61" s="48"/>
      <c r="U61" s="48"/>
      <c r="V61" s="48"/>
      <c r="W61" s="48"/>
      <c r="X61" s="48"/>
      <c r="Y61" s="50"/>
      <c r="Z61" s="50"/>
      <c r="AA61" s="50"/>
      <c r="AB61" s="50"/>
      <c r="AC61" s="50"/>
      <c r="AD61" s="50"/>
      <c r="AE61" s="50"/>
      <c r="AF61" s="51"/>
      <c r="AG61" s="51"/>
      <c r="AH61" s="51"/>
      <c r="AI61" s="51"/>
    </row>
    <row r="62" spans="1:35" ht="40" customHeight="1" x14ac:dyDescent="0.35">
      <c r="A62" s="109"/>
      <c r="B62" s="112"/>
      <c r="C62" s="33">
        <v>59</v>
      </c>
      <c r="D62" s="115"/>
      <c r="E62" s="39" t="s">
        <v>64</v>
      </c>
      <c r="F62" s="40" t="s">
        <v>125</v>
      </c>
      <c r="G62" s="40" t="s">
        <v>63</v>
      </c>
      <c r="H62" s="40" t="s">
        <v>29</v>
      </c>
      <c r="I62" s="38">
        <v>518.16999999999996</v>
      </c>
      <c r="J62" s="17">
        <v>0</v>
      </c>
      <c r="K62" s="79">
        <f t="shared" si="0"/>
        <v>0</v>
      </c>
      <c r="L62" s="81">
        <f t="shared" si="3"/>
        <v>0</v>
      </c>
      <c r="M62" s="82"/>
      <c r="N62" s="83">
        <f t="shared" si="1"/>
        <v>0</v>
      </c>
      <c r="O62" s="80"/>
      <c r="P62" s="80"/>
      <c r="Q62" s="80"/>
      <c r="R62" s="84">
        <f t="shared" si="2"/>
        <v>0</v>
      </c>
      <c r="S62" s="19" t="str">
        <f t="shared" si="4"/>
        <v>OK</v>
      </c>
      <c r="T62" s="48"/>
      <c r="U62" s="48"/>
      <c r="V62" s="48"/>
      <c r="W62" s="48"/>
      <c r="X62" s="48"/>
      <c r="Y62" s="50"/>
      <c r="Z62" s="50"/>
      <c r="AA62" s="50"/>
      <c r="AB62" s="50"/>
      <c r="AC62" s="50"/>
      <c r="AD62" s="50"/>
      <c r="AE62" s="50"/>
      <c r="AF62" s="51"/>
      <c r="AG62" s="51"/>
      <c r="AH62" s="51"/>
      <c r="AI62" s="51"/>
    </row>
    <row r="63" spans="1:35" ht="40" customHeight="1" x14ac:dyDescent="0.35">
      <c r="A63" s="109"/>
      <c r="B63" s="112"/>
      <c r="C63" s="33">
        <v>60</v>
      </c>
      <c r="D63" s="115"/>
      <c r="E63" s="39" t="s">
        <v>65</v>
      </c>
      <c r="F63" s="40" t="s">
        <v>125</v>
      </c>
      <c r="G63" s="40" t="s">
        <v>66</v>
      </c>
      <c r="H63" s="40" t="s">
        <v>29</v>
      </c>
      <c r="I63" s="38">
        <v>139.9</v>
      </c>
      <c r="J63" s="17">
        <v>0</v>
      </c>
      <c r="K63" s="79">
        <f t="shared" si="0"/>
        <v>0</v>
      </c>
      <c r="L63" s="81">
        <f t="shared" si="3"/>
        <v>0</v>
      </c>
      <c r="M63" s="82"/>
      <c r="N63" s="83">
        <f t="shared" si="1"/>
        <v>0</v>
      </c>
      <c r="O63" s="80"/>
      <c r="P63" s="80"/>
      <c r="Q63" s="80"/>
      <c r="R63" s="84">
        <f t="shared" si="2"/>
        <v>0</v>
      </c>
      <c r="S63" s="19" t="str">
        <f t="shared" si="4"/>
        <v>OK</v>
      </c>
      <c r="T63" s="48"/>
      <c r="U63" s="48"/>
      <c r="V63" s="48"/>
      <c r="W63" s="48"/>
      <c r="X63" s="48"/>
      <c r="Y63" s="50"/>
      <c r="Z63" s="50"/>
      <c r="AA63" s="50"/>
      <c r="AB63" s="50"/>
      <c r="AC63" s="50"/>
      <c r="AD63" s="50"/>
      <c r="AE63" s="50"/>
      <c r="AF63" s="51"/>
      <c r="AG63" s="51"/>
      <c r="AH63" s="51"/>
      <c r="AI63" s="51"/>
    </row>
    <row r="64" spans="1:35" ht="40" customHeight="1" x14ac:dyDescent="0.35">
      <c r="A64" s="109"/>
      <c r="B64" s="112"/>
      <c r="C64" s="33">
        <v>61</v>
      </c>
      <c r="D64" s="115"/>
      <c r="E64" s="39" t="s">
        <v>67</v>
      </c>
      <c r="F64" s="40" t="s">
        <v>125</v>
      </c>
      <c r="G64" s="40" t="s">
        <v>68</v>
      </c>
      <c r="H64" s="40" t="s">
        <v>29</v>
      </c>
      <c r="I64" s="38">
        <v>642.58000000000004</v>
      </c>
      <c r="J64" s="17">
        <v>0</v>
      </c>
      <c r="K64" s="79">
        <f t="shared" si="0"/>
        <v>0</v>
      </c>
      <c r="L64" s="81">
        <f t="shared" si="3"/>
        <v>0</v>
      </c>
      <c r="M64" s="82"/>
      <c r="N64" s="83">
        <f t="shared" si="1"/>
        <v>0</v>
      </c>
      <c r="O64" s="80"/>
      <c r="P64" s="80"/>
      <c r="Q64" s="80"/>
      <c r="R64" s="84">
        <f t="shared" si="2"/>
        <v>0</v>
      </c>
      <c r="S64" s="19" t="str">
        <f t="shared" si="4"/>
        <v>OK</v>
      </c>
      <c r="T64" s="48"/>
      <c r="U64" s="48"/>
      <c r="V64" s="48"/>
      <c r="W64" s="48"/>
      <c r="X64" s="48"/>
      <c r="Y64" s="50"/>
      <c r="Z64" s="50"/>
      <c r="AA64" s="50"/>
      <c r="AB64" s="50"/>
      <c r="AC64" s="50"/>
      <c r="AD64" s="50"/>
      <c r="AE64" s="50"/>
      <c r="AF64" s="51"/>
      <c r="AG64" s="51"/>
      <c r="AH64" s="51"/>
      <c r="AI64" s="51"/>
    </row>
    <row r="65" spans="1:35" ht="40" customHeight="1" x14ac:dyDescent="0.35">
      <c r="A65" s="109"/>
      <c r="B65" s="112"/>
      <c r="C65" s="33">
        <v>62</v>
      </c>
      <c r="D65" s="115"/>
      <c r="E65" s="39" t="s">
        <v>74</v>
      </c>
      <c r="F65" s="40" t="s">
        <v>125</v>
      </c>
      <c r="G65" s="40" t="s">
        <v>39</v>
      </c>
      <c r="H65" s="40" t="s">
        <v>29</v>
      </c>
      <c r="I65" s="38">
        <v>993.02</v>
      </c>
      <c r="J65" s="17">
        <v>0</v>
      </c>
      <c r="K65" s="79">
        <f t="shared" si="0"/>
        <v>0</v>
      </c>
      <c r="L65" s="81">
        <f t="shared" si="3"/>
        <v>0</v>
      </c>
      <c r="M65" s="82"/>
      <c r="N65" s="83">
        <f t="shared" si="1"/>
        <v>0</v>
      </c>
      <c r="O65" s="80"/>
      <c r="P65" s="80"/>
      <c r="Q65" s="80"/>
      <c r="R65" s="84">
        <f t="shared" si="2"/>
        <v>0</v>
      </c>
      <c r="S65" s="19" t="str">
        <f t="shared" si="4"/>
        <v>OK</v>
      </c>
      <c r="T65" s="48"/>
      <c r="U65" s="48"/>
      <c r="V65" s="48"/>
      <c r="W65" s="48"/>
      <c r="X65" s="48"/>
      <c r="Y65" s="50"/>
      <c r="Z65" s="50"/>
      <c r="AA65" s="50"/>
      <c r="AB65" s="50"/>
      <c r="AC65" s="50"/>
      <c r="AD65" s="50"/>
      <c r="AE65" s="50"/>
      <c r="AF65" s="51"/>
      <c r="AG65" s="51"/>
      <c r="AH65" s="51"/>
      <c r="AI65" s="51"/>
    </row>
    <row r="66" spans="1:35" ht="40" customHeight="1" x14ac:dyDescent="0.35">
      <c r="A66" s="109"/>
      <c r="B66" s="112"/>
      <c r="C66" s="33">
        <v>63</v>
      </c>
      <c r="D66" s="115"/>
      <c r="E66" s="39" t="s">
        <v>78</v>
      </c>
      <c r="F66" s="40" t="s">
        <v>125</v>
      </c>
      <c r="G66" s="40" t="s">
        <v>28</v>
      </c>
      <c r="H66" s="40" t="s">
        <v>29</v>
      </c>
      <c r="I66" s="38">
        <v>66.69</v>
      </c>
      <c r="J66" s="17">
        <v>0</v>
      </c>
      <c r="K66" s="79">
        <f t="shared" si="0"/>
        <v>0</v>
      </c>
      <c r="L66" s="81">
        <f t="shared" si="3"/>
        <v>0</v>
      </c>
      <c r="M66" s="82"/>
      <c r="N66" s="83">
        <f t="shared" si="1"/>
        <v>0</v>
      </c>
      <c r="O66" s="80"/>
      <c r="P66" s="80"/>
      <c r="Q66" s="80"/>
      <c r="R66" s="84">
        <f t="shared" si="2"/>
        <v>0</v>
      </c>
      <c r="S66" s="19" t="str">
        <f t="shared" si="4"/>
        <v>OK</v>
      </c>
      <c r="T66" s="48"/>
      <c r="U66" s="48"/>
      <c r="V66" s="48"/>
      <c r="W66" s="48"/>
      <c r="X66" s="48"/>
      <c r="Y66" s="50"/>
      <c r="Z66" s="50"/>
      <c r="AA66" s="50"/>
      <c r="AB66" s="50"/>
      <c r="AC66" s="50"/>
      <c r="AD66" s="50"/>
      <c r="AE66" s="50"/>
      <c r="AF66" s="51"/>
      <c r="AG66" s="51"/>
      <c r="AH66" s="51"/>
      <c r="AI66" s="51"/>
    </row>
    <row r="67" spans="1:35" ht="40" customHeight="1" x14ac:dyDescent="0.35">
      <c r="A67" s="109"/>
      <c r="B67" s="112"/>
      <c r="C67" s="33">
        <v>64</v>
      </c>
      <c r="D67" s="115"/>
      <c r="E67" s="39" t="s">
        <v>131</v>
      </c>
      <c r="F67" s="40" t="s">
        <v>125</v>
      </c>
      <c r="G67" s="40" t="s">
        <v>28</v>
      </c>
      <c r="H67" s="40" t="s">
        <v>29</v>
      </c>
      <c r="I67" s="38">
        <v>63.14</v>
      </c>
      <c r="J67" s="17">
        <v>0</v>
      </c>
      <c r="K67" s="79">
        <f t="shared" si="0"/>
        <v>0</v>
      </c>
      <c r="L67" s="81">
        <f t="shared" si="3"/>
        <v>0</v>
      </c>
      <c r="M67" s="82"/>
      <c r="N67" s="83">
        <f t="shared" si="1"/>
        <v>0</v>
      </c>
      <c r="O67" s="80"/>
      <c r="P67" s="80"/>
      <c r="Q67" s="80"/>
      <c r="R67" s="84">
        <f t="shared" si="2"/>
        <v>0</v>
      </c>
      <c r="S67" s="19" t="str">
        <f t="shared" si="4"/>
        <v>OK</v>
      </c>
      <c r="T67" s="48"/>
      <c r="U67" s="48"/>
      <c r="V67" s="48"/>
      <c r="W67" s="48"/>
      <c r="X67" s="48"/>
      <c r="Y67" s="50"/>
      <c r="Z67" s="50"/>
      <c r="AA67" s="50"/>
      <c r="AB67" s="50"/>
      <c r="AC67" s="50"/>
      <c r="AD67" s="50"/>
      <c r="AE67" s="50"/>
      <c r="AF67" s="51"/>
      <c r="AG67" s="51"/>
      <c r="AH67" s="51"/>
      <c r="AI67" s="51"/>
    </row>
    <row r="68" spans="1:35" ht="40" customHeight="1" x14ac:dyDescent="0.35">
      <c r="A68" s="109"/>
      <c r="B68" s="112"/>
      <c r="C68" s="33">
        <v>65</v>
      </c>
      <c r="D68" s="115"/>
      <c r="E68" s="39" t="s">
        <v>132</v>
      </c>
      <c r="F68" s="40" t="s">
        <v>37</v>
      </c>
      <c r="G68" s="40" t="s">
        <v>79</v>
      </c>
      <c r="H68" s="40" t="s">
        <v>29</v>
      </c>
      <c r="I68" s="38">
        <v>11.99</v>
      </c>
      <c r="J68" s="17">
        <v>0</v>
      </c>
      <c r="K68" s="79">
        <f t="shared" ref="K68:K131" si="5">IF(SUM(T68:AK68)&gt;J68,J68,SUM(T68:AK68))</f>
        <v>0</v>
      </c>
      <c r="L68" s="81">
        <f t="shared" si="3"/>
        <v>0</v>
      </c>
      <c r="M68" s="82"/>
      <c r="N68" s="83">
        <f t="shared" ref="N68:N131" si="6">ROUND(IF(J68*0.25-0.5&lt;0,0,J68*0.25-0.5),0)-Q68-O68</f>
        <v>0</v>
      </c>
      <c r="O68" s="80"/>
      <c r="P68" s="80"/>
      <c r="Q68" s="80"/>
      <c r="R68" s="84">
        <f t="shared" ref="R68:R131" si="7">J68-(SUM(T68:AC68))+M68</f>
        <v>0</v>
      </c>
      <c r="S68" s="19" t="str">
        <f t="shared" si="4"/>
        <v>OK</v>
      </c>
      <c r="T68" s="48"/>
      <c r="U68" s="48"/>
      <c r="V68" s="48"/>
      <c r="W68" s="48"/>
      <c r="X68" s="48"/>
      <c r="Y68" s="50"/>
      <c r="Z68" s="50"/>
      <c r="AA68" s="50"/>
      <c r="AB68" s="50"/>
      <c r="AC68" s="50"/>
      <c r="AD68" s="50"/>
      <c r="AE68" s="50"/>
      <c r="AF68" s="51"/>
      <c r="AG68" s="51"/>
      <c r="AH68" s="51"/>
      <c r="AI68" s="51"/>
    </row>
    <row r="69" spans="1:35" ht="40" customHeight="1" x14ac:dyDescent="0.35">
      <c r="A69" s="109"/>
      <c r="B69" s="112"/>
      <c r="C69" s="33">
        <v>66</v>
      </c>
      <c r="D69" s="115"/>
      <c r="E69" s="39" t="s">
        <v>133</v>
      </c>
      <c r="F69" s="40" t="s">
        <v>37</v>
      </c>
      <c r="G69" s="40" t="s">
        <v>80</v>
      </c>
      <c r="H69" s="40" t="s">
        <v>29</v>
      </c>
      <c r="I69" s="38">
        <v>18.37</v>
      </c>
      <c r="J69" s="17">
        <v>0</v>
      </c>
      <c r="K69" s="79">
        <f t="shared" si="5"/>
        <v>0</v>
      </c>
      <c r="L69" s="81">
        <f t="shared" ref="L69:L132" si="8">(SUM(T69:AK69))</f>
        <v>0</v>
      </c>
      <c r="M69" s="82"/>
      <c r="N69" s="83">
        <f t="shared" si="6"/>
        <v>0</v>
      </c>
      <c r="O69" s="80"/>
      <c r="P69" s="80"/>
      <c r="Q69" s="80"/>
      <c r="R69" s="84">
        <f t="shared" si="7"/>
        <v>0</v>
      </c>
      <c r="S69" s="19" t="str">
        <f t="shared" ref="S69:S294" si="9">IF(R69&lt;0,"ATENÇÃO","OK")</f>
        <v>OK</v>
      </c>
      <c r="T69" s="48"/>
      <c r="U69" s="48"/>
      <c r="V69" s="48"/>
      <c r="W69" s="48"/>
      <c r="X69" s="48"/>
      <c r="Y69" s="50"/>
      <c r="Z69" s="50"/>
      <c r="AA69" s="50"/>
      <c r="AB69" s="50"/>
      <c r="AC69" s="50"/>
      <c r="AD69" s="50"/>
      <c r="AE69" s="50"/>
      <c r="AF69" s="51"/>
      <c r="AG69" s="51"/>
      <c r="AH69" s="51"/>
      <c r="AI69" s="51"/>
    </row>
    <row r="70" spans="1:35" ht="40" customHeight="1" x14ac:dyDescent="0.35">
      <c r="A70" s="109"/>
      <c r="B70" s="112"/>
      <c r="C70" s="33">
        <v>67</v>
      </c>
      <c r="D70" s="115"/>
      <c r="E70" s="39" t="s">
        <v>134</v>
      </c>
      <c r="F70" s="40" t="s">
        <v>37</v>
      </c>
      <c r="G70" s="40" t="s">
        <v>81</v>
      </c>
      <c r="H70" s="40" t="s">
        <v>29</v>
      </c>
      <c r="I70" s="38">
        <v>19.25</v>
      </c>
      <c r="J70" s="17">
        <v>0</v>
      </c>
      <c r="K70" s="79">
        <f t="shared" si="5"/>
        <v>0</v>
      </c>
      <c r="L70" s="81">
        <f t="shared" si="8"/>
        <v>0</v>
      </c>
      <c r="M70" s="82"/>
      <c r="N70" s="83">
        <f t="shared" si="6"/>
        <v>0</v>
      </c>
      <c r="O70" s="80"/>
      <c r="P70" s="80"/>
      <c r="Q70" s="80"/>
      <c r="R70" s="84">
        <f t="shared" si="7"/>
        <v>0</v>
      </c>
      <c r="S70" s="19" t="str">
        <f t="shared" si="9"/>
        <v>OK</v>
      </c>
      <c r="T70" s="48"/>
      <c r="U70" s="48"/>
      <c r="V70" s="48"/>
      <c r="W70" s="48"/>
      <c r="X70" s="48"/>
      <c r="Y70" s="50"/>
      <c r="Z70" s="50"/>
      <c r="AA70" s="50"/>
      <c r="AB70" s="50"/>
      <c r="AC70" s="50"/>
      <c r="AD70" s="50"/>
      <c r="AE70" s="50"/>
      <c r="AF70" s="51"/>
      <c r="AG70" s="51"/>
      <c r="AH70" s="51"/>
      <c r="AI70" s="51"/>
    </row>
    <row r="71" spans="1:35" ht="40" customHeight="1" x14ac:dyDescent="0.35">
      <c r="A71" s="109"/>
      <c r="B71" s="112"/>
      <c r="C71" s="33">
        <v>68</v>
      </c>
      <c r="D71" s="115"/>
      <c r="E71" s="39" t="s">
        <v>135</v>
      </c>
      <c r="F71" s="40" t="s">
        <v>37</v>
      </c>
      <c r="G71" s="40" t="s">
        <v>82</v>
      </c>
      <c r="H71" s="40" t="s">
        <v>29</v>
      </c>
      <c r="I71" s="38">
        <v>48.47</v>
      </c>
      <c r="J71" s="17">
        <v>0</v>
      </c>
      <c r="K71" s="79">
        <f t="shared" si="5"/>
        <v>0</v>
      </c>
      <c r="L71" s="81">
        <f t="shared" si="8"/>
        <v>0</v>
      </c>
      <c r="M71" s="82"/>
      <c r="N71" s="83">
        <f t="shared" si="6"/>
        <v>0</v>
      </c>
      <c r="O71" s="80"/>
      <c r="P71" s="80"/>
      <c r="Q71" s="80"/>
      <c r="R71" s="84">
        <f t="shared" si="7"/>
        <v>0</v>
      </c>
      <c r="S71" s="19" t="str">
        <f t="shared" si="9"/>
        <v>OK</v>
      </c>
      <c r="T71" s="48"/>
      <c r="U71" s="48"/>
      <c r="V71" s="48"/>
      <c r="W71" s="48"/>
      <c r="X71" s="48"/>
      <c r="Y71" s="50"/>
      <c r="Z71" s="50"/>
      <c r="AA71" s="50"/>
      <c r="AB71" s="50"/>
      <c r="AC71" s="50"/>
      <c r="AD71" s="50"/>
      <c r="AE71" s="50"/>
      <c r="AF71" s="51"/>
      <c r="AG71" s="51"/>
      <c r="AH71" s="51"/>
      <c r="AI71" s="51"/>
    </row>
    <row r="72" spans="1:35" ht="40" customHeight="1" x14ac:dyDescent="0.35">
      <c r="A72" s="109"/>
      <c r="B72" s="112"/>
      <c r="C72" s="33">
        <v>69</v>
      </c>
      <c r="D72" s="115"/>
      <c r="E72" s="39" t="s">
        <v>136</v>
      </c>
      <c r="F72" s="40" t="s">
        <v>37</v>
      </c>
      <c r="G72" s="40" t="s">
        <v>83</v>
      </c>
      <c r="H72" s="40" t="s">
        <v>29</v>
      </c>
      <c r="I72" s="38">
        <v>25.36</v>
      </c>
      <c r="J72" s="17">
        <v>0</v>
      </c>
      <c r="K72" s="79">
        <f t="shared" si="5"/>
        <v>0</v>
      </c>
      <c r="L72" s="81">
        <f t="shared" si="8"/>
        <v>0</v>
      </c>
      <c r="M72" s="82"/>
      <c r="N72" s="83">
        <f t="shared" si="6"/>
        <v>0</v>
      </c>
      <c r="O72" s="80"/>
      <c r="P72" s="80"/>
      <c r="Q72" s="80"/>
      <c r="R72" s="84">
        <f t="shared" si="7"/>
        <v>0</v>
      </c>
      <c r="S72" s="19" t="str">
        <f t="shared" si="9"/>
        <v>OK</v>
      </c>
      <c r="T72" s="48"/>
      <c r="U72" s="48"/>
      <c r="V72" s="48"/>
      <c r="W72" s="48"/>
      <c r="X72" s="48"/>
      <c r="Y72" s="50"/>
      <c r="Z72" s="50"/>
      <c r="AA72" s="50"/>
      <c r="AB72" s="50"/>
      <c r="AC72" s="50"/>
      <c r="AD72" s="50"/>
      <c r="AE72" s="50"/>
      <c r="AF72" s="51"/>
      <c r="AG72" s="51"/>
      <c r="AH72" s="51"/>
      <c r="AI72" s="51"/>
    </row>
    <row r="73" spans="1:35" ht="40" customHeight="1" x14ac:dyDescent="0.35">
      <c r="A73" s="109"/>
      <c r="B73" s="112"/>
      <c r="C73" s="33">
        <v>70</v>
      </c>
      <c r="D73" s="115"/>
      <c r="E73" s="39" t="s">
        <v>84</v>
      </c>
      <c r="F73" s="40" t="s">
        <v>125</v>
      </c>
      <c r="G73" s="40" t="s">
        <v>85</v>
      </c>
      <c r="H73" s="40" t="s">
        <v>29</v>
      </c>
      <c r="I73" s="38">
        <v>1049.8499999999999</v>
      </c>
      <c r="J73" s="17">
        <v>0</v>
      </c>
      <c r="K73" s="79">
        <f t="shared" si="5"/>
        <v>0</v>
      </c>
      <c r="L73" s="81">
        <f t="shared" si="8"/>
        <v>0</v>
      </c>
      <c r="M73" s="82"/>
      <c r="N73" s="83">
        <f t="shared" si="6"/>
        <v>0</v>
      </c>
      <c r="O73" s="80"/>
      <c r="P73" s="80"/>
      <c r="Q73" s="80"/>
      <c r="R73" s="84">
        <f t="shared" si="7"/>
        <v>0</v>
      </c>
      <c r="S73" s="19" t="str">
        <f t="shared" si="9"/>
        <v>OK</v>
      </c>
      <c r="T73" s="48"/>
      <c r="U73" s="48"/>
      <c r="V73" s="48"/>
      <c r="W73" s="48"/>
      <c r="X73" s="48"/>
      <c r="Y73" s="50"/>
      <c r="Z73" s="50"/>
      <c r="AA73" s="50"/>
      <c r="AB73" s="50"/>
      <c r="AC73" s="50"/>
      <c r="AD73" s="50"/>
      <c r="AE73" s="50"/>
      <c r="AF73" s="51"/>
      <c r="AG73" s="51"/>
      <c r="AH73" s="51"/>
      <c r="AI73" s="51"/>
    </row>
    <row r="74" spans="1:35" ht="40" customHeight="1" x14ac:dyDescent="0.35">
      <c r="A74" s="109"/>
      <c r="B74" s="112"/>
      <c r="C74" s="33">
        <v>71</v>
      </c>
      <c r="D74" s="115"/>
      <c r="E74" s="39" t="s">
        <v>86</v>
      </c>
      <c r="F74" s="40" t="s">
        <v>125</v>
      </c>
      <c r="G74" s="40" t="s">
        <v>87</v>
      </c>
      <c r="H74" s="40" t="s">
        <v>29</v>
      </c>
      <c r="I74" s="38">
        <v>429.03</v>
      </c>
      <c r="J74" s="17">
        <v>0</v>
      </c>
      <c r="K74" s="79">
        <f t="shared" si="5"/>
        <v>0</v>
      </c>
      <c r="L74" s="81">
        <f t="shared" si="8"/>
        <v>0</v>
      </c>
      <c r="M74" s="82"/>
      <c r="N74" s="83">
        <f t="shared" si="6"/>
        <v>0</v>
      </c>
      <c r="O74" s="80"/>
      <c r="P74" s="80"/>
      <c r="Q74" s="80"/>
      <c r="R74" s="84">
        <f t="shared" si="7"/>
        <v>0</v>
      </c>
      <c r="S74" s="19" t="str">
        <f t="shared" si="9"/>
        <v>OK</v>
      </c>
      <c r="T74" s="48"/>
      <c r="U74" s="48"/>
      <c r="V74" s="48"/>
      <c r="W74" s="48"/>
      <c r="X74" s="48"/>
      <c r="Y74" s="50"/>
      <c r="Z74" s="50"/>
      <c r="AA74" s="50"/>
      <c r="AB74" s="50"/>
      <c r="AC74" s="50"/>
      <c r="AD74" s="50"/>
      <c r="AE74" s="50"/>
      <c r="AF74" s="51"/>
      <c r="AG74" s="51"/>
      <c r="AH74" s="51"/>
      <c r="AI74" s="51"/>
    </row>
    <row r="75" spans="1:35" ht="40" customHeight="1" x14ac:dyDescent="0.35">
      <c r="A75" s="109"/>
      <c r="B75" s="112"/>
      <c r="C75" s="33">
        <v>72</v>
      </c>
      <c r="D75" s="115"/>
      <c r="E75" s="39" t="s">
        <v>89</v>
      </c>
      <c r="F75" s="40" t="s">
        <v>37</v>
      </c>
      <c r="G75" s="40" t="s">
        <v>28</v>
      </c>
      <c r="H75" s="40" t="s">
        <v>29</v>
      </c>
      <c r="I75" s="38">
        <v>177.85</v>
      </c>
      <c r="J75" s="17">
        <v>0</v>
      </c>
      <c r="K75" s="79">
        <f t="shared" si="5"/>
        <v>0</v>
      </c>
      <c r="L75" s="81">
        <f t="shared" si="8"/>
        <v>0</v>
      </c>
      <c r="M75" s="82"/>
      <c r="N75" s="83">
        <f t="shared" si="6"/>
        <v>0</v>
      </c>
      <c r="O75" s="80"/>
      <c r="P75" s="80"/>
      <c r="Q75" s="80"/>
      <c r="R75" s="84">
        <f t="shared" si="7"/>
        <v>0</v>
      </c>
      <c r="S75" s="19" t="str">
        <f t="shared" si="9"/>
        <v>OK</v>
      </c>
      <c r="T75" s="48"/>
      <c r="U75" s="48"/>
      <c r="V75" s="48"/>
      <c r="W75" s="48"/>
      <c r="X75" s="48"/>
      <c r="Y75" s="50"/>
      <c r="Z75" s="50"/>
      <c r="AA75" s="50"/>
      <c r="AB75" s="50"/>
      <c r="AC75" s="50"/>
      <c r="AD75" s="50"/>
      <c r="AE75" s="50"/>
      <c r="AF75" s="51"/>
      <c r="AG75" s="51"/>
      <c r="AH75" s="51"/>
      <c r="AI75" s="51"/>
    </row>
    <row r="76" spans="1:35" ht="40" customHeight="1" x14ac:dyDescent="0.35">
      <c r="A76" s="109"/>
      <c r="B76" s="112"/>
      <c r="C76" s="33">
        <v>73</v>
      </c>
      <c r="D76" s="115"/>
      <c r="E76" s="39" t="s">
        <v>90</v>
      </c>
      <c r="F76" s="40" t="s">
        <v>37</v>
      </c>
      <c r="G76" s="40" t="s">
        <v>28</v>
      </c>
      <c r="H76" s="40" t="s">
        <v>29</v>
      </c>
      <c r="I76" s="38">
        <v>100.04</v>
      </c>
      <c r="J76" s="17">
        <v>0</v>
      </c>
      <c r="K76" s="79">
        <f t="shared" si="5"/>
        <v>0</v>
      </c>
      <c r="L76" s="81">
        <f t="shared" si="8"/>
        <v>0</v>
      </c>
      <c r="M76" s="82"/>
      <c r="N76" s="83">
        <f t="shared" si="6"/>
        <v>0</v>
      </c>
      <c r="O76" s="80"/>
      <c r="P76" s="80"/>
      <c r="Q76" s="80"/>
      <c r="R76" s="84">
        <f t="shared" si="7"/>
        <v>0</v>
      </c>
      <c r="S76" s="19" t="str">
        <f t="shared" si="9"/>
        <v>OK</v>
      </c>
      <c r="T76" s="48"/>
      <c r="U76" s="48"/>
      <c r="V76" s="48"/>
      <c r="W76" s="48"/>
      <c r="X76" s="48"/>
      <c r="Y76" s="50"/>
      <c r="Z76" s="50"/>
      <c r="AA76" s="50"/>
      <c r="AB76" s="50"/>
      <c r="AC76" s="50"/>
      <c r="AD76" s="50"/>
      <c r="AE76" s="50"/>
      <c r="AF76" s="51"/>
      <c r="AG76" s="51"/>
      <c r="AH76" s="51"/>
      <c r="AI76" s="51"/>
    </row>
    <row r="77" spans="1:35" ht="40" customHeight="1" x14ac:dyDescent="0.35">
      <c r="A77" s="109"/>
      <c r="B77" s="112"/>
      <c r="C77" s="33">
        <v>74</v>
      </c>
      <c r="D77" s="115"/>
      <c r="E77" s="39" t="s">
        <v>91</v>
      </c>
      <c r="F77" s="40" t="s">
        <v>37</v>
      </c>
      <c r="G77" s="40" t="s">
        <v>92</v>
      </c>
      <c r="H77" s="40" t="s">
        <v>29</v>
      </c>
      <c r="I77" s="38">
        <v>17.940000000000001</v>
      </c>
      <c r="J77" s="17">
        <v>0</v>
      </c>
      <c r="K77" s="79">
        <f t="shared" si="5"/>
        <v>0</v>
      </c>
      <c r="L77" s="81">
        <f t="shared" si="8"/>
        <v>0</v>
      </c>
      <c r="M77" s="82"/>
      <c r="N77" s="83">
        <f t="shared" si="6"/>
        <v>0</v>
      </c>
      <c r="O77" s="80"/>
      <c r="P77" s="80"/>
      <c r="Q77" s="80"/>
      <c r="R77" s="84">
        <f t="shared" si="7"/>
        <v>0</v>
      </c>
      <c r="S77" s="19" t="str">
        <f t="shared" si="9"/>
        <v>OK</v>
      </c>
      <c r="T77" s="48"/>
      <c r="U77" s="48"/>
      <c r="V77" s="48"/>
      <c r="W77" s="48"/>
      <c r="X77" s="48"/>
      <c r="Y77" s="50"/>
      <c r="Z77" s="50"/>
      <c r="AA77" s="50"/>
      <c r="AB77" s="50"/>
      <c r="AC77" s="50"/>
      <c r="AD77" s="50"/>
      <c r="AE77" s="50"/>
      <c r="AF77" s="51"/>
      <c r="AG77" s="51"/>
      <c r="AH77" s="51"/>
      <c r="AI77" s="51"/>
    </row>
    <row r="78" spans="1:35" ht="40" customHeight="1" x14ac:dyDescent="0.35">
      <c r="A78" s="109"/>
      <c r="B78" s="112"/>
      <c r="C78" s="33">
        <v>75</v>
      </c>
      <c r="D78" s="115"/>
      <c r="E78" s="39" t="s">
        <v>93</v>
      </c>
      <c r="F78" s="40" t="s">
        <v>125</v>
      </c>
      <c r="G78" s="40" t="s">
        <v>28</v>
      </c>
      <c r="H78" s="40" t="s">
        <v>29</v>
      </c>
      <c r="I78" s="38">
        <v>165.99</v>
      </c>
      <c r="J78" s="17">
        <v>0</v>
      </c>
      <c r="K78" s="79">
        <f t="shared" si="5"/>
        <v>0</v>
      </c>
      <c r="L78" s="81">
        <f t="shared" si="8"/>
        <v>0</v>
      </c>
      <c r="M78" s="82"/>
      <c r="N78" s="83">
        <f t="shared" si="6"/>
        <v>0</v>
      </c>
      <c r="O78" s="80"/>
      <c r="P78" s="80"/>
      <c r="Q78" s="80"/>
      <c r="R78" s="84">
        <f t="shared" si="7"/>
        <v>0</v>
      </c>
      <c r="S78" s="19" t="str">
        <f t="shared" si="9"/>
        <v>OK</v>
      </c>
      <c r="T78" s="48"/>
      <c r="U78" s="48"/>
      <c r="V78" s="48"/>
      <c r="W78" s="48"/>
      <c r="X78" s="48"/>
      <c r="Y78" s="50"/>
      <c r="Z78" s="50"/>
      <c r="AA78" s="50"/>
      <c r="AB78" s="50"/>
      <c r="AC78" s="50"/>
      <c r="AD78" s="50"/>
      <c r="AE78" s="50"/>
      <c r="AF78" s="51"/>
      <c r="AG78" s="51"/>
      <c r="AH78" s="51"/>
      <c r="AI78" s="51"/>
    </row>
    <row r="79" spans="1:35" ht="40" customHeight="1" x14ac:dyDescent="0.35">
      <c r="A79" s="109"/>
      <c r="B79" s="113"/>
      <c r="C79" s="33">
        <v>76</v>
      </c>
      <c r="D79" s="116"/>
      <c r="E79" s="39" t="s">
        <v>94</v>
      </c>
      <c r="F79" s="40" t="s">
        <v>125</v>
      </c>
      <c r="G79" s="40" t="s">
        <v>28</v>
      </c>
      <c r="H79" s="40" t="s">
        <v>29</v>
      </c>
      <c r="I79" s="38">
        <v>181.56</v>
      </c>
      <c r="J79" s="17">
        <v>0</v>
      </c>
      <c r="K79" s="79">
        <f t="shared" si="5"/>
        <v>0</v>
      </c>
      <c r="L79" s="81">
        <f t="shared" si="8"/>
        <v>0</v>
      </c>
      <c r="M79" s="82"/>
      <c r="N79" s="83">
        <f t="shared" si="6"/>
        <v>0</v>
      </c>
      <c r="O79" s="80"/>
      <c r="P79" s="80"/>
      <c r="Q79" s="80"/>
      <c r="R79" s="84">
        <f t="shared" si="7"/>
        <v>0</v>
      </c>
      <c r="S79" s="19" t="str">
        <f t="shared" si="9"/>
        <v>OK</v>
      </c>
      <c r="T79" s="48"/>
      <c r="U79" s="48"/>
      <c r="V79" s="48"/>
      <c r="W79" s="48"/>
      <c r="X79" s="48"/>
      <c r="Y79" s="50"/>
      <c r="Z79" s="50"/>
      <c r="AA79" s="50"/>
      <c r="AB79" s="50"/>
      <c r="AC79" s="50"/>
      <c r="AD79" s="50"/>
      <c r="AE79" s="50"/>
      <c r="AF79" s="51"/>
      <c r="AG79" s="51"/>
      <c r="AH79" s="51"/>
      <c r="AI79" s="51"/>
    </row>
    <row r="80" spans="1:35" ht="40" customHeight="1" x14ac:dyDescent="0.35">
      <c r="A80" s="108" t="s">
        <v>141</v>
      </c>
      <c r="B80" s="111">
        <v>3</v>
      </c>
      <c r="C80" s="33">
        <v>77</v>
      </c>
      <c r="D80" s="114" t="s">
        <v>123</v>
      </c>
      <c r="E80" s="39" t="s">
        <v>27</v>
      </c>
      <c r="F80" s="40" t="s">
        <v>125</v>
      </c>
      <c r="G80" s="40" t="s">
        <v>28</v>
      </c>
      <c r="H80" s="40" t="s">
        <v>29</v>
      </c>
      <c r="I80" s="38">
        <v>214.44</v>
      </c>
      <c r="J80" s="17">
        <v>0</v>
      </c>
      <c r="K80" s="79">
        <f t="shared" si="5"/>
        <v>0</v>
      </c>
      <c r="L80" s="81">
        <f t="shared" si="8"/>
        <v>0</v>
      </c>
      <c r="M80" s="82"/>
      <c r="N80" s="83">
        <f t="shared" si="6"/>
        <v>0</v>
      </c>
      <c r="O80" s="80"/>
      <c r="P80" s="80"/>
      <c r="Q80" s="80"/>
      <c r="R80" s="84">
        <f t="shared" si="7"/>
        <v>0</v>
      </c>
      <c r="S80" s="19" t="str">
        <f t="shared" si="9"/>
        <v>OK</v>
      </c>
      <c r="T80" s="48"/>
      <c r="U80" s="48"/>
      <c r="V80" s="48"/>
      <c r="W80" s="48"/>
      <c r="X80" s="48"/>
      <c r="Y80" s="50"/>
      <c r="Z80" s="50"/>
      <c r="AA80" s="50"/>
      <c r="AB80" s="50"/>
      <c r="AC80" s="50"/>
      <c r="AD80" s="50"/>
      <c r="AE80" s="50"/>
      <c r="AF80" s="51"/>
      <c r="AG80" s="51"/>
      <c r="AH80" s="51"/>
      <c r="AI80" s="51"/>
    </row>
    <row r="81" spans="1:35" ht="40" customHeight="1" x14ac:dyDescent="0.35">
      <c r="A81" s="109"/>
      <c r="B81" s="112"/>
      <c r="C81" s="33">
        <v>78</v>
      </c>
      <c r="D81" s="115"/>
      <c r="E81" s="39" t="s">
        <v>32</v>
      </c>
      <c r="F81" s="40" t="s">
        <v>125</v>
      </c>
      <c r="G81" s="40" t="s">
        <v>28</v>
      </c>
      <c r="H81" s="40" t="s">
        <v>29</v>
      </c>
      <c r="I81" s="38">
        <v>27.44</v>
      </c>
      <c r="J81" s="17">
        <v>0</v>
      </c>
      <c r="K81" s="79">
        <f t="shared" si="5"/>
        <v>0</v>
      </c>
      <c r="L81" s="81">
        <f t="shared" si="8"/>
        <v>0</v>
      </c>
      <c r="M81" s="82"/>
      <c r="N81" s="83">
        <f t="shared" si="6"/>
        <v>0</v>
      </c>
      <c r="O81" s="80"/>
      <c r="P81" s="80"/>
      <c r="Q81" s="80"/>
      <c r="R81" s="84">
        <f t="shared" si="7"/>
        <v>0</v>
      </c>
      <c r="S81" s="19" t="str">
        <f t="shared" si="9"/>
        <v>OK</v>
      </c>
      <c r="T81" s="48"/>
      <c r="U81" s="48"/>
      <c r="V81" s="48"/>
      <c r="W81" s="48"/>
      <c r="X81" s="48"/>
      <c r="Y81" s="50"/>
      <c r="Z81" s="50"/>
      <c r="AA81" s="50"/>
      <c r="AB81" s="50"/>
      <c r="AC81" s="50"/>
      <c r="AD81" s="50"/>
      <c r="AE81" s="50"/>
      <c r="AF81" s="51"/>
      <c r="AG81" s="51"/>
      <c r="AH81" s="51"/>
      <c r="AI81" s="51"/>
    </row>
    <row r="82" spans="1:35" ht="40" customHeight="1" x14ac:dyDescent="0.35">
      <c r="A82" s="109"/>
      <c r="B82" s="112"/>
      <c r="C82" s="33">
        <v>79</v>
      </c>
      <c r="D82" s="115"/>
      <c r="E82" s="39" t="s">
        <v>33</v>
      </c>
      <c r="F82" s="40" t="s">
        <v>125</v>
      </c>
      <c r="G82" s="40" t="s">
        <v>34</v>
      </c>
      <c r="H82" s="40" t="s">
        <v>29</v>
      </c>
      <c r="I82" s="38">
        <v>44.6</v>
      </c>
      <c r="J82" s="17">
        <v>0</v>
      </c>
      <c r="K82" s="79">
        <f t="shared" si="5"/>
        <v>0</v>
      </c>
      <c r="L82" s="81">
        <f t="shared" si="8"/>
        <v>0</v>
      </c>
      <c r="M82" s="82"/>
      <c r="N82" s="83">
        <f t="shared" si="6"/>
        <v>0</v>
      </c>
      <c r="O82" s="80"/>
      <c r="P82" s="80"/>
      <c r="Q82" s="80"/>
      <c r="R82" s="84">
        <f t="shared" si="7"/>
        <v>0</v>
      </c>
      <c r="S82" s="19" t="str">
        <f t="shared" si="9"/>
        <v>OK</v>
      </c>
      <c r="T82" s="48"/>
      <c r="U82" s="48"/>
      <c r="V82" s="48"/>
      <c r="W82" s="48"/>
      <c r="X82" s="48"/>
      <c r="Y82" s="50"/>
      <c r="Z82" s="50"/>
      <c r="AA82" s="50"/>
      <c r="AB82" s="50"/>
      <c r="AC82" s="50"/>
      <c r="AD82" s="50"/>
      <c r="AE82" s="50"/>
      <c r="AF82" s="51"/>
      <c r="AG82" s="51"/>
      <c r="AH82" s="51"/>
      <c r="AI82" s="51"/>
    </row>
    <row r="83" spans="1:35" ht="40" customHeight="1" x14ac:dyDescent="0.35">
      <c r="A83" s="109"/>
      <c r="B83" s="112"/>
      <c r="C83" s="33">
        <v>80</v>
      </c>
      <c r="D83" s="115"/>
      <c r="E83" s="39" t="s">
        <v>35</v>
      </c>
      <c r="F83" s="40" t="s">
        <v>125</v>
      </c>
      <c r="G83" s="40" t="s">
        <v>36</v>
      </c>
      <c r="H83" s="40" t="s">
        <v>29</v>
      </c>
      <c r="I83" s="38">
        <v>64.33</v>
      </c>
      <c r="J83" s="17">
        <v>0</v>
      </c>
      <c r="K83" s="79">
        <f t="shared" si="5"/>
        <v>0</v>
      </c>
      <c r="L83" s="81">
        <f t="shared" si="8"/>
        <v>0</v>
      </c>
      <c r="M83" s="82"/>
      <c r="N83" s="83">
        <f t="shared" si="6"/>
        <v>0</v>
      </c>
      <c r="O83" s="80"/>
      <c r="P83" s="80"/>
      <c r="Q83" s="80"/>
      <c r="R83" s="84">
        <f t="shared" si="7"/>
        <v>0</v>
      </c>
      <c r="S83" s="19" t="str">
        <f t="shared" si="9"/>
        <v>OK</v>
      </c>
      <c r="T83" s="48"/>
      <c r="U83" s="48"/>
      <c r="V83" s="48"/>
      <c r="W83" s="48"/>
      <c r="X83" s="48"/>
      <c r="Y83" s="50"/>
      <c r="Z83" s="50"/>
      <c r="AA83" s="50"/>
      <c r="AB83" s="50"/>
      <c r="AC83" s="50"/>
      <c r="AD83" s="50"/>
      <c r="AE83" s="50"/>
      <c r="AF83" s="51"/>
      <c r="AG83" s="51"/>
      <c r="AH83" s="51"/>
      <c r="AI83" s="51"/>
    </row>
    <row r="84" spans="1:35" ht="40" customHeight="1" x14ac:dyDescent="0.35">
      <c r="A84" s="109"/>
      <c r="B84" s="112"/>
      <c r="C84" s="33">
        <v>81</v>
      </c>
      <c r="D84" s="115"/>
      <c r="E84" s="39" t="s">
        <v>127</v>
      </c>
      <c r="F84" s="40" t="s">
        <v>125</v>
      </c>
      <c r="G84" s="40" t="s">
        <v>28</v>
      </c>
      <c r="H84" s="40" t="s">
        <v>29</v>
      </c>
      <c r="I84" s="38">
        <v>5.65</v>
      </c>
      <c r="J84" s="17">
        <v>0</v>
      </c>
      <c r="K84" s="79">
        <f t="shared" si="5"/>
        <v>0</v>
      </c>
      <c r="L84" s="81">
        <f t="shared" si="8"/>
        <v>0</v>
      </c>
      <c r="M84" s="82"/>
      <c r="N84" s="83">
        <f t="shared" si="6"/>
        <v>0</v>
      </c>
      <c r="O84" s="80"/>
      <c r="P84" s="80"/>
      <c r="Q84" s="80"/>
      <c r="R84" s="84">
        <f t="shared" si="7"/>
        <v>0</v>
      </c>
      <c r="S84" s="19" t="str">
        <f t="shared" si="9"/>
        <v>OK</v>
      </c>
      <c r="T84" s="48"/>
      <c r="U84" s="48"/>
      <c r="V84" s="48"/>
      <c r="W84" s="48"/>
      <c r="X84" s="48"/>
      <c r="Y84" s="50"/>
      <c r="Z84" s="50"/>
      <c r="AA84" s="50"/>
      <c r="AB84" s="50"/>
      <c r="AC84" s="50"/>
      <c r="AD84" s="50"/>
      <c r="AE84" s="50"/>
      <c r="AF84" s="51"/>
      <c r="AG84" s="51"/>
      <c r="AH84" s="51"/>
      <c r="AI84" s="51"/>
    </row>
    <row r="85" spans="1:35" ht="40" customHeight="1" x14ac:dyDescent="0.35">
      <c r="A85" s="109"/>
      <c r="B85" s="112"/>
      <c r="C85" s="33">
        <v>82</v>
      </c>
      <c r="D85" s="115"/>
      <c r="E85" s="39" t="s">
        <v>128</v>
      </c>
      <c r="F85" s="40" t="s">
        <v>37</v>
      </c>
      <c r="G85" s="40" t="s">
        <v>38</v>
      </c>
      <c r="H85" s="40" t="s">
        <v>29</v>
      </c>
      <c r="I85" s="38">
        <v>11.43</v>
      </c>
      <c r="J85" s="17">
        <v>0</v>
      </c>
      <c r="K85" s="79">
        <f t="shared" si="5"/>
        <v>0</v>
      </c>
      <c r="L85" s="81">
        <f t="shared" si="8"/>
        <v>0</v>
      </c>
      <c r="M85" s="82"/>
      <c r="N85" s="83">
        <f t="shared" si="6"/>
        <v>0</v>
      </c>
      <c r="O85" s="80"/>
      <c r="P85" s="80"/>
      <c r="Q85" s="80"/>
      <c r="R85" s="84">
        <f t="shared" si="7"/>
        <v>0</v>
      </c>
      <c r="S85" s="19" t="str">
        <f t="shared" si="9"/>
        <v>OK</v>
      </c>
      <c r="T85" s="48"/>
      <c r="U85" s="48"/>
      <c r="V85" s="48"/>
      <c r="W85" s="48"/>
      <c r="X85" s="48"/>
      <c r="Y85" s="50"/>
      <c r="Z85" s="50"/>
      <c r="AA85" s="50"/>
      <c r="AB85" s="50"/>
      <c r="AC85" s="50"/>
      <c r="AD85" s="50"/>
      <c r="AE85" s="50"/>
      <c r="AF85" s="51"/>
      <c r="AG85" s="51"/>
      <c r="AH85" s="51"/>
      <c r="AI85" s="51"/>
    </row>
    <row r="86" spans="1:35" ht="40" customHeight="1" x14ac:dyDescent="0.35">
      <c r="A86" s="109"/>
      <c r="B86" s="112"/>
      <c r="C86" s="33">
        <v>83</v>
      </c>
      <c r="D86" s="115"/>
      <c r="E86" s="39" t="s">
        <v>129</v>
      </c>
      <c r="F86" s="40" t="s">
        <v>37</v>
      </c>
      <c r="G86" s="40" t="s">
        <v>39</v>
      </c>
      <c r="H86" s="40" t="s">
        <v>29</v>
      </c>
      <c r="I86" s="38">
        <v>16.829999999999998</v>
      </c>
      <c r="J86" s="17">
        <v>0</v>
      </c>
      <c r="K86" s="79">
        <f t="shared" si="5"/>
        <v>0</v>
      </c>
      <c r="L86" s="81">
        <f t="shared" si="8"/>
        <v>0</v>
      </c>
      <c r="M86" s="82"/>
      <c r="N86" s="83">
        <f t="shared" si="6"/>
        <v>0</v>
      </c>
      <c r="O86" s="80"/>
      <c r="P86" s="80"/>
      <c r="Q86" s="80"/>
      <c r="R86" s="84">
        <f t="shared" si="7"/>
        <v>0</v>
      </c>
      <c r="S86" s="19" t="str">
        <f t="shared" si="9"/>
        <v>OK</v>
      </c>
      <c r="T86" s="48"/>
      <c r="U86" s="48"/>
      <c r="V86" s="48"/>
      <c r="W86" s="48"/>
      <c r="X86" s="48"/>
      <c r="Y86" s="50"/>
      <c r="Z86" s="50"/>
      <c r="AA86" s="50"/>
      <c r="AB86" s="50"/>
      <c r="AC86" s="50"/>
      <c r="AD86" s="50"/>
      <c r="AE86" s="50"/>
      <c r="AF86" s="51"/>
      <c r="AG86" s="51"/>
      <c r="AH86" s="51"/>
      <c r="AI86" s="51"/>
    </row>
    <row r="87" spans="1:35" ht="40" customHeight="1" x14ac:dyDescent="0.35">
      <c r="A87" s="109"/>
      <c r="B87" s="112"/>
      <c r="C87" s="33">
        <v>84</v>
      </c>
      <c r="D87" s="115"/>
      <c r="E87" s="39" t="s">
        <v>41</v>
      </c>
      <c r="F87" s="40" t="s">
        <v>10</v>
      </c>
      <c r="G87" s="40" t="s">
        <v>28</v>
      </c>
      <c r="H87" s="40" t="s">
        <v>29</v>
      </c>
      <c r="I87" s="38">
        <v>63.71</v>
      </c>
      <c r="J87" s="17">
        <v>0</v>
      </c>
      <c r="K87" s="79">
        <f t="shared" si="5"/>
        <v>0</v>
      </c>
      <c r="L87" s="81">
        <f t="shared" si="8"/>
        <v>0</v>
      </c>
      <c r="M87" s="82"/>
      <c r="N87" s="83">
        <f t="shared" si="6"/>
        <v>0</v>
      </c>
      <c r="O87" s="80"/>
      <c r="P87" s="80"/>
      <c r="Q87" s="80"/>
      <c r="R87" s="84">
        <f t="shared" si="7"/>
        <v>0</v>
      </c>
      <c r="S87" s="19" t="str">
        <f t="shared" si="9"/>
        <v>OK</v>
      </c>
      <c r="T87" s="48"/>
      <c r="U87" s="48"/>
      <c r="V87" s="48"/>
      <c r="W87" s="48"/>
      <c r="X87" s="48"/>
      <c r="Y87" s="50"/>
      <c r="Z87" s="50"/>
      <c r="AA87" s="50"/>
      <c r="AB87" s="50"/>
      <c r="AC87" s="50"/>
      <c r="AD87" s="50"/>
      <c r="AE87" s="50"/>
      <c r="AF87" s="51"/>
      <c r="AG87" s="51"/>
      <c r="AH87" s="51"/>
      <c r="AI87" s="51"/>
    </row>
    <row r="88" spans="1:35" ht="40" customHeight="1" x14ac:dyDescent="0.35">
      <c r="A88" s="109"/>
      <c r="B88" s="112"/>
      <c r="C88" s="33">
        <v>85</v>
      </c>
      <c r="D88" s="115"/>
      <c r="E88" s="39" t="s">
        <v>44</v>
      </c>
      <c r="F88" s="40" t="s">
        <v>37</v>
      </c>
      <c r="G88" s="40" t="s">
        <v>97</v>
      </c>
      <c r="H88" s="40" t="s">
        <v>29</v>
      </c>
      <c r="I88" s="38">
        <v>29.34</v>
      </c>
      <c r="J88" s="17">
        <v>0</v>
      </c>
      <c r="K88" s="79">
        <f t="shared" si="5"/>
        <v>0</v>
      </c>
      <c r="L88" s="81">
        <f t="shared" si="8"/>
        <v>0</v>
      </c>
      <c r="M88" s="82"/>
      <c r="N88" s="83">
        <f t="shared" si="6"/>
        <v>0</v>
      </c>
      <c r="O88" s="80"/>
      <c r="P88" s="80"/>
      <c r="Q88" s="80"/>
      <c r="R88" s="84">
        <f t="shared" si="7"/>
        <v>0</v>
      </c>
      <c r="S88" s="19" t="str">
        <f t="shared" si="9"/>
        <v>OK</v>
      </c>
      <c r="T88" s="48"/>
      <c r="U88" s="48"/>
      <c r="V88" s="48"/>
      <c r="W88" s="48"/>
      <c r="X88" s="48"/>
      <c r="Y88" s="50"/>
      <c r="Z88" s="50"/>
      <c r="AA88" s="50"/>
      <c r="AB88" s="50"/>
      <c r="AC88" s="50"/>
      <c r="AD88" s="50"/>
      <c r="AE88" s="50"/>
      <c r="AF88" s="51"/>
      <c r="AG88" s="51"/>
      <c r="AH88" s="51"/>
      <c r="AI88" s="51"/>
    </row>
    <row r="89" spans="1:35" ht="40" customHeight="1" x14ac:dyDescent="0.35">
      <c r="A89" s="109"/>
      <c r="B89" s="112"/>
      <c r="C89" s="33">
        <v>86</v>
      </c>
      <c r="D89" s="115"/>
      <c r="E89" s="39" t="s">
        <v>46</v>
      </c>
      <c r="F89" s="40" t="s">
        <v>37</v>
      </c>
      <c r="G89" s="40" t="s">
        <v>47</v>
      </c>
      <c r="H89" s="40" t="s">
        <v>29</v>
      </c>
      <c r="I89" s="38">
        <v>23.16</v>
      </c>
      <c r="J89" s="17">
        <v>0</v>
      </c>
      <c r="K89" s="79">
        <f t="shared" si="5"/>
        <v>0</v>
      </c>
      <c r="L89" s="81">
        <f t="shared" si="8"/>
        <v>0</v>
      </c>
      <c r="M89" s="82"/>
      <c r="N89" s="83">
        <f t="shared" si="6"/>
        <v>0</v>
      </c>
      <c r="O89" s="80"/>
      <c r="P89" s="80"/>
      <c r="Q89" s="80"/>
      <c r="R89" s="84">
        <f t="shared" si="7"/>
        <v>0</v>
      </c>
      <c r="S89" s="19" t="str">
        <f t="shared" si="9"/>
        <v>OK</v>
      </c>
      <c r="T89" s="48"/>
      <c r="U89" s="48"/>
      <c r="V89" s="48"/>
      <c r="W89" s="48"/>
      <c r="X89" s="48"/>
      <c r="Y89" s="50"/>
      <c r="Z89" s="50"/>
      <c r="AA89" s="50"/>
      <c r="AB89" s="50"/>
      <c r="AC89" s="50"/>
      <c r="AD89" s="50"/>
      <c r="AE89" s="50"/>
      <c r="AF89" s="51"/>
      <c r="AG89" s="51"/>
      <c r="AH89" s="51"/>
      <c r="AI89" s="51"/>
    </row>
    <row r="90" spans="1:35" ht="40" customHeight="1" x14ac:dyDescent="0.35">
      <c r="A90" s="109"/>
      <c r="B90" s="112"/>
      <c r="C90" s="33">
        <v>87</v>
      </c>
      <c r="D90" s="115"/>
      <c r="E90" s="39" t="s">
        <v>48</v>
      </c>
      <c r="F90" s="40" t="s">
        <v>37</v>
      </c>
      <c r="G90" s="40" t="s">
        <v>49</v>
      </c>
      <c r="H90" s="40" t="s">
        <v>29</v>
      </c>
      <c r="I90" s="38">
        <v>16.47</v>
      </c>
      <c r="J90" s="17">
        <v>0</v>
      </c>
      <c r="K90" s="79">
        <f t="shared" si="5"/>
        <v>0</v>
      </c>
      <c r="L90" s="81">
        <f t="shared" si="8"/>
        <v>0</v>
      </c>
      <c r="M90" s="82"/>
      <c r="N90" s="83">
        <f t="shared" si="6"/>
        <v>0</v>
      </c>
      <c r="O90" s="80"/>
      <c r="P90" s="80"/>
      <c r="Q90" s="80"/>
      <c r="R90" s="84">
        <f t="shared" si="7"/>
        <v>0</v>
      </c>
      <c r="S90" s="19" t="str">
        <f t="shared" si="9"/>
        <v>OK</v>
      </c>
      <c r="T90" s="48"/>
      <c r="U90" s="48"/>
      <c r="V90" s="48"/>
      <c r="W90" s="48"/>
      <c r="X90" s="48"/>
      <c r="Y90" s="50"/>
      <c r="Z90" s="50"/>
      <c r="AA90" s="50"/>
      <c r="AB90" s="50"/>
      <c r="AC90" s="50"/>
      <c r="AD90" s="50"/>
      <c r="AE90" s="50"/>
      <c r="AF90" s="51"/>
      <c r="AG90" s="51"/>
      <c r="AH90" s="51"/>
      <c r="AI90" s="51"/>
    </row>
    <row r="91" spans="1:35" ht="40" customHeight="1" x14ac:dyDescent="0.35">
      <c r="A91" s="109"/>
      <c r="B91" s="112"/>
      <c r="C91" s="33">
        <v>88</v>
      </c>
      <c r="D91" s="115"/>
      <c r="E91" s="39" t="s">
        <v>50</v>
      </c>
      <c r="F91" s="40" t="s">
        <v>37</v>
      </c>
      <c r="G91" s="40" t="s">
        <v>51</v>
      </c>
      <c r="H91" s="40" t="s">
        <v>29</v>
      </c>
      <c r="I91" s="38">
        <v>206.12</v>
      </c>
      <c r="J91" s="17">
        <v>0</v>
      </c>
      <c r="K91" s="79">
        <f t="shared" si="5"/>
        <v>0</v>
      </c>
      <c r="L91" s="81">
        <f t="shared" si="8"/>
        <v>0</v>
      </c>
      <c r="M91" s="82"/>
      <c r="N91" s="83">
        <f t="shared" si="6"/>
        <v>0</v>
      </c>
      <c r="O91" s="80"/>
      <c r="P91" s="80"/>
      <c r="Q91" s="80"/>
      <c r="R91" s="84">
        <f t="shared" si="7"/>
        <v>0</v>
      </c>
      <c r="S91" s="19" t="str">
        <f t="shared" si="9"/>
        <v>OK</v>
      </c>
      <c r="T91" s="48"/>
      <c r="U91" s="48"/>
      <c r="V91" s="48"/>
      <c r="W91" s="48"/>
      <c r="X91" s="48"/>
      <c r="Y91" s="50"/>
      <c r="Z91" s="50"/>
      <c r="AA91" s="50"/>
      <c r="AB91" s="50"/>
      <c r="AC91" s="50"/>
      <c r="AD91" s="50"/>
      <c r="AE91" s="50"/>
      <c r="AF91" s="51"/>
      <c r="AG91" s="51"/>
      <c r="AH91" s="51"/>
      <c r="AI91" s="51"/>
    </row>
    <row r="92" spans="1:35" ht="40" customHeight="1" x14ac:dyDescent="0.35">
      <c r="A92" s="109"/>
      <c r="B92" s="112"/>
      <c r="C92" s="33">
        <v>89</v>
      </c>
      <c r="D92" s="115"/>
      <c r="E92" s="39" t="s">
        <v>52</v>
      </c>
      <c r="F92" s="40" t="s">
        <v>37</v>
      </c>
      <c r="G92" s="40" t="s">
        <v>53</v>
      </c>
      <c r="H92" s="40" t="s">
        <v>29</v>
      </c>
      <c r="I92" s="38">
        <v>225.04</v>
      </c>
      <c r="J92" s="17">
        <v>0</v>
      </c>
      <c r="K92" s="79">
        <f t="shared" si="5"/>
        <v>0</v>
      </c>
      <c r="L92" s="81">
        <f t="shared" si="8"/>
        <v>0</v>
      </c>
      <c r="M92" s="82"/>
      <c r="N92" s="83">
        <f t="shared" si="6"/>
        <v>0</v>
      </c>
      <c r="O92" s="80"/>
      <c r="P92" s="80"/>
      <c r="Q92" s="80"/>
      <c r="R92" s="84">
        <f t="shared" si="7"/>
        <v>0</v>
      </c>
      <c r="S92" s="19" t="str">
        <f t="shared" si="9"/>
        <v>OK</v>
      </c>
      <c r="T92" s="48"/>
      <c r="U92" s="48"/>
      <c r="V92" s="48"/>
      <c r="W92" s="48"/>
      <c r="X92" s="48"/>
      <c r="Y92" s="50"/>
      <c r="Z92" s="50"/>
      <c r="AA92" s="50"/>
      <c r="AB92" s="50"/>
      <c r="AC92" s="50"/>
      <c r="AD92" s="50"/>
      <c r="AE92" s="50"/>
      <c r="AF92" s="51"/>
      <c r="AG92" s="51"/>
      <c r="AH92" s="51"/>
      <c r="AI92" s="51"/>
    </row>
    <row r="93" spans="1:35" ht="40" customHeight="1" x14ac:dyDescent="0.35">
      <c r="A93" s="109"/>
      <c r="B93" s="112"/>
      <c r="C93" s="33">
        <v>90</v>
      </c>
      <c r="D93" s="115"/>
      <c r="E93" s="39" t="s">
        <v>54</v>
      </c>
      <c r="F93" s="40" t="s">
        <v>37</v>
      </c>
      <c r="G93" s="40" t="s">
        <v>95</v>
      </c>
      <c r="H93" s="40" t="s">
        <v>29</v>
      </c>
      <c r="I93" s="38">
        <v>74.180000000000007</v>
      </c>
      <c r="J93" s="17">
        <v>0</v>
      </c>
      <c r="K93" s="79">
        <f t="shared" si="5"/>
        <v>0</v>
      </c>
      <c r="L93" s="81">
        <f t="shared" si="8"/>
        <v>0</v>
      </c>
      <c r="M93" s="82"/>
      <c r="N93" s="83">
        <f t="shared" si="6"/>
        <v>0</v>
      </c>
      <c r="O93" s="80"/>
      <c r="P93" s="80"/>
      <c r="Q93" s="80"/>
      <c r="R93" s="84">
        <f t="shared" si="7"/>
        <v>0</v>
      </c>
      <c r="S93" s="19" t="str">
        <f t="shared" si="9"/>
        <v>OK</v>
      </c>
      <c r="T93" s="48"/>
      <c r="U93" s="48"/>
      <c r="V93" s="48"/>
      <c r="W93" s="48"/>
      <c r="X93" s="48"/>
      <c r="Y93" s="50"/>
      <c r="Z93" s="50"/>
      <c r="AA93" s="50"/>
      <c r="AB93" s="50"/>
      <c r="AC93" s="50"/>
      <c r="AD93" s="50"/>
      <c r="AE93" s="50"/>
      <c r="AF93" s="51"/>
      <c r="AG93" s="51"/>
      <c r="AH93" s="51"/>
      <c r="AI93" s="51"/>
    </row>
    <row r="94" spans="1:35" ht="40" customHeight="1" x14ac:dyDescent="0.35">
      <c r="A94" s="109"/>
      <c r="B94" s="112"/>
      <c r="C94" s="33">
        <v>91</v>
      </c>
      <c r="D94" s="115"/>
      <c r="E94" s="39" t="s">
        <v>56</v>
      </c>
      <c r="F94" s="40" t="s">
        <v>37</v>
      </c>
      <c r="G94" s="40" t="s">
        <v>96</v>
      </c>
      <c r="H94" s="40" t="s">
        <v>29</v>
      </c>
      <c r="I94" s="38">
        <v>28.45</v>
      </c>
      <c r="J94" s="17">
        <v>0</v>
      </c>
      <c r="K94" s="79">
        <f t="shared" si="5"/>
        <v>0</v>
      </c>
      <c r="L94" s="81">
        <f t="shared" si="8"/>
        <v>0</v>
      </c>
      <c r="M94" s="82"/>
      <c r="N94" s="83">
        <f t="shared" si="6"/>
        <v>0</v>
      </c>
      <c r="O94" s="80"/>
      <c r="P94" s="80"/>
      <c r="Q94" s="80"/>
      <c r="R94" s="84">
        <f t="shared" si="7"/>
        <v>0</v>
      </c>
      <c r="S94" s="19" t="str">
        <f t="shared" si="9"/>
        <v>OK</v>
      </c>
      <c r="T94" s="48"/>
      <c r="U94" s="48"/>
      <c r="V94" s="48"/>
      <c r="W94" s="48"/>
      <c r="X94" s="48"/>
      <c r="Y94" s="50"/>
      <c r="Z94" s="50"/>
      <c r="AA94" s="50"/>
      <c r="AB94" s="50"/>
      <c r="AC94" s="50"/>
      <c r="AD94" s="50"/>
      <c r="AE94" s="50"/>
      <c r="AF94" s="51"/>
      <c r="AG94" s="51"/>
      <c r="AH94" s="51"/>
      <c r="AI94" s="51"/>
    </row>
    <row r="95" spans="1:35" ht="40" customHeight="1" x14ac:dyDescent="0.35">
      <c r="A95" s="109"/>
      <c r="B95" s="112"/>
      <c r="C95" s="33">
        <v>92</v>
      </c>
      <c r="D95" s="115"/>
      <c r="E95" s="39" t="s">
        <v>58</v>
      </c>
      <c r="F95" s="40" t="s">
        <v>37</v>
      </c>
      <c r="G95" s="40" t="s">
        <v>59</v>
      </c>
      <c r="H95" s="40" t="s">
        <v>29</v>
      </c>
      <c r="I95" s="38">
        <v>63.74</v>
      </c>
      <c r="J95" s="17">
        <v>0</v>
      </c>
      <c r="K95" s="79">
        <f t="shared" si="5"/>
        <v>0</v>
      </c>
      <c r="L95" s="81">
        <f t="shared" si="8"/>
        <v>0</v>
      </c>
      <c r="M95" s="82"/>
      <c r="N95" s="83">
        <f t="shared" si="6"/>
        <v>0</v>
      </c>
      <c r="O95" s="80"/>
      <c r="P95" s="80"/>
      <c r="Q95" s="80"/>
      <c r="R95" s="84">
        <f t="shared" si="7"/>
        <v>0</v>
      </c>
      <c r="S95" s="19" t="str">
        <f t="shared" si="9"/>
        <v>OK</v>
      </c>
      <c r="T95" s="48"/>
      <c r="U95" s="48"/>
      <c r="V95" s="48"/>
      <c r="W95" s="48"/>
      <c r="X95" s="48"/>
      <c r="Y95" s="50"/>
      <c r="Z95" s="50"/>
      <c r="AA95" s="50"/>
      <c r="AB95" s="50"/>
      <c r="AC95" s="50"/>
      <c r="AD95" s="50"/>
      <c r="AE95" s="50"/>
      <c r="AF95" s="51"/>
      <c r="AG95" s="51"/>
      <c r="AH95" s="51"/>
      <c r="AI95" s="51"/>
    </row>
    <row r="96" spans="1:35" ht="40" customHeight="1" x14ac:dyDescent="0.35">
      <c r="A96" s="109"/>
      <c r="B96" s="112"/>
      <c r="C96" s="33">
        <v>93</v>
      </c>
      <c r="D96" s="115"/>
      <c r="E96" s="39" t="s">
        <v>60</v>
      </c>
      <c r="F96" s="40" t="s">
        <v>37</v>
      </c>
      <c r="G96" s="40" t="s">
        <v>61</v>
      </c>
      <c r="H96" s="40" t="s">
        <v>29</v>
      </c>
      <c r="I96" s="38">
        <v>106.76</v>
      </c>
      <c r="J96" s="17">
        <v>0</v>
      </c>
      <c r="K96" s="79">
        <f t="shared" si="5"/>
        <v>0</v>
      </c>
      <c r="L96" s="81">
        <f t="shared" si="8"/>
        <v>0</v>
      </c>
      <c r="M96" s="82"/>
      <c r="N96" s="83">
        <f t="shared" si="6"/>
        <v>0</v>
      </c>
      <c r="O96" s="80"/>
      <c r="P96" s="80"/>
      <c r="Q96" s="80"/>
      <c r="R96" s="84">
        <f t="shared" si="7"/>
        <v>0</v>
      </c>
      <c r="S96" s="19" t="str">
        <f t="shared" si="9"/>
        <v>OK</v>
      </c>
      <c r="T96" s="48"/>
      <c r="U96" s="48"/>
      <c r="V96" s="48"/>
      <c r="W96" s="48"/>
      <c r="X96" s="48"/>
      <c r="Y96" s="50"/>
      <c r="Z96" s="50"/>
      <c r="AA96" s="50"/>
      <c r="AB96" s="50"/>
      <c r="AC96" s="50"/>
      <c r="AD96" s="50"/>
      <c r="AE96" s="50"/>
      <c r="AF96" s="51"/>
      <c r="AG96" s="51"/>
      <c r="AH96" s="51"/>
      <c r="AI96" s="51"/>
    </row>
    <row r="97" spans="1:35" ht="40" customHeight="1" x14ac:dyDescent="0.35">
      <c r="A97" s="109"/>
      <c r="B97" s="112"/>
      <c r="C97" s="33">
        <v>94</v>
      </c>
      <c r="D97" s="115"/>
      <c r="E97" s="39" t="s">
        <v>62</v>
      </c>
      <c r="F97" s="40" t="s">
        <v>125</v>
      </c>
      <c r="G97" s="40" t="s">
        <v>63</v>
      </c>
      <c r="H97" s="40" t="s">
        <v>29</v>
      </c>
      <c r="I97" s="38">
        <v>1140.71</v>
      </c>
      <c r="J97" s="17">
        <v>0</v>
      </c>
      <c r="K97" s="79">
        <f t="shared" si="5"/>
        <v>0</v>
      </c>
      <c r="L97" s="81">
        <f t="shared" si="8"/>
        <v>0</v>
      </c>
      <c r="M97" s="82"/>
      <c r="N97" s="83">
        <f t="shared" si="6"/>
        <v>0</v>
      </c>
      <c r="O97" s="80"/>
      <c r="P97" s="80"/>
      <c r="Q97" s="80"/>
      <c r="R97" s="84">
        <f t="shared" si="7"/>
        <v>0</v>
      </c>
      <c r="S97" s="19" t="str">
        <f t="shared" si="9"/>
        <v>OK</v>
      </c>
      <c r="T97" s="48"/>
      <c r="U97" s="48"/>
      <c r="V97" s="48"/>
      <c r="W97" s="48"/>
      <c r="X97" s="48"/>
      <c r="Y97" s="50"/>
      <c r="Z97" s="50"/>
      <c r="AA97" s="50"/>
      <c r="AB97" s="50"/>
      <c r="AC97" s="50"/>
      <c r="AD97" s="50"/>
      <c r="AE97" s="50"/>
      <c r="AF97" s="51"/>
      <c r="AG97" s="51"/>
      <c r="AH97" s="51"/>
      <c r="AI97" s="51"/>
    </row>
    <row r="98" spans="1:35" ht="40" customHeight="1" x14ac:dyDescent="0.35">
      <c r="A98" s="109"/>
      <c r="B98" s="112"/>
      <c r="C98" s="33">
        <v>95</v>
      </c>
      <c r="D98" s="115"/>
      <c r="E98" s="39" t="s">
        <v>64</v>
      </c>
      <c r="F98" s="40" t="s">
        <v>125</v>
      </c>
      <c r="G98" s="40" t="s">
        <v>63</v>
      </c>
      <c r="H98" s="40" t="s">
        <v>29</v>
      </c>
      <c r="I98" s="38">
        <v>599.79</v>
      </c>
      <c r="J98" s="17">
        <v>0</v>
      </c>
      <c r="K98" s="79">
        <f t="shared" si="5"/>
        <v>0</v>
      </c>
      <c r="L98" s="81">
        <f t="shared" si="8"/>
        <v>0</v>
      </c>
      <c r="M98" s="82"/>
      <c r="N98" s="83">
        <f t="shared" si="6"/>
        <v>0</v>
      </c>
      <c r="O98" s="80"/>
      <c r="P98" s="80"/>
      <c r="Q98" s="80"/>
      <c r="R98" s="84">
        <f t="shared" si="7"/>
        <v>0</v>
      </c>
      <c r="S98" s="19" t="str">
        <f t="shared" si="9"/>
        <v>OK</v>
      </c>
      <c r="T98" s="48"/>
      <c r="U98" s="48"/>
      <c r="V98" s="48"/>
      <c r="W98" s="48"/>
      <c r="X98" s="48"/>
      <c r="Y98" s="50"/>
      <c r="Z98" s="50"/>
      <c r="AA98" s="50"/>
      <c r="AB98" s="50"/>
      <c r="AC98" s="50"/>
      <c r="AD98" s="50"/>
      <c r="AE98" s="50"/>
      <c r="AF98" s="51"/>
      <c r="AG98" s="51"/>
      <c r="AH98" s="51"/>
      <c r="AI98" s="51"/>
    </row>
    <row r="99" spans="1:35" ht="40" customHeight="1" x14ac:dyDescent="0.35">
      <c r="A99" s="109"/>
      <c r="B99" s="112"/>
      <c r="C99" s="33">
        <v>96</v>
      </c>
      <c r="D99" s="115"/>
      <c r="E99" s="39" t="s">
        <v>65</v>
      </c>
      <c r="F99" s="40" t="s">
        <v>125</v>
      </c>
      <c r="G99" s="40" t="s">
        <v>66</v>
      </c>
      <c r="H99" s="40" t="s">
        <v>29</v>
      </c>
      <c r="I99" s="38">
        <v>161.94</v>
      </c>
      <c r="J99" s="17">
        <v>0</v>
      </c>
      <c r="K99" s="79">
        <f t="shared" si="5"/>
        <v>0</v>
      </c>
      <c r="L99" s="81">
        <f t="shared" si="8"/>
        <v>0</v>
      </c>
      <c r="M99" s="82"/>
      <c r="N99" s="83">
        <f t="shared" si="6"/>
        <v>0</v>
      </c>
      <c r="O99" s="80"/>
      <c r="P99" s="80"/>
      <c r="Q99" s="80"/>
      <c r="R99" s="84">
        <f t="shared" si="7"/>
        <v>0</v>
      </c>
      <c r="S99" s="19" t="str">
        <f t="shared" si="9"/>
        <v>OK</v>
      </c>
      <c r="T99" s="48"/>
      <c r="U99" s="48"/>
      <c r="V99" s="48"/>
      <c r="W99" s="48"/>
      <c r="X99" s="48"/>
      <c r="Y99" s="50"/>
      <c r="Z99" s="50"/>
      <c r="AA99" s="50"/>
      <c r="AB99" s="50"/>
      <c r="AC99" s="50"/>
      <c r="AD99" s="50"/>
      <c r="AE99" s="50"/>
      <c r="AF99" s="51"/>
      <c r="AG99" s="51"/>
      <c r="AH99" s="51"/>
      <c r="AI99" s="51"/>
    </row>
    <row r="100" spans="1:35" ht="40" customHeight="1" x14ac:dyDescent="0.35">
      <c r="A100" s="109"/>
      <c r="B100" s="112"/>
      <c r="C100" s="33">
        <v>97</v>
      </c>
      <c r="D100" s="115"/>
      <c r="E100" s="39" t="s">
        <v>67</v>
      </c>
      <c r="F100" s="40" t="s">
        <v>125</v>
      </c>
      <c r="G100" s="40" t="s">
        <v>68</v>
      </c>
      <c r="H100" s="40" t="s">
        <v>29</v>
      </c>
      <c r="I100" s="38">
        <v>743.8</v>
      </c>
      <c r="J100" s="17">
        <v>0</v>
      </c>
      <c r="K100" s="79">
        <f t="shared" si="5"/>
        <v>0</v>
      </c>
      <c r="L100" s="81">
        <f t="shared" si="8"/>
        <v>0</v>
      </c>
      <c r="M100" s="82"/>
      <c r="N100" s="83">
        <f t="shared" si="6"/>
        <v>0</v>
      </c>
      <c r="O100" s="80"/>
      <c r="P100" s="80"/>
      <c r="Q100" s="80"/>
      <c r="R100" s="84">
        <f t="shared" si="7"/>
        <v>0</v>
      </c>
      <c r="S100" s="19" t="str">
        <f t="shared" si="9"/>
        <v>OK</v>
      </c>
      <c r="T100" s="48"/>
      <c r="U100" s="48"/>
      <c r="V100" s="48"/>
      <c r="W100" s="48"/>
      <c r="X100" s="48"/>
      <c r="Y100" s="50"/>
      <c r="Z100" s="50"/>
      <c r="AA100" s="50"/>
      <c r="AB100" s="50"/>
      <c r="AC100" s="50"/>
      <c r="AD100" s="50"/>
      <c r="AE100" s="50"/>
      <c r="AF100" s="51"/>
      <c r="AG100" s="51"/>
      <c r="AH100" s="51"/>
      <c r="AI100" s="51"/>
    </row>
    <row r="101" spans="1:35" ht="40" customHeight="1" x14ac:dyDescent="0.35">
      <c r="A101" s="109"/>
      <c r="B101" s="112"/>
      <c r="C101" s="33">
        <v>98</v>
      </c>
      <c r="D101" s="115"/>
      <c r="E101" s="39" t="s">
        <v>69</v>
      </c>
      <c r="F101" s="40" t="s">
        <v>125</v>
      </c>
      <c r="G101" s="40" t="s">
        <v>28</v>
      </c>
      <c r="H101" s="40" t="s">
        <v>29</v>
      </c>
      <c r="I101" s="38">
        <v>371.64</v>
      </c>
      <c r="J101" s="17">
        <v>0</v>
      </c>
      <c r="K101" s="79">
        <f t="shared" si="5"/>
        <v>0</v>
      </c>
      <c r="L101" s="81">
        <f t="shared" si="8"/>
        <v>0</v>
      </c>
      <c r="M101" s="82"/>
      <c r="N101" s="83">
        <f t="shared" si="6"/>
        <v>0</v>
      </c>
      <c r="O101" s="80"/>
      <c r="P101" s="80"/>
      <c r="Q101" s="80"/>
      <c r="R101" s="84">
        <f t="shared" si="7"/>
        <v>0</v>
      </c>
      <c r="S101" s="19" t="str">
        <f t="shared" si="9"/>
        <v>OK</v>
      </c>
      <c r="T101" s="48"/>
      <c r="U101" s="48"/>
      <c r="V101" s="48"/>
      <c r="W101" s="48"/>
      <c r="X101" s="48"/>
      <c r="Y101" s="50"/>
      <c r="Z101" s="50"/>
      <c r="AA101" s="50"/>
      <c r="AB101" s="50"/>
      <c r="AC101" s="50"/>
      <c r="AD101" s="50"/>
      <c r="AE101" s="50"/>
      <c r="AF101" s="51"/>
      <c r="AG101" s="51"/>
      <c r="AH101" s="51"/>
      <c r="AI101" s="51"/>
    </row>
    <row r="102" spans="1:35" ht="40" customHeight="1" x14ac:dyDescent="0.35">
      <c r="A102" s="109"/>
      <c r="B102" s="112"/>
      <c r="C102" s="33">
        <v>99</v>
      </c>
      <c r="D102" s="115"/>
      <c r="E102" s="39" t="s">
        <v>70</v>
      </c>
      <c r="F102" s="40" t="s">
        <v>125</v>
      </c>
      <c r="G102" s="40" t="s">
        <v>71</v>
      </c>
      <c r="H102" s="40" t="s">
        <v>29</v>
      </c>
      <c r="I102" s="38">
        <v>141.31</v>
      </c>
      <c r="J102" s="17">
        <v>0</v>
      </c>
      <c r="K102" s="79">
        <f t="shared" si="5"/>
        <v>0</v>
      </c>
      <c r="L102" s="81">
        <f t="shared" si="8"/>
        <v>0</v>
      </c>
      <c r="M102" s="82"/>
      <c r="N102" s="83">
        <f t="shared" si="6"/>
        <v>0</v>
      </c>
      <c r="O102" s="80"/>
      <c r="P102" s="80"/>
      <c r="Q102" s="80"/>
      <c r="R102" s="84">
        <f t="shared" si="7"/>
        <v>0</v>
      </c>
      <c r="S102" s="19" t="str">
        <f t="shared" si="9"/>
        <v>OK</v>
      </c>
      <c r="T102" s="48"/>
      <c r="U102" s="48"/>
      <c r="V102" s="48"/>
      <c r="W102" s="48"/>
      <c r="X102" s="48"/>
      <c r="Y102" s="50"/>
      <c r="Z102" s="50"/>
      <c r="AA102" s="50"/>
      <c r="AB102" s="50"/>
      <c r="AC102" s="50"/>
      <c r="AD102" s="50"/>
      <c r="AE102" s="50"/>
      <c r="AF102" s="51"/>
      <c r="AG102" s="51"/>
      <c r="AH102" s="51"/>
      <c r="AI102" s="51"/>
    </row>
    <row r="103" spans="1:35" ht="40" customHeight="1" x14ac:dyDescent="0.35">
      <c r="A103" s="109"/>
      <c r="B103" s="112"/>
      <c r="C103" s="33">
        <v>100</v>
      </c>
      <c r="D103" s="115"/>
      <c r="E103" s="39" t="s">
        <v>72</v>
      </c>
      <c r="F103" s="40" t="s">
        <v>125</v>
      </c>
      <c r="G103" s="40" t="s">
        <v>73</v>
      </c>
      <c r="H103" s="40" t="s">
        <v>29</v>
      </c>
      <c r="I103" s="38">
        <v>823.48</v>
      </c>
      <c r="J103" s="17">
        <v>0</v>
      </c>
      <c r="K103" s="79">
        <f t="shared" si="5"/>
        <v>0</v>
      </c>
      <c r="L103" s="81">
        <f t="shared" si="8"/>
        <v>0</v>
      </c>
      <c r="M103" s="82"/>
      <c r="N103" s="83">
        <f t="shared" si="6"/>
        <v>0</v>
      </c>
      <c r="O103" s="80"/>
      <c r="P103" s="80"/>
      <c r="Q103" s="80"/>
      <c r="R103" s="84">
        <f t="shared" si="7"/>
        <v>0</v>
      </c>
      <c r="S103" s="19" t="str">
        <f t="shared" si="9"/>
        <v>OK</v>
      </c>
      <c r="T103" s="48"/>
      <c r="U103" s="48"/>
      <c r="V103" s="48"/>
      <c r="W103" s="48"/>
      <c r="X103" s="48"/>
      <c r="Y103" s="50"/>
      <c r="Z103" s="50"/>
      <c r="AA103" s="50"/>
      <c r="AB103" s="50"/>
      <c r="AC103" s="50"/>
      <c r="AD103" s="50"/>
      <c r="AE103" s="50"/>
      <c r="AF103" s="51"/>
      <c r="AG103" s="51"/>
      <c r="AH103" s="51"/>
      <c r="AI103" s="51"/>
    </row>
    <row r="104" spans="1:35" ht="40" customHeight="1" x14ac:dyDescent="0.35">
      <c r="A104" s="109"/>
      <c r="B104" s="112"/>
      <c r="C104" s="33">
        <v>101</v>
      </c>
      <c r="D104" s="115"/>
      <c r="E104" s="39" t="s">
        <v>74</v>
      </c>
      <c r="F104" s="40" t="s">
        <v>125</v>
      </c>
      <c r="G104" s="40" t="s">
        <v>75</v>
      </c>
      <c r="H104" s="40" t="s">
        <v>29</v>
      </c>
      <c r="I104" s="38">
        <v>1149.44</v>
      </c>
      <c r="J104" s="17">
        <v>0</v>
      </c>
      <c r="K104" s="79">
        <f t="shared" si="5"/>
        <v>0</v>
      </c>
      <c r="L104" s="81">
        <f t="shared" si="8"/>
        <v>0</v>
      </c>
      <c r="M104" s="82"/>
      <c r="N104" s="83">
        <f t="shared" si="6"/>
        <v>0</v>
      </c>
      <c r="O104" s="80"/>
      <c r="P104" s="80"/>
      <c r="Q104" s="80"/>
      <c r="R104" s="84">
        <f t="shared" si="7"/>
        <v>0</v>
      </c>
      <c r="S104" s="19" t="str">
        <f t="shared" si="9"/>
        <v>OK</v>
      </c>
      <c r="T104" s="48"/>
      <c r="U104" s="48"/>
      <c r="V104" s="48"/>
      <c r="W104" s="48"/>
      <c r="X104" s="48"/>
      <c r="Y104" s="50"/>
      <c r="Z104" s="50"/>
      <c r="AA104" s="50"/>
      <c r="AB104" s="50"/>
      <c r="AC104" s="50"/>
      <c r="AD104" s="50"/>
      <c r="AE104" s="50"/>
      <c r="AF104" s="51"/>
      <c r="AG104" s="51"/>
      <c r="AH104" s="51"/>
      <c r="AI104" s="51"/>
    </row>
    <row r="105" spans="1:35" ht="40" customHeight="1" x14ac:dyDescent="0.35">
      <c r="A105" s="109"/>
      <c r="B105" s="112"/>
      <c r="C105" s="33">
        <v>102</v>
      </c>
      <c r="D105" s="115"/>
      <c r="E105" s="39" t="s">
        <v>76</v>
      </c>
      <c r="F105" s="40" t="s">
        <v>125</v>
      </c>
      <c r="G105" s="40" t="s">
        <v>28</v>
      </c>
      <c r="H105" s="40" t="s">
        <v>29</v>
      </c>
      <c r="I105" s="38">
        <v>614.84</v>
      </c>
      <c r="J105" s="17">
        <v>0</v>
      </c>
      <c r="K105" s="79">
        <f t="shared" si="5"/>
        <v>0</v>
      </c>
      <c r="L105" s="81">
        <f t="shared" si="8"/>
        <v>0</v>
      </c>
      <c r="M105" s="82"/>
      <c r="N105" s="83">
        <f t="shared" si="6"/>
        <v>0</v>
      </c>
      <c r="O105" s="80"/>
      <c r="P105" s="80"/>
      <c r="Q105" s="80"/>
      <c r="R105" s="84">
        <f t="shared" si="7"/>
        <v>0</v>
      </c>
      <c r="S105" s="19" t="str">
        <f t="shared" si="9"/>
        <v>OK</v>
      </c>
      <c r="T105" s="48"/>
      <c r="U105" s="48"/>
      <c r="V105" s="48"/>
      <c r="W105" s="48"/>
      <c r="X105" s="48"/>
      <c r="Y105" s="50"/>
      <c r="Z105" s="50"/>
      <c r="AA105" s="50"/>
      <c r="AB105" s="50"/>
      <c r="AC105" s="50"/>
      <c r="AD105" s="50"/>
      <c r="AE105" s="50"/>
      <c r="AF105" s="51"/>
      <c r="AG105" s="51"/>
      <c r="AH105" s="51"/>
      <c r="AI105" s="51"/>
    </row>
    <row r="106" spans="1:35" ht="40" customHeight="1" x14ac:dyDescent="0.35">
      <c r="A106" s="109"/>
      <c r="B106" s="112"/>
      <c r="C106" s="33">
        <v>103</v>
      </c>
      <c r="D106" s="115"/>
      <c r="E106" s="39" t="s">
        <v>77</v>
      </c>
      <c r="F106" s="40" t="s">
        <v>125</v>
      </c>
      <c r="G106" s="40" t="s">
        <v>28</v>
      </c>
      <c r="H106" s="40" t="s">
        <v>29</v>
      </c>
      <c r="I106" s="38">
        <v>1161.08</v>
      </c>
      <c r="J106" s="17">
        <v>0</v>
      </c>
      <c r="K106" s="79">
        <f t="shared" si="5"/>
        <v>0</v>
      </c>
      <c r="L106" s="81">
        <f t="shared" si="8"/>
        <v>0</v>
      </c>
      <c r="M106" s="82"/>
      <c r="N106" s="83">
        <f t="shared" si="6"/>
        <v>0</v>
      </c>
      <c r="O106" s="80"/>
      <c r="P106" s="80"/>
      <c r="Q106" s="80"/>
      <c r="R106" s="84">
        <f t="shared" si="7"/>
        <v>0</v>
      </c>
      <c r="S106" s="19" t="str">
        <f t="shared" si="9"/>
        <v>OK</v>
      </c>
      <c r="T106" s="48"/>
      <c r="U106" s="48"/>
      <c r="V106" s="48"/>
      <c r="W106" s="48"/>
      <c r="X106" s="48"/>
      <c r="Y106" s="50"/>
      <c r="Z106" s="50"/>
      <c r="AA106" s="50"/>
      <c r="AB106" s="50"/>
      <c r="AC106" s="50"/>
      <c r="AD106" s="50"/>
      <c r="AE106" s="50"/>
      <c r="AF106" s="51"/>
      <c r="AG106" s="51"/>
      <c r="AH106" s="51"/>
      <c r="AI106" s="51"/>
    </row>
    <row r="107" spans="1:35" ht="40" customHeight="1" x14ac:dyDescent="0.35">
      <c r="A107" s="109"/>
      <c r="B107" s="112"/>
      <c r="C107" s="33">
        <v>104</v>
      </c>
      <c r="D107" s="115"/>
      <c r="E107" s="39" t="s">
        <v>78</v>
      </c>
      <c r="F107" s="40" t="s">
        <v>125</v>
      </c>
      <c r="G107" s="40" t="s">
        <v>28</v>
      </c>
      <c r="H107" s="40" t="s">
        <v>29</v>
      </c>
      <c r="I107" s="38">
        <v>77.2</v>
      </c>
      <c r="J107" s="17">
        <v>0</v>
      </c>
      <c r="K107" s="79">
        <f t="shared" si="5"/>
        <v>0</v>
      </c>
      <c r="L107" s="81">
        <f t="shared" si="8"/>
        <v>0</v>
      </c>
      <c r="M107" s="82"/>
      <c r="N107" s="83">
        <f t="shared" si="6"/>
        <v>0</v>
      </c>
      <c r="O107" s="80"/>
      <c r="P107" s="80"/>
      <c r="Q107" s="80"/>
      <c r="R107" s="84">
        <f t="shared" si="7"/>
        <v>0</v>
      </c>
      <c r="S107" s="19" t="str">
        <f t="shared" si="9"/>
        <v>OK</v>
      </c>
      <c r="T107" s="48"/>
      <c r="U107" s="48"/>
      <c r="V107" s="48"/>
      <c r="W107" s="48"/>
      <c r="X107" s="48"/>
      <c r="Y107" s="50"/>
      <c r="Z107" s="50"/>
      <c r="AA107" s="50"/>
      <c r="AB107" s="50"/>
      <c r="AC107" s="50"/>
      <c r="AD107" s="50"/>
      <c r="AE107" s="50"/>
      <c r="AF107" s="51"/>
      <c r="AG107" s="51"/>
      <c r="AH107" s="51"/>
      <c r="AI107" s="51"/>
    </row>
    <row r="108" spans="1:35" ht="40" customHeight="1" x14ac:dyDescent="0.35">
      <c r="A108" s="109"/>
      <c r="B108" s="112"/>
      <c r="C108" s="33">
        <v>105</v>
      </c>
      <c r="D108" s="115"/>
      <c r="E108" s="39" t="s">
        <v>131</v>
      </c>
      <c r="F108" s="40" t="s">
        <v>125</v>
      </c>
      <c r="G108" s="40" t="s">
        <v>28</v>
      </c>
      <c r="H108" s="40" t="s">
        <v>29</v>
      </c>
      <c r="I108" s="38">
        <v>73.09</v>
      </c>
      <c r="J108" s="17">
        <v>0</v>
      </c>
      <c r="K108" s="79">
        <f t="shared" si="5"/>
        <v>0</v>
      </c>
      <c r="L108" s="81">
        <f t="shared" si="8"/>
        <v>0</v>
      </c>
      <c r="M108" s="82"/>
      <c r="N108" s="83">
        <f t="shared" si="6"/>
        <v>0</v>
      </c>
      <c r="O108" s="80"/>
      <c r="P108" s="80"/>
      <c r="Q108" s="80"/>
      <c r="R108" s="84">
        <f t="shared" si="7"/>
        <v>0</v>
      </c>
      <c r="S108" s="19" t="str">
        <f t="shared" si="9"/>
        <v>OK</v>
      </c>
      <c r="T108" s="48"/>
      <c r="U108" s="48"/>
      <c r="V108" s="48"/>
      <c r="W108" s="48"/>
      <c r="X108" s="48"/>
      <c r="Y108" s="50"/>
      <c r="Z108" s="50"/>
      <c r="AA108" s="50"/>
      <c r="AB108" s="50"/>
      <c r="AC108" s="50"/>
      <c r="AD108" s="50"/>
      <c r="AE108" s="50"/>
      <c r="AF108" s="51"/>
      <c r="AG108" s="51"/>
      <c r="AH108" s="51"/>
      <c r="AI108" s="51"/>
    </row>
    <row r="109" spans="1:35" ht="40" customHeight="1" x14ac:dyDescent="0.35">
      <c r="A109" s="109"/>
      <c r="B109" s="112"/>
      <c r="C109" s="33">
        <v>106</v>
      </c>
      <c r="D109" s="115"/>
      <c r="E109" s="39" t="s">
        <v>135</v>
      </c>
      <c r="F109" s="40" t="s">
        <v>37</v>
      </c>
      <c r="G109" s="40" t="s">
        <v>98</v>
      </c>
      <c r="H109" s="40" t="s">
        <v>29</v>
      </c>
      <c r="I109" s="38">
        <v>56.1</v>
      </c>
      <c r="J109" s="17">
        <v>0</v>
      </c>
      <c r="K109" s="79">
        <f t="shared" si="5"/>
        <v>0</v>
      </c>
      <c r="L109" s="81">
        <f t="shared" si="8"/>
        <v>0</v>
      </c>
      <c r="M109" s="82"/>
      <c r="N109" s="83">
        <f t="shared" si="6"/>
        <v>0</v>
      </c>
      <c r="O109" s="80"/>
      <c r="P109" s="80"/>
      <c r="Q109" s="80"/>
      <c r="R109" s="84">
        <f t="shared" si="7"/>
        <v>0</v>
      </c>
      <c r="S109" s="19" t="str">
        <f t="shared" si="9"/>
        <v>OK</v>
      </c>
      <c r="T109" s="48"/>
      <c r="U109" s="48"/>
      <c r="V109" s="48"/>
      <c r="W109" s="48"/>
      <c r="X109" s="48"/>
      <c r="Y109" s="50"/>
      <c r="Z109" s="50"/>
      <c r="AA109" s="50"/>
      <c r="AB109" s="50"/>
      <c r="AC109" s="50"/>
      <c r="AD109" s="50"/>
      <c r="AE109" s="50"/>
      <c r="AF109" s="51"/>
      <c r="AG109" s="51"/>
      <c r="AH109" s="51"/>
      <c r="AI109" s="51"/>
    </row>
    <row r="110" spans="1:35" ht="40" customHeight="1" x14ac:dyDescent="0.35">
      <c r="A110" s="109"/>
      <c r="B110" s="112"/>
      <c r="C110" s="33">
        <v>107</v>
      </c>
      <c r="D110" s="115"/>
      <c r="E110" s="39" t="s">
        <v>84</v>
      </c>
      <c r="F110" s="40" t="s">
        <v>125</v>
      </c>
      <c r="G110" s="40" t="s">
        <v>85</v>
      </c>
      <c r="H110" s="40" t="s">
        <v>29</v>
      </c>
      <c r="I110" s="38">
        <v>1215.22</v>
      </c>
      <c r="J110" s="17">
        <v>0</v>
      </c>
      <c r="K110" s="79">
        <f t="shared" si="5"/>
        <v>0</v>
      </c>
      <c r="L110" s="81">
        <f t="shared" si="8"/>
        <v>0</v>
      </c>
      <c r="M110" s="82"/>
      <c r="N110" s="83">
        <f t="shared" si="6"/>
        <v>0</v>
      </c>
      <c r="O110" s="80"/>
      <c r="P110" s="80"/>
      <c r="Q110" s="80"/>
      <c r="R110" s="84">
        <f t="shared" si="7"/>
        <v>0</v>
      </c>
      <c r="S110" s="19" t="str">
        <f t="shared" si="9"/>
        <v>OK</v>
      </c>
      <c r="T110" s="48"/>
      <c r="U110" s="48"/>
      <c r="V110" s="48"/>
      <c r="W110" s="48"/>
      <c r="X110" s="48"/>
      <c r="Y110" s="50"/>
      <c r="Z110" s="50"/>
      <c r="AA110" s="50"/>
      <c r="AB110" s="50"/>
      <c r="AC110" s="50"/>
      <c r="AD110" s="50"/>
      <c r="AE110" s="50"/>
      <c r="AF110" s="51"/>
      <c r="AG110" s="51"/>
      <c r="AH110" s="51"/>
      <c r="AI110" s="51"/>
    </row>
    <row r="111" spans="1:35" ht="40" customHeight="1" x14ac:dyDescent="0.35">
      <c r="A111" s="109"/>
      <c r="B111" s="112"/>
      <c r="C111" s="33">
        <v>108</v>
      </c>
      <c r="D111" s="115"/>
      <c r="E111" s="39" t="s">
        <v>86</v>
      </c>
      <c r="F111" s="40" t="s">
        <v>125</v>
      </c>
      <c r="G111" s="40" t="s">
        <v>87</v>
      </c>
      <c r="H111" s="40" t="s">
        <v>29</v>
      </c>
      <c r="I111" s="38">
        <v>496.61</v>
      </c>
      <c r="J111" s="17">
        <v>0</v>
      </c>
      <c r="K111" s="79">
        <f t="shared" si="5"/>
        <v>0</v>
      </c>
      <c r="L111" s="81">
        <f t="shared" si="8"/>
        <v>0</v>
      </c>
      <c r="M111" s="82"/>
      <c r="N111" s="83">
        <f t="shared" si="6"/>
        <v>0</v>
      </c>
      <c r="O111" s="80"/>
      <c r="P111" s="80"/>
      <c r="Q111" s="80"/>
      <c r="R111" s="84">
        <f t="shared" si="7"/>
        <v>0</v>
      </c>
      <c r="S111" s="19" t="str">
        <f t="shared" si="9"/>
        <v>OK</v>
      </c>
      <c r="T111" s="48"/>
      <c r="U111" s="48"/>
      <c r="V111" s="48"/>
      <c r="W111" s="48"/>
      <c r="X111" s="48"/>
      <c r="Y111" s="50"/>
      <c r="Z111" s="50"/>
      <c r="AA111" s="50"/>
      <c r="AB111" s="50"/>
      <c r="AC111" s="50"/>
      <c r="AD111" s="50"/>
      <c r="AE111" s="50"/>
      <c r="AF111" s="51"/>
      <c r="AG111" s="51"/>
      <c r="AH111" s="51"/>
      <c r="AI111" s="51"/>
    </row>
    <row r="112" spans="1:35" ht="40" customHeight="1" x14ac:dyDescent="0.35">
      <c r="A112" s="109"/>
      <c r="B112" s="112"/>
      <c r="C112" s="33">
        <v>109</v>
      </c>
      <c r="D112" s="115"/>
      <c r="E112" s="39" t="s">
        <v>89</v>
      </c>
      <c r="F112" s="40" t="s">
        <v>37</v>
      </c>
      <c r="G112" s="40" t="s">
        <v>28</v>
      </c>
      <c r="H112" s="40" t="s">
        <v>29</v>
      </c>
      <c r="I112" s="38">
        <v>205.87</v>
      </c>
      <c r="J112" s="17">
        <v>0</v>
      </c>
      <c r="K112" s="79">
        <f t="shared" si="5"/>
        <v>0</v>
      </c>
      <c r="L112" s="81">
        <f t="shared" si="8"/>
        <v>0</v>
      </c>
      <c r="M112" s="82"/>
      <c r="N112" s="83">
        <f t="shared" si="6"/>
        <v>0</v>
      </c>
      <c r="O112" s="80"/>
      <c r="P112" s="80"/>
      <c r="Q112" s="80"/>
      <c r="R112" s="84">
        <f t="shared" si="7"/>
        <v>0</v>
      </c>
      <c r="S112" s="19" t="str">
        <f t="shared" si="9"/>
        <v>OK</v>
      </c>
      <c r="T112" s="48"/>
      <c r="U112" s="48"/>
      <c r="V112" s="48"/>
      <c r="W112" s="48"/>
      <c r="X112" s="48"/>
      <c r="Y112" s="50"/>
      <c r="Z112" s="50"/>
      <c r="AA112" s="50"/>
      <c r="AB112" s="50"/>
      <c r="AC112" s="50"/>
      <c r="AD112" s="50"/>
      <c r="AE112" s="50"/>
      <c r="AF112" s="51"/>
      <c r="AG112" s="51"/>
      <c r="AH112" s="51"/>
      <c r="AI112" s="51"/>
    </row>
    <row r="113" spans="1:35" ht="40" customHeight="1" x14ac:dyDescent="0.35">
      <c r="A113" s="109"/>
      <c r="B113" s="112"/>
      <c r="C113" s="33">
        <v>110</v>
      </c>
      <c r="D113" s="115"/>
      <c r="E113" s="39" t="s">
        <v>90</v>
      </c>
      <c r="F113" s="40" t="s">
        <v>37</v>
      </c>
      <c r="G113" s="40" t="s">
        <v>28</v>
      </c>
      <c r="H113" s="40" t="s">
        <v>29</v>
      </c>
      <c r="I113" s="38">
        <v>115.8</v>
      </c>
      <c r="J113" s="17">
        <v>0</v>
      </c>
      <c r="K113" s="79">
        <f t="shared" si="5"/>
        <v>0</v>
      </c>
      <c r="L113" s="81">
        <f t="shared" si="8"/>
        <v>0</v>
      </c>
      <c r="M113" s="82"/>
      <c r="N113" s="83">
        <f t="shared" si="6"/>
        <v>0</v>
      </c>
      <c r="O113" s="80"/>
      <c r="P113" s="80"/>
      <c r="Q113" s="80"/>
      <c r="R113" s="84">
        <f t="shared" si="7"/>
        <v>0</v>
      </c>
      <c r="S113" s="19" t="str">
        <f t="shared" si="9"/>
        <v>OK</v>
      </c>
      <c r="T113" s="48"/>
      <c r="U113" s="48"/>
      <c r="V113" s="48"/>
      <c r="W113" s="48"/>
      <c r="X113" s="48"/>
      <c r="Y113" s="50"/>
      <c r="Z113" s="50"/>
      <c r="AA113" s="50"/>
      <c r="AB113" s="50"/>
      <c r="AC113" s="50"/>
      <c r="AD113" s="50"/>
      <c r="AE113" s="50"/>
      <c r="AF113" s="51"/>
      <c r="AG113" s="51"/>
      <c r="AH113" s="51"/>
      <c r="AI113" s="51"/>
    </row>
    <row r="114" spans="1:35" ht="40" customHeight="1" x14ac:dyDescent="0.35">
      <c r="A114" s="109"/>
      <c r="B114" s="112"/>
      <c r="C114" s="33">
        <v>111</v>
      </c>
      <c r="D114" s="115"/>
      <c r="E114" s="39" t="s">
        <v>91</v>
      </c>
      <c r="F114" s="40" t="s">
        <v>37</v>
      </c>
      <c r="G114" s="40" t="s">
        <v>92</v>
      </c>
      <c r="H114" s="40" t="s">
        <v>29</v>
      </c>
      <c r="I114" s="38">
        <v>20.76</v>
      </c>
      <c r="J114" s="17">
        <v>0</v>
      </c>
      <c r="K114" s="79">
        <f t="shared" si="5"/>
        <v>0</v>
      </c>
      <c r="L114" s="81">
        <f t="shared" si="8"/>
        <v>0</v>
      </c>
      <c r="M114" s="82"/>
      <c r="N114" s="83">
        <f t="shared" si="6"/>
        <v>0</v>
      </c>
      <c r="O114" s="80"/>
      <c r="P114" s="80"/>
      <c r="Q114" s="80"/>
      <c r="R114" s="84">
        <f t="shared" si="7"/>
        <v>0</v>
      </c>
      <c r="S114" s="19" t="str">
        <f t="shared" si="9"/>
        <v>OK</v>
      </c>
      <c r="T114" s="48"/>
      <c r="U114" s="48"/>
      <c r="V114" s="48"/>
      <c r="W114" s="48"/>
      <c r="X114" s="48"/>
      <c r="Y114" s="50"/>
      <c r="Z114" s="50"/>
      <c r="AA114" s="50"/>
      <c r="AB114" s="50"/>
      <c r="AC114" s="50"/>
      <c r="AD114" s="50"/>
      <c r="AE114" s="50"/>
      <c r="AF114" s="51"/>
      <c r="AG114" s="51"/>
      <c r="AH114" s="51"/>
      <c r="AI114" s="51"/>
    </row>
    <row r="115" spans="1:35" ht="40" customHeight="1" x14ac:dyDescent="0.35">
      <c r="A115" s="109"/>
      <c r="B115" s="112"/>
      <c r="C115" s="33">
        <v>112</v>
      </c>
      <c r="D115" s="115"/>
      <c r="E115" s="39" t="s">
        <v>93</v>
      </c>
      <c r="F115" s="40" t="s">
        <v>125</v>
      </c>
      <c r="G115" s="40" t="s">
        <v>28</v>
      </c>
      <c r="H115" s="40" t="s">
        <v>29</v>
      </c>
      <c r="I115" s="38">
        <v>192.14</v>
      </c>
      <c r="J115" s="17">
        <v>0</v>
      </c>
      <c r="K115" s="79">
        <f t="shared" si="5"/>
        <v>0</v>
      </c>
      <c r="L115" s="81">
        <f t="shared" si="8"/>
        <v>0</v>
      </c>
      <c r="M115" s="82"/>
      <c r="N115" s="83">
        <f t="shared" si="6"/>
        <v>0</v>
      </c>
      <c r="O115" s="80"/>
      <c r="P115" s="80"/>
      <c r="Q115" s="80"/>
      <c r="R115" s="84">
        <f t="shared" si="7"/>
        <v>0</v>
      </c>
      <c r="S115" s="19" t="str">
        <f t="shared" si="9"/>
        <v>OK</v>
      </c>
      <c r="T115" s="48"/>
      <c r="U115" s="48"/>
      <c r="V115" s="48"/>
      <c r="W115" s="48"/>
      <c r="X115" s="48"/>
      <c r="Y115" s="50"/>
      <c r="Z115" s="50"/>
      <c r="AA115" s="50"/>
      <c r="AB115" s="50"/>
      <c r="AC115" s="50"/>
      <c r="AD115" s="50"/>
      <c r="AE115" s="50"/>
      <c r="AF115" s="51"/>
      <c r="AG115" s="51"/>
      <c r="AH115" s="51"/>
      <c r="AI115" s="51"/>
    </row>
    <row r="116" spans="1:35" ht="40" customHeight="1" x14ac:dyDescent="0.35">
      <c r="A116" s="110"/>
      <c r="B116" s="113"/>
      <c r="C116" s="33">
        <v>113</v>
      </c>
      <c r="D116" s="116"/>
      <c r="E116" s="39" t="s">
        <v>94</v>
      </c>
      <c r="F116" s="40" t="s">
        <v>125</v>
      </c>
      <c r="G116" s="40" t="s">
        <v>28</v>
      </c>
      <c r="H116" s="40" t="s">
        <v>29</v>
      </c>
      <c r="I116" s="38">
        <v>210.16</v>
      </c>
      <c r="J116" s="17">
        <v>0</v>
      </c>
      <c r="K116" s="79">
        <f t="shared" si="5"/>
        <v>0</v>
      </c>
      <c r="L116" s="81">
        <f t="shared" si="8"/>
        <v>0</v>
      </c>
      <c r="M116" s="82"/>
      <c r="N116" s="83">
        <f t="shared" si="6"/>
        <v>0</v>
      </c>
      <c r="O116" s="80"/>
      <c r="P116" s="80"/>
      <c r="Q116" s="80"/>
      <c r="R116" s="84">
        <f t="shared" si="7"/>
        <v>0</v>
      </c>
      <c r="S116" s="19" t="str">
        <f t="shared" si="9"/>
        <v>OK</v>
      </c>
      <c r="T116" s="48"/>
      <c r="U116" s="48"/>
      <c r="V116" s="48"/>
      <c r="W116" s="48"/>
      <c r="X116" s="48"/>
      <c r="Y116" s="50"/>
      <c r="Z116" s="50"/>
      <c r="AA116" s="50"/>
      <c r="AB116" s="50"/>
      <c r="AC116" s="50"/>
      <c r="AD116" s="50"/>
      <c r="AE116" s="50"/>
      <c r="AF116" s="51"/>
      <c r="AG116" s="51"/>
      <c r="AH116" s="51"/>
      <c r="AI116" s="51"/>
    </row>
    <row r="117" spans="1:35" ht="40" customHeight="1" x14ac:dyDescent="0.35">
      <c r="A117" s="108" t="s">
        <v>142</v>
      </c>
      <c r="B117" s="111">
        <v>4</v>
      </c>
      <c r="C117" s="33">
        <v>114</v>
      </c>
      <c r="D117" s="114" t="s">
        <v>123</v>
      </c>
      <c r="E117" s="39" t="s">
        <v>27</v>
      </c>
      <c r="F117" s="40" t="s">
        <v>125</v>
      </c>
      <c r="G117" s="40" t="s">
        <v>28</v>
      </c>
      <c r="H117" s="40" t="s">
        <v>29</v>
      </c>
      <c r="I117" s="38">
        <v>250</v>
      </c>
      <c r="J117" s="17">
        <v>0</v>
      </c>
      <c r="K117" s="79">
        <f t="shared" si="5"/>
        <v>0</v>
      </c>
      <c r="L117" s="81">
        <f t="shared" si="8"/>
        <v>0</v>
      </c>
      <c r="M117" s="82"/>
      <c r="N117" s="83">
        <f t="shared" si="6"/>
        <v>0</v>
      </c>
      <c r="O117" s="80"/>
      <c r="P117" s="80"/>
      <c r="Q117" s="80"/>
      <c r="R117" s="84">
        <f t="shared" si="7"/>
        <v>0</v>
      </c>
      <c r="S117" s="19" t="str">
        <f t="shared" si="9"/>
        <v>OK</v>
      </c>
      <c r="T117" s="48"/>
      <c r="U117" s="48"/>
      <c r="V117" s="48"/>
      <c r="W117" s="48"/>
      <c r="X117" s="48"/>
      <c r="Y117" s="50"/>
      <c r="Z117" s="50"/>
      <c r="AA117" s="50"/>
      <c r="AB117" s="50"/>
      <c r="AC117" s="50"/>
      <c r="AD117" s="50"/>
      <c r="AE117" s="50"/>
      <c r="AF117" s="51"/>
      <c r="AG117" s="51"/>
      <c r="AH117" s="51"/>
      <c r="AI117" s="51"/>
    </row>
    <row r="118" spans="1:35" ht="40" customHeight="1" x14ac:dyDescent="0.35">
      <c r="A118" s="109"/>
      <c r="B118" s="112"/>
      <c r="C118" s="33">
        <v>115</v>
      </c>
      <c r="D118" s="115"/>
      <c r="E118" s="39" t="s">
        <v>30</v>
      </c>
      <c r="F118" s="40" t="s">
        <v>31</v>
      </c>
      <c r="G118" s="40" t="s">
        <v>28</v>
      </c>
      <c r="H118" s="40" t="s">
        <v>29</v>
      </c>
      <c r="I118" s="38">
        <v>20</v>
      </c>
      <c r="J118" s="17">
        <v>0</v>
      </c>
      <c r="K118" s="79">
        <f t="shared" si="5"/>
        <v>0</v>
      </c>
      <c r="L118" s="81">
        <f t="shared" si="8"/>
        <v>0</v>
      </c>
      <c r="M118" s="82"/>
      <c r="N118" s="83">
        <f t="shared" si="6"/>
        <v>0</v>
      </c>
      <c r="O118" s="80"/>
      <c r="P118" s="80"/>
      <c r="Q118" s="80"/>
      <c r="R118" s="84">
        <f t="shared" si="7"/>
        <v>0</v>
      </c>
      <c r="S118" s="19" t="str">
        <f t="shared" si="9"/>
        <v>OK</v>
      </c>
      <c r="T118" s="48"/>
      <c r="U118" s="48"/>
      <c r="V118" s="48"/>
      <c r="W118" s="48"/>
      <c r="X118" s="48"/>
      <c r="Y118" s="50"/>
      <c r="Z118" s="50"/>
      <c r="AA118" s="50"/>
      <c r="AB118" s="50"/>
      <c r="AC118" s="50"/>
      <c r="AD118" s="50"/>
      <c r="AE118" s="50"/>
      <c r="AF118" s="51"/>
      <c r="AG118" s="51"/>
      <c r="AH118" s="51"/>
      <c r="AI118" s="51"/>
    </row>
    <row r="119" spans="1:35" ht="40" customHeight="1" x14ac:dyDescent="0.35">
      <c r="A119" s="109"/>
      <c r="B119" s="112"/>
      <c r="C119" s="33">
        <v>116</v>
      </c>
      <c r="D119" s="115"/>
      <c r="E119" s="39" t="s">
        <v>32</v>
      </c>
      <c r="F119" s="40" t="s">
        <v>125</v>
      </c>
      <c r="G119" s="40" t="s">
        <v>28</v>
      </c>
      <c r="H119" s="40" t="s">
        <v>29</v>
      </c>
      <c r="I119" s="38">
        <v>32</v>
      </c>
      <c r="J119" s="17">
        <v>0</v>
      </c>
      <c r="K119" s="79">
        <f t="shared" si="5"/>
        <v>0</v>
      </c>
      <c r="L119" s="81">
        <f t="shared" si="8"/>
        <v>0</v>
      </c>
      <c r="M119" s="82"/>
      <c r="N119" s="83">
        <f t="shared" si="6"/>
        <v>0</v>
      </c>
      <c r="O119" s="80"/>
      <c r="P119" s="80"/>
      <c r="Q119" s="80"/>
      <c r="R119" s="84">
        <f t="shared" si="7"/>
        <v>0</v>
      </c>
      <c r="S119" s="19" t="str">
        <f t="shared" si="9"/>
        <v>OK</v>
      </c>
      <c r="T119" s="48"/>
      <c r="U119" s="48"/>
      <c r="V119" s="48"/>
      <c r="W119" s="48"/>
      <c r="X119" s="48"/>
      <c r="Y119" s="50"/>
      <c r="Z119" s="50"/>
      <c r="AA119" s="50"/>
      <c r="AB119" s="50"/>
      <c r="AC119" s="50"/>
      <c r="AD119" s="50"/>
      <c r="AE119" s="50"/>
      <c r="AF119" s="51"/>
      <c r="AG119" s="51"/>
      <c r="AH119" s="51"/>
      <c r="AI119" s="51"/>
    </row>
    <row r="120" spans="1:35" ht="40" customHeight="1" x14ac:dyDescent="0.35">
      <c r="A120" s="109"/>
      <c r="B120" s="112"/>
      <c r="C120" s="33">
        <v>117</v>
      </c>
      <c r="D120" s="115"/>
      <c r="E120" s="39" t="s">
        <v>33</v>
      </c>
      <c r="F120" s="40" t="s">
        <v>125</v>
      </c>
      <c r="G120" s="40" t="s">
        <v>34</v>
      </c>
      <c r="H120" s="40" t="s">
        <v>29</v>
      </c>
      <c r="I120" s="38">
        <v>52</v>
      </c>
      <c r="J120" s="17">
        <v>0</v>
      </c>
      <c r="K120" s="79">
        <f t="shared" si="5"/>
        <v>0</v>
      </c>
      <c r="L120" s="81">
        <f t="shared" si="8"/>
        <v>0</v>
      </c>
      <c r="M120" s="82"/>
      <c r="N120" s="83">
        <f t="shared" si="6"/>
        <v>0</v>
      </c>
      <c r="O120" s="80"/>
      <c r="P120" s="80"/>
      <c r="Q120" s="80"/>
      <c r="R120" s="84">
        <f t="shared" si="7"/>
        <v>0</v>
      </c>
      <c r="S120" s="19" t="str">
        <f t="shared" si="9"/>
        <v>OK</v>
      </c>
      <c r="T120" s="48"/>
      <c r="U120" s="48"/>
      <c r="V120" s="48"/>
      <c r="W120" s="48"/>
      <c r="X120" s="48"/>
      <c r="Y120" s="50"/>
      <c r="Z120" s="50"/>
      <c r="AA120" s="50"/>
      <c r="AB120" s="50"/>
      <c r="AC120" s="50"/>
      <c r="AD120" s="50"/>
      <c r="AE120" s="50"/>
      <c r="AF120" s="51"/>
      <c r="AG120" s="51"/>
      <c r="AH120" s="51"/>
      <c r="AI120" s="51"/>
    </row>
    <row r="121" spans="1:35" ht="40" customHeight="1" x14ac:dyDescent="0.35">
      <c r="A121" s="109"/>
      <c r="B121" s="112"/>
      <c r="C121" s="33">
        <v>118</v>
      </c>
      <c r="D121" s="115"/>
      <c r="E121" s="39" t="s">
        <v>35</v>
      </c>
      <c r="F121" s="40" t="s">
        <v>125</v>
      </c>
      <c r="G121" s="40" t="s">
        <v>36</v>
      </c>
      <c r="H121" s="40" t="s">
        <v>29</v>
      </c>
      <c r="I121" s="38">
        <v>75</v>
      </c>
      <c r="J121" s="17">
        <v>0</v>
      </c>
      <c r="K121" s="79">
        <f t="shared" si="5"/>
        <v>0</v>
      </c>
      <c r="L121" s="81">
        <f t="shared" si="8"/>
        <v>0</v>
      </c>
      <c r="M121" s="82"/>
      <c r="N121" s="83">
        <f t="shared" si="6"/>
        <v>0</v>
      </c>
      <c r="O121" s="80"/>
      <c r="P121" s="80"/>
      <c r="Q121" s="80"/>
      <c r="R121" s="84">
        <f t="shared" si="7"/>
        <v>0</v>
      </c>
      <c r="S121" s="19" t="str">
        <f t="shared" si="9"/>
        <v>OK</v>
      </c>
      <c r="T121" s="48"/>
      <c r="U121" s="48"/>
      <c r="V121" s="48"/>
      <c r="W121" s="48"/>
      <c r="X121" s="48"/>
      <c r="Y121" s="50"/>
      <c r="Z121" s="50"/>
      <c r="AA121" s="50"/>
      <c r="AB121" s="50"/>
      <c r="AC121" s="50"/>
      <c r="AD121" s="50"/>
      <c r="AE121" s="50"/>
      <c r="AF121" s="51"/>
      <c r="AG121" s="51"/>
      <c r="AH121" s="51"/>
      <c r="AI121" s="51"/>
    </row>
    <row r="122" spans="1:35" ht="40" customHeight="1" x14ac:dyDescent="0.35">
      <c r="A122" s="109"/>
      <c r="B122" s="112"/>
      <c r="C122" s="33">
        <v>119</v>
      </c>
      <c r="D122" s="115"/>
      <c r="E122" s="39" t="s">
        <v>127</v>
      </c>
      <c r="F122" s="40" t="s">
        <v>125</v>
      </c>
      <c r="G122" s="40" t="s">
        <v>28</v>
      </c>
      <c r="H122" s="40" t="s">
        <v>29</v>
      </c>
      <c r="I122" s="38">
        <v>6.59</v>
      </c>
      <c r="J122" s="17">
        <v>0</v>
      </c>
      <c r="K122" s="79">
        <f t="shared" si="5"/>
        <v>0</v>
      </c>
      <c r="L122" s="81">
        <f t="shared" si="8"/>
        <v>0</v>
      </c>
      <c r="M122" s="82"/>
      <c r="N122" s="83">
        <f t="shared" si="6"/>
        <v>0</v>
      </c>
      <c r="O122" s="80"/>
      <c r="P122" s="80"/>
      <c r="Q122" s="80"/>
      <c r="R122" s="84">
        <f t="shared" si="7"/>
        <v>0</v>
      </c>
      <c r="S122" s="19" t="str">
        <f t="shared" si="9"/>
        <v>OK</v>
      </c>
      <c r="T122" s="48"/>
      <c r="U122" s="48"/>
      <c r="V122" s="48"/>
      <c r="W122" s="48"/>
      <c r="X122" s="48"/>
      <c r="Y122" s="50"/>
      <c r="Z122" s="50"/>
      <c r="AA122" s="50"/>
      <c r="AB122" s="50"/>
      <c r="AC122" s="50"/>
      <c r="AD122" s="50"/>
      <c r="AE122" s="50"/>
      <c r="AF122" s="51"/>
      <c r="AG122" s="51"/>
      <c r="AH122" s="51"/>
      <c r="AI122" s="51"/>
    </row>
    <row r="123" spans="1:35" ht="40" customHeight="1" x14ac:dyDescent="0.35">
      <c r="A123" s="109"/>
      <c r="B123" s="112"/>
      <c r="C123" s="33">
        <v>120</v>
      </c>
      <c r="D123" s="115"/>
      <c r="E123" s="39" t="s">
        <v>128</v>
      </c>
      <c r="F123" s="40" t="s">
        <v>37</v>
      </c>
      <c r="G123" s="40" t="s">
        <v>38</v>
      </c>
      <c r="H123" s="40" t="s">
        <v>29</v>
      </c>
      <c r="I123" s="38">
        <v>13.33</v>
      </c>
      <c r="J123" s="17">
        <v>0</v>
      </c>
      <c r="K123" s="79">
        <f t="shared" si="5"/>
        <v>0</v>
      </c>
      <c r="L123" s="81">
        <f t="shared" si="8"/>
        <v>0</v>
      </c>
      <c r="M123" s="82"/>
      <c r="N123" s="83">
        <f t="shared" si="6"/>
        <v>0</v>
      </c>
      <c r="O123" s="80"/>
      <c r="P123" s="80"/>
      <c r="Q123" s="80"/>
      <c r="R123" s="84">
        <f t="shared" si="7"/>
        <v>0</v>
      </c>
      <c r="S123" s="19" t="str">
        <f t="shared" si="9"/>
        <v>OK</v>
      </c>
      <c r="T123" s="48"/>
      <c r="U123" s="48"/>
      <c r="V123" s="48"/>
      <c r="W123" s="48"/>
      <c r="X123" s="48"/>
      <c r="Y123" s="50"/>
      <c r="Z123" s="50"/>
      <c r="AA123" s="50"/>
      <c r="AB123" s="50"/>
      <c r="AC123" s="50"/>
      <c r="AD123" s="50"/>
      <c r="AE123" s="50"/>
      <c r="AF123" s="51"/>
      <c r="AG123" s="51"/>
      <c r="AH123" s="51"/>
      <c r="AI123" s="51"/>
    </row>
    <row r="124" spans="1:35" ht="40" customHeight="1" x14ac:dyDescent="0.35">
      <c r="A124" s="109"/>
      <c r="B124" s="112"/>
      <c r="C124" s="33">
        <v>121</v>
      </c>
      <c r="D124" s="115"/>
      <c r="E124" s="39" t="s">
        <v>129</v>
      </c>
      <c r="F124" s="40" t="s">
        <v>37</v>
      </c>
      <c r="G124" s="40" t="s">
        <v>39</v>
      </c>
      <c r="H124" s="40" t="s">
        <v>29</v>
      </c>
      <c r="I124" s="38">
        <v>19.63</v>
      </c>
      <c r="J124" s="17">
        <v>0</v>
      </c>
      <c r="K124" s="79">
        <f t="shared" si="5"/>
        <v>0</v>
      </c>
      <c r="L124" s="81">
        <f t="shared" si="8"/>
        <v>0</v>
      </c>
      <c r="M124" s="82"/>
      <c r="N124" s="83">
        <f t="shared" si="6"/>
        <v>0</v>
      </c>
      <c r="O124" s="80"/>
      <c r="P124" s="80"/>
      <c r="Q124" s="80"/>
      <c r="R124" s="84">
        <f t="shared" si="7"/>
        <v>0</v>
      </c>
      <c r="S124" s="19" t="str">
        <f t="shared" si="9"/>
        <v>OK</v>
      </c>
      <c r="T124" s="48"/>
      <c r="U124" s="48"/>
      <c r="V124" s="48"/>
      <c r="W124" s="48"/>
      <c r="X124" s="48"/>
      <c r="Y124" s="50"/>
      <c r="Z124" s="50"/>
      <c r="AA124" s="50"/>
      <c r="AB124" s="50"/>
      <c r="AC124" s="50"/>
      <c r="AD124" s="50"/>
      <c r="AE124" s="50"/>
      <c r="AF124" s="51"/>
      <c r="AG124" s="51"/>
      <c r="AH124" s="51"/>
      <c r="AI124" s="51"/>
    </row>
    <row r="125" spans="1:35" ht="40" customHeight="1" x14ac:dyDescent="0.35">
      <c r="A125" s="109"/>
      <c r="B125" s="112"/>
      <c r="C125" s="33">
        <v>122</v>
      </c>
      <c r="D125" s="115"/>
      <c r="E125" s="39" t="s">
        <v>130</v>
      </c>
      <c r="F125" s="40" t="s">
        <v>37</v>
      </c>
      <c r="G125" s="40" t="s">
        <v>40</v>
      </c>
      <c r="H125" s="40" t="s">
        <v>29</v>
      </c>
      <c r="I125" s="38">
        <v>21.33</v>
      </c>
      <c r="J125" s="17">
        <v>0</v>
      </c>
      <c r="K125" s="79">
        <f t="shared" si="5"/>
        <v>0</v>
      </c>
      <c r="L125" s="81">
        <f t="shared" si="8"/>
        <v>0</v>
      </c>
      <c r="M125" s="82"/>
      <c r="N125" s="83">
        <f t="shared" si="6"/>
        <v>0</v>
      </c>
      <c r="O125" s="80"/>
      <c r="P125" s="80"/>
      <c r="Q125" s="80"/>
      <c r="R125" s="84">
        <f t="shared" si="7"/>
        <v>0</v>
      </c>
      <c r="S125" s="19" t="str">
        <f t="shared" si="9"/>
        <v>OK</v>
      </c>
      <c r="T125" s="48"/>
      <c r="U125" s="48"/>
      <c r="V125" s="48"/>
      <c r="W125" s="48"/>
      <c r="X125" s="48"/>
      <c r="Y125" s="50"/>
      <c r="Z125" s="50"/>
      <c r="AA125" s="50"/>
      <c r="AB125" s="50"/>
      <c r="AC125" s="50"/>
      <c r="AD125" s="50"/>
      <c r="AE125" s="50"/>
      <c r="AF125" s="51"/>
      <c r="AG125" s="51"/>
      <c r="AH125" s="51"/>
      <c r="AI125" s="51"/>
    </row>
    <row r="126" spans="1:35" ht="40" customHeight="1" x14ac:dyDescent="0.35">
      <c r="A126" s="109"/>
      <c r="B126" s="112"/>
      <c r="C126" s="33">
        <v>123</v>
      </c>
      <c r="D126" s="115"/>
      <c r="E126" s="39" t="s">
        <v>41</v>
      </c>
      <c r="F126" s="40" t="s">
        <v>10</v>
      </c>
      <c r="G126" s="40" t="s">
        <v>28</v>
      </c>
      <c r="H126" s="40" t="s">
        <v>29</v>
      </c>
      <c r="I126" s="38">
        <v>74.28</v>
      </c>
      <c r="J126" s="17">
        <v>0</v>
      </c>
      <c r="K126" s="79">
        <f t="shared" si="5"/>
        <v>0</v>
      </c>
      <c r="L126" s="81">
        <f t="shared" si="8"/>
        <v>0</v>
      </c>
      <c r="M126" s="82"/>
      <c r="N126" s="83">
        <f t="shared" si="6"/>
        <v>0</v>
      </c>
      <c r="O126" s="80"/>
      <c r="P126" s="80"/>
      <c r="Q126" s="80"/>
      <c r="R126" s="84">
        <f t="shared" si="7"/>
        <v>0</v>
      </c>
      <c r="S126" s="19" t="str">
        <f t="shared" si="9"/>
        <v>OK</v>
      </c>
      <c r="T126" s="48"/>
      <c r="U126" s="48"/>
      <c r="V126" s="48"/>
      <c r="W126" s="48"/>
      <c r="X126" s="48"/>
      <c r="Y126" s="50"/>
      <c r="Z126" s="50"/>
      <c r="AA126" s="50"/>
      <c r="AB126" s="50"/>
      <c r="AC126" s="50"/>
      <c r="AD126" s="50"/>
      <c r="AE126" s="50"/>
      <c r="AF126" s="51"/>
      <c r="AG126" s="51"/>
      <c r="AH126" s="51"/>
      <c r="AI126" s="51"/>
    </row>
    <row r="127" spans="1:35" ht="40" customHeight="1" x14ac:dyDescent="0.35">
      <c r="A127" s="109"/>
      <c r="B127" s="112"/>
      <c r="C127" s="33">
        <v>124</v>
      </c>
      <c r="D127" s="115"/>
      <c r="E127" s="39" t="s">
        <v>42</v>
      </c>
      <c r="F127" s="40" t="s">
        <v>43</v>
      </c>
      <c r="G127" s="40" t="s">
        <v>28</v>
      </c>
      <c r="H127" s="40" t="s">
        <v>29</v>
      </c>
      <c r="I127" s="38">
        <v>26.57</v>
      </c>
      <c r="J127" s="17">
        <v>0</v>
      </c>
      <c r="K127" s="79">
        <f t="shared" si="5"/>
        <v>0</v>
      </c>
      <c r="L127" s="81">
        <f t="shared" si="8"/>
        <v>0</v>
      </c>
      <c r="M127" s="82"/>
      <c r="N127" s="83">
        <f t="shared" si="6"/>
        <v>0</v>
      </c>
      <c r="O127" s="80"/>
      <c r="P127" s="80"/>
      <c r="Q127" s="80"/>
      <c r="R127" s="84">
        <f t="shared" si="7"/>
        <v>0</v>
      </c>
      <c r="S127" s="19" t="str">
        <f t="shared" si="9"/>
        <v>OK</v>
      </c>
      <c r="T127" s="48"/>
      <c r="U127" s="48"/>
      <c r="V127" s="48"/>
      <c r="W127" s="48"/>
      <c r="X127" s="48"/>
      <c r="Y127" s="50"/>
      <c r="Z127" s="50"/>
      <c r="AA127" s="50"/>
      <c r="AB127" s="50"/>
      <c r="AC127" s="50"/>
      <c r="AD127" s="50"/>
      <c r="AE127" s="50"/>
      <c r="AF127" s="51"/>
      <c r="AG127" s="51"/>
      <c r="AH127" s="51"/>
      <c r="AI127" s="51"/>
    </row>
    <row r="128" spans="1:35" ht="40" customHeight="1" x14ac:dyDescent="0.35">
      <c r="A128" s="109"/>
      <c r="B128" s="112"/>
      <c r="C128" s="33">
        <v>125</v>
      </c>
      <c r="D128" s="115"/>
      <c r="E128" s="39" t="s">
        <v>44</v>
      </c>
      <c r="F128" s="40" t="s">
        <v>37</v>
      </c>
      <c r="G128" s="40" t="s">
        <v>45</v>
      </c>
      <c r="H128" s="40" t="s">
        <v>29</v>
      </c>
      <c r="I128" s="38">
        <v>34.21</v>
      </c>
      <c r="J128" s="17">
        <v>0</v>
      </c>
      <c r="K128" s="79">
        <f t="shared" si="5"/>
        <v>0</v>
      </c>
      <c r="L128" s="81">
        <f t="shared" si="8"/>
        <v>0</v>
      </c>
      <c r="M128" s="82"/>
      <c r="N128" s="83">
        <f t="shared" si="6"/>
        <v>0</v>
      </c>
      <c r="O128" s="80"/>
      <c r="P128" s="80"/>
      <c r="Q128" s="80"/>
      <c r="R128" s="84">
        <f t="shared" si="7"/>
        <v>0</v>
      </c>
      <c r="S128" s="19" t="str">
        <f t="shared" si="9"/>
        <v>OK</v>
      </c>
      <c r="T128" s="48"/>
      <c r="U128" s="48"/>
      <c r="V128" s="48"/>
      <c r="W128" s="48"/>
      <c r="X128" s="48"/>
      <c r="Y128" s="50"/>
      <c r="Z128" s="50"/>
      <c r="AA128" s="50"/>
      <c r="AB128" s="50"/>
      <c r="AC128" s="50"/>
      <c r="AD128" s="50"/>
      <c r="AE128" s="50"/>
      <c r="AF128" s="51"/>
      <c r="AG128" s="51"/>
      <c r="AH128" s="51"/>
      <c r="AI128" s="51"/>
    </row>
    <row r="129" spans="1:35" ht="40" customHeight="1" x14ac:dyDescent="0.35">
      <c r="A129" s="109"/>
      <c r="B129" s="112"/>
      <c r="C129" s="33">
        <v>126</v>
      </c>
      <c r="D129" s="115"/>
      <c r="E129" s="39" t="s">
        <v>46</v>
      </c>
      <c r="F129" s="40" t="s">
        <v>37</v>
      </c>
      <c r="G129" s="40" t="s">
        <v>47</v>
      </c>
      <c r="H129" s="40" t="s">
        <v>29</v>
      </c>
      <c r="I129" s="38">
        <v>27</v>
      </c>
      <c r="J129" s="17">
        <v>0</v>
      </c>
      <c r="K129" s="79">
        <f t="shared" si="5"/>
        <v>0</v>
      </c>
      <c r="L129" s="81">
        <f t="shared" si="8"/>
        <v>0</v>
      </c>
      <c r="M129" s="82"/>
      <c r="N129" s="83">
        <f t="shared" si="6"/>
        <v>0</v>
      </c>
      <c r="O129" s="80"/>
      <c r="P129" s="80"/>
      <c r="Q129" s="80"/>
      <c r="R129" s="84">
        <f t="shared" si="7"/>
        <v>0</v>
      </c>
      <c r="S129" s="19" t="str">
        <f t="shared" si="9"/>
        <v>OK</v>
      </c>
      <c r="T129" s="48"/>
      <c r="U129" s="48"/>
      <c r="V129" s="48"/>
      <c r="W129" s="48"/>
      <c r="X129" s="48"/>
      <c r="Y129" s="50"/>
      <c r="Z129" s="50"/>
      <c r="AA129" s="50"/>
      <c r="AB129" s="50"/>
      <c r="AC129" s="50"/>
      <c r="AD129" s="50"/>
      <c r="AE129" s="50"/>
      <c r="AF129" s="51"/>
      <c r="AG129" s="51"/>
      <c r="AH129" s="51"/>
      <c r="AI129" s="51"/>
    </row>
    <row r="130" spans="1:35" ht="40" customHeight="1" x14ac:dyDescent="0.35">
      <c r="A130" s="109"/>
      <c r="B130" s="112"/>
      <c r="C130" s="33">
        <v>127</v>
      </c>
      <c r="D130" s="115"/>
      <c r="E130" s="39" t="s">
        <v>48</v>
      </c>
      <c r="F130" s="40" t="s">
        <v>37</v>
      </c>
      <c r="G130" s="40" t="s">
        <v>49</v>
      </c>
      <c r="H130" s="40" t="s">
        <v>29</v>
      </c>
      <c r="I130" s="38">
        <v>19.21</v>
      </c>
      <c r="J130" s="17">
        <v>0</v>
      </c>
      <c r="K130" s="79">
        <f t="shared" si="5"/>
        <v>0</v>
      </c>
      <c r="L130" s="81">
        <f t="shared" si="8"/>
        <v>0</v>
      </c>
      <c r="M130" s="82"/>
      <c r="N130" s="83">
        <f t="shared" si="6"/>
        <v>0</v>
      </c>
      <c r="O130" s="80"/>
      <c r="P130" s="80"/>
      <c r="Q130" s="80"/>
      <c r="R130" s="84">
        <f t="shared" si="7"/>
        <v>0</v>
      </c>
      <c r="S130" s="19" t="str">
        <f t="shared" si="9"/>
        <v>OK</v>
      </c>
      <c r="T130" s="48"/>
      <c r="U130" s="48"/>
      <c r="V130" s="48"/>
      <c r="W130" s="48"/>
      <c r="X130" s="48"/>
      <c r="Y130" s="50"/>
      <c r="Z130" s="50"/>
      <c r="AA130" s="50"/>
      <c r="AB130" s="50"/>
      <c r="AC130" s="50"/>
      <c r="AD130" s="50"/>
      <c r="AE130" s="50"/>
      <c r="AF130" s="51"/>
      <c r="AG130" s="51"/>
      <c r="AH130" s="51"/>
      <c r="AI130" s="51"/>
    </row>
    <row r="131" spans="1:35" ht="40" customHeight="1" x14ac:dyDescent="0.35">
      <c r="A131" s="109"/>
      <c r="B131" s="112"/>
      <c r="C131" s="33">
        <v>128</v>
      </c>
      <c r="D131" s="115"/>
      <c r="E131" s="39" t="s">
        <v>50</v>
      </c>
      <c r="F131" s="40" t="s">
        <v>37</v>
      </c>
      <c r="G131" s="40" t="s">
        <v>51</v>
      </c>
      <c r="H131" s="40" t="s">
        <v>29</v>
      </c>
      <c r="I131" s="38">
        <v>240.3</v>
      </c>
      <c r="J131" s="17">
        <v>0</v>
      </c>
      <c r="K131" s="79">
        <f t="shared" si="5"/>
        <v>0</v>
      </c>
      <c r="L131" s="81">
        <f t="shared" si="8"/>
        <v>0</v>
      </c>
      <c r="M131" s="82"/>
      <c r="N131" s="83">
        <f t="shared" si="6"/>
        <v>0</v>
      </c>
      <c r="O131" s="80"/>
      <c r="P131" s="80"/>
      <c r="Q131" s="80"/>
      <c r="R131" s="84">
        <f t="shared" si="7"/>
        <v>0</v>
      </c>
      <c r="S131" s="19" t="str">
        <f t="shared" si="9"/>
        <v>OK</v>
      </c>
      <c r="T131" s="48"/>
      <c r="U131" s="48"/>
      <c r="V131" s="48"/>
      <c r="W131" s="48"/>
      <c r="X131" s="48"/>
      <c r="Y131" s="50"/>
      <c r="Z131" s="50"/>
      <c r="AA131" s="50"/>
      <c r="AB131" s="50"/>
      <c r="AC131" s="50"/>
      <c r="AD131" s="50"/>
      <c r="AE131" s="50"/>
      <c r="AF131" s="51"/>
      <c r="AG131" s="51"/>
      <c r="AH131" s="51"/>
      <c r="AI131" s="51"/>
    </row>
    <row r="132" spans="1:35" ht="40" customHeight="1" x14ac:dyDescent="0.35">
      <c r="A132" s="109"/>
      <c r="B132" s="112"/>
      <c r="C132" s="33">
        <v>129</v>
      </c>
      <c r="D132" s="115"/>
      <c r="E132" s="39" t="s">
        <v>52</v>
      </c>
      <c r="F132" s="40" t="s">
        <v>37</v>
      </c>
      <c r="G132" s="40" t="s">
        <v>53</v>
      </c>
      <c r="H132" s="40" t="s">
        <v>29</v>
      </c>
      <c r="I132" s="38">
        <v>262.35000000000002</v>
      </c>
      <c r="J132" s="17">
        <v>0</v>
      </c>
      <c r="K132" s="79">
        <f t="shared" ref="K132:K195" si="10">IF(SUM(T132:AK132)&gt;J132,J132,SUM(T132:AK132))</f>
        <v>0</v>
      </c>
      <c r="L132" s="81">
        <f t="shared" si="8"/>
        <v>0</v>
      </c>
      <c r="M132" s="82"/>
      <c r="N132" s="83">
        <f t="shared" ref="N132:N195" si="11">ROUND(IF(J132*0.25-0.5&lt;0,0,J132*0.25-0.5),0)-Q132-O132</f>
        <v>0</v>
      </c>
      <c r="O132" s="80"/>
      <c r="P132" s="80"/>
      <c r="Q132" s="80"/>
      <c r="R132" s="84">
        <f t="shared" ref="R132:R195" si="12">J132-(SUM(T132:AC132))+M132</f>
        <v>0</v>
      </c>
      <c r="S132" s="19" t="str">
        <f t="shared" si="9"/>
        <v>OK</v>
      </c>
      <c r="T132" s="48"/>
      <c r="U132" s="48"/>
      <c r="V132" s="48"/>
      <c r="W132" s="48"/>
      <c r="X132" s="48"/>
      <c r="Y132" s="50"/>
      <c r="Z132" s="50"/>
      <c r="AA132" s="50"/>
      <c r="AB132" s="50"/>
      <c r="AC132" s="50"/>
      <c r="AD132" s="50"/>
      <c r="AE132" s="50"/>
      <c r="AF132" s="51"/>
      <c r="AG132" s="51"/>
      <c r="AH132" s="51"/>
      <c r="AI132" s="51"/>
    </row>
    <row r="133" spans="1:35" ht="40" customHeight="1" x14ac:dyDescent="0.35">
      <c r="A133" s="109"/>
      <c r="B133" s="112"/>
      <c r="C133" s="33">
        <v>130</v>
      </c>
      <c r="D133" s="115"/>
      <c r="E133" s="39" t="s">
        <v>54</v>
      </c>
      <c r="F133" s="40" t="s">
        <v>37</v>
      </c>
      <c r="G133" s="40" t="s">
        <v>95</v>
      </c>
      <c r="H133" s="40" t="s">
        <v>29</v>
      </c>
      <c r="I133" s="38">
        <v>86.48</v>
      </c>
      <c r="J133" s="17">
        <v>0</v>
      </c>
      <c r="K133" s="79">
        <f t="shared" si="10"/>
        <v>0</v>
      </c>
      <c r="L133" s="81">
        <f t="shared" ref="L133:L196" si="13">(SUM(T133:AK133))</f>
        <v>0</v>
      </c>
      <c r="M133" s="82"/>
      <c r="N133" s="83">
        <f t="shared" si="11"/>
        <v>0</v>
      </c>
      <c r="O133" s="80"/>
      <c r="P133" s="80"/>
      <c r="Q133" s="80"/>
      <c r="R133" s="84">
        <f t="shared" si="12"/>
        <v>0</v>
      </c>
      <c r="S133" s="19" t="str">
        <f t="shared" si="9"/>
        <v>OK</v>
      </c>
      <c r="T133" s="48"/>
      <c r="U133" s="48"/>
      <c r="V133" s="48"/>
      <c r="W133" s="48"/>
      <c r="X133" s="48"/>
      <c r="Y133" s="50"/>
      <c r="Z133" s="50"/>
      <c r="AA133" s="50"/>
      <c r="AB133" s="50"/>
      <c r="AC133" s="50"/>
      <c r="AD133" s="50"/>
      <c r="AE133" s="50"/>
      <c r="AF133" s="51"/>
      <c r="AG133" s="51"/>
      <c r="AH133" s="51"/>
      <c r="AI133" s="51"/>
    </row>
    <row r="134" spans="1:35" ht="40" customHeight="1" x14ac:dyDescent="0.35">
      <c r="A134" s="109"/>
      <c r="B134" s="112"/>
      <c r="C134" s="33">
        <v>131</v>
      </c>
      <c r="D134" s="115"/>
      <c r="E134" s="39" t="s">
        <v>56</v>
      </c>
      <c r="F134" s="40" t="s">
        <v>37</v>
      </c>
      <c r="G134" s="40" t="s">
        <v>96</v>
      </c>
      <c r="H134" s="40" t="s">
        <v>29</v>
      </c>
      <c r="I134" s="38">
        <v>33.17</v>
      </c>
      <c r="J134" s="17">
        <v>0</v>
      </c>
      <c r="K134" s="79">
        <f t="shared" si="10"/>
        <v>0</v>
      </c>
      <c r="L134" s="81">
        <f t="shared" si="13"/>
        <v>0</v>
      </c>
      <c r="M134" s="82"/>
      <c r="N134" s="83">
        <f t="shared" si="11"/>
        <v>0</v>
      </c>
      <c r="O134" s="80"/>
      <c r="P134" s="80"/>
      <c r="Q134" s="80"/>
      <c r="R134" s="84">
        <f t="shared" si="12"/>
        <v>0</v>
      </c>
      <c r="S134" s="19" t="str">
        <f t="shared" si="9"/>
        <v>OK</v>
      </c>
      <c r="T134" s="48"/>
      <c r="U134" s="48"/>
      <c r="V134" s="48"/>
      <c r="W134" s="48"/>
      <c r="X134" s="48"/>
      <c r="Y134" s="50"/>
      <c r="Z134" s="50"/>
      <c r="AA134" s="50"/>
      <c r="AB134" s="50"/>
      <c r="AC134" s="50"/>
      <c r="AD134" s="50"/>
      <c r="AE134" s="50"/>
      <c r="AF134" s="51"/>
      <c r="AG134" s="51"/>
      <c r="AH134" s="51"/>
      <c r="AI134" s="51"/>
    </row>
    <row r="135" spans="1:35" ht="40" customHeight="1" x14ac:dyDescent="0.35">
      <c r="A135" s="109"/>
      <c r="B135" s="112"/>
      <c r="C135" s="33">
        <v>132</v>
      </c>
      <c r="D135" s="115"/>
      <c r="E135" s="39" t="s">
        <v>58</v>
      </c>
      <c r="F135" s="40" t="s">
        <v>37</v>
      </c>
      <c r="G135" s="40" t="s">
        <v>59</v>
      </c>
      <c r="H135" s="40" t="s">
        <v>29</v>
      </c>
      <c r="I135" s="38">
        <v>74.31</v>
      </c>
      <c r="J135" s="17">
        <v>0</v>
      </c>
      <c r="K135" s="79">
        <f t="shared" si="10"/>
        <v>0</v>
      </c>
      <c r="L135" s="81">
        <f t="shared" si="13"/>
        <v>0</v>
      </c>
      <c r="M135" s="82"/>
      <c r="N135" s="83">
        <f t="shared" si="11"/>
        <v>0</v>
      </c>
      <c r="O135" s="80"/>
      <c r="P135" s="80"/>
      <c r="Q135" s="80"/>
      <c r="R135" s="84">
        <f t="shared" si="12"/>
        <v>0</v>
      </c>
      <c r="S135" s="19" t="str">
        <f t="shared" si="9"/>
        <v>OK</v>
      </c>
      <c r="T135" s="48"/>
      <c r="U135" s="48"/>
      <c r="V135" s="48"/>
      <c r="W135" s="48"/>
      <c r="X135" s="48"/>
      <c r="Y135" s="50"/>
      <c r="Z135" s="50"/>
      <c r="AA135" s="50"/>
      <c r="AB135" s="50"/>
      <c r="AC135" s="50"/>
      <c r="AD135" s="50"/>
      <c r="AE135" s="50"/>
      <c r="AF135" s="51"/>
      <c r="AG135" s="51"/>
      <c r="AH135" s="51"/>
      <c r="AI135" s="51"/>
    </row>
    <row r="136" spans="1:35" ht="40" customHeight="1" x14ac:dyDescent="0.35">
      <c r="A136" s="109"/>
      <c r="B136" s="112"/>
      <c r="C136" s="33">
        <v>133</v>
      </c>
      <c r="D136" s="115"/>
      <c r="E136" s="39" t="s">
        <v>60</v>
      </c>
      <c r="F136" s="40" t="s">
        <v>37</v>
      </c>
      <c r="G136" s="40" t="s">
        <v>61</v>
      </c>
      <c r="H136" s="40" t="s">
        <v>29</v>
      </c>
      <c r="I136" s="38">
        <v>124.47</v>
      </c>
      <c r="J136" s="17">
        <v>0</v>
      </c>
      <c r="K136" s="79">
        <f t="shared" si="10"/>
        <v>0</v>
      </c>
      <c r="L136" s="81">
        <f t="shared" si="13"/>
        <v>0</v>
      </c>
      <c r="M136" s="82"/>
      <c r="N136" s="83">
        <f t="shared" si="11"/>
        <v>0</v>
      </c>
      <c r="O136" s="80"/>
      <c r="P136" s="80"/>
      <c r="Q136" s="80"/>
      <c r="R136" s="84">
        <f t="shared" si="12"/>
        <v>0</v>
      </c>
      <c r="S136" s="19" t="str">
        <f t="shared" si="9"/>
        <v>OK</v>
      </c>
      <c r="T136" s="48"/>
      <c r="U136" s="48"/>
      <c r="V136" s="48"/>
      <c r="W136" s="48"/>
      <c r="X136" s="48"/>
      <c r="Y136" s="50"/>
      <c r="Z136" s="50"/>
      <c r="AA136" s="50"/>
      <c r="AB136" s="50"/>
      <c r="AC136" s="50"/>
      <c r="AD136" s="50"/>
      <c r="AE136" s="50"/>
      <c r="AF136" s="51"/>
      <c r="AG136" s="51"/>
      <c r="AH136" s="51"/>
      <c r="AI136" s="51"/>
    </row>
    <row r="137" spans="1:35" ht="40" customHeight="1" x14ac:dyDescent="0.35">
      <c r="A137" s="109"/>
      <c r="B137" s="112"/>
      <c r="C137" s="33">
        <v>134</v>
      </c>
      <c r="D137" s="115"/>
      <c r="E137" s="39" t="s">
        <v>62</v>
      </c>
      <c r="F137" s="40" t="s">
        <v>125</v>
      </c>
      <c r="G137" s="40" t="s">
        <v>63</v>
      </c>
      <c r="H137" s="40" t="s">
        <v>29</v>
      </c>
      <c r="I137" s="38">
        <v>1329.82</v>
      </c>
      <c r="J137" s="17">
        <v>0</v>
      </c>
      <c r="K137" s="79">
        <f t="shared" si="10"/>
        <v>0</v>
      </c>
      <c r="L137" s="81">
        <f t="shared" si="13"/>
        <v>0</v>
      </c>
      <c r="M137" s="82"/>
      <c r="N137" s="83">
        <f t="shared" si="11"/>
        <v>0</v>
      </c>
      <c r="O137" s="80"/>
      <c r="P137" s="80"/>
      <c r="Q137" s="80"/>
      <c r="R137" s="84">
        <f t="shared" si="12"/>
        <v>0</v>
      </c>
      <c r="S137" s="19" t="str">
        <f t="shared" si="9"/>
        <v>OK</v>
      </c>
      <c r="T137" s="48"/>
      <c r="U137" s="48"/>
      <c r="V137" s="48"/>
      <c r="W137" s="48"/>
      <c r="X137" s="48"/>
      <c r="Y137" s="50"/>
      <c r="Z137" s="50"/>
      <c r="AA137" s="50"/>
      <c r="AB137" s="50"/>
      <c r="AC137" s="50"/>
      <c r="AD137" s="50"/>
      <c r="AE137" s="50"/>
      <c r="AF137" s="51"/>
      <c r="AG137" s="51"/>
      <c r="AH137" s="51"/>
      <c r="AI137" s="51"/>
    </row>
    <row r="138" spans="1:35" ht="40" customHeight="1" x14ac:dyDescent="0.35">
      <c r="A138" s="109"/>
      <c r="B138" s="112"/>
      <c r="C138" s="33">
        <v>135</v>
      </c>
      <c r="D138" s="115"/>
      <c r="E138" s="39" t="s">
        <v>64</v>
      </c>
      <c r="F138" s="40" t="s">
        <v>125</v>
      </c>
      <c r="G138" s="40" t="s">
        <v>63</v>
      </c>
      <c r="H138" s="40" t="s">
        <v>29</v>
      </c>
      <c r="I138" s="38">
        <v>699.23</v>
      </c>
      <c r="J138" s="17">
        <v>0</v>
      </c>
      <c r="K138" s="79">
        <f t="shared" si="10"/>
        <v>0</v>
      </c>
      <c r="L138" s="81">
        <f t="shared" si="13"/>
        <v>0</v>
      </c>
      <c r="M138" s="82"/>
      <c r="N138" s="83">
        <f t="shared" si="11"/>
        <v>0</v>
      </c>
      <c r="O138" s="80"/>
      <c r="P138" s="80"/>
      <c r="Q138" s="80"/>
      <c r="R138" s="84">
        <f t="shared" si="12"/>
        <v>0</v>
      </c>
      <c r="S138" s="19" t="str">
        <f t="shared" si="9"/>
        <v>OK</v>
      </c>
      <c r="T138" s="48"/>
      <c r="U138" s="48"/>
      <c r="V138" s="48"/>
      <c r="W138" s="48"/>
      <c r="X138" s="48"/>
      <c r="Y138" s="50"/>
      <c r="Z138" s="50"/>
      <c r="AA138" s="50"/>
      <c r="AB138" s="50"/>
      <c r="AC138" s="50"/>
      <c r="AD138" s="50"/>
      <c r="AE138" s="50"/>
      <c r="AF138" s="51"/>
      <c r="AG138" s="51"/>
      <c r="AH138" s="51"/>
      <c r="AI138" s="51"/>
    </row>
    <row r="139" spans="1:35" ht="40" customHeight="1" x14ac:dyDescent="0.35">
      <c r="A139" s="109"/>
      <c r="B139" s="112"/>
      <c r="C139" s="33">
        <v>136</v>
      </c>
      <c r="D139" s="115"/>
      <c r="E139" s="39" t="s">
        <v>65</v>
      </c>
      <c r="F139" s="40" t="s">
        <v>125</v>
      </c>
      <c r="G139" s="40" t="s">
        <v>66</v>
      </c>
      <c r="H139" s="40" t="s">
        <v>29</v>
      </c>
      <c r="I139" s="38">
        <v>188.79</v>
      </c>
      <c r="J139" s="17">
        <v>0</v>
      </c>
      <c r="K139" s="79">
        <f t="shared" si="10"/>
        <v>0</v>
      </c>
      <c r="L139" s="81">
        <f t="shared" si="13"/>
        <v>0</v>
      </c>
      <c r="M139" s="82"/>
      <c r="N139" s="83">
        <f t="shared" si="11"/>
        <v>0</v>
      </c>
      <c r="O139" s="80"/>
      <c r="P139" s="80"/>
      <c r="Q139" s="80"/>
      <c r="R139" s="84">
        <f t="shared" si="12"/>
        <v>0</v>
      </c>
      <c r="S139" s="19" t="str">
        <f t="shared" si="9"/>
        <v>OK</v>
      </c>
      <c r="T139" s="48"/>
      <c r="U139" s="48"/>
      <c r="V139" s="48"/>
      <c r="W139" s="48"/>
      <c r="X139" s="48"/>
      <c r="Y139" s="50"/>
      <c r="Z139" s="50"/>
      <c r="AA139" s="50"/>
      <c r="AB139" s="50"/>
      <c r="AC139" s="50"/>
      <c r="AD139" s="50"/>
      <c r="AE139" s="50"/>
      <c r="AF139" s="51"/>
      <c r="AG139" s="51"/>
      <c r="AH139" s="51"/>
      <c r="AI139" s="51"/>
    </row>
    <row r="140" spans="1:35" ht="40" customHeight="1" x14ac:dyDescent="0.35">
      <c r="A140" s="109"/>
      <c r="B140" s="112"/>
      <c r="C140" s="33">
        <v>137</v>
      </c>
      <c r="D140" s="115"/>
      <c r="E140" s="39" t="s">
        <v>67</v>
      </c>
      <c r="F140" s="40" t="s">
        <v>125</v>
      </c>
      <c r="G140" s="40" t="s">
        <v>68</v>
      </c>
      <c r="H140" s="40" t="s">
        <v>29</v>
      </c>
      <c r="I140" s="38">
        <v>867.11</v>
      </c>
      <c r="J140" s="17">
        <v>0</v>
      </c>
      <c r="K140" s="79">
        <f t="shared" si="10"/>
        <v>0</v>
      </c>
      <c r="L140" s="81">
        <f t="shared" si="13"/>
        <v>0</v>
      </c>
      <c r="M140" s="82"/>
      <c r="N140" s="83">
        <f t="shared" si="11"/>
        <v>0</v>
      </c>
      <c r="O140" s="80"/>
      <c r="P140" s="80"/>
      <c r="Q140" s="80"/>
      <c r="R140" s="84">
        <f t="shared" si="12"/>
        <v>0</v>
      </c>
      <c r="S140" s="19" t="str">
        <f t="shared" si="9"/>
        <v>OK</v>
      </c>
      <c r="T140" s="48"/>
      <c r="U140" s="48"/>
      <c r="V140" s="48"/>
      <c r="W140" s="48"/>
      <c r="X140" s="48"/>
      <c r="Y140" s="50"/>
      <c r="Z140" s="50"/>
      <c r="AA140" s="50"/>
      <c r="AB140" s="50"/>
      <c r="AC140" s="50"/>
      <c r="AD140" s="50"/>
      <c r="AE140" s="50"/>
      <c r="AF140" s="51"/>
      <c r="AG140" s="51"/>
      <c r="AH140" s="51"/>
      <c r="AI140" s="51"/>
    </row>
    <row r="141" spans="1:35" ht="40" customHeight="1" x14ac:dyDescent="0.35">
      <c r="A141" s="109"/>
      <c r="B141" s="112"/>
      <c r="C141" s="33">
        <v>138</v>
      </c>
      <c r="D141" s="115"/>
      <c r="E141" s="39" t="s">
        <v>69</v>
      </c>
      <c r="F141" s="40" t="s">
        <v>125</v>
      </c>
      <c r="G141" s="40" t="s">
        <v>28</v>
      </c>
      <c r="H141" s="40" t="s">
        <v>29</v>
      </c>
      <c r="I141" s="38">
        <v>433.26</v>
      </c>
      <c r="J141" s="17">
        <v>0</v>
      </c>
      <c r="K141" s="79">
        <f t="shared" si="10"/>
        <v>0</v>
      </c>
      <c r="L141" s="81">
        <f t="shared" si="13"/>
        <v>0</v>
      </c>
      <c r="M141" s="82"/>
      <c r="N141" s="83">
        <f t="shared" si="11"/>
        <v>0</v>
      </c>
      <c r="O141" s="80"/>
      <c r="P141" s="80"/>
      <c r="Q141" s="80"/>
      <c r="R141" s="84">
        <f t="shared" si="12"/>
        <v>0</v>
      </c>
      <c r="S141" s="19" t="str">
        <f t="shared" si="9"/>
        <v>OK</v>
      </c>
      <c r="T141" s="48"/>
      <c r="U141" s="48"/>
      <c r="V141" s="48"/>
      <c r="W141" s="48"/>
      <c r="X141" s="48"/>
      <c r="Y141" s="50"/>
      <c r="Z141" s="50"/>
      <c r="AA141" s="50"/>
      <c r="AB141" s="50"/>
      <c r="AC141" s="50"/>
      <c r="AD141" s="50"/>
      <c r="AE141" s="50"/>
      <c r="AF141" s="51"/>
      <c r="AG141" s="51"/>
      <c r="AH141" s="51"/>
      <c r="AI141" s="51"/>
    </row>
    <row r="142" spans="1:35" ht="40" customHeight="1" x14ac:dyDescent="0.35">
      <c r="A142" s="109"/>
      <c r="B142" s="112"/>
      <c r="C142" s="33">
        <v>139</v>
      </c>
      <c r="D142" s="115"/>
      <c r="E142" s="39" t="s">
        <v>70</v>
      </c>
      <c r="F142" s="40" t="s">
        <v>125</v>
      </c>
      <c r="G142" s="40" t="s">
        <v>71</v>
      </c>
      <c r="H142" s="40" t="s">
        <v>29</v>
      </c>
      <c r="I142" s="38">
        <v>164.74</v>
      </c>
      <c r="J142" s="17">
        <v>0</v>
      </c>
      <c r="K142" s="79">
        <f t="shared" si="10"/>
        <v>0</v>
      </c>
      <c r="L142" s="81">
        <f t="shared" si="13"/>
        <v>0</v>
      </c>
      <c r="M142" s="82"/>
      <c r="N142" s="83">
        <f t="shared" si="11"/>
        <v>0</v>
      </c>
      <c r="O142" s="80"/>
      <c r="P142" s="80"/>
      <c r="Q142" s="80"/>
      <c r="R142" s="84">
        <f t="shared" si="12"/>
        <v>0</v>
      </c>
      <c r="S142" s="19" t="str">
        <f t="shared" si="9"/>
        <v>OK</v>
      </c>
      <c r="T142" s="48"/>
      <c r="U142" s="48"/>
      <c r="V142" s="48"/>
      <c r="W142" s="48"/>
      <c r="X142" s="48"/>
      <c r="Y142" s="50"/>
      <c r="Z142" s="50"/>
      <c r="AA142" s="50"/>
      <c r="AB142" s="50"/>
      <c r="AC142" s="50"/>
      <c r="AD142" s="50"/>
      <c r="AE142" s="50"/>
      <c r="AF142" s="51"/>
      <c r="AG142" s="51"/>
      <c r="AH142" s="51"/>
      <c r="AI142" s="51"/>
    </row>
    <row r="143" spans="1:35" ht="40" customHeight="1" x14ac:dyDescent="0.35">
      <c r="A143" s="109"/>
      <c r="B143" s="112"/>
      <c r="C143" s="33">
        <v>140</v>
      </c>
      <c r="D143" s="115"/>
      <c r="E143" s="39" t="s">
        <v>72</v>
      </c>
      <c r="F143" s="40" t="s">
        <v>125</v>
      </c>
      <c r="G143" s="40" t="s">
        <v>73</v>
      </c>
      <c r="H143" s="40" t="s">
        <v>29</v>
      </c>
      <c r="I143" s="38">
        <v>960</v>
      </c>
      <c r="J143" s="17">
        <v>0</v>
      </c>
      <c r="K143" s="79">
        <f t="shared" si="10"/>
        <v>0</v>
      </c>
      <c r="L143" s="81">
        <f t="shared" si="13"/>
        <v>0</v>
      </c>
      <c r="M143" s="82"/>
      <c r="N143" s="83">
        <f t="shared" si="11"/>
        <v>0</v>
      </c>
      <c r="O143" s="80"/>
      <c r="P143" s="80"/>
      <c r="Q143" s="80"/>
      <c r="R143" s="84">
        <f t="shared" si="12"/>
        <v>0</v>
      </c>
      <c r="S143" s="19" t="str">
        <f t="shared" si="9"/>
        <v>OK</v>
      </c>
      <c r="T143" s="48"/>
      <c r="U143" s="48"/>
      <c r="V143" s="48"/>
      <c r="W143" s="48"/>
      <c r="X143" s="48"/>
      <c r="Y143" s="50"/>
      <c r="Z143" s="50"/>
      <c r="AA143" s="50"/>
      <c r="AB143" s="50"/>
      <c r="AC143" s="50"/>
      <c r="AD143" s="50"/>
      <c r="AE143" s="50"/>
      <c r="AF143" s="51"/>
      <c r="AG143" s="51"/>
      <c r="AH143" s="51"/>
      <c r="AI143" s="51"/>
    </row>
    <row r="144" spans="1:35" ht="40" customHeight="1" x14ac:dyDescent="0.35">
      <c r="A144" s="109"/>
      <c r="B144" s="112"/>
      <c r="C144" s="33">
        <v>141</v>
      </c>
      <c r="D144" s="115"/>
      <c r="E144" s="39" t="s">
        <v>74</v>
      </c>
      <c r="F144" s="40" t="s">
        <v>125</v>
      </c>
      <c r="G144" s="40" t="s">
        <v>75</v>
      </c>
      <c r="H144" s="40" t="s">
        <v>29</v>
      </c>
      <c r="I144" s="38">
        <v>1340</v>
      </c>
      <c r="J144" s="17">
        <v>0</v>
      </c>
      <c r="K144" s="79">
        <f t="shared" si="10"/>
        <v>0</v>
      </c>
      <c r="L144" s="81">
        <f t="shared" si="13"/>
        <v>0</v>
      </c>
      <c r="M144" s="82"/>
      <c r="N144" s="83">
        <f t="shared" si="11"/>
        <v>0</v>
      </c>
      <c r="O144" s="80"/>
      <c r="P144" s="80"/>
      <c r="Q144" s="80"/>
      <c r="R144" s="84">
        <f t="shared" si="12"/>
        <v>0</v>
      </c>
      <c r="S144" s="19" t="str">
        <f t="shared" si="9"/>
        <v>OK</v>
      </c>
      <c r="T144" s="48"/>
      <c r="U144" s="48"/>
      <c r="V144" s="48"/>
      <c r="W144" s="48"/>
      <c r="X144" s="48"/>
      <c r="Y144" s="50"/>
      <c r="Z144" s="50"/>
      <c r="AA144" s="50"/>
      <c r="AB144" s="50"/>
      <c r="AC144" s="50"/>
      <c r="AD144" s="50"/>
      <c r="AE144" s="50"/>
      <c r="AF144" s="51"/>
      <c r="AG144" s="51"/>
      <c r="AH144" s="51"/>
      <c r="AI144" s="51"/>
    </row>
    <row r="145" spans="1:35" ht="40" customHeight="1" x14ac:dyDescent="0.35">
      <c r="A145" s="109"/>
      <c r="B145" s="112"/>
      <c r="C145" s="33">
        <v>142</v>
      </c>
      <c r="D145" s="115"/>
      <c r="E145" s="39" t="s">
        <v>76</v>
      </c>
      <c r="F145" s="40" t="s">
        <v>125</v>
      </c>
      <c r="G145" s="40" t="s">
        <v>28</v>
      </c>
      <c r="H145" s="40" t="s">
        <v>29</v>
      </c>
      <c r="I145" s="38">
        <v>716.77</v>
      </c>
      <c r="J145" s="17">
        <v>0</v>
      </c>
      <c r="K145" s="79">
        <f t="shared" si="10"/>
        <v>0</v>
      </c>
      <c r="L145" s="81">
        <f t="shared" si="13"/>
        <v>0</v>
      </c>
      <c r="M145" s="82"/>
      <c r="N145" s="83">
        <f t="shared" si="11"/>
        <v>0</v>
      </c>
      <c r="O145" s="80"/>
      <c r="P145" s="80"/>
      <c r="Q145" s="80"/>
      <c r="R145" s="84">
        <f t="shared" si="12"/>
        <v>0</v>
      </c>
      <c r="S145" s="19" t="str">
        <f t="shared" si="9"/>
        <v>OK</v>
      </c>
      <c r="T145" s="48"/>
      <c r="U145" s="48"/>
      <c r="V145" s="48"/>
      <c r="W145" s="48"/>
      <c r="X145" s="48"/>
      <c r="Y145" s="50"/>
      <c r="Z145" s="50"/>
      <c r="AA145" s="50"/>
      <c r="AB145" s="50"/>
      <c r="AC145" s="50"/>
      <c r="AD145" s="50"/>
      <c r="AE145" s="50"/>
      <c r="AF145" s="51"/>
      <c r="AG145" s="51"/>
      <c r="AH145" s="51"/>
      <c r="AI145" s="51"/>
    </row>
    <row r="146" spans="1:35" ht="40" customHeight="1" x14ac:dyDescent="0.35">
      <c r="A146" s="109"/>
      <c r="B146" s="112"/>
      <c r="C146" s="33">
        <v>143</v>
      </c>
      <c r="D146" s="115"/>
      <c r="E146" s="39" t="s">
        <v>77</v>
      </c>
      <c r="F146" s="40" t="s">
        <v>125</v>
      </c>
      <c r="G146" s="40" t="s">
        <v>28</v>
      </c>
      <c r="H146" s="40" t="s">
        <v>29</v>
      </c>
      <c r="I146" s="38">
        <v>1353.57</v>
      </c>
      <c r="J146" s="17">
        <v>0</v>
      </c>
      <c r="K146" s="79">
        <f t="shared" si="10"/>
        <v>0</v>
      </c>
      <c r="L146" s="81">
        <f t="shared" si="13"/>
        <v>0</v>
      </c>
      <c r="M146" s="82"/>
      <c r="N146" s="83">
        <f t="shared" si="11"/>
        <v>0</v>
      </c>
      <c r="O146" s="80"/>
      <c r="P146" s="80"/>
      <c r="Q146" s="80"/>
      <c r="R146" s="84">
        <f t="shared" si="12"/>
        <v>0</v>
      </c>
      <c r="S146" s="19" t="str">
        <f t="shared" si="9"/>
        <v>OK</v>
      </c>
      <c r="T146" s="48"/>
      <c r="U146" s="48"/>
      <c r="V146" s="48"/>
      <c r="W146" s="48"/>
      <c r="X146" s="48"/>
      <c r="Y146" s="50"/>
      <c r="Z146" s="50"/>
      <c r="AA146" s="50"/>
      <c r="AB146" s="50"/>
      <c r="AC146" s="50"/>
      <c r="AD146" s="50"/>
      <c r="AE146" s="50"/>
      <c r="AF146" s="51"/>
      <c r="AG146" s="51"/>
      <c r="AH146" s="51"/>
      <c r="AI146" s="51"/>
    </row>
    <row r="147" spans="1:35" ht="40" customHeight="1" x14ac:dyDescent="0.35">
      <c r="A147" s="109"/>
      <c r="B147" s="112"/>
      <c r="C147" s="33">
        <v>144</v>
      </c>
      <c r="D147" s="115"/>
      <c r="E147" s="39" t="s">
        <v>78</v>
      </c>
      <c r="F147" s="40" t="s">
        <v>125</v>
      </c>
      <c r="G147" s="40" t="s">
        <v>28</v>
      </c>
      <c r="H147" s="40" t="s">
        <v>29</v>
      </c>
      <c r="I147" s="38">
        <v>90</v>
      </c>
      <c r="J147" s="17">
        <v>0</v>
      </c>
      <c r="K147" s="79">
        <f t="shared" si="10"/>
        <v>0</v>
      </c>
      <c r="L147" s="81">
        <f t="shared" si="13"/>
        <v>0</v>
      </c>
      <c r="M147" s="82"/>
      <c r="N147" s="83">
        <f t="shared" si="11"/>
        <v>0</v>
      </c>
      <c r="O147" s="80"/>
      <c r="P147" s="80"/>
      <c r="Q147" s="80"/>
      <c r="R147" s="84">
        <f t="shared" si="12"/>
        <v>0</v>
      </c>
      <c r="S147" s="19" t="str">
        <f t="shared" si="9"/>
        <v>OK</v>
      </c>
      <c r="T147" s="48"/>
      <c r="U147" s="48"/>
      <c r="V147" s="48"/>
      <c r="W147" s="48"/>
      <c r="X147" s="48"/>
      <c r="Y147" s="50"/>
      <c r="Z147" s="50"/>
      <c r="AA147" s="50"/>
      <c r="AB147" s="50"/>
      <c r="AC147" s="50"/>
      <c r="AD147" s="50"/>
      <c r="AE147" s="50"/>
      <c r="AF147" s="51"/>
      <c r="AG147" s="51"/>
      <c r="AH147" s="51"/>
      <c r="AI147" s="51"/>
    </row>
    <row r="148" spans="1:35" ht="40" customHeight="1" x14ac:dyDescent="0.35">
      <c r="A148" s="109"/>
      <c r="B148" s="112"/>
      <c r="C148" s="33">
        <v>145</v>
      </c>
      <c r="D148" s="115"/>
      <c r="E148" s="39" t="s">
        <v>131</v>
      </c>
      <c r="F148" s="40" t="s">
        <v>125</v>
      </c>
      <c r="G148" s="40" t="s">
        <v>28</v>
      </c>
      <c r="H148" s="40" t="s">
        <v>29</v>
      </c>
      <c r="I148" s="38">
        <v>85.21</v>
      </c>
      <c r="J148" s="17">
        <v>0</v>
      </c>
      <c r="K148" s="79">
        <f t="shared" si="10"/>
        <v>0</v>
      </c>
      <c r="L148" s="81">
        <f t="shared" si="13"/>
        <v>0</v>
      </c>
      <c r="M148" s="82"/>
      <c r="N148" s="83">
        <f t="shared" si="11"/>
        <v>0</v>
      </c>
      <c r="O148" s="80"/>
      <c r="P148" s="80"/>
      <c r="Q148" s="80"/>
      <c r="R148" s="84">
        <f t="shared" si="12"/>
        <v>0</v>
      </c>
      <c r="S148" s="19" t="str">
        <f t="shared" si="9"/>
        <v>OK</v>
      </c>
      <c r="T148" s="48"/>
      <c r="U148" s="48"/>
      <c r="V148" s="48"/>
      <c r="W148" s="48"/>
      <c r="X148" s="48"/>
      <c r="Y148" s="50"/>
      <c r="Z148" s="50"/>
      <c r="AA148" s="50"/>
      <c r="AB148" s="50"/>
      <c r="AC148" s="50"/>
      <c r="AD148" s="50"/>
      <c r="AE148" s="50"/>
      <c r="AF148" s="51"/>
      <c r="AG148" s="51"/>
      <c r="AH148" s="51"/>
      <c r="AI148" s="51"/>
    </row>
    <row r="149" spans="1:35" ht="40" customHeight="1" x14ac:dyDescent="0.35">
      <c r="A149" s="109"/>
      <c r="B149" s="112"/>
      <c r="C149" s="33">
        <v>146</v>
      </c>
      <c r="D149" s="115"/>
      <c r="E149" s="39" t="s">
        <v>132</v>
      </c>
      <c r="F149" s="40" t="s">
        <v>37</v>
      </c>
      <c r="G149" s="40" t="s">
        <v>79</v>
      </c>
      <c r="H149" s="40" t="s">
        <v>29</v>
      </c>
      <c r="I149" s="38">
        <v>16.18</v>
      </c>
      <c r="J149" s="17">
        <v>0</v>
      </c>
      <c r="K149" s="79">
        <f t="shared" si="10"/>
        <v>0</v>
      </c>
      <c r="L149" s="81">
        <f t="shared" si="13"/>
        <v>0</v>
      </c>
      <c r="M149" s="82"/>
      <c r="N149" s="83">
        <f t="shared" si="11"/>
        <v>0</v>
      </c>
      <c r="O149" s="80"/>
      <c r="P149" s="80"/>
      <c r="Q149" s="80"/>
      <c r="R149" s="84">
        <f t="shared" si="12"/>
        <v>0</v>
      </c>
      <c r="S149" s="19" t="str">
        <f t="shared" si="9"/>
        <v>OK</v>
      </c>
      <c r="T149" s="48"/>
      <c r="U149" s="48"/>
      <c r="V149" s="48"/>
      <c r="W149" s="48"/>
      <c r="X149" s="48"/>
      <c r="Y149" s="50"/>
      <c r="Z149" s="50"/>
      <c r="AA149" s="50"/>
      <c r="AB149" s="50"/>
      <c r="AC149" s="50"/>
      <c r="AD149" s="50"/>
      <c r="AE149" s="50"/>
      <c r="AF149" s="51"/>
      <c r="AG149" s="51"/>
      <c r="AH149" s="51"/>
      <c r="AI149" s="51"/>
    </row>
    <row r="150" spans="1:35" ht="40" customHeight="1" x14ac:dyDescent="0.35">
      <c r="A150" s="109"/>
      <c r="B150" s="112"/>
      <c r="C150" s="33">
        <v>147</v>
      </c>
      <c r="D150" s="115"/>
      <c r="E150" s="39" t="s">
        <v>135</v>
      </c>
      <c r="F150" s="40" t="s">
        <v>37</v>
      </c>
      <c r="G150" s="40" t="s">
        <v>82</v>
      </c>
      <c r="H150" s="40" t="s">
        <v>29</v>
      </c>
      <c r="I150" s="38">
        <v>65.41</v>
      </c>
      <c r="J150" s="17">
        <v>0</v>
      </c>
      <c r="K150" s="79">
        <f t="shared" si="10"/>
        <v>0</v>
      </c>
      <c r="L150" s="81">
        <f t="shared" si="13"/>
        <v>0</v>
      </c>
      <c r="M150" s="82"/>
      <c r="N150" s="83">
        <f t="shared" si="11"/>
        <v>0</v>
      </c>
      <c r="O150" s="80"/>
      <c r="P150" s="80"/>
      <c r="Q150" s="80"/>
      <c r="R150" s="84">
        <f t="shared" si="12"/>
        <v>0</v>
      </c>
      <c r="S150" s="19" t="str">
        <f t="shared" si="9"/>
        <v>OK</v>
      </c>
      <c r="T150" s="48"/>
      <c r="U150" s="48"/>
      <c r="V150" s="48"/>
      <c r="W150" s="48"/>
      <c r="X150" s="48"/>
      <c r="Y150" s="50"/>
      <c r="Z150" s="50"/>
      <c r="AA150" s="50"/>
      <c r="AB150" s="50"/>
      <c r="AC150" s="50"/>
      <c r="AD150" s="50"/>
      <c r="AE150" s="50"/>
      <c r="AF150" s="51"/>
      <c r="AG150" s="51"/>
      <c r="AH150" s="51"/>
      <c r="AI150" s="51"/>
    </row>
    <row r="151" spans="1:35" ht="40" customHeight="1" x14ac:dyDescent="0.35">
      <c r="A151" s="109"/>
      <c r="B151" s="112"/>
      <c r="C151" s="33">
        <v>148</v>
      </c>
      <c r="D151" s="115"/>
      <c r="E151" s="39" t="s">
        <v>136</v>
      </c>
      <c r="F151" s="40" t="s">
        <v>37</v>
      </c>
      <c r="G151" s="40" t="s">
        <v>83</v>
      </c>
      <c r="H151" s="40" t="s">
        <v>29</v>
      </c>
      <c r="I151" s="38">
        <v>34.229999999999997</v>
      </c>
      <c r="J151" s="17">
        <v>0</v>
      </c>
      <c r="K151" s="79">
        <f t="shared" si="10"/>
        <v>0</v>
      </c>
      <c r="L151" s="81">
        <f t="shared" si="13"/>
        <v>0</v>
      </c>
      <c r="M151" s="82"/>
      <c r="N151" s="83">
        <f t="shared" si="11"/>
        <v>0</v>
      </c>
      <c r="O151" s="80"/>
      <c r="P151" s="80"/>
      <c r="Q151" s="80"/>
      <c r="R151" s="84">
        <f t="shared" si="12"/>
        <v>0</v>
      </c>
      <c r="S151" s="19" t="str">
        <f t="shared" si="9"/>
        <v>OK</v>
      </c>
      <c r="T151" s="48"/>
      <c r="U151" s="48"/>
      <c r="V151" s="48"/>
      <c r="W151" s="48"/>
      <c r="X151" s="48"/>
      <c r="Y151" s="50"/>
      <c r="Z151" s="50"/>
      <c r="AA151" s="50"/>
      <c r="AB151" s="50"/>
      <c r="AC151" s="50"/>
      <c r="AD151" s="50"/>
      <c r="AE151" s="50"/>
      <c r="AF151" s="51"/>
      <c r="AG151" s="51"/>
      <c r="AH151" s="51"/>
      <c r="AI151" s="51"/>
    </row>
    <row r="152" spans="1:35" ht="40" customHeight="1" x14ac:dyDescent="0.35">
      <c r="A152" s="109"/>
      <c r="B152" s="112"/>
      <c r="C152" s="33">
        <v>149</v>
      </c>
      <c r="D152" s="115"/>
      <c r="E152" s="39" t="s">
        <v>86</v>
      </c>
      <c r="F152" s="40" t="s">
        <v>125</v>
      </c>
      <c r="G152" s="40" t="s">
        <v>87</v>
      </c>
      <c r="H152" s="40" t="s">
        <v>29</v>
      </c>
      <c r="I152" s="38">
        <v>578.94000000000005</v>
      </c>
      <c r="J152" s="17">
        <v>0</v>
      </c>
      <c r="K152" s="79">
        <f t="shared" si="10"/>
        <v>0</v>
      </c>
      <c r="L152" s="81">
        <f t="shared" si="13"/>
        <v>0</v>
      </c>
      <c r="M152" s="82"/>
      <c r="N152" s="83">
        <f t="shared" si="11"/>
        <v>0</v>
      </c>
      <c r="O152" s="80"/>
      <c r="P152" s="80"/>
      <c r="Q152" s="80"/>
      <c r="R152" s="84">
        <f t="shared" si="12"/>
        <v>0</v>
      </c>
      <c r="S152" s="19" t="str">
        <f t="shared" si="9"/>
        <v>OK</v>
      </c>
      <c r="T152" s="48"/>
      <c r="U152" s="48"/>
      <c r="V152" s="48"/>
      <c r="W152" s="48"/>
      <c r="X152" s="48"/>
      <c r="Y152" s="50"/>
      <c r="Z152" s="50"/>
      <c r="AA152" s="50"/>
      <c r="AB152" s="50"/>
      <c r="AC152" s="50"/>
      <c r="AD152" s="50"/>
      <c r="AE152" s="50"/>
      <c r="AF152" s="51"/>
      <c r="AG152" s="51"/>
      <c r="AH152" s="51"/>
      <c r="AI152" s="51"/>
    </row>
    <row r="153" spans="1:35" ht="40" customHeight="1" x14ac:dyDescent="0.35">
      <c r="A153" s="109"/>
      <c r="B153" s="112"/>
      <c r="C153" s="33">
        <v>150</v>
      </c>
      <c r="D153" s="115"/>
      <c r="E153" s="39" t="s">
        <v>88</v>
      </c>
      <c r="F153" s="40" t="s">
        <v>125</v>
      </c>
      <c r="G153" s="40" t="s">
        <v>28</v>
      </c>
      <c r="H153" s="40" t="s">
        <v>29</v>
      </c>
      <c r="I153" s="38">
        <v>1150</v>
      </c>
      <c r="J153" s="17">
        <v>0</v>
      </c>
      <c r="K153" s="79">
        <f t="shared" si="10"/>
        <v>0</v>
      </c>
      <c r="L153" s="81">
        <f t="shared" si="13"/>
        <v>0</v>
      </c>
      <c r="M153" s="82"/>
      <c r="N153" s="83">
        <f t="shared" si="11"/>
        <v>0</v>
      </c>
      <c r="O153" s="80"/>
      <c r="P153" s="80"/>
      <c r="Q153" s="80"/>
      <c r="R153" s="84">
        <f t="shared" si="12"/>
        <v>0</v>
      </c>
      <c r="S153" s="19" t="str">
        <f t="shared" si="9"/>
        <v>OK</v>
      </c>
      <c r="T153" s="48"/>
      <c r="U153" s="48"/>
      <c r="V153" s="48"/>
      <c r="W153" s="48"/>
      <c r="X153" s="48"/>
      <c r="Y153" s="50"/>
      <c r="Z153" s="50"/>
      <c r="AA153" s="50"/>
      <c r="AB153" s="50"/>
      <c r="AC153" s="50"/>
      <c r="AD153" s="50"/>
      <c r="AE153" s="50"/>
      <c r="AF153" s="51"/>
      <c r="AG153" s="51"/>
      <c r="AH153" s="51"/>
      <c r="AI153" s="51"/>
    </row>
    <row r="154" spans="1:35" ht="40" customHeight="1" x14ac:dyDescent="0.35">
      <c r="A154" s="109"/>
      <c r="B154" s="112"/>
      <c r="C154" s="33">
        <v>151</v>
      </c>
      <c r="D154" s="115"/>
      <c r="E154" s="39" t="s">
        <v>89</v>
      </c>
      <c r="F154" s="40" t="s">
        <v>37</v>
      </c>
      <c r="G154" s="40" t="s">
        <v>28</v>
      </c>
      <c r="H154" s="40" t="s">
        <v>29</v>
      </c>
      <c r="I154" s="38">
        <v>240</v>
      </c>
      <c r="J154" s="17">
        <v>0</v>
      </c>
      <c r="K154" s="79">
        <f t="shared" si="10"/>
        <v>0</v>
      </c>
      <c r="L154" s="81">
        <f t="shared" si="13"/>
        <v>0</v>
      </c>
      <c r="M154" s="82"/>
      <c r="N154" s="83">
        <f t="shared" si="11"/>
        <v>0</v>
      </c>
      <c r="O154" s="80"/>
      <c r="P154" s="80"/>
      <c r="Q154" s="80"/>
      <c r="R154" s="84">
        <f t="shared" si="12"/>
        <v>0</v>
      </c>
      <c r="S154" s="19" t="str">
        <f t="shared" si="9"/>
        <v>OK</v>
      </c>
      <c r="T154" s="48"/>
      <c r="U154" s="48"/>
      <c r="V154" s="48"/>
      <c r="W154" s="48"/>
      <c r="X154" s="48"/>
      <c r="Y154" s="50"/>
      <c r="Z154" s="50"/>
      <c r="AA154" s="50"/>
      <c r="AB154" s="50"/>
      <c r="AC154" s="50"/>
      <c r="AD154" s="50"/>
      <c r="AE154" s="50"/>
      <c r="AF154" s="51"/>
      <c r="AG154" s="51"/>
      <c r="AH154" s="51"/>
      <c r="AI154" s="51"/>
    </row>
    <row r="155" spans="1:35" ht="40" customHeight="1" x14ac:dyDescent="0.35">
      <c r="A155" s="109"/>
      <c r="B155" s="112"/>
      <c r="C155" s="33">
        <v>152</v>
      </c>
      <c r="D155" s="115"/>
      <c r="E155" s="39" t="s">
        <v>90</v>
      </c>
      <c r="F155" s="40" t="s">
        <v>37</v>
      </c>
      <c r="G155" s="40" t="s">
        <v>28</v>
      </c>
      <c r="H155" s="40" t="s">
        <v>29</v>
      </c>
      <c r="I155" s="38">
        <v>135</v>
      </c>
      <c r="J155" s="17">
        <v>0</v>
      </c>
      <c r="K155" s="79">
        <f t="shared" si="10"/>
        <v>0</v>
      </c>
      <c r="L155" s="81">
        <f t="shared" si="13"/>
        <v>0</v>
      </c>
      <c r="M155" s="82"/>
      <c r="N155" s="83">
        <f t="shared" si="11"/>
        <v>0</v>
      </c>
      <c r="O155" s="80"/>
      <c r="P155" s="80"/>
      <c r="Q155" s="80"/>
      <c r="R155" s="84">
        <f t="shared" si="12"/>
        <v>0</v>
      </c>
      <c r="S155" s="19" t="str">
        <f t="shared" si="9"/>
        <v>OK</v>
      </c>
      <c r="T155" s="48"/>
      <c r="U155" s="48"/>
      <c r="V155" s="48"/>
      <c r="W155" s="48"/>
      <c r="X155" s="48"/>
      <c r="Y155" s="50"/>
      <c r="Z155" s="50"/>
      <c r="AA155" s="50"/>
      <c r="AB155" s="50"/>
      <c r="AC155" s="50"/>
      <c r="AD155" s="50"/>
      <c r="AE155" s="50"/>
      <c r="AF155" s="51"/>
      <c r="AG155" s="51"/>
      <c r="AH155" s="51"/>
      <c r="AI155" s="51"/>
    </row>
    <row r="156" spans="1:35" ht="40" customHeight="1" x14ac:dyDescent="0.35">
      <c r="A156" s="109"/>
      <c r="B156" s="112"/>
      <c r="C156" s="33">
        <v>153</v>
      </c>
      <c r="D156" s="115"/>
      <c r="E156" s="39" t="s">
        <v>91</v>
      </c>
      <c r="F156" s="40" t="s">
        <v>37</v>
      </c>
      <c r="G156" s="40" t="s">
        <v>92</v>
      </c>
      <c r="H156" s="40" t="s">
        <v>29</v>
      </c>
      <c r="I156" s="38">
        <v>24.21</v>
      </c>
      <c r="J156" s="17">
        <v>0</v>
      </c>
      <c r="K156" s="79">
        <f t="shared" si="10"/>
        <v>0</v>
      </c>
      <c r="L156" s="81">
        <f t="shared" si="13"/>
        <v>0</v>
      </c>
      <c r="M156" s="82"/>
      <c r="N156" s="83">
        <f t="shared" si="11"/>
        <v>0</v>
      </c>
      <c r="O156" s="80"/>
      <c r="P156" s="80"/>
      <c r="Q156" s="80"/>
      <c r="R156" s="84">
        <f t="shared" si="12"/>
        <v>0</v>
      </c>
      <c r="S156" s="19" t="str">
        <f t="shared" si="9"/>
        <v>OK</v>
      </c>
      <c r="T156" s="48"/>
      <c r="U156" s="48"/>
      <c r="V156" s="48"/>
      <c r="W156" s="48"/>
      <c r="X156" s="48"/>
      <c r="Y156" s="50"/>
      <c r="Z156" s="50"/>
      <c r="AA156" s="50"/>
      <c r="AB156" s="50"/>
      <c r="AC156" s="50"/>
      <c r="AD156" s="50"/>
      <c r="AE156" s="50"/>
      <c r="AF156" s="51"/>
      <c r="AG156" s="51"/>
      <c r="AH156" s="51"/>
      <c r="AI156" s="51"/>
    </row>
    <row r="157" spans="1:35" ht="40" customHeight="1" x14ac:dyDescent="0.35">
      <c r="A157" s="109"/>
      <c r="B157" s="112"/>
      <c r="C157" s="33">
        <v>154</v>
      </c>
      <c r="D157" s="115"/>
      <c r="E157" s="39" t="s">
        <v>93</v>
      </c>
      <c r="F157" s="40" t="s">
        <v>125</v>
      </c>
      <c r="G157" s="40" t="s">
        <v>28</v>
      </c>
      <c r="H157" s="40" t="s">
        <v>29</v>
      </c>
      <c r="I157" s="38">
        <v>224</v>
      </c>
      <c r="J157" s="17">
        <v>0</v>
      </c>
      <c r="K157" s="79">
        <f t="shared" si="10"/>
        <v>0</v>
      </c>
      <c r="L157" s="81">
        <f t="shared" si="13"/>
        <v>0</v>
      </c>
      <c r="M157" s="82"/>
      <c r="N157" s="83">
        <f t="shared" si="11"/>
        <v>0</v>
      </c>
      <c r="O157" s="80"/>
      <c r="P157" s="80"/>
      <c r="Q157" s="80"/>
      <c r="R157" s="84">
        <f t="shared" si="12"/>
        <v>0</v>
      </c>
      <c r="S157" s="19" t="str">
        <f t="shared" si="9"/>
        <v>OK</v>
      </c>
      <c r="T157" s="48"/>
      <c r="U157" s="48"/>
      <c r="V157" s="48"/>
      <c r="W157" s="48"/>
      <c r="X157" s="48"/>
      <c r="Y157" s="50"/>
      <c r="Z157" s="50"/>
      <c r="AA157" s="50"/>
      <c r="AB157" s="50"/>
      <c r="AC157" s="50"/>
      <c r="AD157" s="50"/>
      <c r="AE157" s="50"/>
      <c r="AF157" s="51"/>
      <c r="AG157" s="51"/>
      <c r="AH157" s="51"/>
      <c r="AI157" s="51"/>
    </row>
    <row r="158" spans="1:35" ht="40" customHeight="1" x14ac:dyDescent="0.35">
      <c r="A158" s="110"/>
      <c r="B158" s="113"/>
      <c r="C158" s="33">
        <v>155</v>
      </c>
      <c r="D158" s="116"/>
      <c r="E158" s="39" t="s">
        <v>94</v>
      </c>
      <c r="F158" s="40" t="s">
        <v>125</v>
      </c>
      <c r="G158" s="40" t="s">
        <v>28</v>
      </c>
      <c r="H158" s="40" t="s">
        <v>29</v>
      </c>
      <c r="I158" s="38">
        <v>245</v>
      </c>
      <c r="J158" s="17">
        <v>0</v>
      </c>
      <c r="K158" s="79">
        <f t="shared" si="10"/>
        <v>0</v>
      </c>
      <c r="L158" s="81">
        <f t="shared" si="13"/>
        <v>0</v>
      </c>
      <c r="M158" s="82"/>
      <c r="N158" s="83">
        <f t="shared" si="11"/>
        <v>0</v>
      </c>
      <c r="O158" s="80"/>
      <c r="P158" s="80"/>
      <c r="Q158" s="80"/>
      <c r="R158" s="84">
        <f t="shared" si="12"/>
        <v>0</v>
      </c>
      <c r="S158" s="19" t="str">
        <f t="shared" si="9"/>
        <v>OK</v>
      </c>
      <c r="T158" s="48"/>
      <c r="U158" s="48"/>
      <c r="V158" s="48"/>
      <c r="W158" s="48"/>
      <c r="X158" s="48"/>
      <c r="Y158" s="50"/>
      <c r="Z158" s="50"/>
      <c r="AA158" s="50"/>
      <c r="AB158" s="50"/>
      <c r="AC158" s="50"/>
      <c r="AD158" s="50"/>
      <c r="AE158" s="50"/>
      <c r="AF158" s="51"/>
      <c r="AG158" s="51"/>
      <c r="AH158" s="51"/>
      <c r="AI158" s="51"/>
    </row>
    <row r="159" spans="1:35" ht="40" customHeight="1" x14ac:dyDescent="0.35">
      <c r="A159" s="108" t="s">
        <v>143</v>
      </c>
      <c r="B159" s="111">
        <v>5</v>
      </c>
      <c r="C159" s="33">
        <v>156</v>
      </c>
      <c r="D159" s="114" t="s">
        <v>123</v>
      </c>
      <c r="E159" s="39" t="s">
        <v>27</v>
      </c>
      <c r="F159" s="40" t="s">
        <v>125</v>
      </c>
      <c r="G159" s="40" t="s">
        <v>28</v>
      </c>
      <c r="H159" s="40" t="s">
        <v>29</v>
      </c>
      <c r="I159" s="38">
        <v>250</v>
      </c>
      <c r="J159" s="17">
        <v>0</v>
      </c>
      <c r="K159" s="79">
        <f t="shared" si="10"/>
        <v>0</v>
      </c>
      <c r="L159" s="81">
        <f t="shared" si="13"/>
        <v>0</v>
      </c>
      <c r="M159" s="82"/>
      <c r="N159" s="83">
        <f t="shared" si="11"/>
        <v>0</v>
      </c>
      <c r="O159" s="80"/>
      <c r="P159" s="80"/>
      <c r="Q159" s="80"/>
      <c r="R159" s="84">
        <f t="shared" si="12"/>
        <v>0</v>
      </c>
      <c r="S159" s="19" t="str">
        <f t="shared" si="9"/>
        <v>OK</v>
      </c>
      <c r="T159" s="48"/>
      <c r="U159" s="48"/>
      <c r="V159" s="48"/>
      <c r="W159" s="48"/>
      <c r="X159" s="48"/>
      <c r="Y159" s="50"/>
      <c r="Z159" s="50"/>
      <c r="AA159" s="50"/>
      <c r="AB159" s="50"/>
      <c r="AC159" s="50"/>
      <c r="AD159" s="50"/>
      <c r="AE159" s="50"/>
      <c r="AF159" s="51"/>
      <c r="AG159" s="51"/>
      <c r="AH159" s="51"/>
      <c r="AI159" s="51"/>
    </row>
    <row r="160" spans="1:35" ht="40" customHeight="1" x14ac:dyDescent="0.35">
      <c r="A160" s="109"/>
      <c r="B160" s="112"/>
      <c r="C160" s="33">
        <v>157</v>
      </c>
      <c r="D160" s="115"/>
      <c r="E160" s="39" t="s">
        <v>30</v>
      </c>
      <c r="F160" s="40" t="s">
        <v>31</v>
      </c>
      <c r="G160" s="40" t="s">
        <v>28</v>
      </c>
      <c r="H160" s="40" t="s">
        <v>29</v>
      </c>
      <c r="I160" s="38">
        <v>20</v>
      </c>
      <c r="J160" s="17">
        <v>0</v>
      </c>
      <c r="K160" s="79">
        <f t="shared" si="10"/>
        <v>0</v>
      </c>
      <c r="L160" s="81">
        <f t="shared" si="13"/>
        <v>0</v>
      </c>
      <c r="M160" s="82"/>
      <c r="N160" s="83">
        <f t="shared" si="11"/>
        <v>0</v>
      </c>
      <c r="O160" s="80"/>
      <c r="P160" s="80"/>
      <c r="Q160" s="80"/>
      <c r="R160" s="84">
        <f t="shared" si="12"/>
        <v>0</v>
      </c>
      <c r="S160" s="19" t="str">
        <f t="shared" si="9"/>
        <v>OK</v>
      </c>
      <c r="T160" s="48"/>
      <c r="U160" s="48"/>
      <c r="V160" s="48"/>
      <c r="W160" s="48"/>
      <c r="X160" s="48"/>
      <c r="Y160" s="50"/>
      <c r="Z160" s="50"/>
      <c r="AA160" s="50"/>
      <c r="AB160" s="50"/>
      <c r="AC160" s="50"/>
      <c r="AD160" s="50"/>
      <c r="AE160" s="50"/>
      <c r="AF160" s="51"/>
      <c r="AG160" s="51"/>
      <c r="AH160" s="51"/>
      <c r="AI160" s="51"/>
    </row>
    <row r="161" spans="1:35" ht="40" customHeight="1" x14ac:dyDescent="0.35">
      <c r="A161" s="109"/>
      <c r="B161" s="112"/>
      <c r="C161" s="33">
        <v>158</v>
      </c>
      <c r="D161" s="115"/>
      <c r="E161" s="39" t="s">
        <v>32</v>
      </c>
      <c r="F161" s="40" t="s">
        <v>125</v>
      </c>
      <c r="G161" s="40" t="s">
        <v>28</v>
      </c>
      <c r="H161" s="40" t="s">
        <v>29</v>
      </c>
      <c r="I161" s="38">
        <v>32</v>
      </c>
      <c r="J161" s="17">
        <v>0</v>
      </c>
      <c r="K161" s="79">
        <f t="shared" si="10"/>
        <v>0</v>
      </c>
      <c r="L161" s="81">
        <f t="shared" si="13"/>
        <v>0</v>
      </c>
      <c r="M161" s="82"/>
      <c r="N161" s="83">
        <f t="shared" si="11"/>
        <v>0</v>
      </c>
      <c r="O161" s="80"/>
      <c r="P161" s="80"/>
      <c r="Q161" s="80"/>
      <c r="R161" s="84">
        <f t="shared" si="12"/>
        <v>0</v>
      </c>
      <c r="S161" s="19" t="str">
        <f t="shared" si="9"/>
        <v>OK</v>
      </c>
      <c r="T161" s="48"/>
      <c r="U161" s="48"/>
      <c r="V161" s="48"/>
      <c r="W161" s="48"/>
      <c r="X161" s="48"/>
      <c r="Y161" s="50"/>
      <c r="Z161" s="50"/>
      <c r="AA161" s="50"/>
      <c r="AB161" s="50"/>
      <c r="AC161" s="50"/>
      <c r="AD161" s="50"/>
      <c r="AE161" s="50"/>
      <c r="AF161" s="51"/>
      <c r="AG161" s="51"/>
      <c r="AH161" s="51"/>
      <c r="AI161" s="51"/>
    </row>
    <row r="162" spans="1:35" ht="40" customHeight="1" x14ac:dyDescent="0.35">
      <c r="A162" s="109"/>
      <c r="B162" s="112"/>
      <c r="C162" s="33">
        <v>159</v>
      </c>
      <c r="D162" s="115"/>
      <c r="E162" s="39" t="s">
        <v>33</v>
      </c>
      <c r="F162" s="40" t="s">
        <v>125</v>
      </c>
      <c r="G162" s="40" t="s">
        <v>34</v>
      </c>
      <c r="H162" s="40" t="s">
        <v>29</v>
      </c>
      <c r="I162" s="38">
        <v>52</v>
      </c>
      <c r="J162" s="17">
        <v>0</v>
      </c>
      <c r="K162" s="79">
        <f t="shared" si="10"/>
        <v>0</v>
      </c>
      <c r="L162" s="81">
        <f t="shared" si="13"/>
        <v>0</v>
      </c>
      <c r="M162" s="82"/>
      <c r="N162" s="83">
        <f t="shared" si="11"/>
        <v>0</v>
      </c>
      <c r="O162" s="80"/>
      <c r="P162" s="80"/>
      <c r="Q162" s="80"/>
      <c r="R162" s="84">
        <f t="shared" si="12"/>
        <v>0</v>
      </c>
      <c r="S162" s="19" t="str">
        <f t="shared" si="9"/>
        <v>OK</v>
      </c>
      <c r="T162" s="48"/>
      <c r="U162" s="48"/>
      <c r="V162" s="48"/>
      <c r="W162" s="48"/>
      <c r="X162" s="48"/>
      <c r="Y162" s="50"/>
      <c r="Z162" s="50"/>
      <c r="AA162" s="50"/>
      <c r="AB162" s="50"/>
      <c r="AC162" s="50"/>
      <c r="AD162" s="50"/>
      <c r="AE162" s="50"/>
      <c r="AF162" s="51"/>
      <c r="AG162" s="51"/>
      <c r="AH162" s="51"/>
      <c r="AI162" s="51"/>
    </row>
    <row r="163" spans="1:35" ht="40" customHeight="1" x14ac:dyDescent="0.35">
      <c r="A163" s="109"/>
      <c r="B163" s="112"/>
      <c r="C163" s="33">
        <v>160</v>
      </c>
      <c r="D163" s="115"/>
      <c r="E163" s="39" t="s">
        <v>35</v>
      </c>
      <c r="F163" s="40" t="s">
        <v>125</v>
      </c>
      <c r="G163" s="40" t="s">
        <v>36</v>
      </c>
      <c r="H163" s="40" t="s">
        <v>29</v>
      </c>
      <c r="I163" s="38">
        <v>75</v>
      </c>
      <c r="J163" s="17">
        <v>0</v>
      </c>
      <c r="K163" s="79">
        <f t="shared" si="10"/>
        <v>0</v>
      </c>
      <c r="L163" s="81">
        <f t="shared" si="13"/>
        <v>0</v>
      </c>
      <c r="M163" s="82"/>
      <c r="N163" s="83">
        <f t="shared" si="11"/>
        <v>0</v>
      </c>
      <c r="O163" s="80"/>
      <c r="P163" s="80"/>
      <c r="Q163" s="80"/>
      <c r="R163" s="84">
        <f t="shared" si="12"/>
        <v>0</v>
      </c>
      <c r="S163" s="19" t="str">
        <f t="shared" si="9"/>
        <v>OK</v>
      </c>
      <c r="T163" s="48"/>
      <c r="U163" s="48"/>
      <c r="V163" s="48"/>
      <c r="W163" s="48"/>
      <c r="X163" s="48"/>
      <c r="Y163" s="50"/>
      <c r="Z163" s="50"/>
      <c r="AA163" s="50"/>
      <c r="AB163" s="50"/>
      <c r="AC163" s="50"/>
      <c r="AD163" s="50"/>
      <c r="AE163" s="50"/>
      <c r="AF163" s="51"/>
      <c r="AG163" s="51"/>
      <c r="AH163" s="51"/>
      <c r="AI163" s="51"/>
    </row>
    <row r="164" spans="1:35" ht="40" customHeight="1" x14ac:dyDescent="0.35">
      <c r="A164" s="109"/>
      <c r="B164" s="112"/>
      <c r="C164" s="33">
        <v>161</v>
      </c>
      <c r="D164" s="115"/>
      <c r="E164" s="39" t="s">
        <v>127</v>
      </c>
      <c r="F164" s="40" t="s">
        <v>125</v>
      </c>
      <c r="G164" s="40" t="s">
        <v>28</v>
      </c>
      <c r="H164" s="40" t="s">
        <v>29</v>
      </c>
      <c r="I164" s="38">
        <v>6.59</v>
      </c>
      <c r="J164" s="17">
        <v>0</v>
      </c>
      <c r="K164" s="79">
        <f t="shared" si="10"/>
        <v>0</v>
      </c>
      <c r="L164" s="81">
        <f t="shared" si="13"/>
        <v>0</v>
      </c>
      <c r="M164" s="82"/>
      <c r="N164" s="83">
        <f t="shared" si="11"/>
        <v>0</v>
      </c>
      <c r="O164" s="80"/>
      <c r="P164" s="80"/>
      <c r="Q164" s="80"/>
      <c r="R164" s="84">
        <f t="shared" si="12"/>
        <v>0</v>
      </c>
      <c r="S164" s="19" t="str">
        <f t="shared" si="9"/>
        <v>OK</v>
      </c>
      <c r="T164" s="48"/>
      <c r="U164" s="48"/>
      <c r="V164" s="48"/>
      <c r="W164" s="48"/>
      <c r="X164" s="48"/>
      <c r="Y164" s="50"/>
      <c r="Z164" s="50"/>
      <c r="AA164" s="50"/>
      <c r="AB164" s="50"/>
      <c r="AC164" s="50"/>
      <c r="AD164" s="50"/>
      <c r="AE164" s="50"/>
      <c r="AF164" s="51"/>
      <c r="AG164" s="51"/>
      <c r="AH164" s="51"/>
      <c r="AI164" s="51"/>
    </row>
    <row r="165" spans="1:35" ht="40" customHeight="1" x14ac:dyDescent="0.35">
      <c r="A165" s="109"/>
      <c r="B165" s="112"/>
      <c r="C165" s="33">
        <v>162</v>
      </c>
      <c r="D165" s="115"/>
      <c r="E165" s="39" t="s">
        <v>41</v>
      </c>
      <c r="F165" s="40" t="s">
        <v>10</v>
      </c>
      <c r="G165" s="40" t="s">
        <v>28</v>
      </c>
      <c r="H165" s="40" t="s">
        <v>29</v>
      </c>
      <c r="I165" s="38">
        <v>74.28</v>
      </c>
      <c r="J165" s="17">
        <v>0</v>
      </c>
      <c r="K165" s="79">
        <f t="shared" si="10"/>
        <v>0</v>
      </c>
      <c r="L165" s="81">
        <f t="shared" si="13"/>
        <v>0</v>
      </c>
      <c r="M165" s="82"/>
      <c r="N165" s="83">
        <f t="shared" si="11"/>
        <v>0</v>
      </c>
      <c r="O165" s="80"/>
      <c r="P165" s="80"/>
      <c r="Q165" s="80"/>
      <c r="R165" s="84">
        <f t="shared" si="12"/>
        <v>0</v>
      </c>
      <c r="S165" s="19" t="str">
        <f t="shared" si="9"/>
        <v>OK</v>
      </c>
      <c r="T165" s="48"/>
      <c r="U165" s="48"/>
      <c r="V165" s="48"/>
      <c r="W165" s="48"/>
      <c r="X165" s="48"/>
      <c r="Y165" s="50"/>
      <c r="Z165" s="50"/>
      <c r="AA165" s="50"/>
      <c r="AB165" s="50"/>
      <c r="AC165" s="50"/>
      <c r="AD165" s="50"/>
      <c r="AE165" s="50"/>
      <c r="AF165" s="51"/>
      <c r="AG165" s="51"/>
      <c r="AH165" s="51"/>
      <c r="AI165" s="51"/>
    </row>
    <row r="166" spans="1:35" ht="40" customHeight="1" x14ac:dyDescent="0.35">
      <c r="A166" s="109"/>
      <c r="B166" s="112"/>
      <c r="C166" s="33">
        <v>163</v>
      </c>
      <c r="D166" s="115"/>
      <c r="E166" s="39" t="s">
        <v>42</v>
      </c>
      <c r="F166" s="40" t="s">
        <v>43</v>
      </c>
      <c r="G166" s="40" t="s">
        <v>28</v>
      </c>
      <c r="H166" s="40" t="s">
        <v>29</v>
      </c>
      <c r="I166" s="38">
        <v>26.57</v>
      </c>
      <c r="J166" s="17">
        <v>0</v>
      </c>
      <c r="K166" s="79">
        <f t="shared" si="10"/>
        <v>0</v>
      </c>
      <c r="L166" s="81">
        <f t="shared" si="13"/>
        <v>0</v>
      </c>
      <c r="M166" s="82"/>
      <c r="N166" s="83">
        <f t="shared" si="11"/>
        <v>0</v>
      </c>
      <c r="O166" s="80"/>
      <c r="P166" s="80"/>
      <c r="Q166" s="80"/>
      <c r="R166" s="84">
        <f t="shared" si="12"/>
        <v>0</v>
      </c>
      <c r="S166" s="19" t="str">
        <f t="shared" si="9"/>
        <v>OK</v>
      </c>
      <c r="T166" s="48"/>
      <c r="U166" s="48"/>
      <c r="V166" s="48"/>
      <c r="W166" s="48"/>
      <c r="X166" s="48"/>
      <c r="Y166" s="50"/>
      <c r="Z166" s="50"/>
      <c r="AA166" s="50"/>
      <c r="AB166" s="50"/>
      <c r="AC166" s="50"/>
      <c r="AD166" s="50"/>
      <c r="AE166" s="50"/>
      <c r="AF166" s="51"/>
      <c r="AG166" s="51"/>
      <c r="AH166" s="51"/>
      <c r="AI166" s="51"/>
    </row>
    <row r="167" spans="1:35" ht="40" customHeight="1" x14ac:dyDescent="0.35">
      <c r="A167" s="109"/>
      <c r="B167" s="112"/>
      <c r="C167" s="33">
        <v>164</v>
      </c>
      <c r="D167" s="115"/>
      <c r="E167" s="39" t="s">
        <v>44</v>
      </c>
      <c r="F167" s="40" t="s">
        <v>37</v>
      </c>
      <c r="G167" s="40" t="s">
        <v>45</v>
      </c>
      <c r="H167" s="40" t="s">
        <v>29</v>
      </c>
      <c r="I167" s="38">
        <v>34.21</v>
      </c>
      <c r="J167" s="17">
        <v>0</v>
      </c>
      <c r="K167" s="79">
        <f t="shared" si="10"/>
        <v>0</v>
      </c>
      <c r="L167" s="81">
        <f t="shared" si="13"/>
        <v>0</v>
      </c>
      <c r="M167" s="82"/>
      <c r="N167" s="83">
        <f t="shared" si="11"/>
        <v>0</v>
      </c>
      <c r="O167" s="80"/>
      <c r="P167" s="80"/>
      <c r="Q167" s="80"/>
      <c r="R167" s="84">
        <f t="shared" si="12"/>
        <v>0</v>
      </c>
      <c r="S167" s="19" t="str">
        <f t="shared" si="9"/>
        <v>OK</v>
      </c>
      <c r="T167" s="48"/>
      <c r="U167" s="48"/>
      <c r="V167" s="48"/>
      <c r="W167" s="48"/>
      <c r="X167" s="48"/>
      <c r="Y167" s="50"/>
      <c r="Z167" s="50"/>
      <c r="AA167" s="50"/>
      <c r="AB167" s="50"/>
      <c r="AC167" s="50"/>
      <c r="AD167" s="50"/>
      <c r="AE167" s="50"/>
      <c r="AF167" s="51"/>
      <c r="AG167" s="51"/>
      <c r="AH167" s="51"/>
      <c r="AI167" s="51"/>
    </row>
    <row r="168" spans="1:35" ht="40" customHeight="1" x14ac:dyDescent="0.35">
      <c r="A168" s="109"/>
      <c r="B168" s="112"/>
      <c r="C168" s="33">
        <v>165</v>
      </c>
      <c r="D168" s="115"/>
      <c r="E168" s="39" t="s">
        <v>46</v>
      </c>
      <c r="F168" s="40" t="s">
        <v>37</v>
      </c>
      <c r="G168" s="40" t="s">
        <v>99</v>
      </c>
      <c r="H168" s="40" t="s">
        <v>29</v>
      </c>
      <c r="I168" s="38">
        <v>27</v>
      </c>
      <c r="J168" s="17">
        <v>0</v>
      </c>
      <c r="K168" s="79">
        <f t="shared" si="10"/>
        <v>0</v>
      </c>
      <c r="L168" s="81">
        <f t="shared" si="13"/>
        <v>0</v>
      </c>
      <c r="M168" s="82"/>
      <c r="N168" s="83">
        <f t="shared" si="11"/>
        <v>0</v>
      </c>
      <c r="O168" s="80"/>
      <c r="P168" s="80"/>
      <c r="Q168" s="80"/>
      <c r="R168" s="84">
        <f t="shared" si="12"/>
        <v>0</v>
      </c>
      <c r="S168" s="19" t="str">
        <f t="shared" si="9"/>
        <v>OK</v>
      </c>
      <c r="T168" s="48"/>
      <c r="U168" s="48"/>
      <c r="V168" s="48"/>
      <c r="W168" s="48"/>
      <c r="X168" s="48"/>
      <c r="Y168" s="50"/>
      <c r="Z168" s="50"/>
      <c r="AA168" s="50"/>
      <c r="AB168" s="50"/>
      <c r="AC168" s="50"/>
      <c r="AD168" s="50"/>
      <c r="AE168" s="50"/>
      <c r="AF168" s="51"/>
      <c r="AG168" s="51"/>
      <c r="AH168" s="51"/>
      <c r="AI168" s="51"/>
    </row>
    <row r="169" spans="1:35" ht="40" customHeight="1" x14ac:dyDescent="0.35">
      <c r="A169" s="109"/>
      <c r="B169" s="112"/>
      <c r="C169" s="33">
        <v>166</v>
      </c>
      <c r="D169" s="115"/>
      <c r="E169" s="39" t="s">
        <v>48</v>
      </c>
      <c r="F169" s="40" t="s">
        <v>37</v>
      </c>
      <c r="G169" s="40" t="s">
        <v>49</v>
      </c>
      <c r="H169" s="40" t="s">
        <v>29</v>
      </c>
      <c r="I169" s="38">
        <v>19.21</v>
      </c>
      <c r="J169" s="17">
        <v>0</v>
      </c>
      <c r="K169" s="79">
        <f t="shared" si="10"/>
        <v>0</v>
      </c>
      <c r="L169" s="81">
        <f t="shared" si="13"/>
        <v>0</v>
      </c>
      <c r="M169" s="82"/>
      <c r="N169" s="83">
        <f t="shared" si="11"/>
        <v>0</v>
      </c>
      <c r="O169" s="80"/>
      <c r="P169" s="80"/>
      <c r="Q169" s="80"/>
      <c r="R169" s="84">
        <f t="shared" si="12"/>
        <v>0</v>
      </c>
      <c r="S169" s="19" t="str">
        <f t="shared" si="9"/>
        <v>OK</v>
      </c>
      <c r="T169" s="48"/>
      <c r="U169" s="48"/>
      <c r="V169" s="48"/>
      <c r="W169" s="48"/>
      <c r="X169" s="48"/>
      <c r="Y169" s="50"/>
      <c r="Z169" s="50"/>
      <c r="AA169" s="50"/>
      <c r="AB169" s="50"/>
      <c r="AC169" s="50"/>
      <c r="AD169" s="50"/>
      <c r="AE169" s="50"/>
      <c r="AF169" s="51"/>
      <c r="AG169" s="51"/>
      <c r="AH169" s="51"/>
      <c r="AI169" s="51"/>
    </row>
    <row r="170" spans="1:35" ht="40" customHeight="1" x14ac:dyDescent="0.35">
      <c r="A170" s="109"/>
      <c r="B170" s="112"/>
      <c r="C170" s="33">
        <v>167</v>
      </c>
      <c r="D170" s="115"/>
      <c r="E170" s="39" t="s">
        <v>50</v>
      </c>
      <c r="F170" s="40" t="s">
        <v>37</v>
      </c>
      <c r="G170" s="40" t="s">
        <v>51</v>
      </c>
      <c r="H170" s="40" t="s">
        <v>29</v>
      </c>
      <c r="I170" s="38">
        <v>240.3</v>
      </c>
      <c r="J170" s="17">
        <v>0</v>
      </c>
      <c r="K170" s="79">
        <f t="shared" si="10"/>
        <v>0</v>
      </c>
      <c r="L170" s="81">
        <f t="shared" si="13"/>
        <v>0</v>
      </c>
      <c r="M170" s="82"/>
      <c r="N170" s="83">
        <f t="shared" si="11"/>
        <v>0</v>
      </c>
      <c r="O170" s="80"/>
      <c r="P170" s="80"/>
      <c r="Q170" s="80"/>
      <c r="R170" s="84">
        <f t="shared" si="12"/>
        <v>0</v>
      </c>
      <c r="S170" s="19" t="str">
        <f t="shared" si="9"/>
        <v>OK</v>
      </c>
      <c r="T170" s="48"/>
      <c r="U170" s="48"/>
      <c r="V170" s="48"/>
      <c r="W170" s="48"/>
      <c r="X170" s="48"/>
      <c r="Y170" s="50"/>
      <c r="Z170" s="50"/>
      <c r="AA170" s="50"/>
      <c r="AB170" s="50"/>
      <c r="AC170" s="50"/>
      <c r="AD170" s="50"/>
      <c r="AE170" s="50"/>
      <c r="AF170" s="51"/>
      <c r="AG170" s="51"/>
      <c r="AH170" s="51"/>
      <c r="AI170" s="51"/>
    </row>
    <row r="171" spans="1:35" ht="40" customHeight="1" x14ac:dyDescent="0.35">
      <c r="A171" s="109"/>
      <c r="B171" s="112"/>
      <c r="C171" s="33">
        <v>168</v>
      </c>
      <c r="D171" s="115"/>
      <c r="E171" s="39" t="s">
        <v>52</v>
      </c>
      <c r="F171" s="40" t="s">
        <v>37</v>
      </c>
      <c r="G171" s="40" t="s">
        <v>53</v>
      </c>
      <c r="H171" s="40" t="s">
        <v>29</v>
      </c>
      <c r="I171" s="38">
        <v>262.35000000000002</v>
      </c>
      <c r="J171" s="17">
        <v>0</v>
      </c>
      <c r="K171" s="79">
        <f t="shared" si="10"/>
        <v>0</v>
      </c>
      <c r="L171" s="81">
        <f t="shared" si="13"/>
        <v>0</v>
      </c>
      <c r="M171" s="82"/>
      <c r="N171" s="83">
        <f t="shared" si="11"/>
        <v>0</v>
      </c>
      <c r="O171" s="80"/>
      <c r="P171" s="80"/>
      <c r="Q171" s="80"/>
      <c r="R171" s="84">
        <f t="shared" si="12"/>
        <v>0</v>
      </c>
      <c r="S171" s="19" t="str">
        <f t="shared" si="9"/>
        <v>OK</v>
      </c>
      <c r="T171" s="48"/>
      <c r="U171" s="48"/>
      <c r="V171" s="48"/>
      <c r="W171" s="48"/>
      <c r="X171" s="48"/>
      <c r="Y171" s="50"/>
      <c r="Z171" s="50"/>
      <c r="AA171" s="50"/>
      <c r="AB171" s="50"/>
      <c r="AC171" s="50"/>
      <c r="AD171" s="50"/>
      <c r="AE171" s="50"/>
      <c r="AF171" s="51"/>
      <c r="AG171" s="51"/>
      <c r="AH171" s="51"/>
      <c r="AI171" s="51"/>
    </row>
    <row r="172" spans="1:35" ht="40" customHeight="1" x14ac:dyDescent="0.35">
      <c r="A172" s="109"/>
      <c r="B172" s="112"/>
      <c r="C172" s="33">
        <v>169</v>
      </c>
      <c r="D172" s="115"/>
      <c r="E172" s="39" t="s">
        <v>54</v>
      </c>
      <c r="F172" s="40" t="s">
        <v>37</v>
      </c>
      <c r="G172" s="40" t="s">
        <v>95</v>
      </c>
      <c r="H172" s="40" t="s">
        <v>29</v>
      </c>
      <c r="I172" s="38">
        <v>86.48</v>
      </c>
      <c r="J172" s="17">
        <v>0</v>
      </c>
      <c r="K172" s="79">
        <f t="shared" si="10"/>
        <v>0</v>
      </c>
      <c r="L172" s="81">
        <f t="shared" si="13"/>
        <v>0</v>
      </c>
      <c r="M172" s="82"/>
      <c r="N172" s="83">
        <f t="shared" si="11"/>
        <v>0</v>
      </c>
      <c r="O172" s="80"/>
      <c r="P172" s="80"/>
      <c r="Q172" s="80"/>
      <c r="R172" s="84">
        <f t="shared" si="12"/>
        <v>0</v>
      </c>
      <c r="S172" s="19" t="str">
        <f t="shared" si="9"/>
        <v>OK</v>
      </c>
      <c r="T172" s="48"/>
      <c r="U172" s="48"/>
      <c r="V172" s="48"/>
      <c r="W172" s="48"/>
      <c r="X172" s="48"/>
      <c r="Y172" s="50"/>
      <c r="Z172" s="50"/>
      <c r="AA172" s="50"/>
      <c r="AB172" s="50"/>
      <c r="AC172" s="50"/>
      <c r="AD172" s="50"/>
      <c r="AE172" s="50"/>
      <c r="AF172" s="51"/>
      <c r="AG172" s="51"/>
      <c r="AH172" s="51"/>
      <c r="AI172" s="51"/>
    </row>
    <row r="173" spans="1:35" ht="40" customHeight="1" x14ac:dyDescent="0.35">
      <c r="A173" s="109"/>
      <c r="B173" s="112"/>
      <c r="C173" s="33">
        <v>170</v>
      </c>
      <c r="D173" s="115"/>
      <c r="E173" s="39" t="s">
        <v>56</v>
      </c>
      <c r="F173" s="40" t="s">
        <v>37</v>
      </c>
      <c r="G173" s="40" t="s">
        <v>96</v>
      </c>
      <c r="H173" s="40" t="s">
        <v>29</v>
      </c>
      <c r="I173" s="38">
        <v>33.17</v>
      </c>
      <c r="J173" s="17">
        <v>0</v>
      </c>
      <c r="K173" s="79">
        <f t="shared" si="10"/>
        <v>0</v>
      </c>
      <c r="L173" s="81">
        <f t="shared" si="13"/>
        <v>0</v>
      </c>
      <c r="M173" s="82"/>
      <c r="N173" s="83">
        <f t="shared" si="11"/>
        <v>0</v>
      </c>
      <c r="O173" s="80"/>
      <c r="P173" s="80"/>
      <c r="Q173" s="80"/>
      <c r="R173" s="84">
        <f t="shared" si="12"/>
        <v>0</v>
      </c>
      <c r="S173" s="19" t="str">
        <f t="shared" si="9"/>
        <v>OK</v>
      </c>
      <c r="T173" s="48"/>
      <c r="U173" s="48"/>
      <c r="V173" s="48"/>
      <c r="W173" s="48"/>
      <c r="X173" s="48"/>
      <c r="Y173" s="50"/>
      <c r="Z173" s="50"/>
      <c r="AA173" s="50"/>
      <c r="AB173" s="50"/>
      <c r="AC173" s="50"/>
      <c r="AD173" s="50"/>
      <c r="AE173" s="50"/>
      <c r="AF173" s="51"/>
      <c r="AG173" s="51"/>
      <c r="AH173" s="51"/>
      <c r="AI173" s="51"/>
    </row>
    <row r="174" spans="1:35" ht="40" customHeight="1" x14ac:dyDescent="0.35">
      <c r="A174" s="109"/>
      <c r="B174" s="112"/>
      <c r="C174" s="33">
        <v>171</v>
      </c>
      <c r="D174" s="115"/>
      <c r="E174" s="39" t="s">
        <v>58</v>
      </c>
      <c r="F174" s="40" t="s">
        <v>37</v>
      </c>
      <c r="G174" s="40" t="s">
        <v>59</v>
      </c>
      <c r="H174" s="40" t="s">
        <v>29</v>
      </c>
      <c r="I174" s="38">
        <v>74.31</v>
      </c>
      <c r="J174" s="17">
        <v>0</v>
      </c>
      <c r="K174" s="79">
        <f t="shared" si="10"/>
        <v>0</v>
      </c>
      <c r="L174" s="81">
        <f t="shared" si="13"/>
        <v>0</v>
      </c>
      <c r="M174" s="82"/>
      <c r="N174" s="83">
        <f t="shared" si="11"/>
        <v>0</v>
      </c>
      <c r="O174" s="80"/>
      <c r="P174" s="80"/>
      <c r="Q174" s="80"/>
      <c r="R174" s="84">
        <f t="shared" si="12"/>
        <v>0</v>
      </c>
      <c r="S174" s="19" t="str">
        <f t="shared" si="9"/>
        <v>OK</v>
      </c>
      <c r="T174" s="48"/>
      <c r="U174" s="48"/>
      <c r="V174" s="48"/>
      <c r="W174" s="48"/>
      <c r="X174" s="48"/>
      <c r="Y174" s="50"/>
      <c r="Z174" s="50"/>
      <c r="AA174" s="50"/>
      <c r="AB174" s="50"/>
      <c r="AC174" s="50"/>
      <c r="AD174" s="50"/>
      <c r="AE174" s="50"/>
      <c r="AF174" s="51"/>
      <c r="AG174" s="51"/>
      <c r="AH174" s="51"/>
      <c r="AI174" s="51"/>
    </row>
    <row r="175" spans="1:35" ht="40" customHeight="1" x14ac:dyDescent="0.35">
      <c r="A175" s="109"/>
      <c r="B175" s="112"/>
      <c r="C175" s="33">
        <v>172</v>
      </c>
      <c r="D175" s="115"/>
      <c r="E175" s="39" t="s">
        <v>60</v>
      </c>
      <c r="F175" s="40" t="s">
        <v>37</v>
      </c>
      <c r="G175" s="40" t="s">
        <v>61</v>
      </c>
      <c r="H175" s="40" t="s">
        <v>29</v>
      </c>
      <c r="I175" s="38">
        <v>124.47</v>
      </c>
      <c r="J175" s="17">
        <v>0</v>
      </c>
      <c r="K175" s="79">
        <f t="shared" si="10"/>
        <v>0</v>
      </c>
      <c r="L175" s="81">
        <f t="shared" si="13"/>
        <v>0</v>
      </c>
      <c r="M175" s="82"/>
      <c r="N175" s="83">
        <f t="shared" si="11"/>
        <v>0</v>
      </c>
      <c r="O175" s="80"/>
      <c r="P175" s="80"/>
      <c r="Q175" s="80"/>
      <c r="R175" s="84">
        <f t="shared" si="12"/>
        <v>0</v>
      </c>
      <c r="S175" s="19" t="str">
        <f t="shared" si="9"/>
        <v>OK</v>
      </c>
      <c r="T175" s="48"/>
      <c r="U175" s="48"/>
      <c r="V175" s="48"/>
      <c r="W175" s="48"/>
      <c r="X175" s="48"/>
      <c r="Y175" s="50"/>
      <c r="Z175" s="50"/>
      <c r="AA175" s="50"/>
      <c r="AB175" s="50"/>
      <c r="AC175" s="50"/>
      <c r="AD175" s="50"/>
      <c r="AE175" s="50"/>
      <c r="AF175" s="51"/>
      <c r="AG175" s="51"/>
      <c r="AH175" s="51"/>
      <c r="AI175" s="51"/>
    </row>
    <row r="176" spans="1:35" ht="40" customHeight="1" x14ac:dyDescent="0.35">
      <c r="A176" s="109"/>
      <c r="B176" s="112"/>
      <c r="C176" s="33">
        <v>173</v>
      </c>
      <c r="D176" s="115"/>
      <c r="E176" s="39" t="s">
        <v>62</v>
      </c>
      <c r="F176" s="40" t="s">
        <v>125</v>
      </c>
      <c r="G176" s="40" t="s">
        <v>63</v>
      </c>
      <c r="H176" s="40" t="s">
        <v>29</v>
      </c>
      <c r="I176" s="38">
        <v>1329.82</v>
      </c>
      <c r="J176" s="17">
        <v>0</v>
      </c>
      <c r="K176" s="79">
        <f t="shared" si="10"/>
        <v>0</v>
      </c>
      <c r="L176" s="81">
        <f t="shared" si="13"/>
        <v>0</v>
      </c>
      <c r="M176" s="82"/>
      <c r="N176" s="83">
        <f t="shared" si="11"/>
        <v>0</v>
      </c>
      <c r="O176" s="80"/>
      <c r="P176" s="80"/>
      <c r="Q176" s="80"/>
      <c r="R176" s="84">
        <f t="shared" si="12"/>
        <v>0</v>
      </c>
      <c r="S176" s="19" t="str">
        <f t="shared" si="9"/>
        <v>OK</v>
      </c>
      <c r="T176" s="48"/>
      <c r="U176" s="48"/>
      <c r="V176" s="48"/>
      <c r="W176" s="48"/>
      <c r="X176" s="48"/>
      <c r="Y176" s="50"/>
      <c r="Z176" s="50"/>
      <c r="AA176" s="50"/>
      <c r="AB176" s="50"/>
      <c r="AC176" s="50"/>
      <c r="AD176" s="50"/>
      <c r="AE176" s="50"/>
      <c r="AF176" s="51"/>
      <c r="AG176" s="51"/>
      <c r="AH176" s="51"/>
      <c r="AI176" s="51"/>
    </row>
    <row r="177" spans="1:35" ht="40" customHeight="1" x14ac:dyDescent="0.35">
      <c r="A177" s="109"/>
      <c r="B177" s="112"/>
      <c r="C177" s="33">
        <v>174</v>
      </c>
      <c r="D177" s="115"/>
      <c r="E177" s="39" t="s">
        <v>64</v>
      </c>
      <c r="F177" s="40" t="s">
        <v>125</v>
      </c>
      <c r="G177" s="40" t="s">
        <v>63</v>
      </c>
      <c r="H177" s="40" t="s">
        <v>29</v>
      </c>
      <c r="I177" s="38">
        <v>699.23</v>
      </c>
      <c r="J177" s="17">
        <v>0</v>
      </c>
      <c r="K177" s="79">
        <f t="shared" si="10"/>
        <v>0</v>
      </c>
      <c r="L177" s="81">
        <f t="shared" si="13"/>
        <v>0</v>
      </c>
      <c r="M177" s="82"/>
      <c r="N177" s="83">
        <f t="shared" si="11"/>
        <v>0</v>
      </c>
      <c r="O177" s="80"/>
      <c r="P177" s="80"/>
      <c r="Q177" s="80"/>
      <c r="R177" s="84">
        <f t="shared" si="12"/>
        <v>0</v>
      </c>
      <c r="S177" s="19" t="str">
        <f t="shared" si="9"/>
        <v>OK</v>
      </c>
      <c r="T177" s="48"/>
      <c r="U177" s="48"/>
      <c r="V177" s="48"/>
      <c r="W177" s="48"/>
      <c r="X177" s="48"/>
      <c r="Y177" s="50"/>
      <c r="Z177" s="50"/>
      <c r="AA177" s="50"/>
      <c r="AB177" s="50"/>
      <c r="AC177" s="50"/>
      <c r="AD177" s="50"/>
      <c r="AE177" s="50"/>
      <c r="AF177" s="51"/>
      <c r="AG177" s="51"/>
      <c r="AH177" s="51"/>
      <c r="AI177" s="51"/>
    </row>
    <row r="178" spans="1:35" ht="40" customHeight="1" x14ac:dyDescent="0.35">
      <c r="A178" s="109"/>
      <c r="B178" s="112"/>
      <c r="C178" s="33">
        <v>175</v>
      </c>
      <c r="D178" s="115"/>
      <c r="E178" s="39" t="s">
        <v>65</v>
      </c>
      <c r="F178" s="40" t="s">
        <v>125</v>
      </c>
      <c r="G178" s="40" t="s">
        <v>66</v>
      </c>
      <c r="H178" s="40" t="s">
        <v>29</v>
      </c>
      <c r="I178" s="38">
        <v>188.79</v>
      </c>
      <c r="J178" s="17">
        <v>0</v>
      </c>
      <c r="K178" s="79">
        <f t="shared" si="10"/>
        <v>0</v>
      </c>
      <c r="L178" s="81">
        <f t="shared" si="13"/>
        <v>0</v>
      </c>
      <c r="M178" s="82"/>
      <c r="N178" s="83">
        <f t="shared" si="11"/>
        <v>0</v>
      </c>
      <c r="O178" s="80"/>
      <c r="P178" s="80"/>
      <c r="Q178" s="80"/>
      <c r="R178" s="84">
        <f t="shared" si="12"/>
        <v>0</v>
      </c>
      <c r="S178" s="19" t="str">
        <f t="shared" si="9"/>
        <v>OK</v>
      </c>
      <c r="T178" s="48"/>
      <c r="U178" s="48"/>
      <c r="V178" s="48"/>
      <c r="W178" s="48"/>
      <c r="X178" s="48"/>
      <c r="Y178" s="50"/>
      <c r="Z178" s="50"/>
      <c r="AA178" s="50"/>
      <c r="AB178" s="50"/>
      <c r="AC178" s="50"/>
      <c r="AD178" s="50"/>
      <c r="AE178" s="50"/>
      <c r="AF178" s="51"/>
      <c r="AG178" s="51"/>
      <c r="AH178" s="51"/>
      <c r="AI178" s="51"/>
    </row>
    <row r="179" spans="1:35" ht="40" customHeight="1" x14ac:dyDescent="0.35">
      <c r="A179" s="109"/>
      <c r="B179" s="112"/>
      <c r="C179" s="33">
        <v>176</v>
      </c>
      <c r="D179" s="115"/>
      <c r="E179" s="39" t="s">
        <v>69</v>
      </c>
      <c r="F179" s="40" t="s">
        <v>125</v>
      </c>
      <c r="G179" s="40" t="s">
        <v>28</v>
      </c>
      <c r="H179" s="40" t="s">
        <v>29</v>
      </c>
      <c r="I179" s="38">
        <v>433.26</v>
      </c>
      <c r="J179" s="17">
        <v>0</v>
      </c>
      <c r="K179" s="79">
        <f t="shared" si="10"/>
        <v>0</v>
      </c>
      <c r="L179" s="81">
        <f t="shared" si="13"/>
        <v>0</v>
      </c>
      <c r="M179" s="82"/>
      <c r="N179" s="83">
        <f t="shared" si="11"/>
        <v>0</v>
      </c>
      <c r="O179" s="80"/>
      <c r="P179" s="80"/>
      <c r="Q179" s="80"/>
      <c r="R179" s="84">
        <f t="shared" si="12"/>
        <v>0</v>
      </c>
      <c r="S179" s="19" t="str">
        <f t="shared" si="9"/>
        <v>OK</v>
      </c>
      <c r="T179" s="48"/>
      <c r="U179" s="48"/>
      <c r="V179" s="48"/>
      <c r="W179" s="48"/>
      <c r="X179" s="48"/>
      <c r="Y179" s="50"/>
      <c r="Z179" s="50"/>
      <c r="AA179" s="50"/>
      <c r="AB179" s="50"/>
      <c r="AC179" s="50"/>
      <c r="AD179" s="50"/>
      <c r="AE179" s="50"/>
      <c r="AF179" s="51"/>
      <c r="AG179" s="51"/>
      <c r="AH179" s="51"/>
      <c r="AI179" s="51"/>
    </row>
    <row r="180" spans="1:35" ht="40" customHeight="1" x14ac:dyDescent="0.35">
      <c r="A180" s="109"/>
      <c r="B180" s="112"/>
      <c r="C180" s="33">
        <v>177</v>
      </c>
      <c r="D180" s="115"/>
      <c r="E180" s="39" t="s">
        <v>70</v>
      </c>
      <c r="F180" s="40" t="s">
        <v>125</v>
      </c>
      <c r="G180" s="40" t="s">
        <v>71</v>
      </c>
      <c r="H180" s="40" t="s">
        <v>29</v>
      </c>
      <c r="I180" s="38">
        <v>164.74</v>
      </c>
      <c r="J180" s="17">
        <v>0</v>
      </c>
      <c r="K180" s="79">
        <f t="shared" si="10"/>
        <v>0</v>
      </c>
      <c r="L180" s="81">
        <f t="shared" si="13"/>
        <v>0</v>
      </c>
      <c r="M180" s="82"/>
      <c r="N180" s="83">
        <f t="shared" si="11"/>
        <v>0</v>
      </c>
      <c r="O180" s="80"/>
      <c r="P180" s="80"/>
      <c r="Q180" s="80"/>
      <c r="R180" s="84">
        <f t="shared" si="12"/>
        <v>0</v>
      </c>
      <c r="S180" s="19" t="str">
        <f t="shared" si="9"/>
        <v>OK</v>
      </c>
      <c r="T180" s="48"/>
      <c r="U180" s="48"/>
      <c r="V180" s="48"/>
      <c r="W180" s="48"/>
      <c r="X180" s="48"/>
      <c r="Y180" s="50"/>
      <c r="Z180" s="50"/>
      <c r="AA180" s="50"/>
      <c r="AB180" s="50"/>
      <c r="AC180" s="50"/>
      <c r="AD180" s="50"/>
      <c r="AE180" s="50"/>
      <c r="AF180" s="51"/>
      <c r="AG180" s="51"/>
      <c r="AH180" s="51"/>
      <c r="AI180" s="51"/>
    </row>
    <row r="181" spans="1:35" ht="40" customHeight="1" x14ac:dyDescent="0.35">
      <c r="A181" s="109"/>
      <c r="B181" s="112"/>
      <c r="C181" s="33">
        <v>178</v>
      </c>
      <c r="D181" s="115"/>
      <c r="E181" s="39" t="s">
        <v>74</v>
      </c>
      <c r="F181" s="40" t="s">
        <v>125</v>
      </c>
      <c r="G181" s="40" t="s">
        <v>75</v>
      </c>
      <c r="H181" s="40" t="s">
        <v>29</v>
      </c>
      <c r="I181" s="38">
        <v>1340</v>
      </c>
      <c r="J181" s="17">
        <v>0</v>
      </c>
      <c r="K181" s="79">
        <f t="shared" si="10"/>
        <v>0</v>
      </c>
      <c r="L181" s="81">
        <f t="shared" si="13"/>
        <v>0</v>
      </c>
      <c r="M181" s="82"/>
      <c r="N181" s="83">
        <f t="shared" si="11"/>
        <v>0</v>
      </c>
      <c r="O181" s="80"/>
      <c r="P181" s="80"/>
      <c r="Q181" s="80"/>
      <c r="R181" s="84">
        <f t="shared" si="12"/>
        <v>0</v>
      </c>
      <c r="S181" s="19" t="str">
        <f t="shared" si="9"/>
        <v>OK</v>
      </c>
      <c r="T181" s="48"/>
      <c r="U181" s="48"/>
      <c r="V181" s="48"/>
      <c r="W181" s="48"/>
      <c r="X181" s="48"/>
      <c r="Y181" s="50"/>
      <c r="Z181" s="50"/>
      <c r="AA181" s="50"/>
      <c r="AB181" s="50"/>
      <c r="AC181" s="50"/>
      <c r="AD181" s="50"/>
      <c r="AE181" s="50"/>
      <c r="AF181" s="51"/>
      <c r="AG181" s="51"/>
      <c r="AH181" s="51"/>
      <c r="AI181" s="51"/>
    </row>
    <row r="182" spans="1:35" ht="40" customHeight="1" x14ac:dyDescent="0.35">
      <c r="A182" s="109"/>
      <c r="B182" s="112"/>
      <c r="C182" s="33">
        <v>179</v>
      </c>
      <c r="D182" s="115"/>
      <c r="E182" s="39" t="s">
        <v>76</v>
      </c>
      <c r="F182" s="40" t="s">
        <v>125</v>
      </c>
      <c r="G182" s="40" t="s">
        <v>28</v>
      </c>
      <c r="H182" s="40" t="s">
        <v>29</v>
      </c>
      <c r="I182" s="38">
        <v>716.77</v>
      </c>
      <c r="J182" s="17">
        <v>0</v>
      </c>
      <c r="K182" s="79">
        <f t="shared" si="10"/>
        <v>0</v>
      </c>
      <c r="L182" s="81">
        <f t="shared" si="13"/>
        <v>0</v>
      </c>
      <c r="M182" s="82"/>
      <c r="N182" s="83">
        <f t="shared" si="11"/>
        <v>0</v>
      </c>
      <c r="O182" s="80"/>
      <c r="P182" s="80"/>
      <c r="Q182" s="80"/>
      <c r="R182" s="84">
        <f t="shared" si="12"/>
        <v>0</v>
      </c>
      <c r="S182" s="19" t="str">
        <f t="shared" si="9"/>
        <v>OK</v>
      </c>
      <c r="T182" s="48"/>
      <c r="U182" s="48"/>
      <c r="V182" s="48"/>
      <c r="W182" s="48"/>
      <c r="X182" s="48"/>
      <c r="Y182" s="50"/>
      <c r="Z182" s="50"/>
      <c r="AA182" s="50"/>
      <c r="AB182" s="50"/>
      <c r="AC182" s="50"/>
      <c r="AD182" s="50"/>
      <c r="AE182" s="50"/>
      <c r="AF182" s="51"/>
      <c r="AG182" s="51"/>
      <c r="AH182" s="51"/>
      <c r="AI182" s="51"/>
    </row>
    <row r="183" spans="1:35" ht="40" customHeight="1" x14ac:dyDescent="0.35">
      <c r="A183" s="109"/>
      <c r="B183" s="112"/>
      <c r="C183" s="33">
        <v>180</v>
      </c>
      <c r="D183" s="115"/>
      <c r="E183" s="39" t="s">
        <v>78</v>
      </c>
      <c r="F183" s="40" t="s">
        <v>125</v>
      </c>
      <c r="G183" s="40" t="s">
        <v>28</v>
      </c>
      <c r="H183" s="40" t="s">
        <v>29</v>
      </c>
      <c r="I183" s="38">
        <v>90</v>
      </c>
      <c r="J183" s="17">
        <v>0</v>
      </c>
      <c r="K183" s="79">
        <f t="shared" si="10"/>
        <v>0</v>
      </c>
      <c r="L183" s="81">
        <f t="shared" si="13"/>
        <v>0</v>
      </c>
      <c r="M183" s="82"/>
      <c r="N183" s="83">
        <f t="shared" si="11"/>
        <v>0</v>
      </c>
      <c r="O183" s="80"/>
      <c r="P183" s="80"/>
      <c r="Q183" s="80"/>
      <c r="R183" s="84">
        <f t="shared" si="12"/>
        <v>0</v>
      </c>
      <c r="S183" s="19" t="str">
        <f t="shared" si="9"/>
        <v>OK</v>
      </c>
      <c r="T183" s="48"/>
      <c r="U183" s="48"/>
      <c r="V183" s="48"/>
      <c r="W183" s="48"/>
      <c r="X183" s="48"/>
      <c r="Y183" s="50"/>
      <c r="Z183" s="50"/>
      <c r="AA183" s="50"/>
      <c r="AB183" s="50"/>
      <c r="AC183" s="50"/>
      <c r="AD183" s="50"/>
      <c r="AE183" s="50"/>
      <c r="AF183" s="51"/>
      <c r="AG183" s="51"/>
      <c r="AH183" s="51"/>
      <c r="AI183" s="51"/>
    </row>
    <row r="184" spans="1:35" ht="40" customHeight="1" x14ac:dyDescent="0.35">
      <c r="A184" s="109"/>
      <c r="B184" s="112"/>
      <c r="C184" s="33">
        <v>181</v>
      </c>
      <c r="D184" s="115"/>
      <c r="E184" s="39" t="s">
        <v>131</v>
      </c>
      <c r="F184" s="40" t="s">
        <v>125</v>
      </c>
      <c r="G184" s="40" t="s">
        <v>28</v>
      </c>
      <c r="H184" s="40" t="s">
        <v>29</v>
      </c>
      <c r="I184" s="38">
        <v>85.21</v>
      </c>
      <c r="J184" s="17">
        <v>0</v>
      </c>
      <c r="K184" s="79">
        <f t="shared" si="10"/>
        <v>0</v>
      </c>
      <c r="L184" s="81">
        <f t="shared" si="13"/>
        <v>0</v>
      </c>
      <c r="M184" s="82"/>
      <c r="N184" s="83">
        <f t="shared" si="11"/>
        <v>0</v>
      </c>
      <c r="O184" s="80"/>
      <c r="P184" s="80"/>
      <c r="Q184" s="80"/>
      <c r="R184" s="84">
        <f t="shared" si="12"/>
        <v>0</v>
      </c>
      <c r="S184" s="19" t="str">
        <f t="shared" si="9"/>
        <v>OK</v>
      </c>
      <c r="T184" s="48"/>
      <c r="U184" s="48"/>
      <c r="V184" s="48"/>
      <c r="W184" s="48"/>
      <c r="X184" s="48"/>
      <c r="Y184" s="50"/>
      <c r="Z184" s="50"/>
      <c r="AA184" s="50"/>
      <c r="AB184" s="50"/>
      <c r="AC184" s="50"/>
      <c r="AD184" s="50"/>
      <c r="AE184" s="50"/>
      <c r="AF184" s="51"/>
      <c r="AG184" s="51"/>
      <c r="AH184" s="51"/>
      <c r="AI184" s="51"/>
    </row>
    <row r="185" spans="1:35" ht="40" customHeight="1" x14ac:dyDescent="0.35">
      <c r="A185" s="109"/>
      <c r="B185" s="112"/>
      <c r="C185" s="33">
        <v>182</v>
      </c>
      <c r="D185" s="115"/>
      <c r="E185" s="39" t="s">
        <v>132</v>
      </c>
      <c r="F185" s="40" t="s">
        <v>37</v>
      </c>
      <c r="G185" s="40" t="s">
        <v>100</v>
      </c>
      <c r="H185" s="40" t="s">
        <v>29</v>
      </c>
      <c r="I185" s="38">
        <v>16.18</v>
      </c>
      <c r="J185" s="17">
        <v>0</v>
      </c>
      <c r="K185" s="79">
        <f t="shared" si="10"/>
        <v>0</v>
      </c>
      <c r="L185" s="81">
        <f t="shared" si="13"/>
        <v>0</v>
      </c>
      <c r="M185" s="82"/>
      <c r="N185" s="83">
        <f t="shared" si="11"/>
        <v>0</v>
      </c>
      <c r="O185" s="80"/>
      <c r="P185" s="80"/>
      <c r="Q185" s="80"/>
      <c r="R185" s="84">
        <f t="shared" si="12"/>
        <v>0</v>
      </c>
      <c r="S185" s="19" t="str">
        <f t="shared" si="9"/>
        <v>OK</v>
      </c>
      <c r="T185" s="48"/>
      <c r="U185" s="48"/>
      <c r="V185" s="48"/>
      <c r="W185" s="48"/>
      <c r="X185" s="48"/>
      <c r="Y185" s="50"/>
      <c r="Z185" s="50"/>
      <c r="AA185" s="50"/>
      <c r="AB185" s="50"/>
      <c r="AC185" s="50"/>
      <c r="AD185" s="50"/>
      <c r="AE185" s="50"/>
      <c r="AF185" s="51"/>
      <c r="AG185" s="51"/>
      <c r="AH185" s="51"/>
      <c r="AI185" s="51"/>
    </row>
    <row r="186" spans="1:35" ht="40" customHeight="1" x14ac:dyDescent="0.35">
      <c r="A186" s="109"/>
      <c r="B186" s="112"/>
      <c r="C186" s="33">
        <v>183</v>
      </c>
      <c r="D186" s="115"/>
      <c r="E186" s="39" t="s">
        <v>135</v>
      </c>
      <c r="F186" s="40" t="s">
        <v>37</v>
      </c>
      <c r="G186" s="40" t="s">
        <v>82</v>
      </c>
      <c r="H186" s="40" t="s">
        <v>29</v>
      </c>
      <c r="I186" s="38">
        <v>65.41</v>
      </c>
      <c r="J186" s="17">
        <v>0</v>
      </c>
      <c r="K186" s="79">
        <f t="shared" si="10"/>
        <v>0</v>
      </c>
      <c r="L186" s="81">
        <f t="shared" si="13"/>
        <v>0</v>
      </c>
      <c r="M186" s="82"/>
      <c r="N186" s="83">
        <f t="shared" si="11"/>
        <v>0</v>
      </c>
      <c r="O186" s="80"/>
      <c r="P186" s="80"/>
      <c r="Q186" s="80"/>
      <c r="R186" s="84">
        <f t="shared" si="12"/>
        <v>0</v>
      </c>
      <c r="S186" s="19" t="str">
        <f t="shared" si="9"/>
        <v>OK</v>
      </c>
      <c r="T186" s="48"/>
      <c r="U186" s="48"/>
      <c r="V186" s="48"/>
      <c r="W186" s="48"/>
      <c r="X186" s="48"/>
      <c r="Y186" s="50"/>
      <c r="Z186" s="50"/>
      <c r="AA186" s="50"/>
      <c r="AB186" s="50"/>
      <c r="AC186" s="50"/>
      <c r="AD186" s="50"/>
      <c r="AE186" s="50"/>
      <c r="AF186" s="51"/>
      <c r="AG186" s="51"/>
      <c r="AH186" s="51"/>
      <c r="AI186" s="51"/>
    </row>
    <row r="187" spans="1:35" ht="40" customHeight="1" x14ac:dyDescent="0.35">
      <c r="A187" s="109"/>
      <c r="B187" s="112"/>
      <c r="C187" s="33">
        <v>184</v>
      </c>
      <c r="D187" s="115"/>
      <c r="E187" s="39" t="s">
        <v>136</v>
      </c>
      <c r="F187" s="40" t="s">
        <v>37</v>
      </c>
      <c r="G187" s="40" t="s">
        <v>83</v>
      </c>
      <c r="H187" s="40" t="s">
        <v>29</v>
      </c>
      <c r="I187" s="38">
        <v>34.229999999999997</v>
      </c>
      <c r="J187" s="17">
        <v>0</v>
      </c>
      <c r="K187" s="79">
        <f t="shared" si="10"/>
        <v>0</v>
      </c>
      <c r="L187" s="81">
        <f t="shared" si="13"/>
        <v>0</v>
      </c>
      <c r="M187" s="82"/>
      <c r="N187" s="83">
        <f t="shared" si="11"/>
        <v>0</v>
      </c>
      <c r="O187" s="80"/>
      <c r="P187" s="80"/>
      <c r="Q187" s="80"/>
      <c r="R187" s="84">
        <f t="shared" si="12"/>
        <v>0</v>
      </c>
      <c r="S187" s="19" t="str">
        <f t="shared" si="9"/>
        <v>OK</v>
      </c>
      <c r="T187" s="48"/>
      <c r="U187" s="48"/>
      <c r="V187" s="48"/>
      <c r="W187" s="48"/>
      <c r="X187" s="48"/>
      <c r="Y187" s="50"/>
      <c r="Z187" s="50"/>
      <c r="AA187" s="50"/>
      <c r="AB187" s="50"/>
      <c r="AC187" s="50"/>
      <c r="AD187" s="50"/>
      <c r="AE187" s="50"/>
      <c r="AF187" s="51"/>
      <c r="AG187" s="51"/>
      <c r="AH187" s="51"/>
      <c r="AI187" s="51"/>
    </row>
    <row r="188" spans="1:35" ht="40" customHeight="1" x14ac:dyDescent="0.35">
      <c r="A188" s="109"/>
      <c r="B188" s="112"/>
      <c r="C188" s="33">
        <v>185</v>
      </c>
      <c r="D188" s="115"/>
      <c r="E188" s="39" t="s">
        <v>86</v>
      </c>
      <c r="F188" s="40" t="s">
        <v>125</v>
      </c>
      <c r="G188" s="40" t="s">
        <v>87</v>
      </c>
      <c r="H188" s="40" t="s">
        <v>29</v>
      </c>
      <c r="I188" s="38">
        <v>578.94000000000005</v>
      </c>
      <c r="J188" s="17">
        <v>0</v>
      </c>
      <c r="K188" s="79">
        <f t="shared" si="10"/>
        <v>0</v>
      </c>
      <c r="L188" s="81">
        <f t="shared" si="13"/>
        <v>0</v>
      </c>
      <c r="M188" s="82"/>
      <c r="N188" s="83">
        <f t="shared" si="11"/>
        <v>0</v>
      </c>
      <c r="O188" s="80"/>
      <c r="P188" s="80"/>
      <c r="Q188" s="80"/>
      <c r="R188" s="84">
        <f t="shared" si="12"/>
        <v>0</v>
      </c>
      <c r="S188" s="19" t="str">
        <f t="shared" si="9"/>
        <v>OK</v>
      </c>
      <c r="T188" s="48"/>
      <c r="U188" s="48"/>
      <c r="V188" s="48"/>
      <c r="W188" s="48"/>
      <c r="X188" s="48"/>
      <c r="Y188" s="50"/>
      <c r="Z188" s="50"/>
      <c r="AA188" s="50"/>
      <c r="AB188" s="50"/>
      <c r="AC188" s="50"/>
      <c r="AD188" s="50"/>
      <c r="AE188" s="50"/>
      <c r="AF188" s="51"/>
      <c r="AG188" s="51"/>
      <c r="AH188" s="51"/>
      <c r="AI188" s="51"/>
    </row>
    <row r="189" spans="1:35" ht="40" customHeight="1" x14ac:dyDescent="0.35">
      <c r="A189" s="109"/>
      <c r="B189" s="112"/>
      <c r="C189" s="33">
        <v>186</v>
      </c>
      <c r="D189" s="115"/>
      <c r="E189" s="39" t="s">
        <v>90</v>
      </c>
      <c r="F189" s="40" t="s">
        <v>37</v>
      </c>
      <c r="G189" s="40" t="s">
        <v>28</v>
      </c>
      <c r="H189" s="40" t="s">
        <v>29</v>
      </c>
      <c r="I189" s="38">
        <v>135</v>
      </c>
      <c r="J189" s="17">
        <v>0</v>
      </c>
      <c r="K189" s="79">
        <f t="shared" si="10"/>
        <v>0</v>
      </c>
      <c r="L189" s="81">
        <f t="shared" si="13"/>
        <v>0</v>
      </c>
      <c r="M189" s="82"/>
      <c r="N189" s="83">
        <f t="shared" si="11"/>
        <v>0</v>
      </c>
      <c r="O189" s="80"/>
      <c r="P189" s="80"/>
      <c r="Q189" s="80"/>
      <c r="R189" s="84">
        <f t="shared" si="12"/>
        <v>0</v>
      </c>
      <c r="S189" s="19" t="str">
        <f t="shared" si="9"/>
        <v>OK</v>
      </c>
      <c r="T189" s="48"/>
      <c r="U189" s="48"/>
      <c r="V189" s="48"/>
      <c r="W189" s="48"/>
      <c r="X189" s="48"/>
      <c r="Y189" s="50"/>
      <c r="Z189" s="50"/>
      <c r="AA189" s="50"/>
      <c r="AB189" s="50"/>
      <c r="AC189" s="50"/>
      <c r="AD189" s="50"/>
      <c r="AE189" s="50"/>
      <c r="AF189" s="51"/>
      <c r="AG189" s="51"/>
      <c r="AH189" s="51"/>
      <c r="AI189" s="51"/>
    </row>
    <row r="190" spans="1:35" ht="40" customHeight="1" x14ac:dyDescent="0.35">
      <c r="A190" s="109"/>
      <c r="B190" s="112"/>
      <c r="C190" s="33">
        <v>187</v>
      </c>
      <c r="D190" s="115"/>
      <c r="E190" s="39" t="s">
        <v>91</v>
      </c>
      <c r="F190" s="40" t="s">
        <v>37</v>
      </c>
      <c r="G190" s="40" t="s">
        <v>92</v>
      </c>
      <c r="H190" s="40" t="s">
        <v>29</v>
      </c>
      <c r="I190" s="38">
        <v>24.21</v>
      </c>
      <c r="J190" s="17">
        <v>0</v>
      </c>
      <c r="K190" s="79">
        <f t="shared" si="10"/>
        <v>0</v>
      </c>
      <c r="L190" s="81">
        <f t="shared" si="13"/>
        <v>0</v>
      </c>
      <c r="M190" s="82"/>
      <c r="N190" s="83">
        <f t="shared" si="11"/>
        <v>0</v>
      </c>
      <c r="O190" s="80"/>
      <c r="P190" s="80"/>
      <c r="Q190" s="80"/>
      <c r="R190" s="84">
        <f t="shared" si="12"/>
        <v>0</v>
      </c>
      <c r="S190" s="19" t="str">
        <f t="shared" si="9"/>
        <v>OK</v>
      </c>
      <c r="T190" s="48"/>
      <c r="U190" s="48"/>
      <c r="V190" s="48"/>
      <c r="W190" s="48"/>
      <c r="X190" s="48"/>
      <c r="Y190" s="50"/>
      <c r="Z190" s="50"/>
      <c r="AA190" s="50"/>
      <c r="AB190" s="50"/>
      <c r="AC190" s="50"/>
      <c r="AD190" s="50"/>
      <c r="AE190" s="50"/>
      <c r="AF190" s="51"/>
      <c r="AG190" s="51"/>
      <c r="AH190" s="51"/>
      <c r="AI190" s="51"/>
    </row>
    <row r="191" spans="1:35" ht="40" customHeight="1" x14ac:dyDescent="0.35">
      <c r="A191" s="109"/>
      <c r="B191" s="112"/>
      <c r="C191" s="33">
        <v>188</v>
      </c>
      <c r="D191" s="115"/>
      <c r="E191" s="39" t="s">
        <v>93</v>
      </c>
      <c r="F191" s="40" t="s">
        <v>125</v>
      </c>
      <c r="G191" s="40" t="s">
        <v>28</v>
      </c>
      <c r="H191" s="40" t="s">
        <v>29</v>
      </c>
      <c r="I191" s="38">
        <v>224</v>
      </c>
      <c r="J191" s="17">
        <v>0</v>
      </c>
      <c r="K191" s="79">
        <f t="shared" si="10"/>
        <v>0</v>
      </c>
      <c r="L191" s="81">
        <f t="shared" si="13"/>
        <v>0</v>
      </c>
      <c r="M191" s="82"/>
      <c r="N191" s="83">
        <f t="shared" si="11"/>
        <v>0</v>
      </c>
      <c r="O191" s="80"/>
      <c r="P191" s="80"/>
      <c r="Q191" s="80"/>
      <c r="R191" s="84">
        <f t="shared" si="12"/>
        <v>0</v>
      </c>
      <c r="S191" s="19" t="str">
        <f t="shared" si="9"/>
        <v>OK</v>
      </c>
      <c r="T191" s="48"/>
      <c r="U191" s="48"/>
      <c r="V191" s="48"/>
      <c r="W191" s="48"/>
      <c r="X191" s="48"/>
      <c r="Y191" s="50"/>
      <c r="Z191" s="50"/>
      <c r="AA191" s="50"/>
      <c r="AB191" s="50"/>
      <c r="AC191" s="50"/>
      <c r="AD191" s="50"/>
      <c r="AE191" s="50"/>
      <c r="AF191" s="51"/>
      <c r="AG191" s="51"/>
      <c r="AH191" s="51"/>
      <c r="AI191" s="51"/>
    </row>
    <row r="192" spans="1:35" ht="40" customHeight="1" x14ac:dyDescent="0.35">
      <c r="A192" s="110"/>
      <c r="B192" s="113"/>
      <c r="C192" s="33">
        <v>189</v>
      </c>
      <c r="D192" s="116"/>
      <c r="E192" s="39" t="s">
        <v>94</v>
      </c>
      <c r="F192" s="40" t="s">
        <v>125</v>
      </c>
      <c r="G192" s="40" t="s">
        <v>28</v>
      </c>
      <c r="H192" s="40" t="s">
        <v>29</v>
      </c>
      <c r="I192" s="38">
        <v>245</v>
      </c>
      <c r="J192" s="17">
        <v>0</v>
      </c>
      <c r="K192" s="79">
        <f t="shared" si="10"/>
        <v>0</v>
      </c>
      <c r="L192" s="81">
        <f t="shared" si="13"/>
        <v>0</v>
      </c>
      <c r="M192" s="82"/>
      <c r="N192" s="83">
        <f t="shared" si="11"/>
        <v>0</v>
      </c>
      <c r="O192" s="80"/>
      <c r="P192" s="80"/>
      <c r="Q192" s="80"/>
      <c r="R192" s="84">
        <f t="shared" si="12"/>
        <v>0</v>
      </c>
      <c r="S192" s="19" t="str">
        <f t="shared" si="9"/>
        <v>OK</v>
      </c>
      <c r="T192" s="48"/>
      <c r="U192" s="48"/>
      <c r="V192" s="48"/>
      <c r="W192" s="48"/>
      <c r="X192" s="48"/>
      <c r="Y192" s="50"/>
      <c r="Z192" s="50"/>
      <c r="AA192" s="50"/>
      <c r="AB192" s="50"/>
      <c r="AC192" s="50"/>
      <c r="AD192" s="50"/>
      <c r="AE192" s="50"/>
      <c r="AF192" s="51"/>
      <c r="AG192" s="51"/>
      <c r="AH192" s="51"/>
      <c r="AI192" s="51"/>
    </row>
    <row r="193" spans="1:35" ht="40" customHeight="1" x14ac:dyDescent="0.35">
      <c r="A193" s="108" t="s">
        <v>144</v>
      </c>
      <c r="B193" s="111">
        <v>6</v>
      </c>
      <c r="C193" s="33">
        <v>190</v>
      </c>
      <c r="D193" s="114" t="s">
        <v>124</v>
      </c>
      <c r="E193" s="39" t="s">
        <v>27</v>
      </c>
      <c r="F193" s="40" t="s">
        <v>125</v>
      </c>
      <c r="G193" s="40" t="s">
        <v>137</v>
      </c>
      <c r="H193" s="40" t="s">
        <v>29</v>
      </c>
      <c r="I193" s="38">
        <v>177</v>
      </c>
      <c r="J193" s="17">
        <v>0</v>
      </c>
      <c r="K193" s="79">
        <f t="shared" si="10"/>
        <v>0</v>
      </c>
      <c r="L193" s="81">
        <f t="shared" si="13"/>
        <v>0</v>
      </c>
      <c r="M193" s="82"/>
      <c r="N193" s="83">
        <f t="shared" si="11"/>
        <v>0</v>
      </c>
      <c r="O193" s="80"/>
      <c r="P193" s="80"/>
      <c r="Q193" s="80"/>
      <c r="R193" s="84">
        <f t="shared" si="12"/>
        <v>0</v>
      </c>
      <c r="S193" s="19" t="str">
        <f t="shared" si="9"/>
        <v>OK</v>
      </c>
      <c r="T193" s="48"/>
      <c r="U193" s="48"/>
      <c r="V193" s="48"/>
      <c r="W193" s="48"/>
      <c r="X193" s="48"/>
      <c r="Y193" s="50"/>
      <c r="Z193" s="50"/>
      <c r="AA193" s="50"/>
      <c r="AB193" s="50"/>
      <c r="AC193" s="50"/>
      <c r="AD193" s="50"/>
      <c r="AE193" s="50"/>
      <c r="AF193" s="51"/>
      <c r="AG193" s="51"/>
      <c r="AH193" s="51"/>
      <c r="AI193" s="51"/>
    </row>
    <row r="194" spans="1:35" ht="40" customHeight="1" x14ac:dyDescent="0.35">
      <c r="A194" s="109"/>
      <c r="B194" s="112"/>
      <c r="C194" s="33">
        <v>191</v>
      </c>
      <c r="D194" s="115"/>
      <c r="E194" s="39" t="s">
        <v>30</v>
      </c>
      <c r="F194" s="40" t="s">
        <v>31</v>
      </c>
      <c r="G194" s="40" t="s">
        <v>137</v>
      </c>
      <c r="H194" s="40" t="s">
        <v>29</v>
      </c>
      <c r="I194" s="38">
        <v>15</v>
      </c>
      <c r="J194" s="17">
        <v>0</v>
      </c>
      <c r="K194" s="79">
        <f t="shared" si="10"/>
        <v>0</v>
      </c>
      <c r="L194" s="81">
        <f t="shared" si="13"/>
        <v>0</v>
      </c>
      <c r="M194" s="82"/>
      <c r="N194" s="83">
        <f t="shared" si="11"/>
        <v>0</v>
      </c>
      <c r="O194" s="80"/>
      <c r="P194" s="80"/>
      <c r="Q194" s="80"/>
      <c r="R194" s="84">
        <f t="shared" si="12"/>
        <v>0</v>
      </c>
      <c r="S194" s="19" t="str">
        <f t="shared" si="9"/>
        <v>OK</v>
      </c>
      <c r="T194" s="48"/>
      <c r="U194" s="48"/>
      <c r="V194" s="48"/>
      <c r="W194" s="48"/>
      <c r="X194" s="48"/>
      <c r="Y194" s="50"/>
      <c r="Z194" s="50"/>
      <c r="AA194" s="50"/>
      <c r="AB194" s="50"/>
      <c r="AC194" s="50"/>
      <c r="AD194" s="50"/>
      <c r="AE194" s="50"/>
      <c r="AF194" s="51"/>
      <c r="AG194" s="51"/>
      <c r="AH194" s="51"/>
      <c r="AI194" s="51"/>
    </row>
    <row r="195" spans="1:35" ht="40" customHeight="1" x14ac:dyDescent="0.35">
      <c r="A195" s="109"/>
      <c r="B195" s="112"/>
      <c r="C195" s="33">
        <v>192</v>
      </c>
      <c r="D195" s="115"/>
      <c r="E195" s="39" t="s">
        <v>32</v>
      </c>
      <c r="F195" s="40" t="s">
        <v>125</v>
      </c>
      <c r="G195" s="40" t="s">
        <v>137</v>
      </c>
      <c r="H195" s="40" t="s">
        <v>29</v>
      </c>
      <c r="I195" s="38">
        <v>32</v>
      </c>
      <c r="J195" s="17">
        <v>0</v>
      </c>
      <c r="K195" s="79">
        <f t="shared" si="10"/>
        <v>0</v>
      </c>
      <c r="L195" s="81">
        <f t="shared" si="13"/>
        <v>0</v>
      </c>
      <c r="M195" s="82"/>
      <c r="N195" s="83">
        <f t="shared" si="11"/>
        <v>0</v>
      </c>
      <c r="O195" s="80"/>
      <c r="P195" s="80"/>
      <c r="Q195" s="80"/>
      <c r="R195" s="84">
        <f t="shared" si="12"/>
        <v>0</v>
      </c>
      <c r="S195" s="19" t="str">
        <f t="shared" si="9"/>
        <v>OK</v>
      </c>
      <c r="T195" s="48"/>
      <c r="U195" s="48"/>
      <c r="V195" s="48"/>
      <c r="W195" s="48"/>
      <c r="X195" s="48"/>
      <c r="Y195" s="50"/>
      <c r="Z195" s="50"/>
      <c r="AA195" s="50"/>
      <c r="AB195" s="50"/>
      <c r="AC195" s="50"/>
      <c r="AD195" s="50"/>
      <c r="AE195" s="50"/>
      <c r="AF195" s="51"/>
      <c r="AG195" s="51"/>
      <c r="AH195" s="51"/>
      <c r="AI195" s="51"/>
    </row>
    <row r="196" spans="1:35" ht="40" customHeight="1" x14ac:dyDescent="0.35">
      <c r="A196" s="109"/>
      <c r="B196" s="112"/>
      <c r="C196" s="33">
        <v>193</v>
      </c>
      <c r="D196" s="115"/>
      <c r="E196" s="39" t="s">
        <v>33</v>
      </c>
      <c r="F196" s="40" t="s">
        <v>125</v>
      </c>
      <c r="G196" s="40" t="s">
        <v>101</v>
      </c>
      <c r="H196" s="40" t="s">
        <v>29</v>
      </c>
      <c r="I196" s="38">
        <v>52</v>
      </c>
      <c r="J196" s="17">
        <v>0</v>
      </c>
      <c r="K196" s="79">
        <f t="shared" ref="K196:K259" si="14">IF(SUM(T196:AK196)&gt;J196,J196,SUM(T196:AK196))</f>
        <v>0</v>
      </c>
      <c r="L196" s="81">
        <f t="shared" si="13"/>
        <v>0</v>
      </c>
      <c r="M196" s="82"/>
      <c r="N196" s="83">
        <f t="shared" ref="N196:N259" si="15">ROUND(IF(J196*0.25-0.5&lt;0,0,J196*0.25-0.5),0)-Q196-O196</f>
        <v>0</v>
      </c>
      <c r="O196" s="80"/>
      <c r="P196" s="80"/>
      <c r="Q196" s="80"/>
      <c r="R196" s="84">
        <f t="shared" ref="R196:R259" si="16">J196-(SUM(T196:AC196))+M196</f>
        <v>0</v>
      </c>
      <c r="S196" s="19" t="str">
        <f t="shared" si="9"/>
        <v>OK</v>
      </c>
      <c r="T196" s="48"/>
      <c r="U196" s="48"/>
      <c r="V196" s="48"/>
      <c r="W196" s="48"/>
      <c r="X196" s="48"/>
      <c r="Y196" s="50"/>
      <c r="Z196" s="50"/>
      <c r="AA196" s="50"/>
      <c r="AB196" s="50"/>
      <c r="AC196" s="50"/>
      <c r="AD196" s="50"/>
      <c r="AE196" s="50"/>
      <c r="AF196" s="51"/>
      <c r="AG196" s="51"/>
      <c r="AH196" s="51"/>
      <c r="AI196" s="51"/>
    </row>
    <row r="197" spans="1:35" ht="40" customHeight="1" x14ac:dyDescent="0.35">
      <c r="A197" s="109"/>
      <c r="B197" s="112"/>
      <c r="C197" s="33">
        <v>194</v>
      </c>
      <c r="D197" s="115"/>
      <c r="E197" s="39" t="s">
        <v>35</v>
      </c>
      <c r="F197" s="40" t="s">
        <v>125</v>
      </c>
      <c r="G197" s="40" t="s">
        <v>102</v>
      </c>
      <c r="H197" s="40" t="s">
        <v>29</v>
      </c>
      <c r="I197" s="38">
        <v>66.489999999999995</v>
      </c>
      <c r="J197" s="17">
        <v>0</v>
      </c>
      <c r="K197" s="79">
        <f t="shared" si="14"/>
        <v>0</v>
      </c>
      <c r="L197" s="81">
        <f t="shared" ref="L197:L260" si="17">(SUM(T197:AK197))</f>
        <v>0</v>
      </c>
      <c r="M197" s="82"/>
      <c r="N197" s="83">
        <f t="shared" si="15"/>
        <v>0</v>
      </c>
      <c r="O197" s="80"/>
      <c r="P197" s="80"/>
      <c r="Q197" s="80"/>
      <c r="R197" s="84">
        <f t="shared" si="16"/>
        <v>0</v>
      </c>
      <c r="S197" s="19" t="str">
        <f t="shared" si="9"/>
        <v>OK</v>
      </c>
      <c r="T197" s="48"/>
      <c r="U197" s="48"/>
      <c r="V197" s="48"/>
      <c r="W197" s="48"/>
      <c r="X197" s="48"/>
      <c r="Y197" s="50"/>
      <c r="Z197" s="50"/>
      <c r="AA197" s="50"/>
      <c r="AB197" s="50"/>
      <c r="AC197" s="50"/>
      <c r="AD197" s="50"/>
      <c r="AE197" s="50"/>
      <c r="AF197" s="51"/>
      <c r="AG197" s="51"/>
      <c r="AH197" s="51"/>
      <c r="AI197" s="51"/>
    </row>
    <row r="198" spans="1:35" ht="40" customHeight="1" x14ac:dyDescent="0.35">
      <c r="A198" s="109"/>
      <c r="B198" s="112"/>
      <c r="C198" s="33">
        <v>195</v>
      </c>
      <c r="D198" s="115"/>
      <c r="E198" s="39" t="s">
        <v>127</v>
      </c>
      <c r="F198" s="40" t="s">
        <v>125</v>
      </c>
      <c r="G198" s="40" t="s">
        <v>137</v>
      </c>
      <c r="H198" s="40" t="s">
        <v>29</v>
      </c>
      <c r="I198" s="38">
        <v>6.59</v>
      </c>
      <c r="J198" s="17">
        <v>0</v>
      </c>
      <c r="K198" s="79">
        <f t="shared" si="14"/>
        <v>0</v>
      </c>
      <c r="L198" s="81">
        <f t="shared" si="17"/>
        <v>0</v>
      </c>
      <c r="M198" s="82"/>
      <c r="N198" s="83">
        <f t="shared" si="15"/>
        <v>0</v>
      </c>
      <c r="O198" s="80"/>
      <c r="P198" s="80"/>
      <c r="Q198" s="80"/>
      <c r="R198" s="84">
        <f t="shared" si="16"/>
        <v>0</v>
      </c>
      <c r="S198" s="19" t="str">
        <f t="shared" si="9"/>
        <v>OK</v>
      </c>
      <c r="T198" s="48"/>
      <c r="U198" s="48"/>
      <c r="V198" s="48"/>
      <c r="W198" s="48"/>
      <c r="X198" s="48"/>
      <c r="Y198" s="50"/>
      <c r="Z198" s="50"/>
      <c r="AA198" s="50"/>
      <c r="AB198" s="50"/>
      <c r="AC198" s="50"/>
      <c r="AD198" s="50"/>
      <c r="AE198" s="50"/>
      <c r="AF198" s="51"/>
      <c r="AG198" s="51"/>
      <c r="AH198" s="51"/>
      <c r="AI198" s="51"/>
    </row>
    <row r="199" spans="1:35" ht="40" customHeight="1" x14ac:dyDescent="0.35">
      <c r="A199" s="109"/>
      <c r="B199" s="112"/>
      <c r="C199" s="33">
        <v>196</v>
      </c>
      <c r="D199" s="115"/>
      <c r="E199" s="39" t="s">
        <v>128</v>
      </c>
      <c r="F199" s="40" t="s">
        <v>37</v>
      </c>
      <c r="G199" s="40" t="s">
        <v>103</v>
      </c>
      <c r="H199" s="40" t="s">
        <v>29</v>
      </c>
      <c r="I199" s="38">
        <v>10</v>
      </c>
      <c r="J199" s="17">
        <v>0</v>
      </c>
      <c r="K199" s="79">
        <f t="shared" si="14"/>
        <v>0</v>
      </c>
      <c r="L199" s="81">
        <f t="shared" si="17"/>
        <v>0</v>
      </c>
      <c r="M199" s="82"/>
      <c r="N199" s="83">
        <f t="shared" si="15"/>
        <v>0</v>
      </c>
      <c r="O199" s="80"/>
      <c r="P199" s="80"/>
      <c r="Q199" s="80"/>
      <c r="R199" s="84">
        <f t="shared" si="16"/>
        <v>0</v>
      </c>
      <c r="S199" s="19" t="str">
        <f t="shared" si="9"/>
        <v>OK</v>
      </c>
      <c r="T199" s="48"/>
      <c r="U199" s="48"/>
      <c r="V199" s="48"/>
      <c r="W199" s="48"/>
      <c r="X199" s="48"/>
      <c r="Y199" s="50"/>
      <c r="Z199" s="50"/>
      <c r="AA199" s="50"/>
      <c r="AB199" s="50"/>
      <c r="AC199" s="50"/>
      <c r="AD199" s="50"/>
      <c r="AE199" s="50"/>
      <c r="AF199" s="51"/>
      <c r="AG199" s="51"/>
      <c r="AH199" s="51"/>
      <c r="AI199" s="51"/>
    </row>
    <row r="200" spans="1:35" ht="40" customHeight="1" x14ac:dyDescent="0.35">
      <c r="A200" s="109"/>
      <c r="B200" s="112"/>
      <c r="C200" s="33">
        <v>197</v>
      </c>
      <c r="D200" s="115"/>
      <c r="E200" s="39" t="s">
        <v>129</v>
      </c>
      <c r="F200" s="40" t="s">
        <v>37</v>
      </c>
      <c r="G200" s="40" t="s">
        <v>104</v>
      </c>
      <c r="H200" s="40" t="s">
        <v>29</v>
      </c>
      <c r="I200" s="38">
        <v>12</v>
      </c>
      <c r="J200" s="17">
        <v>0</v>
      </c>
      <c r="K200" s="79">
        <f t="shared" si="14"/>
        <v>0</v>
      </c>
      <c r="L200" s="81">
        <f t="shared" si="17"/>
        <v>0</v>
      </c>
      <c r="M200" s="82"/>
      <c r="N200" s="83">
        <f t="shared" si="15"/>
        <v>0</v>
      </c>
      <c r="O200" s="80"/>
      <c r="P200" s="80"/>
      <c r="Q200" s="80"/>
      <c r="R200" s="84">
        <f t="shared" si="16"/>
        <v>0</v>
      </c>
      <c r="S200" s="19" t="str">
        <f t="shared" si="9"/>
        <v>OK</v>
      </c>
      <c r="T200" s="48"/>
      <c r="U200" s="48"/>
      <c r="V200" s="48"/>
      <c r="W200" s="48"/>
      <c r="X200" s="48"/>
      <c r="Y200" s="50"/>
      <c r="Z200" s="50"/>
      <c r="AA200" s="50"/>
      <c r="AB200" s="50"/>
      <c r="AC200" s="50"/>
      <c r="AD200" s="50"/>
      <c r="AE200" s="50"/>
      <c r="AF200" s="51"/>
      <c r="AG200" s="51"/>
      <c r="AH200" s="51"/>
      <c r="AI200" s="51"/>
    </row>
    <row r="201" spans="1:35" ht="40" customHeight="1" x14ac:dyDescent="0.35">
      <c r="A201" s="109"/>
      <c r="B201" s="112"/>
      <c r="C201" s="33">
        <v>198</v>
      </c>
      <c r="D201" s="115"/>
      <c r="E201" s="39" t="s">
        <v>130</v>
      </c>
      <c r="F201" s="40" t="s">
        <v>37</v>
      </c>
      <c r="G201" s="40" t="s">
        <v>105</v>
      </c>
      <c r="H201" s="40" t="s">
        <v>29</v>
      </c>
      <c r="I201" s="38">
        <v>13</v>
      </c>
      <c r="J201" s="17">
        <v>0</v>
      </c>
      <c r="K201" s="79">
        <f t="shared" si="14"/>
        <v>0</v>
      </c>
      <c r="L201" s="81">
        <f t="shared" si="17"/>
        <v>0</v>
      </c>
      <c r="M201" s="82"/>
      <c r="N201" s="83">
        <f t="shared" si="15"/>
        <v>0</v>
      </c>
      <c r="O201" s="80"/>
      <c r="P201" s="80"/>
      <c r="Q201" s="80"/>
      <c r="R201" s="84">
        <f t="shared" si="16"/>
        <v>0</v>
      </c>
      <c r="S201" s="19" t="str">
        <f t="shared" si="9"/>
        <v>OK</v>
      </c>
      <c r="T201" s="48"/>
      <c r="U201" s="48"/>
      <c r="V201" s="48"/>
      <c r="W201" s="48"/>
      <c r="X201" s="48"/>
      <c r="Y201" s="50"/>
      <c r="Z201" s="50"/>
      <c r="AA201" s="50"/>
      <c r="AB201" s="50"/>
      <c r="AC201" s="50"/>
      <c r="AD201" s="50"/>
      <c r="AE201" s="50"/>
      <c r="AF201" s="51"/>
      <c r="AG201" s="51"/>
      <c r="AH201" s="51"/>
      <c r="AI201" s="51"/>
    </row>
    <row r="202" spans="1:35" ht="40" customHeight="1" x14ac:dyDescent="0.35">
      <c r="A202" s="109"/>
      <c r="B202" s="112"/>
      <c r="C202" s="33">
        <v>199</v>
      </c>
      <c r="D202" s="115"/>
      <c r="E202" s="39" t="s">
        <v>41</v>
      </c>
      <c r="F202" s="40" t="s">
        <v>10</v>
      </c>
      <c r="G202" s="40" t="s">
        <v>137</v>
      </c>
      <c r="H202" s="40" t="s">
        <v>29</v>
      </c>
      <c r="I202" s="38">
        <v>50</v>
      </c>
      <c r="J202" s="17">
        <v>0</v>
      </c>
      <c r="K202" s="79">
        <f t="shared" si="14"/>
        <v>0</v>
      </c>
      <c r="L202" s="81">
        <f t="shared" si="17"/>
        <v>0</v>
      </c>
      <c r="M202" s="82"/>
      <c r="N202" s="83">
        <f t="shared" si="15"/>
        <v>0</v>
      </c>
      <c r="O202" s="80"/>
      <c r="P202" s="80"/>
      <c r="Q202" s="80"/>
      <c r="R202" s="84">
        <f t="shared" si="16"/>
        <v>0</v>
      </c>
      <c r="S202" s="19" t="str">
        <f t="shared" si="9"/>
        <v>OK</v>
      </c>
      <c r="T202" s="48"/>
      <c r="U202" s="48"/>
      <c r="V202" s="48"/>
      <c r="W202" s="48"/>
      <c r="X202" s="48"/>
      <c r="Y202" s="50"/>
      <c r="Z202" s="50"/>
      <c r="AA202" s="50"/>
      <c r="AB202" s="50"/>
      <c r="AC202" s="50"/>
      <c r="AD202" s="50"/>
      <c r="AE202" s="50"/>
      <c r="AF202" s="51"/>
      <c r="AG202" s="51"/>
      <c r="AH202" s="51"/>
      <c r="AI202" s="51"/>
    </row>
    <row r="203" spans="1:35" ht="40" customHeight="1" x14ac:dyDescent="0.35">
      <c r="A203" s="109"/>
      <c r="B203" s="112"/>
      <c r="C203" s="33">
        <v>200</v>
      </c>
      <c r="D203" s="115"/>
      <c r="E203" s="39" t="s">
        <v>42</v>
      </c>
      <c r="F203" s="40" t="s">
        <v>43</v>
      </c>
      <c r="G203" s="40" t="s">
        <v>137</v>
      </c>
      <c r="H203" s="40" t="s">
        <v>29</v>
      </c>
      <c r="I203" s="38">
        <v>25</v>
      </c>
      <c r="J203" s="17">
        <v>0</v>
      </c>
      <c r="K203" s="79">
        <f t="shared" si="14"/>
        <v>0</v>
      </c>
      <c r="L203" s="81">
        <f t="shared" si="17"/>
        <v>0</v>
      </c>
      <c r="M203" s="82"/>
      <c r="N203" s="83">
        <f t="shared" si="15"/>
        <v>0</v>
      </c>
      <c r="O203" s="80"/>
      <c r="P203" s="80"/>
      <c r="Q203" s="80"/>
      <c r="R203" s="84">
        <f t="shared" si="16"/>
        <v>0</v>
      </c>
      <c r="S203" s="19" t="str">
        <f t="shared" si="9"/>
        <v>OK</v>
      </c>
      <c r="T203" s="48"/>
      <c r="U203" s="48"/>
      <c r="V203" s="48"/>
      <c r="W203" s="48"/>
      <c r="X203" s="48"/>
      <c r="Y203" s="50"/>
      <c r="Z203" s="50"/>
      <c r="AA203" s="50"/>
      <c r="AB203" s="50"/>
      <c r="AC203" s="50"/>
      <c r="AD203" s="50"/>
      <c r="AE203" s="50"/>
      <c r="AF203" s="51"/>
      <c r="AG203" s="51"/>
      <c r="AH203" s="51"/>
      <c r="AI203" s="51"/>
    </row>
    <row r="204" spans="1:35" ht="40" customHeight="1" x14ac:dyDescent="0.35">
      <c r="A204" s="109"/>
      <c r="B204" s="112"/>
      <c r="C204" s="33">
        <v>201</v>
      </c>
      <c r="D204" s="115"/>
      <c r="E204" s="39" t="s">
        <v>44</v>
      </c>
      <c r="F204" s="40" t="s">
        <v>37</v>
      </c>
      <c r="G204" s="40" t="s">
        <v>106</v>
      </c>
      <c r="H204" s="40" t="s">
        <v>29</v>
      </c>
      <c r="I204" s="38">
        <v>34.21</v>
      </c>
      <c r="J204" s="17">
        <v>0</v>
      </c>
      <c r="K204" s="79">
        <f t="shared" si="14"/>
        <v>0</v>
      </c>
      <c r="L204" s="81">
        <f t="shared" si="17"/>
        <v>0</v>
      </c>
      <c r="M204" s="82"/>
      <c r="N204" s="83">
        <f t="shared" si="15"/>
        <v>0</v>
      </c>
      <c r="O204" s="80"/>
      <c r="P204" s="80"/>
      <c r="Q204" s="80"/>
      <c r="R204" s="84">
        <f t="shared" si="16"/>
        <v>0</v>
      </c>
      <c r="S204" s="19" t="str">
        <f t="shared" si="9"/>
        <v>OK</v>
      </c>
      <c r="T204" s="48"/>
      <c r="U204" s="48"/>
      <c r="V204" s="48"/>
      <c r="W204" s="48"/>
      <c r="X204" s="48"/>
      <c r="Y204" s="50"/>
      <c r="Z204" s="50"/>
      <c r="AA204" s="50"/>
      <c r="AB204" s="50"/>
      <c r="AC204" s="50"/>
      <c r="AD204" s="50"/>
      <c r="AE204" s="50"/>
      <c r="AF204" s="51"/>
      <c r="AG204" s="51"/>
      <c r="AH204" s="51"/>
      <c r="AI204" s="51"/>
    </row>
    <row r="205" spans="1:35" ht="40" customHeight="1" x14ac:dyDescent="0.35">
      <c r="A205" s="109"/>
      <c r="B205" s="112"/>
      <c r="C205" s="33">
        <v>202</v>
      </c>
      <c r="D205" s="115"/>
      <c r="E205" s="39" t="s">
        <v>46</v>
      </c>
      <c r="F205" s="40" t="s">
        <v>37</v>
      </c>
      <c r="G205" s="40" t="s">
        <v>107</v>
      </c>
      <c r="H205" s="40" t="s">
        <v>29</v>
      </c>
      <c r="I205" s="38">
        <v>27</v>
      </c>
      <c r="J205" s="17">
        <v>0</v>
      </c>
      <c r="K205" s="79">
        <f t="shared" si="14"/>
        <v>0</v>
      </c>
      <c r="L205" s="81">
        <f t="shared" si="17"/>
        <v>0</v>
      </c>
      <c r="M205" s="82"/>
      <c r="N205" s="83">
        <f t="shared" si="15"/>
        <v>0</v>
      </c>
      <c r="O205" s="80"/>
      <c r="P205" s="80"/>
      <c r="Q205" s="80"/>
      <c r="R205" s="84">
        <f t="shared" si="16"/>
        <v>0</v>
      </c>
      <c r="S205" s="19" t="str">
        <f t="shared" si="9"/>
        <v>OK</v>
      </c>
      <c r="T205" s="48"/>
      <c r="U205" s="48"/>
      <c r="V205" s="48"/>
      <c r="W205" s="48"/>
      <c r="X205" s="48"/>
      <c r="Y205" s="50"/>
      <c r="Z205" s="50"/>
      <c r="AA205" s="50"/>
      <c r="AB205" s="50"/>
      <c r="AC205" s="50"/>
      <c r="AD205" s="50"/>
      <c r="AE205" s="50"/>
      <c r="AF205" s="51"/>
      <c r="AG205" s="51"/>
      <c r="AH205" s="51"/>
      <c r="AI205" s="51"/>
    </row>
    <row r="206" spans="1:35" ht="40" customHeight="1" x14ac:dyDescent="0.35">
      <c r="A206" s="109"/>
      <c r="B206" s="112"/>
      <c r="C206" s="33">
        <v>203</v>
      </c>
      <c r="D206" s="115"/>
      <c r="E206" s="39" t="s">
        <v>48</v>
      </c>
      <c r="F206" s="40" t="s">
        <v>37</v>
      </c>
      <c r="G206" s="40" t="s">
        <v>108</v>
      </c>
      <c r="H206" s="40" t="s">
        <v>29</v>
      </c>
      <c r="I206" s="38">
        <v>18</v>
      </c>
      <c r="J206" s="17">
        <v>0</v>
      </c>
      <c r="K206" s="79">
        <f t="shared" si="14"/>
        <v>0</v>
      </c>
      <c r="L206" s="81">
        <f t="shared" si="17"/>
        <v>0</v>
      </c>
      <c r="M206" s="82"/>
      <c r="N206" s="83">
        <f t="shared" si="15"/>
        <v>0</v>
      </c>
      <c r="O206" s="80"/>
      <c r="P206" s="80"/>
      <c r="Q206" s="80"/>
      <c r="R206" s="84">
        <f t="shared" si="16"/>
        <v>0</v>
      </c>
      <c r="S206" s="19" t="str">
        <f t="shared" si="9"/>
        <v>OK</v>
      </c>
      <c r="T206" s="48"/>
      <c r="U206" s="48"/>
      <c r="V206" s="48"/>
      <c r="W206" s="48"/>
      <c r="X206" s="48"/>
      <c r="Y206" s="50"/>
      <c r="Z206" s="50"/>
      <c r="AA206" s="50"/>
      <c r="AB206" s="50"/>
      <c r="AC206" s="50"/>
      <c r="AD206" s="50"/>
      <c r="AE206" s="50"/>
      <c r="AF206" s="51"/>
      <c r="AG206" s="51"/>
      <c r="AH206" s="51"/>
      <c r="AI206" s="51"/>
    </row>
    <row r="207" spans="1:35" ht="40" customHeight="1" x14ac:dyDescent="0.35">
      <c r="A207" s="109"/>
      <c r="B207" s="112"/>
      <c r="C207" s="33">
        <v>204</v>
      </c>
      <c r="D207" s="115"/>
      <c r="E207" s="39" t="s">
        <v>50</v>
      </c>
      <c r="F207" s="40" t="s">
        <v>37</v>
      </c>
      <c r="G207" s="40" t="s">
        <v>109</v>
      </c>
      <c r="H207" s="40" t="s">
        <v>29</v>
      </c>
      <c r="I207" s="38">
        <v>240.3</v>
      </c>
      <c r="J207" s="17">
        <v>0</v>
      </c>
      <c r="K207" s="79">
        <f t="shared" si="14"/>
        <v>0</v>
      </c>
      <c r="L207" s="81">
        <f t="shared" si="17"/>
        <v>0</v>
      </c>
      <c r="M207" s="82"/>
      <c r="N207" s="83">
        <f t="shared" si="15"/>
        <v>0</v>
      </c>
      <c r="O207" s="80"/>
      <c r="P207" s="80"/>
      <c r="Q207" s="80"/>
      <c r="R207" s="84">
        <f t="shared" si="16"/>
        <v>0</v>
      </c>
      <c r="S207" s="19" t="str">
        <f t="shared" si="9"/>
        <v>OK</v>
      </c>
      <c r="T207" s="48"/>
      <c r="U207" s="48"/>
      <c r="V207" s="48"/>
      <c r="W207" s="48"/>
      <c r="X207" s="48"/>
      <c r="Y207" s="50"/>
      <c r="Z207" s="50"/>
      <c r="AA207" s="50"/>
      <c r="AB207" s="50"/>
      <c r="AC207" s="50"/>
      <c r="AD207" s="50"/>
      <c r="AE207" s="50"/>
      <c r="AF207" s="51"/>
      <c r="AG207" s="51"/>
      <c r="AH207" s="51"/>
      <c r="AI207" s="51"/>
    </row>
    <row r="208" spans="1:35" ht="40" customHeight="1" x14ac:dyDescent="0.35">
      <c r="A208" s="109"/>
      <c r="B208" s="112"/>
      <c r="C208" s="33">
        <v>205</v>
      </c>
      <c r="D208" s="115"/>
      <c r="E208" s="39" t="s">
        <v>52</v>
      </c>
      <c r="F208" s="40" t="s">
        <v>37</v>
      </c>
      <c r="G208" s="40" t="s">
        <v>110</v>
      </c>
      <c r="H208" s="40" t="s">
        <v>29</v>
      </c>
      <c r="I208" s="38">
        <v>262.35000000000002</v>
      </c>
      <c r="J208" s="17">
        <v>0</v>
      </c>
      <c r="K208" s="79">
        <f t="shared" si="14"/>
        <v>0</v>
      </c>
      <c r="L208" s="81">
        <f t="shared" si="17"/>
        <v>0</v>
      </c>
      <c r="M208" s="82"/>
      <c r="N208" s="83">
        <f t="shared" si="15"/>
        <v>0</v>
      </c>
      <c r="O208" s="80"/>
      <c r="P208" s="80"/>
      <c r="Q208" s="80"/>
      <c r="R208" s="84">
        <f t="shared" si="16"/>
        <v>0</v>
      </c>
      <c r="S208" s="19" t="str">
        <f t="shared" si="9"/>
        <v>OK</v>
      </c>
      <c r="T208" s="48"/>
      <c r="U208" s="48"/>
      <c r="V208" s="48"/>
      <c r="W208" s="48"/>
      <c r="X208" s="48"/>
      <c r="Y208" s="50"/>
      <c r="Z208" s="50"/>
      <c r="AA208" s="50"/>
      <c r="AB208" s="50"/>
      <c r="AC208" s="50"/>
      <c r="AD208" s="50"/>
      <c r="AE208" s="50"/>
      <c r="AF208" s="51"/>
      <c r="AG208" s="51"/>
      <c r="AH208" s="51"/>
      <c r="AI208" s="51"/>
    </row>
    <row r="209" spans="1:35" ht="40" customHeight="1" x14ac:dyDescent="0.35">
      <c r="A209" s="109"/>
      <c r="B209" s="112"/>
      <c r="C209" s="33">
        <v>206</v>
      </c>
      <c r="D209" s="115"/>
      <c r="E209" s="39" t="s">
        <v>54</v>
      </c>
      <c r="F209" s="40" t="s">
        <v>37</v>
      </c>
      <c r="G209" s="40" t="s">
        <v>111</v>
      </c>
      <c r="H209" s="40" t="s">
        <v>29</v>
      </c>
      <c r="I209" s="38">
        <v>78.8</v>
      </c>
      <c r="J209" s="17">
        <v>0</v>
      </c>
      <c r="K209" s="79">
        <f t="shared" si="14"/>
        <v>0</v>
      </c>
      <c r="L209" s="81">
        <f t="shared" si="17"/>
        <v>0</v>
      </c>
      <c r="M209" s="82"/>
      <c r="N209" s="83">
        <f t="shared" si="15"/>
        <v>0</v>
      </c>
      <c r="O209" s="80"/>
      <c r="P209" s="80"/>
      <c r="Q209" s="80"/>
      <c r="R209" s="84">
        <f t="shared" si="16"/>
        <v>0</v>
      </c>
      <c r="S209" s="19" t="str">
        <f t="shared" si="9"/>
        <v>OK</v>
      </c>
      <c r="T209" s="48"/>
      <c r="U209" s="48"/>
      <c r="V209" s="48"/>
      <c r="W209" s="48"/>
      <c r="X209" s="48"/>
      <c r="Y209" s="50"/>
      <c r="Z209" s="50"/>
      <c r="AA209" s="50"/>
      <c r="AB209" s="50"/>
      <c r="AC209" s="50"/>
      <c r="AD209" s="50"/>
      <c r="AE209" s="50"/>
      <c r="AF209" s="51"/>
      <c r="AG209" s="51"/>
      <c r="AH209" s="51"/>
      <c r="AI209" s="51"/>
    </row>
    <row r="210" spans="1:35" ht="40" customHeight="1" x14ac:dyDescent="0.35">
      <c r="A210" s="109"/>
      <c r="B210" s="112"/>
      <c r="C210" s="33">
        <v>207</v>
      </c>
      <c r="D210" s="115"/>
      <c r="E210" s="39" t="s">
        <v>56</v>
      </c>
      <c r="F210" s="40" t="s">
        <v>37</v>
      </c>
      <c r="G210" s="40" t="s">
        <v>112</v>
      </c>
      <c r="H210" s="40" t="s">
        <v>29</v>
      </c>
      <c r="I210" s="38">
        <v>33.17</v>
      </c>
      <c r="J210" s="17">
        <v>0</v>
      </c>
      <c r="K210" s="79">
        <f t="shared" si="14"/>
        <v>0</v>
      </c>
      <c r="L210" s="81">
        <f t="shared" si="17"/>
        <v>0</v>
      </c>
      <c r="M210" s="82"/>
      <c r="N210" s="83">
        <f t="shared" si="15"/>
        <v>0</v>
      </c>
      <c r="O210" s="80"/>
      <c r="P210" s="80"/>
      <c r="Q210" s="80"/>
      <c r="R210" s="84">
        <f t="shared" si="16"/>
        <v>0</v>
      </c>
      <c r="S210" s="19" t="str">
        <f t="shared" si="9"/>
        <v>OK</v>
      </c>
      <c r="T210" s="48"/>
      <c r="U210" s="48"/>
      <c r="V210" s="48"/>
      <c r="W210" s="48"/>
      <c r="X210" s="48"/>
      <c r="Y210" s="50"/>
      <c r="Z210" s="50"/>
      <c r="AA210" s="50"/>
      <c r="AB210" s="50"/>
      <c r="AC210" s="50"/>
      <c r="AD210" s="50"/>
      <c r="AE210" s="50"/>
      <c r="AF210" s="51"/>
      <c r="AG210" s="51"/>
      <c r="AH210" s="51"/>
      <c r="AI210" s="51"/>
    </row>
    <row r="211" spans="1:35" ht="40" customHeight="1" x14ac:dyDescent="0.35">
      <c r="A211" s="109"/>
      <c r="B211" s="112"/>
      <c r="C211" s="33">
        <v>208</v>
      </c>
      <c r="D211" s="115"/>
      <c r="E211" s="39" t="s">
        <v>58</v>
      </c>
      <c r="F211" s="40" t="s">
        <v>37</v>
      </c>
      <c r="G211" s="40" t="s">
        <v>113</v>
      </c>
      <c r="H211" s="40" t="s">
        <v>29</v>
      </c>
      <c r="I211" s="38">
        <v>74.31</v>
      </c>
      <c r="J211" s="17">
        <v>0</v>
      </c>
      <c r="K211" s="79">
        <f t="shared" si="14"/>
        <v>0</v>
      </c>
      <c r="L211" s="81">
        <f t="shared" si="17"/>
        <v>0</v>
      </c>
      <c r="M211" s="82"/>
      <c r="N211" s="83">
        <f t="shared" si="15"/>
        <v>0</v>
      </c>
      <c r="O211" s="80"/>
      <c r="P211" s="80"/>
      <c r="Q211" s="80"/>
      <c r="R211" s="84">
        <f t="shared" si="16"/>
        <v>0</v>
      </c>
      <c r="S211" s="19" t="str">
        <f t="shared" si="9"/>
        <v>OK</v>
      </c>
      <c r="T211" s="48"/>
      <c r="U211" s="48"/>
      <c r="V211" s="48"/>
      <c r="W211" s="48"/>
      <c r="X211" s="48"/>
      <c r="Y211" s="50"/>
      <c r="Z211" s="50"/>
      <c r="AA211" s="50"/>
      <c r="AB211" s="50"/>
      <c r="AC211" s="50"/>
      <c r="AD211" s="50"/>
      <c r="AE211" s="50"/>
      <c r="AF211" s="51"/>
      <c r="AG211" s="51"/>
      <c r="AH211" s="51"/>
      <c r="AI211" s="51"/>
    </row>
    <row r="212" spans="1:35" ht="40" customHeight="1" x14ac:dyDescent="0.35">
      <c r="A212" s="109"/>
      <c r="B212" s="112"/>
      <c r="C212" s="33">
        <v>209</v>
      </c>
      <c r="D212" s="115"/>
      <c r="E212" s="39" t="s">
        <v>60</v>
      </c>
      <c r="F212" s="40" t="s">
        <v>37</v>
      </c>
      <c r="G212" s="40" t="s">
        <v>114</v>
      </c>
      <c r="H212" s="40" t="s">
        <v>29</v>
      </c>
      <c r="I212" s="38">
        <v>124.47</v>
      </c>
      <c r="J212" s="17">
        <v>0</v>
      </c>
      <c r="K212" s="79">
        <f t="shared" si="14"/>
        <v>0</v>
      </c>
      <c r="L212" s="81">
        <f t="shared" si="17"/>
        <v>0</v>
      </c>
      <c r="M212" s="82"/>
      <c r="N212" s="83">
        <f t="shared" si="15"/>
        <v>0</v>
      </c>
      <c r="O212" s="80"/>
      <c r="P212" s="80"/>
      <c r="Q212" s="80"/>
      <c r="R212" s="84">
        <f t="shared" si="16"/>
        <v>0</v>
      </c>
      <c r="S212" s="19" t="str">
        <f t="shared" si="9"/>
        <v>OK</v>
      </c>
      <c r="T212" s="48"/>
      <c r="U212" s="48"/>
      <c r="V212" s="48"/>
      <c r="W212" s="48"/>
      <c r="X212" s="48"/>
      <c r="Y212" s="50"/>
      <c r="Z212" s="50"/>
      <c r="AA212" s="50"/>
      <c r="AB212" s="50"/>
      <c r="AC212" s="50"/>
      <c r="AD212" s="50"/>
      <c r="AE212" s="50"/>
      <c r="AF212" s="51"/>
      <c r="AG212" s="51"/>
      <c r="AH212" s="51"/>
      <c r="AI212" s="51"/>
    </row>
    <row r="213" spans="1:35" ht="40" customHeight="1" x14ac:dyDescent="0.35">
      <c r="A213" s="109"/>
      <c r="B213" s="112"/>
      <c r="C213" s="33">
        <v>210</v>
      </c>
      <c r="D213" s="115"/>
      <c r="E213" s="39" t="s">
        <v>62</v>
      </c>
      <c r="F213" s="40" t="s">
        <v>125</v>
      </c>
      <c r="G213" s="40" t="s">
        <v>115</v>
      </c>
      <c r="H213" s="40" t="s">
        <v>29</v>
      </c>
      <c r="I213" s="38">
        <v>1329.2</v>
      </c>
      <c r="J213" s="17">
        <v>0</v>
      </c>
      <c r="K213" s="79">
        <f t="shared" si="14"/>
        <v>0</v>
      </c>
      <c r="L213" s="81">
        <f t="shared" si="17"/>
        <v>0</v>
      </c>
      <c r="M213" s="82"/>
      <c r="N213" s="83">
        <f t="shared" si="15"/>
        <v>0</v>
      </c>
      <c r="O213" s="80"/>
      <c r="P213" s="80"/>
      <c r="Q213" s="80"/>
      <c r="R213" s="84">
        <f t="shared" si="16"/>
        <v>0</v>
      </c>
      <c r="S213" s="19" t="str">
        <f t="shared" si="9"/>
        <v>OK</v>
      </c>
      <c r="T213" s="48"/>
      <c r="U213" s="48"/>
      <c r="V213" s="48"/>
      <c r="W213" s="48"/>
      <c r="X213" s="48"/>
      <c r="Y213" s="50"/>
      <c r="Z213" s="50"/>
      <c r="AA213" s="50"/>
      <c r="AB213" s="50"/>
      <c r="AC213" s="50"/>
      <c r="AD213" s="50"/>
      <c r="AE213" s="50"/>
      <c r="AF213" s="51"/>
      <c r="AG213" s="51"/>
      <c r="AH213" s="51"/>
      <c r="AI213" s="51"/>
    </row>
    <row r="214" spans="1:35" ht="40" customHeight="1" x14ac:dyDescent="0.35">
      <c r="A214" s="109"/>
      <c r="B214" s="112"/>
      <c r="C214" s="33">
        <v>211</v>
      </c>
      <c r="D214" s="115"/>
      <c r="E214" s="39" t="s">
        <v>64</v>
      </c>
      <c r="F214" s="40" t="s">
        <v>125</v>
      </c>
      <c r="G214" s="40" t="s">
        <v>115</v>
      </c>
      <c r="H214" s="40" t="s">
        <v>29</v>
      </c>
      <c r="I214" s="38">
        <v>699.21</v>
      </c>
      <c r="J214" s="17">
        <v>0</v>
      </c>
      <c r="K214" s="79">
        <f t="shared" si="14"/>
        <v>0</v>
      </c>
      <c r="L214" s="81">
        <f t="shared" si="17"/>
        <v>0</v>
      </c>
      <c r="M214" s="82"/>
      <c r="N214" s="83">
        <f t="shared" si="15"/>
        <v>0</v>
      </c>
      <c r="O214" s="80"/>
      <c r="P214" s="80"/>
      <c r="Q214" s="80"/>
      <c r="R214" s="84">
        <f t="shared" si="16"/>
        <v>0</v>
      </c>
      <c r="S214" s="19" t="str">
        <f t="shared" si="9"/>
        <v>OK</v>
      </c>
      <c r="T214" s="48"/>
      <c r="U214" s="48"/>
      <c r="V214" s="48"/>
      <c r="W214" s="48"/>
      <c r="X214" s="48"/>
      <c r="Y214" s="50"/>
      <c r="Z214" s="50"/>
      <c r="AA214" s="50"/>
      <c r="AB214" s="50"/>
      <c r="AC214" s="50"/>
      <c r="AD214" s="50"/>
      <c r="AE214" s="50"/>
      <c r="AF214" s="51"/>
      <c r="AG214" s="51"/>
      <c r="AH214" s="51"/>
      <c r="AI214" s="51"/>
    </row>
    <row r="215" spans="1:35" ht="40" customHeight="1" x14ac:dyDescent="0.35">
      <c r="A215" s="109"/>
      <c r="B215" s="112"/>
      <c r="C215" s="33">
        <v>212</v>
      </c>
      <c r="D215" s="115"/>
      <c r="E215" s="39" t="s">
        <v>65</v>
      </c>
      <c r="F215" s="40" t="s">
        <v>125</v>
      </c>
      <c r="G215" s="40" t="s">
        <v>116</v>
      </c>
      <c r="H215" s="40" t="s">
        <v>29</v>
      </c>
      <c r="I215" s="38">
        <v>160</v>
      </c>
      <c r="J215" s="17">
        <v>0</v>
      </c>
      <c r="K215" s="79">
        <f t="shared" si="14"/>
        <v>0</v>
      </c>
      <c r="L215" s="81">
        <f t="shared" si="17"/>
        <v>0</v>
      </c>
      <c r="M215" s="82"/>
      <c r="N215" s="83">
        <f t="shared" si="15"/>
        <v>0</v>
      </c>
      <c r="O215" s="80"/>
      <c r="P215" s="80"/>
      <c r="Q215" s="80"/>
      <c r="R215" s="84">
        <f t="shared" si="16"/>
        <v>0</v>
      </c>
      <c r="S215" s="19" t="str">
        <f t="shared" si="9"/>
        <v>OK</v>
      </c>
      <c r="T215" s="48"/>
      <c r="U215" s="48"/>
      <c r="V215" s="48"/>
      <c r="W215" s="48"/>
      <c r="X215" s="48"/>
      <c r="Y215" s="50"/>
      <c r="Z215" s="50"/>
      <c r="AA215" s="50"/>
      <c r="AB215" s="50"/>
      <c r="AC215" s="50"/>
      <c r="AD215" s="50"/>
      <c r="AE215" s="50"/>
      <c r="AF215" s="51"/>
      <c r="AG215" s="51"/>
      <c r="AH215" s="51"/>
      <c r="AI215" s="51"/>
    </row>
    <row r="216" spans="1:35" ht="40" customHeight="1" x14ac:dyDescent="0.35">
      <c r="A216" s="109"/>
      <c r="B216" s="112"/>
      <c r="C216" s="33">
        <v>213</v>
      </c>
      <c r="D216" s="115"/>
      <c r="E216" s="39" t="s">
        <v>69</v>
      </c>
      <c r="F216" s="40" t="s">
        <v>125</v>
      </c>
      <c r="G216" s="40" t="s">
        <v>137</v>
      </c>
      <c r="H216" s="40" t="s">
        <v>29</v>
      </c>
      <c r="I216" s="38">
        <v>242</v>
      </c>
      <c r="J216" s="17">
        <v>0</v>
      </c>
      <c r="K216" s="79">
        <f t="shared" si="14"/>
        <v>0</v>
      </c>
      <c r="L216" s="81">
        <f t="shared" si="17"/>
        <v>0</v>
      </c>
      <c r="M216" s="82"/>
      <c r="N216" s="83">
        <f t="shared" si="15"/>
        <v>0</v>
      </c>
      <c r="O216" s="80"/>
      <c r="P216" s="80"/>
      <c r="Q216" s="80"/>
      <c r="R216" s="84">
        <f t="shared" si="16"/>
        <v>0</v>
      </c>
      <c r="S216" s="19" t="str">
        <f t="shared" si="9"/>
        <v>OK</v>
      </c>
      <c r="T216" s="48"/>
      <c r="U216" s="48"/>
      <c r="V216" s="48"/>
      <c r="W216" s="48"/>
      <c r="X216" s="48"/>
      <c r="Y216" s="50"/>
      <c r="Z216" s="50"/>
      <c r="AA216" s="50"/>
      <c r="AB216" s="50"/>
      <c r="AC216" s="50"/>
      <c r="AD216" s="50"/>
      <c r="AE216" s="50"/>
      <c r="AF216" s="51"/>
      <c r="AG216" s="51"/>
      <c r="AH216" s="51"/>
      <c r="AI216" s="51"/>
    </row>
    <row r="217" spans="1:35" ht="40" customHeight="1" x14ac:dyDescent="0.35">
      <c r="A217" s="109"/>
      <c r="B217" s="112"/>
      <c r="C217" s="33">
        <v>214</v>
      </c>
      <c r="D217" s="115"/>
      <c r="E217" s="39" t="s">
        <v>70</v>
      </c>
      <c r="F217" s="40" t="s">
        <v>125</v>
      </c>
      <c r="G217" s="40" t="s">
        <v>71</v>
      </c>
      <c r="H217" s="40" t="s">
        <v>29</v>
      </c>
      <c r="I217" s="38">
        <v>164.74</v>
      </c>
      <c r="J217" s="17">
        <v>0</v>
      </c>
      <c r="K217" s="79">
        <f t="shared" si="14"/>
        <v>0</v>
      </c>
      <c r="L217" s="81">
        <f t="shared" si="17"/>
        <v>0</v>
      </c>
      <c r="M217" s="82"/>
      <c r="N217" s="83">
        <f t="shared" si="15"/>
        <v>0</v>
      </c>
      <c r="O217" s="80"/>
      <c r="P217" s="80"/>
      <c r="Q217" s="80"/>
      <c r="R217" s="84">
        <f t="shared" si="16"/>
        <v>0</v>
      </c>
      <c r="S217" s="19" t="str">
        <f t="shared" si="9"/>
        <v>OK</v>
      </c>
      <c r="T217" s="48"/>
      <c r="U217" s="48"/>
      <c r="V217" s="48"/>
      <c r="W217" s="48"/>
      <c r="X217" s="48"/>
      <c r="Y217" s="50"/>
      <c r="Z217" s="50"/>
      <c r="AA217" s="50"/>
      <c r="AB217" s="50"/>
      <c r="AC217" s="50"/>
      <c r="AD217" s="50"/>
      <c r="AE217" s="50"/>
      <c r="AF217" s="51"/>
      <c r="AG217" s="51"/>
      <c r="AH217" s="51"/>
      <c r="AI217" s="51"/>
    </row>
    <row r="218" spans="1:35" ht="40" customHeight="1" x14ac:dyDescent="0.35">
      <c r="A218" s="109"/>
      <c r="B218" s="112"/>
      <c r="C218" s="33">
        <v>215</v>
      </c>
      <c r="D218" s="115"/>
      <c r="E218" s="39" t="s">
        <v>72</v>
      </c>
      <c r="F218" s="40" t="s">
        <v>125</v>
      </c>
      <c r="G218" s="40" t="s">
        <v>101</v>
      </c>
      <c r="H218" s="40" t="s">
        <v>29</v>
      </c>
      <c r="I218" s="38">
        <v>960</v>
      </c>
      <c r="J218" s="17">
        <v>0</v>
      </c>
      <c r="K218" s="79">
        <f t="shared" si="14"/>
        <v>0</v>
      </c>
      <c r="L218" s="81">
        <f t="shared" si="17"/>
        <v>0</v>
      </c>
      <c r="M218" s="82"/>
      <c r="N218" s="83">
        <f t="shared" si="15"/>
        <v>0</v>
      </c>
      <c r="O218" s="80"/>
      <c r="P218" s="80"/>
      <c r="Q218" s="80"/>
      <c r="R218" s="84">
        <f t="shared" si="16"/>
        <v>0</v>
      </c>
      <c r="S218" s="19" t="str">
        <f t="shared" si="9"/>
        <v>OK</v>
      </c>
      <c r="T218" s="48"/>
      <c r="U218" s="48"/>
      <c r="V218" s="48"/>
      <c r="W218" s="48"/>
      <c r="X218" s="48"/>
      <c r="Y218" s="50"/>
      <c r="Z218" s="50"/>
      <c r="AA218" s="50"/>
      <c r="AB218" s="50"/>
      <c r="AC218" s="50"/>
      <c r="AD218" s="50"/>
      <c r="AE218" s="50"/>
      <c r="AF218" s="51"/>
      <c r="AG218" s="51"/>
      <c r="AH218" s="51"/>
      <c r="AI218" s="51"/>
    </row>
    <row r="219" spans="1:35" ht="40" customHeight="1" x14ac:dyDescent="0.35">
      <c r="A219" s="109"/>
      <c r="B219" s="112"/>
      <c r="C219" s="33">
        <v>216</v>
      </c>
      <c r="D219" s="115"/>
      <c r="E219" s="39" t="s">
        <v>74</v>
      </c>
      <c r="F219" s="40" t="s">
        <v>125</v>
      </c>
      <c r="G219" s="40" t="s">
        <v>102</v>
      </c>
      <c r="H219" s="40" t="s">
        <v>29</v>
      </c>
      <c r="I219" s="38">
        <v>1340</v>
      </c>
      <c r="J219" s="17">
        <v>0</v>
      </c>
      <c r="K219" s="79">
        <f t="shared" si="14"/>
        <v>0</v>
      </c>
      <c r="L219" s="81">
        <f t="shared" si="17"/>
        <v>0</v>
      </c>
      <c r="M219" s="82"/>
      <c r="N219" s="83">
        <f t="shared" si="15"/>
        <v>0</v>
      </c>
      <c r="O219" s="80"/>
      <c r="P219" s="80"/>
      <c r="Q219" s="80"/>
      <c r="R219" s="84">
        <f t="shared" si="16"/>
        <v>0</v>
      </c>
      <c r="S219" s="19" t="str">
        <f t="shared" si="9"/>
        <v>OK</v>
      </c>
      <c r="T219" s="48"/>
      <c r="U219" s="48"/>
      <c r="V219" s="48"/>
      <c r="W219" s="48"/>
      <c r="X219" s="48"/>
      <c r="Y219" s="50"/>
      <c r="Z219" s="50"/>
      <c r="AA219" s="50"/>
      <c r="AB219" s="50"/>
      <c r="AC219" s="50"/>
      <c r="AD219" s="50"/>
      <c r="AE219" s="50"/>
      <c r="AF219" s="51"/>
      <c r="AG219" s="51"/>
      <c r="AH219" s="51"/>
      <c r="AI219" s="51"/>
    </row>
    <row r="220" spans="1:35" ht="40" customHeight="1" x14ac:dyDescent="0.35">
      <c r="A220" s="109"/>
      <c r="B220" s="112"/>
      <c r="C220" s="33">
        <v>217</v>
      </c>
      <c r="D220" s="115"/>
      <c r="E220" s="39" t="s">
        <v>76</v>
      </c>
      <c r="F220" s="40" t="s">
        <v>125</v>
      </c>
      <c r="G220" s="40" t="s">
        <v>137</v>
      </c>
      <c r="H220" s="40" t="s">
        <v>29</v>
      </c>
      <c r="I220" s="38">
        <v>610</v>
      </c>
      <c r="J220" s="17">
        <v>0</v>
      </c>
      <c r="K220" s="79">
        <f t="shared" si="14"/>
        <v>0</v>
      </c>
      <c r="L220" s="81">
        <f t="shared" si="17"/>
        <v>0</v>
      </c>
      <c r="M220" s="82"/>
      <c r="N220" s="83">
        <f t="shared" si="15"/>
        <v>0</v>
      </c>
      <c r="O220" s="80"/>
      <c r="P220" s="80"/>
      <c r="Q220" s="80"/>
      <c r="R220" s="84">
        <f t="shared" si="16"/>
        <v>0</v>
      </c>
      <c r="S220" s="19" t="str">
        <f t="shared" si="9"/>
        <v>OK</v>
      </c>
      <c r="T220" s="48"/>
      <c r="U220" s="48"/>
      <c r="V220" s="48"/>
      <c r="W220" s="48"/>
      <c r="X220" s="48"/>
      <c r="Y220" s="50"/>
      <c r="Z220" s="50"/>
      <c r="AA220" s="50"/>
      <c r="AB220" s="50"/>
      <c r="AC220" s="50"/>
      <c r="AD220" s="50"/>
      <c r="AE220" s="50"/>
      <c r="AF220" s="51"/>
      <c r="AG220" s="51"/>
      <c r="AH220" s="51"/>
      <c r="AI220" s="51"/>
    </row>
    <row r="221" spans="1:35" ht="40" customHeight="1" x14ac:dyDescent="0.35">
      <c r="A221" s="109"/>
      <c r="B221" s="112"/>
      <c r="C221" s="33">
        <v>218</v>
      </c>
      <c r="D221" s="115"/>
      <c r="E221" s="39" t="s">
        <v>77</v>
      </c>
      <c r="F221" s="40" t="s">
        <v>125</v>
      </c>
      <c r="G221" s="40" t="s">
        <v>137</v>
      </c>
      <c r="H221" s="40" t="s">
        <v>29</v>
      </c>
      <c r="I221" s="38">
        <v>1150</v>
      </c>
      <c r="J221" s="17">
        <v>0</v>
      </c>
      <c r="K221" s="79">
        <f t="shared" si="14"/>
        <v>0</v>
      </c>
      <c r="L221" s="81">
        <f t="shared" si="17"/>
        <v>0</v>
      </c>
      <c r="M221" s="82"/>
      <c r="N221" s="83">
        <f t="shared" si="15"/>
        <v>0</v>
      </c>
      <c r="O221" s="80"/>
      <c r="P221" s="80"/>
      <c r="Q221" s="80"/>
      <c r="R221" s="84">
        <f t="shared" si="16"/>
        <v>0</v>
      </c>
      <c r="S221" s="19" t="str">
        <f t="shared" si="9"/>
        <v>OK</v>
      </c>
      <c r="T221" s="48"/>
      <c r="U221" s="48"/>
      <c r="V221" s="48"/>
      <c r="W221" s="48"/>
      <c r="X221" s="48"/>
      <c r="Y221" s="50"/>
      <c r="Z221" s="50"/>
      <c r="AA221" s="50"/>
      <c r="AB221" s="50"/>
      <c r="AC221" s="50"/>
      <c r="AD221" s="50"/>
      <c r="AE221" s="50"/>
      <c r="AF221" s="51"/>
      <c r="AG221" s="51"/>
      <c r="AH221" s="51"/>
      <c r="AI221" s="51"/>
    </row>
    <row r="222" spans="1:35" ht="40" customHeight="1" x14ac:dyDescent="0.35">
      <c r="A222" s="109"/>
      <c r="B222" s="112"/>
      <c r="C222" s="33">
        <v>219</v>
      </c>
      <c r="D222" s="115"/>
      <c r="E222" s="39" t="s">
        <v>78</v>
      </c>
      <c r="F222" s="40" t="s">
        <v>125</v>
      </c>
      <c r="G222" s="40" t="s">
        <v>137</v>
      </c>
      <c r="H222" s="40" t="s">
        <v>29</v>
      </c>
      <c r="I222" s="38">
        <v>90</v>
      </c>
      <c r="J222" s="17">
        <v>0</v>
      </c>
      <c r="K222" s="79">
        <f t="shared" si="14"/>
        <v>0</v>
      </c>
      <c r="L222" s="81">
        <f t="shared" si="17"/>
        <v>0</v>
      </c>
      <c r="M222" s="82"/>
      <c r="N222" s="83">
        <f t="shared" si="15"/>
        <v>0</v>
      </c>
      <c r="O222" s="80"/>
      <c r="P222" s="80"/>
      <c r="Q222" s="80"/>
      <c r="R222" s="84">
        <f t="shared" si="16"/>
        <v>0</v>
      </c>
      <c r="S222" s="19" t="str">
        <f t="shared" si="9"/>
        <v>OK</v>
      </c>
      <c r="T222" s="48"/>
      <c r="U222" s="48"/>
      <c r="V222" s="48"/>
      <c r="W222" s="48"/>
      <c r="X222" s="48"/>
      <c r="Y222" s="50"/>
      <c r="Z222" s="50"/>
      <c r="AA222" s="50"/>
      <c r="AB222" s="50"/>
      <c r="AC222" s="50"/>
      <c r="AD222" s="50"/>
      <c r="AE222" s="50"/>
      <c r="AF222" s="51"/>
      <c r="AG222" s="51"/>
      <c r="AH222" s="51"/>
      <c r="AI222" s="51"/>
    </row>
    <row r="223" spans="1:35" ht="40" customHeight="1" x14ac:dyDescent="0.35">
      <c r="A223" s="109"/>
      <c r="B223" s="112"/>
      <c r="C223" s="33">
        <v>220</v>
      </c>
      <c r="D223" s="115"/>
      <c r="E223" s="39" t="s">
        <v>131</v>
      </c>
      <c r="F223" s="40" t="s">
        <v>125</v>
      </c>
      <c r="G223" s="40" t="s">
        <v>137</v>
      </c>
      <c r="H223" s="40" t="s">
        <v>29</v>
      </c>
      <c r="I223" s="38">
        <v>70</v>
      </c>
      <c r="J223" s="17">
        <v>0</v>
      </c>
      <c r="K223" s="79">
        <f t="shared" si="14"/>
        <v>0</v>
      </c>
      <c r="L223" s="81">
        <f t="shared" si="17"/>
        <v>0</v>
      </c>
      <c r="M223" s="82"/>
      <c r="N223" s="83">
        <f t="shared" si="15"/>
        <v>0</v>
      </c>
      <c r="O223" s="80"/>
      <c r="P223" s="80"/>
      <c r="Q223" s="80"/>
      <c r="R223" s="84">
        <f t="shared" si="16"/>
        <v>0</v>
      </c>
      <c r="S223" s="19" t="str">
        <f t="shared" si="9"/>
        <v>OK</v>
      </c>
      <c r="T223" s="48"/>
      <c r="U223" s="48"/>
      <c r="V223" s="48"/>
      <c r="W223" s="48"/>
      <c r="X223" s="48"/>
      <c r="Y223" s="50"/>
      <c r="Z223" s="50"/>
      <c r="AA223" s="50"/>
      <c r="AB223" s="50"/>
      <c r="AC223" s="50"/>
      <c r="AD223" s="50"/>
      <c r="AE223" s="50"/>
      <c r="AF223" s="51"/>
      <c r="AG223" s="51"/>
      <c r="AH223" s="51"/>
      <c r="AI223" s="51"/>
    </row>
    <row r="224" spans="1:35" ht="40" customHeight="1" x14ac:dyDescent="0.35">
      <c r="A224" s="109"/>
      <c r="B224" s="112"/>
      <c r="C224" s="33">
        <v>221</v>
      </c>
      <c r="D224" s="115"/>
      <c r="E224" s="39" t="s">
        <v>132</v>
      </c>
      <c r="F224" s="40" t="s">
        <v>37</v>
      </c>
      <c r="G224" s="40" t="s">
        <v>117</v>
      </c>
      <c r="H224" s="40" t="s">
        <v>29</v>
      </c>
      <c r="I224" s="38">
        <v>16.18</v>
      </c>
      <c r="J224" s="17">
        <v>0</v>
      </c>
      <c r="K224" s="79">
        <f t="shared" si="14"/>
        <v>0</v>
      </c>
      <c r="L224" s="81">
        <f t="shared" si="17"/>
        <v>0</v>
      </c>
      <c r="M224" s="82"/>
      <c r="N224" s="83">
        <f t="shared" si="15"/>
        <v>0</v>
      </c>
      <c r="O224" s="80"/>
      <c r="P224" s="80"/>
      <c r="Q224" s="80"/>
      <c r="R224" s="84">
        <f t="shared" si="16"/>
        <v>0</v>
      </c>
      <c r="S224" s="19" t="str">
        <f t="shared" si="9"/>
        <v>OK</v>
      </c>
      <c r="T224" s="48"/>
      <c r="U224" s="48"/>
      <c r="V224" s="48"/>
      <c r="W224" s="48"/>
      <c r="X224" s="48"/>
      <c r="Y224" s="50"/>
      <c r="Z224" s="50"/>
      <c r="AA224" s="50"/>
      <c r="AB224" s="50"/>
      <c r="AC224" s="50"/>
      <c r="AD224" s="50"/>
      <c r="AE224" s="50"/>
      <c r="AF224" s="51"/>
      <c r="AG224" s="51"/>
      <c r="AH224" s="51"/>
      <c r="AI224" s="51"/>
    </row>
    <row r="225" spans="1:35" ht="40" customHeight="1" x14ac:dyDescent="0.35">
      <c r="A225" s="109"/>
      <c r="B225" s="112"/>
      <c r="C225" s="33">
        <v>222</v>
      </c>
      <c r="D225" s="115"/>
      <c r="E225" s="39" t="s">
        <v>135</v>
      </c>
      <c r="F225" s="40" t="s">
        <v>37</v>
      </c>
      <c r="G225" s="40" t="s">
        <v>118</v>
      </c>
      <c r="H225" s="40" t="s">
        <v>29</v>
      </c>
      <c r="I225" s="38">
        <v>45</v>
      </c>
      <c r="J225" s="17">
        <v>0</v>
      </c>
      <c r="K225" s="79">
        <f t="shared" si="14"/>
        <v>0</v>
      </c>
      <c r="L225" s="81">
        <f t="shared" si="17"/>
        <v>0</v>
      </c>
      <c r="M225" s="82"/>
      <c r="N225" s="83">
        <f t="shared" si="15"/>
        <v>0</v>
      </c>
      <c r="O225" s="80"/>
      <c r="P225" s="80"/>
      <c r="Q225" s="80"/>
      <c r="R225" s="84">
        <f t="shared" si="16"/>
        <v>0</v>
      </c>
      <c r="S225" s="19" t="str">
        <f t="shared" si="9"/>
        <v>OK</v>
      </c>
      <c r="T225" s="48"/>
      <c r="U225" s="48"/>
      <c r="V225" s="48"/>
      <c r="W225" s="48"/>
      <c r="X225" s="48"/>
      <c r="Y225" s="50"/>
      <c r="Z225" s="50"/>
      <c r="AA225" s="50"/>
      <c r="AB225" s="50"/>
      <c r="AC225" s="50"/>
      <c r="AD225" s="50"/>
      <c r="AE225" s="50"/>
      <c r="AF225" s="51"/>
      <c r="AG225" s="51"/>
      <c r="AH225" s="51"/>
      <c r="AI225" s="51"/>
    </row>
    <row r="226" spans="1:35" ht="40" customHeight="1" x14ac:dyDescent="0.35">
      <c r="A226" s="109"/>
      <c r="B226" s="112"/>
      <c r="C226" s="33">
        <v>223</v>
      </c>
      <c r="D226" s="115"/>
      <c r="E226" s="39" t="s">
        <v>136</v>
      </c>
      <c r="F226" s="40" t="s">
        <v>37</v>
      </c>
      <c r="G226" s="40" t="s">
        <v>119</v>
      </c>
      <c r="H226" s="40" t="s">
        <v>29</v>
      </c>
      <c r="I226" s="38">
        <v>30</v>
      </c>
      <c r="J226" s="17">
        <v>0</v>
      </c>
      <c r="K226" s="79">
        <f t="shared" si="14"/>
        <v>0</v>
      </c>
      <c r="L226" s="81">
        <f t="shared" si="17"/>
        <v>0</v>
      </c>
      <c r="M226" s="82"/>
      <c r="N226" s="83">
        <f t="shared" si="15"/>
        <v>0</v>
      </c>
      <c r="O226" s="80"/>
      <c r="P226" s="80"/>
      <c r="Q226" s="80"/>
      <c r="R226" s="84">
        <f t="shared" si="16"/>
        <v>0</v>
      </c>
      <c r="S226" s="19" t="str">
        <f t="shared" si="9"/>
        <v>OK</v>
      </c>
      <c r="T226" s="48"/>
      <c r="U226" s="48"/>
      <c r="V226" s="48"/>
      <c r="W226" s="48"/>
      <c r="X226" s="48"/>
      <c r="Y226" s="50"/>
      <c r="Z226" s="50"/>
      <c r="AA226" s="50"/>
      <c r="AB226" s="50"/>
      <c r="AC226" s="50"/>
      <c r="AD226" s="50"/>
      <c r="AE226" s="50"/>
      <c r="AF226" s="51"/>
      <c r="AG226" s="51"/>
      <c r="AH226" s="51"/>
      <c r="AI226" s="51"/>
    </row>
    <row r="227" spans="1:35" ht="40" customHeight="1" x14ac:dyDescent="0.35">
      <c r="A227" s="109"/>
      <c r="B227" s="112"/>
      <c r="C227" s="33">
        <v>224</v>
      </c>
      <c r="D227" s="115"/>
      <c r="E227" s="39" t="s">
        <v>86</v>
      </c>
      <c r="F227" s="40" t="s">
        <v>125</v>
      </c>
      <c r="G227" s="40" t="s">
        <v>137</v>
      </c>
      <c r="H227" s="40" t="s">
        <v>29</v>
      </c>
      <c r="I227" s="38">
        <v>400</v>
      </c>
      <c r="J227" s="17">
        <v>0</v>
      </c>
      <c r="K227" s="79">
        <f t="shared" si="14"/>
        <v>0</v>
      </c>
      <c r="L227" s="81">
        <f t="shared" si="17"/>
        <v>0</v>
      </c>
      <c r="M227" s="82"/>
      <c r="N227" s="83">
        <f t="shared" si="15"/>
        <v>0</v>
      </c>
      <c r="O227" s="80"/>
      <c r="P227" s="80"/>
      <c r="Q227" s="80"/>
      <c r="R227" s="84">
        <f t="shared" si="16"/>
        <v>0</v>
      </c>
      <c r="S227" s="19" t="str">
        <f t="shared" si="9"/>
        <v>OK</v>
      </c>
      <c r="T227" s="48"/>
      <c r="U227" s="48"/>
      <c r="V227" s="48"/>
      <c r="W227" s="48"/>
      <c r="X227" s="48"/>
      <c r="Y227" s="50"/>
      <c r="Z227" s="50"/>
      <c r="AA227" s="50"/>
      <c r="AB227" s="50"/>
      <c r="AC227" s="50"/>
      <c r="AD227" s="50"/>
      <c r="AE227" s="50"/>
      <c r="AF227" s="51"/>
      <c r="AG227" s="51"/>
      <c r="AH227" s="51"/>
      <c r="AI227" s="51"/>
    </row>
    <row r="228" spans="1:35" ht="40" customHeight="1" x14ac:dyDescent="0.35">
      <c r="A228" s="109"/>
      <c r="B228" s="112"/>
      <c r="C228" s="33">
        <v>225</v>
      </c>
      <c r="D228" s="115"/>
      <c r="E228" s="39" t="s">
        <v>89</v>
      </c>
      <c r="F228" s="40" t="s">
        <v>37</v>
      </c>
      <c r="G228" s="40" t="s">
        <v>137</v>
      </c>
      <c r="H228" s="40" t="s">
        <v>29</v>
      </c>
      <c r="I228" s="38">
        <v>190</v>
      </c>
      <c r="J228" s="17">
        <v>0</v>
      </c>
      <c r="K228" s="79">
        <f t="shared" si="14"/>
        <v>0</v>
      </c>
      <c r="L228" s="81">
        <f t="shared" si="17"/>
        <v>0</v>
      </c>
      <c r="M228" s="82"/>
      <c r="N228" s="83">
        <f t="shared" si="15"/>
        <v>0</v>
      </c>
      <c r="O228" s="80"/>
      <c r="P228" s="80"/>
      <c r="Q228" s="80"/>
      <c r="R228" s="84">
        <f t="shared" si="16"/>
        <v>0</v>
      </c>
      <c r="S228" s="19" t="str">
        <f t="shared" si="9"/>
        <v>OK</v>
      </c>
      <c r="T228" s="48"/>
      <c r="U228" s="48"/>
      <c r="V228" s="48"/>
      <c r="W228" s="48"/>
      <c r="X228" s="48"/>
      <c r="Y228" s="50"/>
      <c r="Z228" s="50"/>
      <c r="AA228" s="50"/>
      <c r="AB228" s="50"/>
      <c r="AC228" s="50"/>
      <c r="AD228" s="50"/>
      <c r="AE228" s="50"/>
      <c r="AF228" s="51"/>
      <c r="AG228" s="51"/>
      <c r="AH228" s="51"/>
      <c r="AI228" s="51"/>
    </row>
    <row r="229" spans="1:35" ht="40" customHeight="1" x14ac:dyDescent="0.35">
      <c r="A229" s="109"/>
      <c r="B229" s="112"/>
      <c r="C229" s="33">
        <v>226</v>
      </c>
      <c r="D229" s="115"/>
      <c r="E229" s="39" t="s">
        <v>90</v>
      </c>
      <c r="F229" s="40" t="s">
        <v>37</v>
      </c>
      <c r="G229" s="40" t="s">
        <v>137</v>
      </c>
      <c r="H229" s="40" t="s">
        <v>29</v>
      </c>
      <c r="I229" s="38">
        <v>100</v>
      </c>
      <c r="J229" s="17">
        <v>0</v>
      </c>
      <c r="K229" s="79">
        <f t="shared" si="14"/>
        <v>0</v>
      </c>
      <c r="L229" s="81">
        <f t="shared" si="17"/>
        <v>0</v>
      </c>
      <c r="M229" s="82"/>
      <c r="N229" s="83">
        <f t="shared" si="15"/>
        <v>0</v>
      </c>
      <c r="O229" s="80"/>
      <c r="P229" s="80"/>
      <c r="Q229" s="80"/>
      <c r="R229" s="84">
        <f t="shared" si="16"/>
        <v>0</v>
      </c>
      <c r="S229" s="19" t="str">
        <f t="shared" si="9"/>
        <v>OK</v>
      </c>
      <c r="T229" s="48"/>
      <c r="U229" s="48"/>
      <c r="V229" s="48"/>
      <c r="W229" s="48"/>
      <c r="X229" s="48"/>
      <c r="Y229" s="50"/>
      <c r="Z229" s="50"/>
      <c r="AA229" s="50"/>
      <c r="AB229" s="50"/>
      <c r="AC229" s="50"/>
      <c r="AD229" s="50"/>
      <c r="AE229" s="50"/>
      <c r="AF229" s="51"/>
      <c r="AG229" s="51"/>
      <c r="AH229" s="51"/>
      <c r="AI229" s="51"/>
    </row>
    <row r="230" spans="1:35" ht="40" customHeight="1" x14ac:dyDescent="0.35">
      <c r="A230" s="109"/>
      <c r="B230" s="112"/>
      <c r="C230" s="33">
        <v>227</v>
      </c>
      <c r="D230" s="115"/>
      <c r="E230" s="39" t="s">
        <v>91</v>
      </c>
      <c r="F230" s="40" t="s">
        <v>37</v>
      </c>
      <c r="G230" s="40" t="s">
        <v>120</v>
      </c>
      <c r="H230" s="40" t="s">
        <v>29</v>
      </c>
      <c r="I230" s="38">
        <v>20</v>
      </c>
      <c r="J230" s="17">
        <v>0</v>
      </c>
      <c r="K230" s="79">
        <f t="shared" si="14"/>
        <v>0</v>
      </c>
      <c r="L230" s="81">
        <f t="shared" si="17"/>
        <v>0</v>
      </c>
      <c r="M230" s="82"/>
      <c r="N230" s="83">
        <f t="shared" si="15"/>
        <v>0</v>
      </c>
      <c r="O230" s="80"/>
      <c r="P230" s="80"/>
      <c r="Q230" s="80"/>
      <c r="R230" s="84">
        <f t="shared" si="16"/>
        <v>0</v>
      </c>
      <c r="S230" s="19" t="str">
        <f t="shared" si="9"/>
        <v>OK</v>
      </c>
      <c r="T230" s="48"/>
      <c r="U230" s="48"/>
      <c r="V230" s="48"/>
      <c r="W230" s="48"/>
      <c r="X230" s="48"/>
      <c r="Y230" s="50"/>
      <c r="Z230" s="50"/>
      <c r="AA230" s="50"/>
      <c r="AB230" s="50"/>
      <c r="AC230" s="50"/>
      <c r="AD230" s="50"/>
      <c r="AE230" s="50"/>
      <c r="AF230" s="51"/>
      <c r="AG230" s="51"/>
      <c r="AH230" s="51"/>
      <c r="AI230" s="51"/>
    </row>
    <row r="231" spans="1:35" ht="40" customHeight="1" x14ac:dyDescent="0.35">
      <c r="A231" s="109"/>
      <c r="B231" s="112"/>
      <c r="C231" s="33">
        <v>228</v>
      </c>
      <c r="D231" s="115"/>
      <c r="E231" s="39" t="s">
        <v>93</v>
      </c>
      <c r="F231" s="40" t="s">
        <v>125</v>
      </c>
      <c r="G231" s="40" t="s">
        <v>137</v>
      </c>
      <c r="H231" s="40" t="s">
        <v>29</v>
      </c>
      <c r="I231" s="38">
        <v>133</v>
      </c>
      <c r="J231" s="17">
        <v>0</v>
      </c>
      <c r="K231" s="79">
        <f t="shared" si="14"/>
        <v>0</v>
      </c>
      <c r="L231" s="81">
        <f t="shared" si="17"/>
        <v>0</v>
      </c>
      <c r="M231" s="82"/>
      <c r="N231" s="83">
        <f t="shared" si="15"/>
        <v>0</v>
      </c>
      <c r="O231" s="80"/>
      <c r="P231" s="80"/>
      <c r="Q231" s="80"/>
      <c r="R231" s="84">
        <f t="shared" si="16"/>
        <v>0</v>
      </c>
      <c r="S231" s="19" t="str">
        <f t="shared" si="9"/>
        <v>OK</v>
      </c>
      <c r="T231" s="48"/>
      <c r="U231" s="48"/>
      <c r="V231" s="48"/>
      <c r="W231" s="48"/>
      <c r="X231" s="48"/>
      <c r="Y231" s="50"/>
      <c r="Z231" s="50"/>
      <c r="AA231" s="50"/>
      <c r="AB231" s="50"/>
      <c r="AC231" s="50"/>
      <c r="AD231" s="50"/>
      <c r="AE231" s="50"/>
      <c r="AF231" s="51"/>
      <c r="AG231" s="51"/>
      <c r="AH231" s="51"/>
      <c r="AI231" s="51"/>
    </row>
    <row r="232" spans="1:35" ht="40" customHeight="1" x14ac:dyDescent="0.35">
      <c r="A232" s="110"/>
      <c r="B232" s="113"/>
      <c r="C232" s="33">
        <v>229</v>
      </c>
      <c r="D232" s="116"/>
      <c r="E232" s="39" t="s">
        <v>94</v>
      </c>
      <c r="F232" s="40" t="s">
        <v>125</v>
      </c>
      <c r="G232" s="40" t="s">
        <v>137</v>
      </c>
      <c r="H232" s="40" t="s">
        <v>29</v>
      </c>
      <c r="I232" s="38">
        <v>204.77</v>
      </c>
      <c r="J232" s="17">
        <v>0</v>
      </c>
      <c r="K232" s="79">
        <f t="shared" si="14"/>
        <v>0</v>
      </c>
      <c r="L232" s="81">
        <f t="shared" si="17"/>
        <v>0</v>
      </c>
      <c r="M232" s="82"/>
      <c r="N232" s="83">
        <f t="shared" si="15"/>
        <v>0</v>
      </c>
      <c r="O232" s="80"/>
      <c r="P232" s="80"/>
      <c r="Q232" s="80"/>
      <c r="R232" s="84">
        <f t="shared" si="16"/>
        <v>0</v>
      </c>
      <c r="S232" s="19" t="str">
        <f t="shared" si="9"/>
        <v>OK</v>
      </c>
      <c r="T232" s="48"/>
      <c r="U232" s="48"/>
      <c r="V232" s="48"/>
      <c r="W232" s="48"/>
      <c r="X232" s="48"/>
      <c r="Y232" s="50"/>
      <c r="Z232" s="50"/>
      <c r="AA232" s="50"/>
      <c r="AB232" s="50"/>
      <c r="AC232" s="50"/>
      <c r="AD232" s="50"/>
      <c r="AE232" s="50"/>
      <c r="AF232" s="51"/>
      <c r="AG232" s="51"/>
      <c r="AH232" s="51"/>
      <c r="AI232" s="51"/>
    </row>
    <row r="233" spans="1:35" ht="40" customHeight="1" x14ac:dyDescent="0.35">
      <c r="A233" s="108" t="s">
        <v>145</v>
      </c>
      <c r="B233" s="111">
        <v>7</v>
      </c>
      <c r="C233" s="33">
        <v>230</v>
      </c>
      <c r="D233" s="114" t="s">
        <v>124</v>
      </c>
      <c r="E233" s="39" t="s">
        <v>27</v>
      </c>
      <c r="F233" s="40" t="s">
        <v>125</v>
      </c>
      <c r="G233" s="40" t="s">
        <v>137</v>
      </c>
      <c r="H233" s="40" t="s">
        <v>29</v>
      </c>
      <c r="I233" s="38">
        <v>177</v>
      </c>
      <c r="J233" s="17">
        <v>0</v>
      </c>
      <c r="K233" s="79">
        <f t="shared" si="14"/>
        <v>0</v>
      </c>
      <c r="L233" s="81">
        <f t="shared" si="17"/>
        <v>0</v>
      </c>
      <c r="M233" s="82"/>
      <c r="N233" s="83">
        <f t="shared" si="15"/>
        <v>0</v>
      </c>
      <c r="O233" s="80"/>
      <c r="P233" s="80"/>
      <c r="Q233" s="80"/>
      <c r="R233" s="84">
        <f t="shared" si="16"/>
        <v>0</v>
      </c>
      <c r="S233" s="19" t="str">
        <f t="shared" si="9"/>
        <v>OK</v>
      </c>
      <c r="T233" s="48"/>
      <c r="U233" s="48"/>
      <c r="V233" s="48"/>
      <c r="W233" s="48"/>
      <c r="X233" s="48"/>
      <c r="Y233" s="50"/>
      <c r="Z233" s="50"/>
      <c r="AA233" s="50"/>
      <c r="AB233" s="50"/>
      <c r="AC233" s="50"/>
      <c r="AD233" s="50"/>
      <c r="AE233" s="50"/>
      <c r="AF233" s="51"/>
      <c r="AG233" s="51"/>
      <c r="AH233" s="51"/>
      <c r="AI233" s="51"/>
    </row>
    <row r="234" spans="1:35" ht="40" customHeight="1" x14ac:dyDescent="0.35">
      <c r="A234" s="109"/>
      <c r="B234" s="112"/>
      <c r="C234" s="33">
        <v>231</v>
      </c>
      <c r="D234" s="115"/>
      <c r="E234" s="39" t="s">
        <v>30</v>
      </c>
      <c r="F234" s="40" t="s">
        <v>31</v>
      </c>
      <c r="G234" s="40" t="s">
        <v>137</v>
      </c>
      <c r="H234" s="40" t="s">
        <v>29</v>
      </c>
      <c r="I234" s="38">
        <v>20</v>
      </c>
      <c r="J234" s="17">
        <v>0</v>
      </c>
      <c r="K234" s="79">
        <f t="shared" si="14"/>
        <v>0</v>
      </c>
      <c r="L234" s="81">
        <f t="shared" si="17"/>
        <v>0</v>
      </c>
      <c r="M234" s="82"/>
      <c r="N234" s="83">
        <f t="shared" si="15"/>
        <v>0</v>
      </c>
      <c r="O234" s="80"/>
      <c r="P234" s="80"/>
      <c r="Q234" s="80"/>
      <c r="R234" s="84">
        <f t="shared" si="16"/>
        <v>0</v>
      </c>
      <c r="S234" s="19" t="str">
        <f t="shared" si="9"/>
        <v>OK</v>
      </c>
      <c r="T234" s="48"/>
      <c r="U234" s="48"/>
      <c r="V234" s="48"/>
      <c r="W234" s="48"/>
      <c r="X234" s="48"/>
      <c r="Y234" s="50"/>
      <c r="Z234" s="50"/>
      <c r="AA234" s="50"/>
      <c r="AB234" s="50"/>
      <c r="AC234" s="50"/>
      <c r="AD234" s="50"/>
      <c r="AE234" s="50"/>
      <c r="AF234" s="51"/>
      <c r="AG234" s="51"/>
      <c r="AH234" s="51"/>
      <c r="AI234" s="51"/>
    </row>
    <row r="235" spans="1:35" ht="40" customHeight="1" x14ac:dyDescent="0.35">
      <c r="A235" s="109"/>
      <c r="B235" s="112"/>
      <c r="C235" s="33">
        <v>232</v>
      </c>
      <c r="D235" s="115"/>
      <c r="E235" s="39" t="s">
        <v>32</v>
      </c>
      <c r="F235" s="40" t="s">
        <v>125</v>
      </c>
      <c r="G235" s="40" t="s">
        <v>137</v>
      </c>
      <c r="H235" s="40" t="s">
        <v>29</v>
      </c>
      <c r="I235" s="38">
        <v>32</v>
      </c>
      <c r="J235" s="17">
        <v>0</v>
      </c>
      <c r="K235" s="79">
        <f t="shared" si="14"/>
        <v>0</v>
      </c>
      <c r="L235" s="81">
        <f t="shared" si="17"/>
        <v>0</v>
      </c>
      <c r="M235" s="82"/>
      <c r="N235" s="83">
        <f t="shared" si="15"/>
        <v>0</v>
      </c>
      <c r="O235" s="80"/>
      <c r="P235" s="80"/>
      <c r="Q235" s="80"/>
      <c r="R235" s="84">
        <f t="shared" si="16"/>
        <v>0</v>
      </c>
      <c r="S235" s="19" t="str">
        <f t="shared" si="9"/>
        <v>OK</v>
      </c>
      <c r="T235" s="48"/>
      <c r="U235" s="48"/>
      <c r="V235" s="48"/>
      <c r="W235" s="48"/>
      <c r="X235" s="48"/>
      <c r="Y235" s="50"/>
      <c r="Z235" s="50"/>
      <c r="AA235" s="50"/>
      <c r="AB235" s="50"/>
      <c r="AC235" s="50"/>
      <c r="AD235" s="50"/>
      <c r="AE235" s="50"/>
      <c r="AF235" s="51"/>
      <c r="AG235" s="51"/>
      <c r="AH235" s="51"/>
      <c r="AI235" s="51"/>
    </row>
    <row r="236" spans="1:35" ht="40" customHeight="1" x14ac:dyDescent="0.35">
      <c r="A236" s="109"/>
      <c r="B236" s="112"/>
      <c r="C236" s="33">
        <v>233</v>
      </c>
      <c r="D236" s="115"/>
      <c r="E236" s="39" t="s">
        <v>33</v>
      </c>
      <c r="F236" s="40" t="s">
        <v>125</v>
      </c>
      <c r="G236" s="40" t="s">
        <v>101</v>
      </c>
      <c r="H236" s="40" t="s">
        <v>29</v>
      </c>
      <c r="I236" s="38">
        <v>52</v>
      </c>
      <c r="J236" s="17">
        <v>0</v>
      </c>
      <c r="K236" s="79">
        <f t="shared" si="14"/>
        <v>0</v>
      </c>
      <c r="L236" s="81">
        <f t="shared" si="17"/>
        <v>0</v>
      </c>
      <c r="M236" s="82"/>
      <c r="N236" s="83">
        <f t="shared" si="15"/>
        <v>0</v>
      </c>
      <c r="O236" s="80"/>
      <c r="P236" s="80"/>
      <c r="Q236" s="80"/>
      <c r="R236" s="84">
        <f t="shared" si="16"/>
        <v>0</v>
      </c>
      <c r="S236" s="19" t="str">
        <f t="shared" si="9"/>
        <v>OK</v>
      </c>
      <c r="T236" s="48"/>
      <c r="U236" s="48"/>
      <c r="V236" s="48"/>
      <c r="W236" s="48"/>
      <c r="X236" s="48"/>
      <c r="Y236" s="50"/>
      <c r="Z236" s="50"/>
      <c r="AA236" s="50"/>
      <c r="AB236" s="50"/>
      <c r="AC236" s="50"/>
      <c r="AD236" s="50"/>
      <c r="AE236" s="50"/>
      <c r="AF236" s="51"/>
      <c r="AG236" s="51"/>
      <c r="AH236" s="51"/>
      <c r="AI236" s="51"/>
    </row>
    <row r="237" spans="1:35" ht="40" customHeight="1" x14ac:dyDescent="0.35">
      <c r="A237" s="109"/>
      <c r="B237" s="112"/>
      <c r="C237" s="33">
        <v>234</v>
      </c>
      <c r="D237" s="115"/>
      <c r="E237" s="39" t="s">
        <v>35</v>
      </c>
      <c r="F237" s="40" t="s">
        <v>125</v>
      </c>
      <c r="G237" s="40" t="s">
        <v>102</v>
      </c>
      <c r="H237" s="40" t="s">
        <v>29</v>
      </c>
      <c r="I237" s="38">
        <v>75</v>
      </c>
      <c r="J237" s="17">
        <v>0</v>
      </c>
      <c r="K237" s="79">
        <f t="shared" si="14"/>
        <v>0</v>
      </c>
      <c r="L237" s="81">
        <f t="shared" si="17"/>
        <v>0</v>
      </c>
      <c r="M237" s="82"/>
      <c r="N237" s="83">
        <f t="shared" si="15"/>
        <v>0</v>
      </c>
      <c r="O237" s="80"/>
      <c r="P237" s="80"/>
      <c r="Q237" s="80"/>
      <c r="R237" s="84">
        <f t="shared" si="16"/>
        <v>0</v>
      </c>
      <c r="S237" s="19" t="str">
        <f t="shared" si="9"/>
        <v>OK</v>
      </c>
      <c r="T237" s="48"/>
      <c r="U237" s="48"/>
      <c r="V237" s="48"/>
      <c r="W237" s="48"/>
      <c r="X237" s="48"/>
      <c r="Y237" s="50"/>
      <c r="Z237" s="50"/>
      <c r="AA237" s="50"/>
      <c r="AB237" s="50"/>
      <c r="AC237" s="50"/>
      <c r="AD237" s="50"/>
      <c r="AE237" s="50"/>
      <c r="AF237" s="51"/>
      <c r="AG237" s="51"/>
      <c r="AH237" s="51"/>
      <c r="AI237" s="51"/>
    </row>
    <row r="238" spans="1:35" ht="40" customHeight="1" x14ac:dyDescent="0.35">
      <c r="A238" s="109"/>
      <c r="B238" s="112"/>
      <c r="C238" s="33">
        <v>235</v>
      </c>
      <c r="D238" s="115"/>
      <c r="E238" s="39" t="s">
        <v>127</v>
      </c>
      <c r="F238" s="40" t="s">
        <v>125</v>
      </c>
      <c r="G238" s="40" t="s">
        <v>137</v>
      </c>
      <c r="H238" s="40" t="s">
        <v>29</v>
      </c>
      <c r="I238" s="38">
        <v>6.59</v>
      </c>
      <c r="J238" s="17">
        <v>0</v>
      </c>
      <c r="K238" s="79">
        <f t="shared" si="14"/>
        <v>0</v>
      </c>
      <c r="L238" s="81">
        <f t="shared" si="17"/>
        <v>0</v>
      </c>
      <c r="M238" s="82"/>
      <c r="N238" s="83">
        <f t="shared" si="15"/>
        <v>0</v>
      </c>
      <c r="O238" s="80"/>
      <c r="P238" s="80"/>
      <c r="Q238" s="80"/>
      <c r="R238" s="84">
        <f t="shared" si="16"/>
        <v>0</v>
      </c>
      <c r="S238" s="19" t="str">
        <f t="shared" si="9"/>
        <v>OK</v>
      </c>
      <c r="T238" s="48"/>
      <c r="U238" s="48"/>
      <c r="V238" s="48"/>
      <c r="W238" s="48"/>
      <c r="X238" s="48"/>
      <c r="Y238" s="50"/>
      <c r="Z238" s="50"/>
      <c r="AA238" s="50"/>
      <c r="AB238" s="50"/>
      <c r="AC238" s="50"/>
      <c r="AD238" s="50"/>
      <c r="AE238" s="50"/>
      <c r="AF238" s="51"/>
      <c r="AG238" s="51"/>
      <c r="AH238" s="51"/>
      <c r="AI238" s="51"/>
    </row>
    <row r="239" spans="1:35" ht="40" customHeight="1" x14ac:dyDescent="0.35">
      <c r="A239" s="109"/>
      <c r="B239" s="112"/>
      <c r="C239" s="33">
        <v>236</v>
      </c>
      <c r="D239" s="115"/>
      <c r="E239" s="39" t="s">
        <v>128</v>
      </c>
      <c r="F239" s="40" t="s">
        <v>37</v>
      </c>
      <c r="G239" s="40" t="s">
        <v>103</v>
      </c>
      <c r="H239" s="40" t="s">
        <v>29</v>
      </c>
      <c r="I239" s="38">
        <v>13.33</v>
      </c>
      <c r="J239" s="17">
        <v>0</v>
      </c>
      <c r="K239" s="79">
        <f t="shared" si="14"/>
        <v>0</v>
      </c>
      <c r="L239" s="81">
        <f t="shared" si="17"/>
        <v>0</v>
      </c>
      <c r="M239" s="82"/>
      <c r="N239" s="83">
        <f t="shared" si="15"/>
        <v>0</v>
      </c>
      <c r="O239" s="80"/>
      <c r="P239" s="80"/>
      <c r="Q239" s="80"/>
      <c r="R239" s="84">
        <f t="shared" si="16"/>
        <v>0</v>
      </c>
      <c r="S239" s="19" t="str">
        <f t="shared" si="9"/>
        <v>OK</v>
      </c>
      <c r="T239" s="48"/>
      <c r="U239" s="48"/>
      <c r="V239" s="48"/>
      <c r="W239" s="48"/>
      <c r="X239" s="48"/>
      <c r="Y239" s="50"/>
      <c r="Z239" s="50"/>
      <c r="AA239" s="50"/>
      <c r="AB239" s="50"/>
      <c r="AC239" s="50"/>
      <c r="AD239" s="50"/>
      <c r="AE239" s="50"/>
      <c r="AF239" s="51"/>
      <c r="AG239" s="51"/>
      <c r="AH239" s="51"/>
      <c r="AI239" s="51"/>
    </row>
    <row r="240" spans="1:35" ht="40" customHeight="1" x14ac:dyDescent="0.35">
      <c r="A240" s="109"/>
      <c r="B240" s="112"/>
      <c r="C240" s="33">
        <v>237</v>
      </c>
      <c r="D240" s="115"/>
      <c r="E240" s="39" t="s">
        <v>129</v>
      </c>
      <c r="F240" s="40" t="s">
        <v>37</v>
      </c>
      <c r="G240" s="40" t="s">
        <v>104</v>
      </c>
      <c r="H240" s="40" t="s">
        <v>29</v>
      </c>
      <c r="I240" s="38">
        <v>19.63</v>
      </c>
      <c r="J240" s="17">
        <v>0</v>
      </c>
      <c r="K240" s="79">
        <f t="shared" si="14"/>
        <v>0</v>
      </c>
      <c r="L240" s="81">
        <f t="shared" si="17"/>
        <v>0</v>
      </c>
      <c r="M240" s="82"/>
      <c r="N240" s="83">
        <f t="shared" si="15"/>
        <v>0</v>
      </c>
      <c r="O240" s="80"/>
      <c r="P240" s="80"/>
      <c r="Q240" s="80"/>
      <c r="R240" s="84">
        <f t="shared" si="16"/>
        <v>0</v>
      </c>
      <c r="S240" s="19" t="str">
        <f t="shared" si="9"/>
        <v>OK</v>
      </c>
      <c r="T240" s="48"/>
      <c r="U240" s="48"/>
      <c r="V240" s="48"/>
      <c r="W240" s="48"/>
      <c r="X240" s="48"/>
      <c r="Y240" s="50"/>
      <c r="Z240" s="50"/>
      <c r="AA240" s="50"/>
      <c r="AB240" s="50"/>
      <c r="AC240" s="50"/>
      <c r="AD240" s="50"/>
      <c r="AE240" s="50"/>
      <c r="AF240" s="51"/>
      <c r="AG240" s="51"/>
      <c r="AH240" s="51"/>
      <c r="AI240" s="51"/>
    </row>
    <row r="241" spans="1:35" ht="40" customHeight="1" x14ac:dyDescent="0.35">
      <c r="A241" s="109"/>
      <c r="B241" s="112"/>
      <c r="C241" s="33">
        <v>238</v>
      </c>
      <c r="D241" s="115"/>
      <c r="E241" s="39" t="s">
        <v>130</v>
      </c>
      <c r="F241" s="40" t="s">
        <v>37</v>
      </c>
      <c r="G241" s="40" t="s">
        <v>105</v>
      </c>
      <c r="H241" s="40" t="s">
        <v>29</v>
      </c>
      <c r="I241" s="38">
        <v>13</v>
      </c>
      <c r="J241" s="17">
        <v>0</v>
      </c>
      <c r="K241" s="79">
        <f t="shared" si="14"/>
        <v>0</v>
      </c>
      <c r="L241" s="81">
        <f t="shared" si="17"/>
        <v>0</v>
      </c>
      <c r="M241" s="82"/>
      <c r="N241" s="83">
        <f t="shared" si="15"/>
        <v>0</v>
      </c>
      <c r="O241" s="80"/>
      <c r="P241" s="80"/>
      <c r="Q241" s="80"/>
      <c r="R241" s="84">
        <f t="shared" si="16"/>
        <v>0</v>
      </c>
      <c r="S241" s="19" t="str">
        <f t="shared" si="9"/>
        <v>OK</v>
      </c>
      <c r="T241" s="48"/>
      <c r="U241" s="48"/>
      <c r="V241" s="48"/>
      <c r="W241" s="48"/>
      <c r="X241" s="48"/>
      <c r="Y241" s="50"/>
      <c r="Z241" s="50"/>
      <c r="AA241" s="50"/>
      <c r="AB241" s="50"/>
      <c r="AC241" s="50"/>
      <c r="AD241" s="50"/>
      <c r="AE241" s="50"/>
      <c r="AF241" s="51"/>
      <c r="AG241" s="51"/>
      <c r="AH241" s="51"/>
      <c r="AI241" s="51"/>
    </row>
    <row r="242" spans="1:35" ht="40" customHeight="1" x14ac:dyDescent="0.35">
      <c r="A242" s="109"/>
      <c r="B242" s="112"/>
      <c r="C242" s="33">
        <v>239</v>
      </c>
      <c r="D242" s="115"/>
      <c r="E242" s="39" t="s">
        <v>41</v>
      </c>
      <c r="F242" s="40" t="s">
        <v>10</v>
      </c>
      <c r="G242" s="40" t="s">
        <v>137</v>
      </c>
      <c r="H242" s="40" t="s">
        <v>29</v>
      </c>
      <c r="I242" s="38">
        <v>50.51</v>
      </c>
      <c r="J242" s="17">
        <v>0</v>
      </c>
      <c r="K242" s="79">
        <f t="shared" si="14"/>
        <v>0</v>
      </c>
      <c r="L242" s="81">
        <f t="shared" si="17"/>
        <v>0</v>
      </c>
      <c r="M242" s="82"/>
      <c r="N242" s="83">
        <f t="shared" si="15"/>
        <v>0</v>
      </c>
      <c r="O242" s="80"/>
      <c r="P242" s="80"/>
      <c r="Q242" s="80"/>
      <c r="R242" s="84">
        <f t="shared" si="16"/>
        <v>0</v>
      </c>
      <c r="S242" s="19" t="str">
        <f t="shared" si="9"/>
        <v>OK</v>
      </c>
      <c r="T242" s="48"/>
      <c r="U242" s="48"/>
      <c r="V242" s="48"/>
      <c r="W242" s="48"/>
      <c r="X242" s="48"/>
      <c r="Y242" s="50"/>
      <c r="Z242" s="50"/>
      <c r="AA242" s="50"/>
      <c r="AB242" s="50"/>
      <c r="AC242" s="50"/>
      <c r="AD242" s="50"/>
      <c r="AE242" s="50"/>
      <c r="AF242" s="51"/>
      <c r="AG242" s="51"/>
      <c r="AH242" s="51"/>
      <c r="AI242" s="51"/>
    </row>
    <row r="243" spans="1:35" ht="40" customHeight="1" x14ac:dyDescent="0.35">
      <c r="A243" s="109"/>
      <c r="B243" s="112"/>
      <c r="C243" s="33">
        <v>240</v>
      </c>
      <c r="D243" s="115"/>
      <c r="E243" s="39" t="s">
        <v>42</v>
      </c>
      <c r="F243" s="40" t="s">
        <v>43</v>
      </c>
      <c r="G243" s="40" t="s">
        <v>137</v>
      </c>
      <c r="H243" s="40" t="s">
        <v>29</v>
      </c>
      <c r="I243" s="38">
        <v>25.04</v>
      </c>
      <c r="J243" s="17">
        <v>0</v>
      </c>
      <c r="K243" s="79">
        <f t="shared" si="14"/>
        <v>0</v>
      </c>
      <c r="L243" s="81">
        <f t="shared" si="17"/>
        <v>0</v>
      </c>
      <c r="M243" s="82"/>
      <c r="N243" s="83">
        <f t="shared" si="15"/>
        <v>0</v>
      </c>
      <c r="O243" s="80"/>
      <c r="P243" s="80"/>
      <c r="Q243" s="80"/>
      <c r="R243" s="84">
        <f t="shared" si="16"/>
        <v>0</v>
      </c>
      <c r="S243" s="19" t="str">
        <f t="shared" si="9"/>
        <v>OK</v>
      </c>
      <c r="T243" s="48"/>
      <c r="U243" s="48"/>
      <c r="V243" s="48"/>
      <c r="W243" s="48"/>
      <c r="X243" s="48"/>
      <c r="Y243" s="50"/>
      <c r="Z243" s="50"/>
      <c r="AA243" s="50"/>
      <c r="AB243" s="50"/>
      <c r="AC243" s="50"/>
      <c r="AD243" s="50"/>
      <c r="AE243" s="50"/>
      <c r="AF243" s="51"/>
      <c r="AG243" s="51"/>
      <c r="AH243" s="51"/>
      <c r="AI243" s="51"/>
    </row>
    <row r="244" spans="1:35" ht="40" customHeight="1" x14ac:dyDescent="0.35">
      <c r="A244" s="109"/>
      <c r="B244" s="112"/>
      <c r="C244" s="33">
        <v>241</v>
      </c>
      <c r="D244" s="115"/>
      <c r="E244" s="39" t="s">
        <v>44</v>
      </c>
      <c r="F244" s="40" t="s">
        <v>37</v>
      </c>
      <c r="G244" s="40" t="s">
        <v>106</v>
      </c>
      <c r="H244" s="40" t="s">
        <v>29</v>
      </c>
      <c r="I244" s="38">
        <v>34.21</v>
      </c>
      <c r="J244" s="17">
        <v>0</v>
      </c>
      <c r="K244" s="79">
        <f t="shared" si="14"/>
        <v>0</v>
      </c>
      <c r="L244" s="81">
        <f t="shared" si="17"/>
        <v>0</v>
      </c>
      <c r="M244" s="82"/>
      <c r="N244" s="83">
        <f t="shared" si="15"/>
        <v>0</v>
      </c>
      <c r="O244" s="80"/>
      <c r="P244" s="80"/>
      <c r="Q244" s="80"/>
      <c r="R244" s="84">
        <f t="shared" si="16"/>
        <v>0</v>
      </c>
      <c r="S244" s="19" t="str">
        <f t="shared" si="9"/>
        <v>OK</v>
      </c>
      <c r="T244" s="48"/>
      <c r="U244" s="48"/>
      <c r="V244" s="48"/>
      <c r="W244" s="48"/>
      <c r="X244" s="48"/>
      <c r="Y244" s="50"/>
      <c r="Z244" s="50"/>
      <c r="AA244" s="50"/>
      <c r="AB244" s="50"/>
      <c r="AC244" s="50"/>
      <c r="AD244" s="50"/>
      <c r="AE244" s="50"/>
      <c r="AF244" s="51"/>
      <c r="AG244" s="51"/>
      <c r="AH244" s="51"/>
      <c r="AI244" s="51"/>
    </row>
    <row r="245" spans="1:35" ht="40" customHeight="1" x14ac:dyDescent="0.35">
      <c r="A245" s="109"/>
      <c r="B245" s="112"/>
      <c r="C245" s="33">
        <v>242</v>
      </c>
      <c r="D245" s="115"/>
      <c r="E245" s="39" t="s">
        <v>46</v>
      </c>
      <c r="F245" s="40" t="s">
        <v>37</v>
      </c>
      <c r="G245" s="40" t="s">
        <v>107</v>
      </c>
      <c r="H245" s="40" t="s">
        <v>29</v>
      </c>
      <c r="I245" s="38">
        <v>27</v>
      </c>
      <c r="J245" s="17">
        <v>0</v>
      </c>
      <c r="K245" s="79">
        <f t="shared" si="14"/>
        <v>0</v>
      </c>
      <c r="L245" s="81">
        <f t="shared" si="17"/>
        <v>0</v>
      </c>
      <c r="M245" s="82"/>
      <c r="N245" s="83">
        <f t="shared" si="15"/>
        <v>0</v>
      </c>
      <c r="O245" s="80"/>
      <c r="P245" s="80"/>
      <c r="Q245" s="80"/>
      <c r="R245" s="84">
        <f t="shared" si="16"/>
        <v>0</v>
      </c>
      <c r="S245" s="19" t="str">
        <f t="shared" si="9"/>
        <v>OK</v>
      </c>
      <c r="T245" s="48"/>
      <c r="U245" s="48"/>
      <c r="V245" s="48"/>
      <c r="W245" s="48"/>
      <c r="X245" s="48"/>
      <c r="Y245" s="50"/>
      <c r="Z245" s="50"/>
      <c r="AA245" s="50"/>
      <c r="AB245" s="50"/>
      <c r="AC245" s="50"/>
      <c r="AD245" s="50"/>
      <c r="AE245" s="50"/>
      <c r="AF245" s="51"/>
      <c r="AG245" s="51"/>
      <c r="AH245" s="51"/>
      <c r="AI245" s="51"/>
    </row>
    <row r="246" spans="1:35" ht="40" customHeight="1" x14ac:dyDescent="0.35">
      <c r="A246" s="109"/>
      <c r="B246" s="112"/>
      <c r="C246" s="33">
        <v>243</v>
      </c>
      <c r="D246" s="115"/>
      <c r="E246" s="39" t="s">
        <v>48</v>
      </c>
      <c r="F246" s="40" t="s">
        <v>37</v>
      </c>
      <c r="G246" s="40" t="s">
        <v>108</v>
      </c>
      <c r="H246" s="40" t="s">
        <v>29</v>
      </c>
      <c r="I246" s="38">
        <v>18</v>
      </c>
      <c r="J246" s="17">
        <v>0</v>
      </c>
      <c r="K246" s="79">
        <f t="shared" si="14"/>
        <v>0</v>
      </c>
      <c r="L246" s="81">
        <f t="shared" si="17"/>
        <v>0</v>
      </c>
      <c r="M246" s="82"/>
      <c r="N246" s="83">
        <f t="shared" si="15"/>
        <v>0</v>
      </c>
      <c r="O246" s="80"/>
      <c r="P246" s="80"/>
      <c r="Q246" s="80"/>
      <c r="R246" s="84">
        <f t="shared" si="16"/>
        <v>0</v>
      </c>
      <c r="S246" s="19" t="str">
        <f t="shared" si="9"/>
        <v>OK</v>
      </c>
      <c r="T246" s="48"/>
      <c r="U246" s="48"/>
      <c r="V246" s="48"/>
      <c r="W246" s="48"/>
      <c r="X246" s="48"/>
      <c r="Y246" s="50"/>
      <c r="Z246" s="50"/>
      <c r="AA246" s="50"/>
      <c r="AB246" s="50"/>
      <c r="AC246" s="50"/>
      <c r="AD246" s="50"/>
      <c r="AE246" s="50"/>
      <c r="AF246" s="51"/>
      <c r="AG246" s="51"/>
      <c r="AH246" s="51"/>
      <c r="AI246" s="51"/>
    </row>
    <row r="247" spans="1:35" ht="40" customHeight="1" x14ac:dyDescent="0.35">
      <c r="A247" s="109"/>
      <c r="B247" s="112"/>
      <c r="C247" s="33">
        <v>244</v>
      </c>
      <c r="D247" s="115"/>
      <c r="E247" s="39" t="s">
        <v>50</v>
      </c>
      <c r="F247" s="40" t="s">
        <v>37</v>
      </c>
      <c r="G247" s="40" t="s">
        <v>109</v>
      </c>
      <c r="H247" s="40" t="s">
        <v>29</v>
      </c>
      <c r="I247" s="38">
        <v>240.3</v>
      </c>
      <c r="J247" s="17">
        <v>0</v>
      </c>
      <c r="K247" s="79">
        <f t="shared" si="14"/>
        <v>0</v>
      </c>
      <c r="L247" s="81">
        <f t="shared" si="17"/>
        <v>0</v>
      </c>
      <c r="M247" s="82"/>
      <c r="N247" s="83">
        <f t="shared" si="15"/>
        <v>0</v>
      </c>
      <c r="O247" s="80"/>
      <c r="P247" s="80"/>
      <c r="Q247" s="80"/>
      <c r="R247" s="84">
        <f t="shared" si="16"/>
        <v>0</v>
      </c>
      <c r="S247" s="19" t="str">
        <f t="shared" si="9"/>
        <v>OK</v>
      </c>
      <c r="T247" s="48"/>
      <c r="U247" s="48"/>
      <c r="V247" s="48"/>
      <c r="W247" s="48"/>
      <c r="X247" s="48"/>
      <c r="Y247" s="50"/>
      <c r="Z247" s="50"/>
      <c r="AA247" s="50"/>
      <c r="AB247" s="50"/>
      <c r="AC247" s="50"/>
      <c r="AD247" s="50"/>
      <c r="AE247" s="50"/>
      <c r="AF247" s="51"/>
      <c r="AG247" s="51"/>
      <c r="AH247" s="51"/>
      <c r="AI247" s="51"/>
    </row>
    <row r="248" spans="1:35" ht="40" customHeight="1" x14ac:dyDescent="0.35">
      <c r="A248" s="109"/>
      <c r="B248" s="112"/>
      <c r="C248" s="33">
        <v>245</v>
      </c>
      <c r="D248" s="115"/>
      <c r="E248" s="39" t="s">
        <v>52</v>
      </c>
      <c r="F248" s="40" t="s">
        <v>37</v>
      </c>
      <c r="G248" s="40" t="s">
        <v>110</v>
      </c>
      <c r="H248" s="40" t="s">
        <v>29</v>
      </c>
      <c r="I248" s="38">
        <v>262.35000000000002</v>
      </c>
      <c r="J248" s="17">
        <v>0</v>
      </c>
      <c r="K248" s="79">
        <f t="shared" si="14"/>
        <v>0</v>
      </c>
      <c r="L248" s="81">
        <f t="shared" si="17"/>
        <v>0</v>
      </c>
      <c r="M248" s="82"/>
      <c r="N248" s="83">
        <f t="shared" si="15"/>
        <v>0</v>
      </c>
      <c r="O248" s="80"/>
      <c r="P248" s="80"/>
      <c r="Q248" s="80"/>
      <c r="R248" s="84">
        <f t="shared" si="16"/>
        <v>0</v>
      </c>
      <c r="S248" s="19" t="str">
        <f t="shared" si="9"/>
        <v>OK</v>
      </c>
      <c r="T248" s="48"/>
      <c r="U248" s="48"/>
      <c r="V248" s="48"/>
      <c r="W248" s="48"/>
      <c r="X248" s="48"/>
      <c r="Y248" s="50"/>
      <c r="Z248" s="50"/>
      <c r="AA248" s="50"/>
      <c r="AB248" s="50"/>
      <c r="AC248" s="50"/>
      <c r="AD248" s="50"/>
      <c r="AE248" s="50"/>
      <c r="AF248" s="51"/>
      <c r="AG248" s="51"/>
      <c r="AH248" s="51"/>
      <c r="AI248" s="51"/>
    </row>
    <row r="249" spans="1:35" ht="40" customHeight="1" x14ac:dyDescent="0.35">
      <c r="A249" s="109"/>
      <c r="B249" s="112"/>
      <c r="C249" s="33">
        <v>246</v>
      </c>
      <c r="D249" s="115"/>
      <c r="E249" s="39" t="s">
        <v>54</v>
      </c>
      <c r="F249" s="40" t="s">
        <v>37</v>
      </c>
      <c r="G249" s="40" t="s">
        <v>121</v>
      </c>
      <c r="H249" s="40" t="s">
        <v>29</v>
      </c>
      <c r="I249" s="38">
        <v>78.8</v>
      </c>
      <c r="J249" s="17">
        <v>0</v>
      </c>
      <c r="K249" s="79">
        <f t="shared" si="14"/>
        <v>0</v>
      </c>
      <c r="L249" s="81">
        <f t="shared" si="17"/>
        <v>0</v>
      </c>
      <c r="M249" s="82"/>
      <c r="N249" s="83">
        <f t="shared" si="15"/>
        <v>0</v>
      </c>
      <c r="O249" s="80"/>
      <c r="P249" s="80"/>
      <c r="Q249" s="80"/>
      <c r="R249" s="84">
        <f t="shared" si="16"/>
        <v>0</v>
      </c>
      <c r="S249" s="19" t="str">
        <f t="shared" si="9"/>
        <v>OK</v>
      </c>
      <c r="T249" s="48"/>
      <c r="U249" s="48"/>
      <c r="V249" s="48"/>
      <c r="W249" s="48"/>
      <c r="X249" s="48"/>
      <c r="Y249" s="50"/>
      <c r="Z249" s="50"/>
      <c r="AA249" s="50"/>
      <c r="AB249" s="50"/>
      <c r="AC249" s="50"/>
      <c r="AD249" s="50"/>
      <c r="AE249" s="50"/>
      <c r="AF249" s="51"/>
      <c r="AG249" s="51"/>
      <c r="AH249" s="51"/>
      <c r="AI249" s="51"/>
    </row>
    <row r="250" spans="1:35" ht="40" customHeight="1" x14ac:dyDescent="0.35">
      <c r="A250" s="109"/>
      <c r="B250" s="112"/>
      <c r="C250" s="33">
        <v>247</v>
      </c>
      <c r="D250" s="115"/>
      <c r="E250" s="39" t="s">
        <v>56</v>
      </c>
      <c r="F250" s="40" t="s">
        <v>37</v>
      </c>
      <c r="G250" s="40" t="s">
        <v>122</v>
      </c>
      <c r="H250" s="40" t="s">
        <v>29</v>
      </c>
      <c r="I250" s="38">
        <v>33.17</v>
      </c>
      <c r="J250" s="17">
        <v>0</v>
      </c>
      <c r="K250" s="79">
        <f t="shared" si="14"/>
        <v>0</v>
      </c>
      <c r="L250" s="81">
        <f t="shared" si="17"/>
        <v>0</v>
      </c>
      <c r="M250" s="82"/>
      <c r="N250" s="83">
        <f t="shared" si="15"/>
        <v>0</v>
      </c>
      <c r="O250" s="80"/>
      <c r="P250" s="80"/>
      <c r="Q250" s="80"/>
      <c r="R250" s="84">
        <f t="shared" si="16"/>
        <v>0</v>
      </c>
      <c r="S250" s="19" t="str">
        <f t="shared" si="9"/>
        <v>OK</v>
      </c>
      <c r="T250" s="48"/>
      <c r="U250" s="48"/>
      <c r="V250" s="48"/>
      <c r="W250" s="48"/>
      <c r="X250" s="48"/>
      <c r="Y250" s="50"/>
      <c r="Z250" s="50"/>
      <c r="AA250" s="50"/>
      <c r="AB250" s="50"/>
      <c r="AC250" s="50"/>
      <c r="AD250" s="50"/>
      <c r="AE250" s="50"/>
      <c r="AF250" s="51"/>
      <c r="AG250" s="51"/>
      <c r="AH250" s="51"/>
      <c r="AI250" s="51"/>
    </row>
    <row r="251" spans="1:35" ht="40" customHeight="1" x14ac:dyDescent="0.35">
      <c r="A251" s="109"/>
      <c r="B251" s="112"/>
      <c r="C251" s="33">
        <v>248</v>
      </c>
      <c r="D251" s="115"/>
      <c r="E251" s="39" t="s">
        <v>58</v>
      </c>
      <c r="F251" s="40" t="s">
        <v>37</v>
      </c>
      <c r="G251" s="40" t="s">
        <v>113</v>
      </c>
      <c r="H251" s="40" t="s">
        <v>29</v>
      </c>
      <c r="I251" s="38">
        <v>74.31</v>
      </c>
      <c r="J251" s="17">
        <v>0</v>
      </c>
      <c r="K251" s="79">
        <f t="shared" si="14"/>
        <v>0</v>
      </c>
      <c r="L251" s="81">
        <f t="shared" si="17"/>
        <v>0</v>
      </c>
      <c r="M251" s="82"/>
      <c r="N251" s="83">
        <f t="shared" si="15"/>
        <v>0</v>
      </c>
      <c r="O251" s="80"/>
      <c r="P251" s="80"/>
      <c r="Q251" s="80"/>
      <c r="R251" s="84">
        <f t="shared" si="16"/>
        <v>0</v>
      </c>
      <c r="S251" s="19" t="str">
        <f t="shared" si="9"/>
        <v>OK</v>
      </c>
      <c r="T251" s="48"/>
      <c r="U251" s="48"/>
      <c r="V251" s="48"/>
      <c r="W251" s="48"/>
      <c r="X251" s="48"/>
      <c r="Y251" s="50"/>
      <c r="Z251" s="50"/>
      <c r="AA251" s="50"/>
      <c r="AB251" s="50"/>
      <c r="AC251" s="50"/>
      <c r="AD251" s="50"/>
      <c r="AE251" s="50"/>
      <c r="AF251" s="51"/>
      <c r="AG251" s="51"/>
      <c r="AH251" s="51"/>
      <c r="AI251" s="51"/>
    </row>
    <row r="252" spans="1:35" ht="40" customHeight="1" x14ac:dyDescent="0.35">
      <c r="A252" s="109"/>
      <c r="B252" s="112"/>
      <c r="C252" s="33">
        <v>249</v>
      </c>
      <c r="D252" s="115"/>
      <c r="E252" s="39" t="s">
        <v>60</v>
      </c>
      <c r="F252" s="40" t="s">
        <v>37</v>
      </c>
      <c r="G252" s="40" t="s">
        <v>114</v>
      </c>
      <c r="H252" s="40" t="s">
        <v>29</v>
      </c>
      <c r="I252" s="38">
        <v>124.47</v>
      </c>
      <c r="J252" s="17">
        <v>0</v>
      </c>
      <c r="K252" s="79">
        <f t="shared" si="14"/>
        <v>0</v>
      </c>
      <c r="L252" s="81">
        <f t="shared" si="17"/>
        <v>0</v>
      </c>
      <c r="M252" s="82"/>
      <c r="N252" s="83">
        <f t="shared" si="15"/>
        <v>0</v>
      </c>
      <c r="O252" s="80"/>
      <c r="P252" s="80"/>
      <c r="Q252" s="80"/>
      <c r="R252" s="84">
        <f t="shared" si="16"/>
        <v>0</v>
      </c>
      <c r="S252" s="19" t="str">
        <f t="shared" si="9"/>
        <v>OK</v>
      </c>
      <c r="T252" s="48"/>
      <c r="U252" s="48"/>
      <c r="V252" s="48"/>
      <c r="W252" s="48"/>
      <c r="X252" s="48"/>
      <c r="Y252" s="50"/>
      <c r="Z252" s="50"/>
      <c r="AA252" s="50"/>
      <c r="AB252" s="50"/>
      <c r="AC252" s="50"/>
      <c r="AD252" s="50"/>
      <c r="AE252" s="50"/>
      <c r="AF252" s="51"/>
      <c r="AG252" s="51"/>
      <c r="AH252" s="51"/>
      <c r="AI252" s="51"/>
    </row>
    <row r="253" spans="1:35" ht="40" customHeight="1" x14ac:dyDescent="0.35">
      <c r="A253" s="109"/>
      <c r="B253" s="112"/>
      <c r="C253" s="33">
        <v>250</v>
      </c>
      <c r="D253" s="115"/>
      <c r="E253" s="39" t="s">
        <v>62</v>
      </c>
      <c r="F253" s="40" t="s">
        <v>125</v>
      </c>
      <c r="G253" s="40" t="s">
        <v>115</v>
      </c>
      <c r="H253" s="40" t="s">
        <v>29</v>
      </c>
      <c r="I253" s="38">
        <v>1329.82</v>
      </c>
      <c r="J253" s="17">
        <v>0</v>
      </c>
      <c r="K253" s="79">
        <f t="shared" si="14"/>
        <v>0</v>
      </c>
      <c r="L253" s="81">
        <f t="shared" si="17"/>
        <v>0</v>
      </c>
      <c r="M253" s="82"/>
      <c r="N253" s="83">
        <f t="shared" si="15"/>
        <v>0</v>
      </c>
      <c r="O253" s="80"/>
      <c r="P253" s="80"/>
      <c r="Q253" s="80"/>
      <c r="R253" s="84">
        <f t="shared" si="16"/>
        <v>0</v>
      </c>
      <c r="S253" s="19" t="str">
        <f t="shared" si="9"/>
        <v>OK</v>
      </c>
      <c r="T253" s="48"/>
      <c r="U253" s="48"/>
      <c r="V253" s="48"/>
      <c r="W253" s="48"/>
      <c r="X253" s="48"/>
      <c r="Y253" s="50"/>
      <c r="Z253" s="50"/>
      <c r="AA253" s="50"/>
      <c r="AB253" s="50"/>
      <c r="AC253" s="50"/>
      <c r="AD253" s="50"/>
      <c r="AE253" s="50"/>
      <c r="AF253" s="51"/>
      <c r="AG253" s="51"/>
      <c r="AH253" s="51"/>
      <c r="AI253" s="51"/>
    </row>
    <row r="254" spans="1:35" ht="40" customHeight="1" x14ac:dyDescent="0.35">
      <c r="A254" s="109"/>
      <c r="B254" s="112"/>
      <c r="C254" s="33">
        <v>251</v>
      </c>
      <c r="D254" s="115"/>
      <c r="E254" s="39" t="s">
        <v>64</v>
      </c>
      <c r="F254" s="40" t="s">
        <v>125</v>
      </c>
      <c r="G254" s="40" t="s">
        <v>115</v>
      </c>
      <c r="H254" s="40" t="s">
        <v>29</v>
      </c>
      <c r="I254" s="38">
        <v>699.21</v>
      </c>
      <c r="J254" s="17">
        <v>0</v>
      </c>
      <c r="K254" s="79">
        <f t="shared" si="14"/>
        <v>0</v>
      </c>
      <c r="L254" s="81">
        <f t="shared" si="17"/>
        <v>0</v>
      </c>
      <c r="M254" s="82"/>
      <c r="N254" s="83">
        <f t="shared" si="15"/>
        <v>0</v>
      </c>
      <c r="O254" s="80"/>
      <c r="P254" s="80"/>
      <c r="Q254" s="80"/>
      <c r="R254" s="84">
        <f t="shared" si="16"/>
        <v>0</v>
      </c>
      <c r="S254" s="19" t="str">
        <f t="shared" si="9"/>
        <v>OK</v>
      </c>
      <c r="T254" s="48"/>
      <c r="U254" s="48"/>
      <c r="V254" s="48"/>
      <c r="W254" s="48"/>
      <c r="X254" s="48"/>
      <c r="Y254" s="50"/>
      <c r="Z254" s="50"/>
      <c r="AA254" s="50"/>
      <c r="AB254" s="50"/>
      <c r="AC254" s="50"/>
      <c r="AD254" s="50"/>
      <c r="AE254" s="50"/>
      <c r="AF254" s="51"/>
      <c r="AG254" s="51"/>
      <c r="AH254" s="51"/>
      <c r="AI254" s="51"/>
    </row>
    <row r="255" spans="1:35" ht="40" customHeight="1" x14ac:dyDescent="0.35">
      <c r="A255" s="109"/>
      <c r="B255" s="112"/>
      <c r="C255" s="33">
        <v>252</v>
      </c>
      <c r="D255" s="115"/>
      <c r="E255" s="39" t="s">
        <v>65</v>
      </c>
      <c r="F255" s="40" t="s">
        <v>125</v>
      </c>
      <c r="G255" s="40" t="s">
        <v>116</v>
      </c>
      <c r="H255" s="40" t="s">
        <v>29</v>
      </c>
      <c r="I255" s="38">
        <v>160</v>
      </c>
      <c r="J255" s="17">
        <v>0</v>
      </c>
      <c r="K255" s="79">
        <f t="shared" si="14"/>
        <v>0</v>
      </c>
      <c r="L255" s="81">
        <f t="shared" si="17"/>
        <v>0</v>
      </c>
      <c r="M255" s="82"/>
      <c r="N255" s="83">
        <f t="shared" si="15"/>
        <v>0</v>
      </c>
      <c r="O255" s="80"/>
      <c r="P255" s="80"/>
      <c r="Q255" s="80"/>
      <c r="R255" s="84">
        <f t="shared" si="16"/>
        <v>0</v>
      </c>
      <c r="S255" s="19" t="str">
        <f t="shared" si="9"/>
        <v>OK</v>
      </c>
      <c r="T255" s="48"/>
      <c r="U255" s="48"/>
      <c r="V255" s="48"/>
      <c r="W255" s="48"/>
      <c r="X255" s="48"/>
      <c r="Y255" s="50"/>
      <c r="Z255" s="50"/>
      <c r="AA255" s="50"/>
      <c r="AB255" s="50"/>
      <c r="AC255" s="50"/>
      <c r="AD255" s="50"/>
      <c r="AE255" s="50"/>
      <c r="AF255" s="51"/>
      <c r="AG255" s="51"/>
      <c r="AH255" s="51"/>
      <c r="AI255" s="51"/>
    </row>
    <row r="256" spans="1:35" ht="40" customHeight="1" x14ac:dyDescent="0.35">
      <c r="A256" s="109"/>
      <c r="B256" s="112"/>
      <c r="C256" s="33">
        <v>253</v>
      </c>
      <c r="D256" s="115"/>
      <c r="E256" s="39" t="s">
        <v>69</v>
      </c>
      <c r="F256" s="40" t="s">
        <v>125</v>
      </c>
      <c r="G256" s="40" t="s">
        <v>137</v>
      </c>
      <c r="H256" s="40" t="s">
        <v>29</v>
      </c>
      <c r="I256" s="38">
        <v>433.26</v>
      </c>
      <c r="J256" s="17">
        <v>0</v>
      </c>
      <c r="K256" s="79">
        <f t="shared" si="14"/>
        <v>0</v>
      </c>
      <c r="L256" s="81">
        <f t="shared" si="17"/>
        <v>0</v>
      </c>
      <c r="M256" s="82"/>
      <c r="N256" s="83">
        <f t="shared" si="15"/>
        <v>0</v>
      </c>
      <c r="O256" s="80"/>
      <c r="P256" s="80"/>
      <c r="Q256" s="80"/>
      <c r="R256" s="84">
        <f t="shared" si="16"/>
        <v>0</v>
      </c>
      <c r="S256" s="19" t="str">
        <f t="shared" si="9"/>
        <v>OK</v>
      </c>
      <c r="T256" s="48"/>
      <c r="U256" s="48"/>
      <c r="V256" s="48"/>
      <c r="W256" s="48"/>
      <c r="X256" s="48"/>
      <c r="Y256" s="50"/>
      <c r="Z256" s="50"/>
      <c r="AA256" s="50"/>
      <c r="AB256" s="50"/>
      <c r="AC256" s="50"/>
      <c r="AD256" s="50"/>
      <c r="AE256" s="50"/>
      <c r="AF256" s="51"/>
      <c r="AG256" s="51"/>
      <c r="AH256" s="51"/>
      <c r="AI256" s="51"/>
    </row>
    <row r="257" spans="1:35" ht="40" customHeight="1" x14ac:dyDescent="0.35">
      <c r="A257" s="109"/>
      <c r="B257" s="112"/>
      <c r="C257" s="33">
        <v>254</v>
      </c>
      <c r="D257" s="115"/>
      <c r="E257" s="39" t="s">
        <v>70</v>
      </c>
      <c r="F257" s="40" t="s">
        <v>125</v>
      </c>
      <c r="G257" s="40" t="s">
        <v>71</v>
      </c>
      <c r="H257" s="40" t="s">
        <v>29</v>
      </c>
      <c r="I257" s="38">
        <v>164.74</v>
      </c>
      <c r="J257" s="17">
        <v>0</v>
      </c>
      <c r="K257" s="79">
        <f t="shared" si="14"/>
        <v>0</v>
      </c>
      <c r="L257" s="81">
        <f t="shared" si="17"/>
        <v>0</v>
      </c>
      <c r="M257" s="82"/>
      <c r="N257" s="83">
        <f t="shared" si="15"/>
        <v>0</v>
      </c>
      <c r="O257" s="80"/>
      <c r="P257" s="80"/>
      <c r="Q257" s="80"/>
      <c r="R257" s="84">
        <f t="shared" si="16"/>
        <v>0</v>
      </c>
      <c r="S257" s="19" t="str">
        <f t="shared" si="9"/>
        <v>OK</v>
      </c>
      <c r="T257" s="48"/>
      <c r="U257" s="48"/>
      <c r="V257" s="48"/>
      <c r="W257" s="48"/>
      <c r="X257" s="48"/>
      <c r="Y257" s="50"/>
      <c r="Z257" s="50"/>
      <c r="AA257" s="50"/>
      <c r="AB257" s="50"/>
      <c r="AC257" s="50"/>
      <c r="AD257" s="50"/>
      <c r="AE257" s="50"/>
      <c r="AF257" s="51"/>
      <c r="AG257" s="51"/>
      <c r="AH257" s="51"/>
      <c r="AI257" s="51"/>
    </row>
    <row r="258" spans="1:35" ht="40" customHeight="1" x14ac:dyDescent="0.35">
      <c r="A258" s="109"/>
      <c r="B258" s="112"/>
      <c r="C258" s="33">
        <v>255</v>
      </c>
      <c r="D258" s="115"/>
      <c r="E258" s="39" t="s">
        <v>72</v>
      </c>
      <c r="F258" s="40" t="s">
        <v>125</v>
      </c>
      <c r="G258" s="40" t="s">
        <v>101</v>
      </c>
      <c r="H258" s="40" t="s">
        <v>29</v>
      </c>
      <c r="I258" s="38">
        <v>960</v>
      </c>
      <c r="J258" s="17">
        <v>0</v>
      </c>
      <c r="K258" s="79">
        <f t="shared" si="14"/>
        <v>0</v>
      </c>
      <c r="L258" s="81">
        <f t="shared" si="17"/>
        <v>0</v>
      </c>
      <c r="M258" s="82"/>
      <c r="N258" s="83">
        <f t="shared" si="15"/>
        <v>0</v>
      </c>
      <c r="O258" s="80"/>
      <c r="P258" s="80"/>
      <c r="Q258" s="80"/>
      <c r="R258" s="84">
        <f t="shared" si="16"/>
        <v>0</v>
      </c>
      <c r="S258" s="19" t="str">
        <f t="shared" si="9"/>
        <v>OK</v>
      </c>
      <c r="T258" s="48"/>
      <c r="U258" s="48"/>
      <c r="V258" s="48"/>
      <c r="W258" s="48"/>
      <c r="X258" s="48"/>
      <c r="Y258" s="50"/>
      <c r="Z258" s="50"/>
      <c r="AA258" s="50"/>
      <c r="AB258" s="50"/>
      <c r="AC258" s="50"/>
      <c r="AD258" s="50"/>
      <c r="AE258" s="50"/>
      <c r="AF258" s="51"/>
      <c r="AG258" s="51"/>
      <c r="AH258" s="51"/>
      <c r="AI258" s="51"/>
    </row>
    <row r="259" spans="1:35" ht="40" customHeight="1" x14ac:dyDescent="0.35">
      <c r="A259" s="109"/>
      <c r="B259" s="112"/>
      <c r="C259" s="33">
        <v>256</v>
      </c>
      <c r="D259" s="115"/>
      <c r="E259" s="39" t="s">
        <v>74</v>
      </c>
      <c r="F259" s="40" t="s">
        <v>125</v>
      </c>
      <c r="G259" s="40" t="s">
        <v>102</v>
      </c>
      <c r="H259" s="40" t="s">
        <v>29</v>
      </c>
      <c r="I259" s="38">
        <v>1340</v>
      </c>
      <c r="J259" s="17">
        <v>0</v>
      </c>
      <c r="K259" s="79">
        <f t="shared" si="14"/>
        <v>0</v>
      </c>
      <c r="L259" s="81">
        <f t="shared" si="17"/>
        <v>0</v>
      </c>
      <c r="M259" s="82"/>
      <c r="N259" s="83">
        <f t="shared" si="15"/>
        <v>0</v>
      </c>
      <c r="O259" s="80"/>
      <c r="P259" s="80"/>
      <c r="Q259" s="80"/>
      <c r="R259" s="84">
        <f t="shared" si="16"/>
        <v>0</v>
      </c>
      <c r="S259" s="19" t="str">
        <f t="shared" si="9"/>
        <v>OK</v>
      </c>
      <c r="T259" s="48"/>
      <c r="U259" s="48"/>
      <c r="V259" s="48"/>
      <c r="W259" s="48"/>
      <c r="X259" s="48"/>
      <c r="Y259" s="50"/>
      <c r="Z259" s="50"/>
      <c r="AA259" s="50"/>
      <c r="AB259" s="50"/>
      <c r="AC259" s="50"/>
      <c r="AD259" s="50"/>
      <c r="AE259" s="50"/>
      <c r="AF259" s="51"/>
      <c r="AG259" s="51"/>
      <c r="AH259" s="51"/>
      <c r="AI259" s="51"/>
    </row>
    <row r="260" spans="1:35" ht="40" customHeight="1" x14ac:dyDescent="0.35">
      <c r="A260" s="109"/>
      <c r="B260" s="112"/>
      <c r="C260" s="33">
        <v>257</v>
      </c>
      <c r="D260" s="115"/>
      <c r="E260" s="39" t="s">
        <v>76</v>
      </c>
      <c r="F260" s="40" t="s">
        <v>125</v>
      </c>
      <c r="G260" s="40" t="s">
        <v>137</v>
      </c>
      <c r="H260" s="40" t="s">
        <v>29</v>
      </c>
      <c r="I260" s="38">
        <v>610.15</v>
      </c>
      <c r="J260" s="17">
        <v>0</v>
      </c>
      <c r="K260" s="79">
        <f t="shared" ref="K260:K323" si="18">IF(SUM(T260:AK260)&gt;J260,J260,SUM(T260:AK260))</f>
        <v>0</v>
      </c>
      <c r="L260" s="81">
        <f t="shared" si="17"/>
        <v>0</v>
      </c>
      <c r="M260" s="82"/>
      <c r="N260" s="83">
        <f t="shared" ref="N260:N323" si="19">ROUND(IF(J260*0.25-0.5&lt;0,0,J260*0.25-0.5),0)-Q260-O260</f>
        <v>0</v>
      </c>
      <c r="O260" s="80"/>
      <c r="P260" s="80"/>
      <c r="Q260" s="80"/>
      <c r="R260" s="84">
        <f t="shared" ref="R260:R323" si="20">J260-(SUM(T260:AC260))+M260</f>
        <v>0</v>
      </c>
      <c r="S260" s="19" t="str">
        <f t="shared" si="9"/>
        <v>OK</v>
      </c>
      <c r="T260" s="48"/>
      <c r="U260" s="48"/>
      <c r="V260" s="48"/>
      <c r="W260" s="48"/>
      <c r="X260" s="48"/>
      <c r="Y260" s="50"/>
      <c r="Z260" s="50"/>
      <c r="AA260" s="50"/>
      <c r="AB260" s="50"/>
      <c r="AC260" s="50"/>
      <c r="AD260" s="50"/>
      <c r="AE260" s="50"/>
      <c r="AF260" s="51"/>
      <c r="AG260" s="51"/>
      <c r="AH260" s="51"/>
      <c r="AI260" s="51"/>
    </row>
    <row r="261" spans="1:35" ht="40" customHeight="1" x14ac:dyDescent="0.35">
      <c r="A261" s="109"/>
      <c r="B261" s="112"/>
      <c r="C261" s="33">
        <v>258</v>
      </c>
      <c r="D261" s="115"/>
      <c r="E261" s="39" t="s">
        <v>77</v>
      </c>
      <c r="F261" s="40" t="s">
        <v>125</v>
      </c>
      <c r="G261" s="40" t="s">
        <v>137</v>
      </c>
      <c r="H261" s="40" t="s">
        <v>29</v>
      </c>
      <c r="I261" s="38">
        <v>1150.1199999999999</v>
      </c>
      <c r="J261" s="17">
        <v>0</v>
      </c>
      <c r="K261" s="79">
        <f t="shared" si="18"/>
        <v>0</v>
      </c>
      <c r="L261" s="81">
        <f t="shared" ref="L261:L324" si="21">(SUM(T261:AK261))</f>
        <v>0</v>
      </c>
      <c r="M261" s="82"/>
      <c r="N261" s="83">
        <f t="shared" si="19"/>
        <v>0</v>
      </c>
      <c r="O261" s="80"/>
      <c r="P261" s="80"/>
      <c r="Q261" s="80"/>
      <c r="R261" s="84">
        <f t="shared" si="20"/>
        <v>0</v>
      </c>
      <c r="S261" s="19" t="str">
        <f t="shared" si="9"/>
        <v>OK</v>
      </c>
      <c r="T261" s="48"/>
      <c r="U261" s="48"/>
      <c r="V261" s="48"/>
      <c r="W261" s="48"/>
      <c r="X261" s="48"/>
      <c r="Y261" s="50"/>
      <c r="Z261" s="50"/>
      <c r="AA261" s="50"/>
      <c r="AB261" s="50"/>
      <c r="AC261" s="50"/>
      <c r="AD261" s="50"/>
      <c r="AE261" s="50"/>
      <c r="AF261" s="51"/>
      <c r="AG261" s="51"/>
      <c r="AH261" s="51"/>
      <c r="AI261" s="51"/>
    </row>
    <row r="262" spans="1:35" ht="40" customHeight="1" x14ac:dyDescent="0.35">
      <c r="A262" s="109"/>
      <c r="B262" s="112"/>
      <c r="C262" s="33">
        <v>259</v>
      </c>
      <c r="D262" s="115"/>
      <c r="E262" s="39" t="s">
        <v>78</v>
      </c>
      <c r="F262" s="40" t="s">
        <v>125</v>
      </c>
      <c r="G262" s="40" t="s">
        <v>137</v>
      </c>
      <c r="H262" s="40" t="s">
        <v>29</v>
      </c>
      <c r="I262" s="38">
        <v>90</v>
      </c>
      <c r="J262" s="17">
        <v>0</v>
      </c>
      <c r="K262" s="79">
        <f t="shared" si="18"/>
        <v>0</v>
      </c>
      <c r="L262" s="81">
        <f t="shared" si="21"/>
        <v>0</v>
      </c>
      <c r="M262" s="82"/>
      <c r="N262" s="83">
        <f t="shared" si="19"/>
        <v>0</v>
      </c>
      <c r="O262" s="80"/>
      <c r="P262" s="80"/>
      <c r="Q262" s="80"/>
      <c r="R262" s="84">
        <f t="shared" si="20"/>
        <v>0</v>
      </c>
      <c r="S262" s="19" t="str">
        <f t="shared" si="9"/>
        <v>OK</v>
      </c>
      <c r="T262" s="48"/>
      <c r="U262" s="48"/>
      <c r="V262" s="48"/>
      <c r="W262" s="48"/>
      <c r="X262" s="48"/>
      <c r="Y262" s="50"/>
      <c r="Z262" s="50"/>
      <c r="AA262" s="50"/>
      <c r="AB262" s="50"/>
      <c r="AC262" s="50"/>
      <c r="AD262" s="50"/>
      <c r="AE262" s="50"/>
      <c r="AF262" s="51"/>
      <c r="AG262" s="51"/>
      <c r="AH262" s="51"/>
      <c r="AI262" s="51"/>
    </row>
    <row r="263" spans="1:35" ht="40" customHeight="1" x14ac:dyDescent="0.35">
      <c r="A263" s="109"/>
      <c r="B263" s="112"/>
      <c r="C263" s="33">
        <v>260</v>
      </c>
      <c r="D263" s="115"/>
      <c r="E263" s="39" t="s">
        <v>131</v>
      </c>
      <c r="F263" s="40" t="s">
        <v>125</v>
      </c>
      <c r="G263" s="40" t="s">
        <v>137</v>
      </c>
      <c r="H263" s="40" t="s">
        <v>29</v>
      </c>
      <c r="I263" s="38">
        <v>85.21</v>
      </c>
      <c r="J263" s="17">
        <v>0</v>
      </c>
      <c r="K263" s="79">
        <f t="shared" si="18"/>
        <v>0</v>
      </c>
      <c r="L263" s="81">
        <f t="shared" si="21"/>
        <v>0</v>
      </c>
      <c r="M263" s="82"/>
      <c r="N263" s="83">
        <f t="shared" si="19"/>
        <v>0</v>
      </c>
      <c r="O263" s="80"/>
      <c r="P263" s="80"/>
      <c r="Q263" s="80"/>
      <c r="R263" s="84">
        <f t="shared" si="20"/>
        <v>0</v>
      </c>
      <c r="S263" s="19" t="str">
        <f t="shared" si="9"/>
        <v>OK</v>
      </c>
      <c r="T263" s="48"/>
      <c r="U263" s="48"/>
      <c r="V263" s="48"/>
      <c r="W263" s="48"/>
      <c r="X263" s="48"/>
      <c r="Y263" s="50"/>
      <c r="Z263" s="50"/>
      <c r="AA263" s="50"/>
      <c r="AB263" s="50"/>
      <c r="AC263" s="50"/>
      <c r="AD263" s="50"/>
      <c r="AE263" s="50"/>
      <c r="AF263" s="51"/>
      <c r="AG263" s="51"/>
      <c r="AH263" s="51"/>
      <c r="AI263" s="51"/>
    </row>
    <row r="264" spans="1:35" ht="40" customHeight="1" x14ac:dyDescent="0.35">
      <c r="A264" s="109"/>
      <c r="B264" s="112"/>
      <c r="C264" s="33">
        <v>261</v>
      </c>
      <c r="D264" s="115"/>
      <c r="E264" s="39" t="s">
        <v>132</v>
      </c>
      <c r="F264" s="40" t="s">
        <v>37</v>
      </c>
      <c r="G264" s="40" t="s">
        <v>117</v>
      </c>
      <c r="H264" s="40" t="s">
        <v>29</v>
      </c>
      <c r="I264" s="38">
        <v>16.18</v>
      </c>
      <c r="J264" s="17">
        <v>0</v>
      </c>
      <c r="K264" s="79">
        <f t="shared" si="18"/>
        <v>0</v>
      </c>
      <c r="L264" s="81">
        <f t="shared" si="21"/>
        <v>0</v>
      </c>
      <c r="M264" s="82"/>
      <c r="N264" s="83">
        <f t="shared" si="19"/>
        <v>0</v>
      </c>
      <c r="O264" s="80"/>
      <c r="P264" s="80"/>
      <c r="Q264" s="80"/>
      <c r="R264" s="84">
        <f t="shared" si="20"/>
        <v>0</v>
      </c>
      <c r="S264" s="19" t="str">
        <f t="shared" si="9"/>
        <v>OK</v>
      </c>
      <c r="T264" s="48"/>
      <c r="U264" s="48"/>
      <c r="V264" s="48"/>
      <c r="W264" s="48"/>
      <c r="X264" s="48"/>
      <c r="Y264" s="50"/>
      <c r="Z264" s="50"/>
      <c r="AA264" s="50"/>
      <c r="AB264" s="50"/>
      <c r="AC264" s="50"/>
      <c r="AD264" s="50"/>
      <c r="AE264" s="50"/>
      <c r="AF264" s="51"/>
      <c r="AG264" s="51"/>
      <c r="AH264" s="51"/>
      <c r="AI264" s="51"/>
    </row>
    <row r="265" spans="1:35" ht="40" customHeight="1" x14ac:dyDescent="0.35">
      <c r="A265" s="109"/>
      <c r="B265" s="112"/>
      <c r="C265" s="33">
        <v>262</v>
      </c>
      <c r="D265" s="115"/>
      <c r="E265" s="39" t="s">
        <v>135</v>
      </c>
      <c r="F265" s="40" t="s">
        <v>37</v>
      </c>
      <c r="G265" s="40" t="s">
        <v>118</v>
      </c>
      <c r="H265" s="40" t="s">
        <v>29</v>
      </c>
      <c r="I265" s="38">
        <v>65.41</v>
      </c>
      <c r="J265" s="17">
        <v>0</v>
      </c>
      <c r="K265" s="79">
        <f t="shared" si="18"/>
        <v>0</v>
      </c>
      <c r="L265" s="81">
        <f t="shared" si="21"/>
        <v>0</v>
      </c>
      <c r="M265" s="82"/>
      <c r="N265" s="83">
        <f t="shared" si="19"/>
        <v>0</v>
      </c>
      <c r="O265" s="80"/>
      <c r="P265" s="80"/>
      <c r="Q265" s="80"/>
      <c r="R265" s="84">
        <f t="shared" si="20"/>
        <v>0</v>
      </c>
      <c r="S265" s="19" t="str">
        <f t="shared" si="9"/>
        <v>OK</v>
      </c>
      <c r="T265" s="48"/>
      <c r="U265" s="48"/>
      <c r="V265" s="48"/>
      <c r="W265" s="48"/>
      <c r="X265" s="48"/>
      <c r="Y265" s="50"/>
      <c r="Z265" s="50"/>
      <c r="AA265" s="50"/>
      <c r="AB265" s="50"/>
      <c r="AC265" s="50"/>
      <c r="AD265" s="50"/>
      <c r="AE265" s="50"/>
      <c r="AF265" s="51"/>
      <c r="AG265" s="51"/>
      <c r="AH265" s="51"/>
      <c r="AI265" s="51"/>
    </row>
    <row r="266" spans="1:35" ht="40" customHeight="1" x14ac:dyDescent="0.35">
      <c r="A266" s="109"/>
      <c r="B266" s="112"/>
      <c r="C266" s="33">
        <v>263</v>
      </c>
      <c r="D266" s="115"/>
      <c r="E266" s="39" t="s">
        <v>136</v>
      </c>
      <c r="F266" s="40" t="s">
        <v>37</v>
      </c>
      <c r="G266" s="40" t="s">
        <v>119</v>
      </c>
      <c r="H266" s="40" t="s">
        <v>29</v>
      </c>
      <c r="I266" s="38">
        <v>34.229999999999997</v>
      </c>
      <c r="J266" s="17">
        <v>0</v>
      </c>
      <c r="K266" s="79">
        <f t="shared" si="18"/>
        <v>0</v>
      </c>
      <c r="L266" s="81">
        <f t="shared" si="21"/>
        <v>0</v>
      </c>
      <c r="M266" s="82"/>
      <c r="N266" s="83">
        <f t="shared" si="19"/>
        <v>0</v>
      </c>
      <c r="O266" s="80"/>
      <c r="P266" s="80"/>
      <c r="Q266" s="80"/>
      <c r="R266" s="84">
        <f t="shared" si="20"/>
        <v>0</v>
      </c>
      <c r="S266" s="19" t="str">
        <f t="shared" si="9"/>
        <v>OK</v>
      </c>
      <c r="T266" s="48"/>
      <c r="U266" s="48"/>
      <c r="V266" s="48"/>
      <c r="W266" s="48"/>
      <c r="X266" s="48"/>
      <c r="Y266" s="50"/>
      <c r="Z266" s="50"/>
      <c r="AA266" s="50"/>
      <c r="AB266" s="50"/>
      <c r="AC266" s="50"/>
      <c r="AD266" s="50"/>
      <c r="AE266" s="50"/>
      <c r="AF266" s="51"/>
      <c r="AG266" s="51"/>
      <c r="AH266" s="51"/>
      <c r="AI266" s="51"/>
    </row>
    <row r="267" spans="1:35" ht="40" customHeight="1" x14ac:dyDescent="0.35">
      <c r="A267" s="109"/>
      <c r="B267" s="112"/>
      <c r="C267" s="33">
        <v>264</v>
      </c>
      <c r="D267" s="115"/>
      <c r="E267" s="39" t="s">
        <v>86</v>
      </c>
      <c r="F267" s="40" t="s">
        <v>125</v>
      </c>
      <c r="G267" s="40" t="s">
        <v>137</v>
      </c>
      <c r="H267" s="40" t="s">
        <v>29</v>
      </c>
      <c r="I267" s="38">
        <v>578.94000000000005</v>
      </c>
      <c r="J267" s="17">
        <v>0</v>
      </c>
      <c r="K267" s="79">
        <f t="shared" si="18"/>
        <v>0</v>
      </c>
      <c r="L267" s="81">
        <f t="shared" si="21"/>
        <v>0</v>
      </c>
      <c r="M267" s="82"/>
      <c r="N267" s="83">
        <f t="shared" si="19"/>
        <v>0</v>
      </c>
      <c r="O267" s="80"/>
      <c r="P267" s="80"/>
      <c r="Q267" s="80"/>
      <c r="R267" s="84">
        <f t="shared" si="20"/>
        <v>0</v>
      </c>
      <c r="S267" s="19" t="str">
        <f t="shared" si="9"/>
        <v>OK</v>
      </c>
      <c r="T267" s="48"/>
      <c r="U267" s="48"/>
      <c r="V267" s="48"/>
      <c r="W267" s="48"/>
      <c r="X267" s="48"/>
      <c r="Y267" s="50"/>
      <c r="Z267" s="50"/>
      <c r="AA267" s="50"/>
      <c r="AB267" s="50"/>
      <c r="AC267" s="50"/>
      <c r="AD267" s="50"/>
      <c r="AE267" s="50"/>
      <c r="AF267" s="51"/>
      <c r="AG267" s="51"/>
      <c r="AH267" s="51"/>
      <c r="AI267" s="51"/>
    </row>
    <row r="268" spans="1:35" ht="40" customHeight="1" x14ac:dyDescent="0.35">
      <c r="A268" s="109"/>
      <c r="B268" s="112"/>
      <c r="C268" s="33">
        <v>265</v>
      </c>
      <c r="D268" s="115"/>
      <c r="E268" s="39" t="s">
        <v>89</v>
      </c>
      <c r="F268" s="40" t="s">
        <v>37</v>
      </c>
      <c r="G268" s="40" t="s">
        <v>137</v>
      </c>
      <c r="H268" s="40" t="s">
        <v>29</v>
      </c>
      <c r="I268" s="38">
        <v>225.31</v>
      </c>
      <c r="J268" s="17">
        <v>0</v>
      </c>
      <c r="K268" s="79">
        <f t="shared" si="18"/>
        <v>0</v>
      </c>
      <c r="L268" s="81">
        <f t="shared" si="21"/>
        <v>0</v>
      </c>
      <c r="M268" s="82"/>
      <c r="N268" s="83">
        <f t="shared" si="19"/>
        <v>0</v>
      </c>
      <c r="O268" s="80"/>
      <c r="P268" s="80"/>
      <c r="Q268" s="80"/>
      <c r="R268" s="84">
        <f t="shared" si="20"/>
        <v>0</v>
      </c>
      <c r="S268" s="19" t="str">
        <f t="shared" si="9"/>
        <v>OK</v>
      </c>
      <c r="T268" s="48"/>
      <c r="U268" s="48"/>
      <c r="V268" s="48"/>
      <c r="W268" s="48"/>
      <c r="X268" s="48"/>
      <c r="Y268" s="50"/>
      <c r="Z268" s="50"/>
      <c r="AA268" s="50"/>
      <c r="AB268" s="50"/>
      <c r="AC268" s="50"/>
      <c r="AD268" s="50"/>
      <c r="AE268" s="50"/>
      <c r="AF268" s="51"/>
      <c r="AG268" s="51"/>
      <c r="AH268" s="51"/>
      <c r="AI268" s="51"/>
    </row>
    <row r="269" spans="1:35" ht="40" customHeight="1" x14ac:dyDescent="0.35">
      <c r="A269" s="109"/>
      <c r="B269" s="112"/>
      <c r="C269" s="33">
        <v>266</v>
      </c>
      <c r="D269" s="115"/>
      <c r="E269" s="39" t="s">
        <v>90</v>
      </c>
      <c r="F269" s="40" t="s">
        <v>37</v>
      </c>
      <c r="G269" s="40" t="s">
        <v>137</v>
      </c>
      <c r="H269" s="40" t="s">
        <v>29</v>
      </c>
      <c r="I269" s="38">
        <v>135</v>
      </c>
      <c r="J269" s="17">
        <v>0</v>
      </c>
      <c r="K269" s="79">
        <f t="shared" si="18"/>
        <v>0</v>
      </c>
      <c r="L269" s="81">
        <f t="shared" si="21"/>
        <v>0</v>
      </c>
      <c r="M269" s="82"/>
      <c r="N269" s="83">
        <f t="shared" si="19"/>
        <v>0</v>
      </c>
      <c r="O269" s="80"/>
      <c r="P269" s="80"/>
      <c r="Q269" s="80"/>
      <c r="R269" s="84">
        <f t="shared" si="20"/>
        <v>0</v>
      </c>
      <c r="S269" s="19" t="str">
        <f t="shared" si="9"/>
        <v>OK</v>
      </c>
      <c r="T269" s="48"/>
      <c r="U269" s="48"/>
      <c r="V269" s="48"/>
      <c r="W269" s="48"/>
      <c r="X269" s="48"/>
      <c r="Y269" s="50"/>
      <c r="Z269" s="50"/>
      <c r="AA269" s="50"/>
      <c r="AB269" s="50"/>
      <c r="AC269" s="50"/>
      <c r="AD269" s="50"/>
      <c r="AE269" s="50"/>
      <c r="AF269" s="51"/>
      <c r="AG269" s="51"/>
      <c r="AH269" s="51"/>
      <c r="AI269" s="51"/>
    </row>
    <row r="270" spans="1:35" ht="40" customHeight="1" x14ac:dyDescent="0.35">
      <c r="A270" s="110"/>
      <c r="B270" s="113"/>
      <c r="C270" s="33">
        <v>267</v>
      </c>
      <c r="D270" s="116"/>
      <c r="E270" s="39" t="s">
        <v>91</v>
      </c>
      <c r="F270" s="40" t="s">
        <v>37</v>
      </c>
      <c r="G270" s="40" t="s">
        <v>120</v>
      </c>
      <c r="H270" s="40" t="s">
        <v>29</v>
      </c>
      <c r="I270" s="38">
        <v>24.21</v>
      </c>
      <c r="J270" s="17">
        <v>0</v>
      </c>
      <c r="K270" s="79">
        <f t="shared" si="18"/>
        <v>0</v>
      </c>
      <c r="L270" s="81">
        <f t="shared" si="21"/>
        <v>0</v>
      </c>
      <c r="M270" s="82"/>
      <c r="N270" s="83">
        <f t="shared" si="19"/>
        <v>0</v>
      </c>
      <c r="O270" s="80"/>
      <c r="P270" s="80"/>
      <c r="Q270" s="80"/>
      <c r="R270" s="84">
        <f t="shared" si="20"/>
        <v>0</v>
      </c>
      <c r="S270" s="19" t="str">
        <f t="shared" si="9"/>
        <v>OK</v>
      </c>
      <c r="T270" s="48"/>
      <c r="U270" s="48"/>
      <c r="V270" s="48"/>
      <c r="W270" s="48"/>
      <c r="X270" s="48"/>
      <c r="Y270" s="50"/>
      <c r="Z270" s="50"/>
      <c r="AA270" s="50"/>
      <c r="AB270" s="50"/>
      <c r="AC270" s="50"/>
      <c r="AD270" s="50"/>
      <c r="AE270" s="50"/>
      <c r="AF270" s="51"/>
      <c r="AG270" s="51"/>
      <c r="AH270" s="51"/>
      <c r="AI270" s="51"/>
    </row>
    <row r="271" spans="1:35" ht="40" customHeight="1" x14ac:dyDescent="0.35">
      <c r="A271" s="108" t="s">
        <v>146</v>
      </c>
      <c r="B271" s="111">
        <v>8</v>
      </c>
      <c r="C271" s="33">
        <v>268</v>
      </c>
      <c r="D271" s="114" t="s">
        <v>123</v>
      </c>
      <c r="E271" s="39" t="s">
        <v>27</v>
      </c>
      <c r="F271" s="40" t="s">
        <v>125</v>
      </c>
      <c r="G271" s="40" t="s">
        <v>28</v>
      </c>
      <c r="H271" s="40" t="s">
        <v>29</v>
      </c>
      <c r="I271" s="38">
        <v>242.52</v>
      </c>
      <c r="J271" s="17">
        <v>0</v>
      </c>
      <c r="K271" s="79">
        <f t="shared" si="18"/>
        <v>0</v>
      </c>
      <c r="L271" s="81">
        <f t="shared" si="21"/>
        <v>0</v>
      </c>
      <c r="M271" s="82"/>
      <c r="N271" s="83">
        <f t="shared" si="19"/>
        <v>0</v>
      </c>
      <c r="O271" s="80"/>
      <c r="P271" s="80"/>
      <c r="Q271" s="80"/>
      <c r="R271" s="84">
        <f t="shared" si="20"/>
        <v>0</v>
      </c>
      <c r="S271" s="19" t="str">
        <f t="shared" si="9"/>
        <v>OK</v>
      </c>
      <c r="T271" s="48"/>
      <c r="U271" s="48"/>
      <c r="V271" s="48"/>
      <c r="W271" s="48"/>
      <c r="X271" s="48"/>
      <c r="Y271" s="50"/>
      <c r="Z271" s="50"/>
      <c r="AA271" s="50"/>
      <c r="AB271" s="50"/>
      <c r="AC271" s="50"/>
      <c r="AD271" s="50"/>
      <c r="AE271" s="50"/>
      <c r="AF271" s="51"/>
      <c r="AG271" s="51"/>
      <c r="AH271" s="51"/>
      <c r="AI271" s="51"/>
    </row>
    <row r="272" spans="1:35" ht="40" customHeight="1" x14ac:dyDescent="0.35">
      <c r="A272" s="109"/>
      <c r="B272" s="112"/>
      <c r="C272" s="33">
        <v>269</v>
      </c>
      <c r="D272" s="115"/>
      <c r="E272" s="39" t="s">
        <v>30</v>
      </c>
      <c r="F272" s="40" t="s">
        <v>31</v>
      </c>
      <c r="G272" s="40" t="s">
        <v>28</v>
      </c>
      <c r="H272" s="40" t="s">
        <v>29</v>
      </c>
      <c r="I272" s="38">
        <v>19.399999999999999</v>
      </c>
      <c r="J272" s="17">
        <v>0</v>
      </c>
      <c r="K272" s="79">
        <f t="shared" si="18"/>
        <v>0</v>
      </c>
      <c r="L272" s="81">
        <f t="shared" si="21"/>
        <v>0</v>
      </c>
      <c r="M272" s="82"/>
      <c r="N272" s="83">
        <f t="shared" si="19"/>
        <v>0</v>
      </c>
      <c r="O272" s="80"/>
      <c r="P272" s="80"/>
      <c r="Q272" s="80"/>
      <c r="R272" s="84">
        <f t="shared" si="20"/>
        <v>0</v>
      </c>
      <c r="S272" s="19" t="str">
        <f t="shared" si="9"/>
        <v>OK</v>
      </c>
      <c r="T272" s="48"/>
      <c r="U272" s="48"/>
      <c r="V272" s="48"/>
      <c r="W272" s="48"/>
      <c r="X272" s="48"/>
      <c r="Y272" s="50"/>
      <c r="Z272" s="50"/>
      <c r="AA272" s="50"/>
      <c r="AB272" s="50"/>
      <c r="AC272" s="50"/>
      <c r="AD272" s="50"/>
      <c r="AE272" s="50"/>
      <c r="AF272" s="51"/>
      <c r="AG272" s="51"/>
      <c r="AH272" s="51"/>
      <c r="AI272" s="51"/>
    </row>
    <row r="273" spans="1:35" ht="40" customHeight="1" x14ac:dyDescent="0.35">
      <c r="A273" s="109"/>
      <c r="B273" s="112"/>
      <c r="C273" s="33">
        <v>270</v>
      </c>
      <c r="D273" s="115"/>
      <c r="E273" s="39" t="s">
        <v>32</v>
      </c>
      <c r="F273" s="40" t="s">
        <v>125</v>
      </c>
      <c r="G273" s="40" t="s">
        <v>28</v>
      </c>
      <c r="H273" s="40" t="s">
        <v>29</v>
      </c>
      <c r="I273" s="38">
        <v>31.04</v>
      </c>
      <c r="J273" s="17">
        <v>0</v>
      </c>
      <c r="K273" s="79">
        <f t="shared" si="18"/>
        <v>0</v>
      </c>
      <c r="L273" s="81">
        <f t="shared" si="21"/>
        <v>0</v>
      </c>
      <c r="M273" s="82"/>
      <c r="N273" s="83">
        <f t="shared" si="19"/>
        <v>0</v>
      </c>
      <c r="O273" s="80"/>
      <c r="P273" s="80"/>
      <c r="Q273" s="80"/>
      <c r="R273" s="84">
        <f t="shared" si="20"/>
        <v>0</v>
      </c>
      <c r="S273" s="19" t="str">
        <f t="shared" si="9"/>
        <v>OK</v>
      </c>
      <c r="T273" s="48"/>
      <c r="U273" s="48"/>
      <c r="V273" s="48"/>
      <c r="W273" s="48"/>
      <c r="X273" s="48"/>
      <c r="Y273" s="50"/>
      <c r="Z273" s="50"/>
      <c r="AA273" s="50"/>
      <c r="AB273" s="50"/>
      <c r="AC273" s="50"/>
      <c r="AD273" s="50"/>
      <c r="AE273" s="50"/>
      <c r="AF273" s="51"/>
      <c r="AG273" s="51"/>
      <c r="AH273" s="51"/>
      <c r="AI273" s="51"/>
    </row>
    <row r="274" spans="1:35" ht="40" customHeight="1" x14ac:dyDescent="0.35">
      <c r="A274" s="109"/>
      <c r="B274" s="112"/>
      <c r="C274" s="33">
        <v>271</v>
      </c>
      <c r="D274" s="115"/>
      <c r="E274" s="39" t="s">
        <v>33</v>
      </c>
      <c r="F274" s="40" t="s">
        <v>125</v>
      </c>
      <c r="G274" s="40" t="s">
        <v>34</v>
      </c>
      <c r="H274" s="40" t="s">
        <v>29</v>
      </c>
      <c r="I274" s="38">
        <v>50.44</v>
      </c>
      <c r="J274" s="17">
        <v>0</v>
      </c>
      <c r="K274" s="79">
        <f t="shared" si="18"/>
        <v>0</v>
      </c>
      <c r="L274" s="81">
        <f t="shared" si="21"/>
        <v>0</v>
      </c>
      <c r="M274" s="82"/>
      <c r="N274" s="83">
        <f t="shared" si="19"/>
        <v>0</v>
      </c>
      <c r="O274" s="80"/>
      <c r="P274" s="80"/>
      <c r="Q274" s="80"/>
      <c r="R274" s="84">
        <f t="shared" si="20"/>
        <v>0</v>
      </c>
      <c r="S274" s="19" t="str">
        <f t="shared" si="9"/>
        <v>OK</v>
      </c>
      <c r="T274" s="48"/>
      <c r="U274" s="48"/>
      <c r="V274" s="48"/>
      <c r="W274" s="48"/>
      <c r="X274" s="48"/>
      <c r="Y274" s="50"/>
      <c r="Z274" s="50"/>
      <c r="AA274" s="50"/>
      <c r="AB274" s="50"/>
      <c r="AC274" s="50"/>
      <c r="AD274" s="50"/>
      <c r="AE274" s="50"/>
      <c r="AF274" s="51"/>
      <c r="AG274" s="51"/>
      <c r="AH274" s="51"/>
      <c r="AI274" s="51"/>
    </row>
    <row r="275" spans="1:35" ht="40" customHeight="1" x14ac:dyDescent="0.35">
      <c r="A275" s="109"/>
      <c r="B275" s="112"/>
      <c r="C275" s="33">
        <v>272</v>
      </c>
      <c r="D275" s="115"/>
      <c r="E275" s="39" t="s">
        <v>35</v>
      </c>
      <c r="F275" s="40" t="s">
        <v>125</v>
      </c>
      <c r="G275" s="40" t="s">
        <v>36</v>
      </c>
      <c r="H275" s="40" t="s">
        <v>29</v>
      </c>
      <c r="I275" s="38">
        <v>72.75</v>
      </c>
      <c r="J275" s="17">
        <v>0</v>
      </c>
      <c r="K275" s="79">
        <f t="shared" si="18"/>
        <v>0</v>
      </c>
      <c r="L275" s="81">
        <f t="shared" si="21"/>
        <v>0</v>
      </c>
      <c r="M275" s="82"/>
      <c r="N275" s="83">
        <f t="shared" si="19"/>
        <v>0</v>
      </c>
      <c r="O275" s="80"/>
      <c r="P275" s="80"/>
      <c r="Q275" s="80"/>
      <c r="R275" s="84">
        <f t="shared" si="20"/>
        <v>0</v>
      </c>
      <c r="S275" s="19" t="str">
        <f t="shared" si="9"/>
        <v>OK</v>
      </c>
      <c r="T275" s="48"/>
      <c r="U275" s="48"/>
      <c r="V275" s="48"/>
      <c r="W275" s="48"/>
      <c r="X275" s="48"/>
      <c r="Y275" s="50"/>
      <c r="Z275" s="50"/>
      <c r="AA275" s="50"/>
      <c r="AB275" s="50"/>
      <c r="AC275" s="50"/>
      <c r="AD275" s="50"/>
      <c r="AE275" s="50"/>
      <c r="AF275" s="51"/>
      <c r="AG275" s="51"/>
      <c r="AH275" s="51"/>
      <c r="AI275" s="51"/>
    </row>
    <row r="276" spans="1:35" ht="40" customHeight="1" x14ac:dyDescent="0.35">
      <c r="A276" s="109"/>
      <c r="B276" s="112"/>
      <c r="C276" s="33">
        <v>273</v>
      </c>
      <c r="D276" s="115"/>
      <c r="E276" s="39" t="s">
        <v>127</v>
      </c>
      <c r="F276" s="40" t="s">
        <v>125</v>
      </c>
      <c r="G276" s="40" t="s">
        <v>28</v>
      </c>
      <c r="H276" s="40" t="s">
        <v>29</v>
      </c>
      <c r="I276" s="38">
        <v>6.39</v>
      </c>
      <c r="J276" s="17">
        <v>0</v>
      </c>
      <c r="K276" s="79">
        <f t="shared" si="18"/>
        <v>0</v>
      </c>
      <c r="L276" s="81">
        <f t="shared" si="21"/>
        <v>0</v>
      </c>
      <c r="M276" s="82"/>
      <c r="N276" s="83">
        <f t="shared" si="19"/>
        <v>0</v>
      </c>
      <c r="O276" s="80"/>
      <c r="P276" s="80"/>
      <c r="Q276" s="80"/>
      <c r="R276" s="84">
        <f t="shared" si="20"/>
        <v>0</v>
      </c>
      <c r="S276" s="19" t="str">
        <f t="shared" si="9"/>
        <v>OK</v>
      </c>
      <c r="T276" s="48"/>
      <c r="U276" s="48"/>
      <c r="V276" s="48"/>
      <c r="W276" s="48"/>
      <c r="X276" s="48"/>
      <c r="Y276" s="50"/>
      <c r="Z276" s="50"/>
      <c r="AA276" s="50"/>
      <c r="AB276" s="50"/>
      <c r="AC276" s="50"/>
      <c r="AD276" s="50"/>
      <c r="AE276" s="50"/>
      <c r="AF276" s="51"/>
      <c r="AG276" s="51"/>
      <c r="AH276" s="51"/>
      <c r="AI276" s="51"/>
    </row>
    <row r="277" spans="1:35" ht="40" customHeight="1" x14ac:dyDescent="0.35">
      <c r="A277" s="109"/>
      <c r="B277" s="112"/>
      <c r="C277" s="33">
        <v>274</v>
      </c>
      <c r="D277" s="115"/>
      <c r="E277" s="39" t="s">
        <v>128</v>
      </c>
      <c r="F277" s="40" t="s">
        <v>37</v>
      </c>
      <c r="G277" s="40" t="s">
        <v>38</v>
      </c>
      <c r="H277" s="40" t="s">
        <v>29</v>
      </c>
      <c r="I277" s="38">
        <v>12.93</v>
      </c>
      <c r="J277" s="17">
        <v>0</v>
      </c>
      <c r="K277" s="79">
        <f t="shared" si="18"/>
        <v>0</v>
      </c>
      <c r="L277" s="81">
        <f t="shared" si="21"/>
        <v>0</v>
      </c>
      <c r="M277" s="82"/>
      <c r="N277" s="83">
        <f t="shared" si="19"/>
        <v>0</v>
      </c>
      <c r="O277" s="80"/>
      <c r="P277" s="80"/>
      <c r="Q277" s="80"/>
      <c r="R277" s="84">
        <f t="shared" si="20"/>
        <v>0</v>
      </c>
      <c r="S277" s="19" t="str">
        <f t="shared" si="9"/>
        <v>OK</v>
      </c>
      <c r="T277" s="48"/>
      <c r="U277" s="48"/>
      <c r="V277" s="48"/>
      <c r="W277" s="48"/>
      <c r="X277" s="48"/>
      <c r="Y277" s="50"/>
      <c r="Z277" s="50"/>
      <c r="AA277" s="50"/>
      <c r="AB277" s="50"/>
      <c r="AC277" s="50"/>
      <c r="AD277" s="50"/>
      <c r="AE277" s="50"/>
      <c r="AF277" s="51"/>
      <c r="AG277" s="51"/>
      <c r="AH277" s="51"/>
      <c r="AI277" s="51"/>
    </row>
    <row r="278" spans="1:35" ht="40" customHeight="1" x14ac:dyDescent="0.35">
      <c r="A278" s="109"/>
      <c r="B278" s="112"/>
      <c r="C278" s="33">
        <v>275</v>
      </c>
      <c r="D278" s="115"/>
      <c r="E278" s="39" t="s">
        <v>129</v>
      </c>
      <c r="F278" s="40" t="s">
        <v>37</v>
      </c>
      <c r="G278" s="40" t="s">
        <v>39</v>
      </c>
      <c r="H278" s="40" t="s">
        <v>29</v>
      </c>
      <c r="I278" s="38">
        <v>19.04</v>
      </c>
      <c r="J278" s="17">
        <v>0</v>
      </c>
      <c r="K278" s="79">
        <f t="shared" si="18"/>
        <v>0</v>
      </c>
      <c r="L278" s="81">
        <f t="shared" si="21"/>
        <v>0</v>
      </c>
      <c r="M278" s="82"/>
      <c r="N278" s="83">
        <f t="shared" si="19"/>
        <v>0</v>
      </c>
      <c r="O278" s="80"/>
      <c r="P278" s="80"/>
      <c r="Q278" s="80"/>
      <c r="R278" s="84">
        <f t="shared" si="20"/>
        <v>0</v>
      </c>
      <c r="S278" s="19" t="str">
        <f t="shared" si="9"/>
        <v>OK</v>
      </c>
      <c r="T278" s="48"/>
      <c r="U278" s="48"/>
      <c r="V278" s="48"/>
      <c r="W278" s="48"/>
      <c r="X278" s="48"/>
      <c r="Y278" s="50"/>
      <c r="Z278" s="50"/>
      <c r="AA278" s="50"/>
      <c r="AB278" s="50"/>
      <c r="AC278" s="50"/>
      <c r="AD278" s="50"/>
      <c r="AE278" s="50"/>
      <c r="AF278" s="51"/>
      <c r="AG278" s="51"/>
      <c r="AH278" s="51"/>
      <c r="AI278" s="51"/>
    </row>
    <row r="279" spans="1:35" ht="40" customHeight="1" x14ac:dyDescent="0.35">
      <c r="A279" s="109"/>
      <c r="B279" s="112"/>
      <c r="C279" s="33">
        <v>276</v>
      </c>
      <c r="D279" s="115"/>
      <c r="E279" s="39" t="s">
        <v>130</v>
      </c>
      <c r="F279" s="40" t="s">
        <v>37</v>
      </c>
      <c r="G279" s="40" t="s">
        <v>40</v>
      </c>
      <c r="H279" s="40" t="s">
        <v>29</v>
      </c>
      <c r="I279" s="38">
        <v>20.69</v>
      </c>
      <c r="J279" s="17">
        <v>0</v>
      </c>
      <c r="K279" s="79">
        <f t="shared" si="18"/>
        <v>0</v>
      </c>
      <c r="L279" s="81">
        <f t="shared" si="21"/>
        <v>0</v>
      </c>
      <c r="M279" s="82"/>
      <c r="N279" s="83">
        <f t="shared" si="19"/>
        <v>0</v>
      </c>
      <c r="O279" s="80"/>
      <c r="P279" s="80"/>
      <c r="Q279" s="80"/>
      <c r="R279" s="84">
        <f t="shared" si="20"/>
        <v>0</v>
      </c>
      <c r="S279" s="19" t="str">
        <f t="shared" si="9"/>
        <v>OK</v>
      </c>
      <c r="T279" s="48"/>
      <c r="U279" s="48"/>
      <c r="V279" s="48"/>
      <c r="W279" s="48"/>
      <c r="X279" s="48"/>
      <c r="Y279" s="50"/>
      <c r="Z279" s="50"/>
      <c r="AA279" s="50"/>
      <c r="AB279" s="50"/>
      <c r="AC279" s="50"/>
      <c r="AD279" s="50"/>
      <c r="AE279" s="50"/>
      <c r="AF279" s="51"/>
      <c r="AG279" s="51"/>
      <c r="AH279" s="51"/>
      <c r="AI279" s="51"/>
    </row>
    <row r="280" spans="1:35" ht="40" customHeight="1" x14ac:dyDescent="0.35">
      <c r="A280" s="109"/>
      <c r="B280" s="112"/>
      <c r="C280" s="33">
        <v>277</v>
      </c>
      <c r="D280" s="115"/>
      <c r="E280" s="39" t="s">
        <v>41</v>
      </c>
      <c r="F280" s="40" t="s">
        <v>10</v>
      </c>
      <c r="G280" s="40" t="s">
        <v>28</v>
      </c>
      <c r="H280" s="40" t="s">
        <v>29</v>
      </c>
      <c r="I280" s="38">
        <v>72.05</v>
      </c>
      <c r="J280" s="17">
        <v>0</v>
      </c>
      <c r="K280" s="79">
        <f t="shared" si="18"/>
        <v>0</v>
      </c>
      <c r="L280" s="81">
        <f t="shared" si="21"/>
        <v>0</v>
      </c>
      <c r="M280" s="82"/>
      <c r="N280" s="83">
        <f t="shared" si="19"/>
        <v>0</v>
      </c>
      <c r="O280" s="80"/>
      <c r="P280" s="80"/>
      <c r="Q280" s="80"/>
      <c r="R280" s="84">
        <f t="shared" si="20"/>
        <v>0</v>
      </c>
      <c r="S280" s="19" t="str">
        <f t="shared" si="9"/>
        <v>OK</v>
      </c>
      <c r="T280" s="48"/>
      <c r="U280" s="48"/>
      <c r="V280" s="48"/>
      <c r="W280" s="48"/>
      <c r="X280" s="48"/>
      <c r="Y280" s="50"/>
      <c r="Z280" s="50"/>
      <c r="AA280" s="50"/>
      <c r="AB280" s="50"/>
      <c r="AC280" s="50"/>
      <c r="AD280" s="50"/>
      <c r="AE280" s="50"/>
      <c r="AF280" s="51"/>
      <c r="AG280" s="51"/>
      <c r="AH280" s="51"/>
      <c r="AI280" s="51"/>
    </row>
    <row r="281" spans="1:35" ht="40" customHeight="1" x14ac:dyDescent="0.35">
      <c r="A281" s="109"/>
      <c r="B281" s="112"/>
      <c r="C281" s="33">
        <v>278</v>
      </c>
      <c r="D281" s="115"/>
      <c r="E281" s="39" t="s">
        <v>42</v>
      </c>
      <c r="F281" s="40" t="s">
        <v>43</v>
      </c>
      <c r="G281" s="40" t="s">
        <v>28</v>
      </c>
      <c r="H281" s="40" t="s">
        <v>29</v>
      </c>
      <c r="I281" s="38">
        <v>25.77</v>
      </c>
      <c r="J281" s="17">
        <v>0</v>
      </c>
      <c r="K281" s="79">
        <f t="shared" si="18"/>
        <v>0</v>
      </c>
      <c r="L281" s="81">
        <f t="shared" si="21"/>
        <v>0</v>
      </c>
      <c r="M281" s="82"/>
      <c r="N281" s="83">
        <f t="shared" si="19"/>
        <v>0</v>
      </c>
      <c r="O281" s="80"/>
      <c r="P281" s="80"/>
      <c r="Q281" s="80"/>
      <c r="R281" s="84">
        <f t="shared" si="20"/>
        <v>0</v>
      </c>
      <c r="S281" s="19" t="str">
        <f t="shared" si="9"/>
        <v>OK</v>
      </c>
      <c r="T281" s="48"/>
      <c r="U281" s="48"/>
      <c r="V281" s="48"/>
      <c r="W281" s="48"/>
      <c r="X281" s="48"/>
      <c r="Y281" s="50"/>
      <c r="Z281" s="50"/>
      <c r="AA281" s="50"/>
      <c r="AB281" s="50"/>
      <c r="AC281" s="50"/>
      <c r="AD281" s="50"/>
      <c r="AE281" s="50"/>
      <c r="AF281" s="51"/>
      <c r="AG281" s="51"/>
      <c r="AH281" s="51"/>
      <c r="AI281" s="51"/>
    </row>
    <row r="282" spans="1:35" ht="40" customHeight="1" x14ac:dyDescent="0.35">
      <c r="A282" s="109"/>
      <c r="B282" s="112"/>
      <c r="C282" s="33">
        <v>279</v>
      </c>
      <c r="D282" s="115"/>
      <c r="E282" s="39" t="s">
        <v>44</v>
      </c>
      <c r="F282" s="40" t="s">
        <v>37</v>
      </c>
      <c r="G282" s="40" t="s">
        <v>45</v>
      </c>
      <c r="H282" s="40" t="s">
        <v>29</v>
      </c>
      <c r="I282" s="38">
        <v>33.18</v>
      </c>
      <c r="J282" s="17">
        <v>0</v>
      </c>
      <c r="K282" s="79">
        <f t="shared" si="18"/>
        <v>0</v>
      </c>
      <c r="L282" s="81">
        <f t="shared" si="21"/>
        <v>0</v>
      </c>
      <c r="M282" s="82"/>
      <c r="N282" s="83">
        <f t="shared" si="19"/>
        <v>0</v>
      </c>
      <c r="O282" s="80"/>
      <c r="P282" s="80"/>
      <c r="Q282" s="80"/>
      <c r="R282" s="84">
        <f t="shared" si="20"/>
        <v>0</v>
      </c>
      <c r="S282" s="19" t="str">
        <f t="shared" si="9"/>
        <v>OK</v>
      </c>
      <c r="T282" s="48"/>
      <c r="U282" s="48"/>
      <c r="V282" s="48"/>
      <c r="W282" s="48"/>
      <c r="X282" s="48"/>
      <c r="Y282" s="50"/>
      <c r="Z282" s="50"/>
      <c r="AA282" s="50"/>
      <c r="AB282" s="50"/>
      <c r="AC282" s="50"/>
      <c r="AD282" s="50"/>
      <c r="AE282" s="50"/>
      <c r="AF282" s="51"/>
      <c r="AG282" s="51"/>
      <c r="AH282" s="51"/>
      <c r="AI282" s="51"/>
    </row>
    <row r="283" spans="1:35" ht="40" customHeight="1" x14ac:dyDescent="0.35">
      <c r="A283" s="109"/>
      <c r="B283" s="112"/>
      <c r="C283" s="33">
        <v>280</v>
      </c>
      <c r="D283" s="115"/>
      <c r="E283" s="39" t="s">
        <v>46</v>
      </c>
      <c r="F283" s="40" t="s">
        <v>37</v>
      </c>
      <c r="G283" s="40" t="s">
        <v>47</v>
      </c>
      <c r="H283" s="40" t="s">
        <v>29</v>
      </c>
      <c r="I283" s="38">
        <v>26.19</v>
      </c>
      <c r="J283" s="17">
        <v>0</v>
      </c>
      <c r="K283" s="79">
        <f t="shared" si="18"/>
        <v>0</v>
      </c>
      <c r="L283" s="81">
        <f t="shared" si="21"/>
        <v>0</v>
      </c>
      <c r="M283" s="82"/>
      <c r="N283" s="83">
        <f t="shared" si="19"/>
        <v>0</v>
      </c>
      <c r="O283" s="80"/>
      <c r="P283" s="80"/>
      <c r="Q283" s="80"/>
      <c r="R283" s="84">
        <f t="shared" si="20"/>
        <v>0</v>
      </c>
      <c r="S283" s="19" t="str">
        <f t="shared" si="9"/>
        <v>OK</v>
      </c>
      <c r="T283" s="48"/>
      <c r="U283" s="48"/>
      <c r="V283" s="48"/>
      <c r="W283" s="48"/>
      <c r="X283" s="48"/>
      <c r="Y283" s="50"/>
      <c r="Z283" s="50"/>
      <c r="AA283" s="50"/>
      <c r="AB283" s="50"/>
      <c r="AC283" s="50"/>
      <c r="AD283" s="50"/>
      <c r="AE283" s="50"/>
      <c r="AF283" s="51"/>
      <c r="AG283" s="51"/>
      <c r="AH283" s="51"/>
      <c r="AI283" s="51"/>
    </row>
    <row r="284" spans="1:35" ht="40" customHeight="1" x14ac:dyDescent="0.35">
      <c r="A284" s="109"/>
      <c r="B284" s="112"/>
      <c r="C284" s="33">
        <v>281</v>
      </c>
      <c r="D284" s="115"/>
      <c r="E284" s="39" t="s">
        <v>48</v>
      </c>
      <c r="F284" s="40" t="s">
        <v>37</v>
      </c>
      <c r="G284" s="40" t="s">
        <v>49</v>
      </c>
      <c r="H284" s="40" t="s">
        <v>29</v>
      </c>
      <c r="I284" s="38">
        <v>18.63</v>
      </c>
      <c r="J284" s="17">
        <v>0</v>
      </c>
      <c r="K284" s="79">
        <f t="shared" si="18"/>
        <v>0</v>
      </c>
      <c r="L284" s="81">
        <f t="shared" si="21"/>
        <v>0</v>
      </c>
      <c r="M284" s="82"/>
      <c r="N284" s="83">
        <f t="shared" si="19"/>
        <v>0</v>
      </c>
      <c r="O284" s="80"/>
      <c r="P284" s="80"/>
      <c r="Q284" s="80"/>
      <c r="R284" s="84">
        <f t="shared" si="20"/>
        <v>0</v>
      </c>
      <c r="S284" s="19" t="str">
        <f t="shared" si="9"/>
        <v>OK</v>
      </c>
      <c r="T284" s="48"/>
      <c r="U284" s="48"/>
      <c r="V284" s="48"/>
      <c r="W284" s="48"/>
      <c r="X284" s="48"/>
      <c r="Y284" s="50"/>
      <c r="Z284" s="50"/>
      <c r="AA284" s="50"/>
      <c r="AB284" s="50"/>
      <c r="AC284" s="50"/>
      <c r="AD284" s="50"/>
      <c r="AE284" s="50"/>
      <c r="AF284" s="51"/>
      <c r="AG284" s="51"/>
      <c r="AH284" s="51"/>
      <c r="AI284" s="51"/>
    </row>
    <row r="285" spans="1:35" ht="40" customHeight="1" x14ac:dyDescent="0.35">
      <c r="A285" s="109"/>
      <c r="B285" s="112"/>
      <c r="C285" s="33">
        <v>282</v>
      </c>
      <c r="D285" s="115"/>
      <c r="E285" s="39" t="s">
        <v>50</v>
      </c>
      <c r="F285" s="40" t="s">
        <v>37</v>
      </c>
      <c r="G285" s="40" t="s">
        <v>51</v>
      </c>
      <c r="H285" s="40" t="s">
        <v>29</v>
      </c>
      <c r="I285" s="38">
        <v>233.11</v>
      </c>
      <c r="J285" s="17">
        <v>0</v>
      </c>
      <c r="K285" s="79">
        <f t="shared" si="18"/>
        <v>0</v>
      </c>
      <c r="L285" s="81">
        <f t="shared" si="21"/>
        <v>0</v>
      </c>
      <c r="M285" s="82"/>
      <c r="N285" s="83">
        <f t="shared" si="19"/>
        <v>0</v>
      </c>
      <c r="O285" s="80"/>
      <c r="P285" s="80"/>
      <c r="Q285" s="80"/>
      <c r="R285" s="84">
        <f t="shared" si="20"/>
        <v>0</v>
      </c>
      <c r="S285" s="19" t="str">
        <f t="shared" si="9"/>
        <v>OK</v>
      </c>
      <c r="T285" s="48"/>
      <c r="U285" s="48"/>
      <c r="V285" s="48"/>
      <c r="W285" s="48"/>
      <c r="X285" s="48"/>
      <c r="Y285" s="50"/>
      <c r="Z285" s="50"/>
      <c r="AA285" s="50"/>
      <c r="AB285" s="50"/>
      <c r="AC285" s="50"/>
      <c r="AD285" s="50"/>
      <c r="AE285" s="50"/>
      <c r="AF285" s="51"/>
      <c r="AG285" s="51"/>
      <c r="AH285" s="51"/>
      <c r="AI285" s="51"/>
    </row>
    <row r="286" spans="1:35" ht="40" customHeight="1" x14ac:dyDescent="0.35">
      <c r="A286" s="109"/>
      <c r="B286" s="112"/>
      <c r="C286" s="33">
        <v>283</v>
      </c>
      <c r="D286" s="115"/>
      <c r="E286" s="39" t="s">
        <v>52</v>
      </c>
      <c r="F286" s="40" t="s">
        <v>37</v>
      </c>
      <c r="G286" s="40" t="s">
        <v>53</v>
      </c>
      <c r="H286" s="40" t="s">
        <v>29</v>
      </c>
      <c r="I286" s="38">
        <v>254.5</v>
      </c>
      <c r="J286" s="17">
        <v>0</v>
      </c>
      <c r="K286" s="79">
        <f t="shared" si="18"/>
        <v>0</v>
      </c>
      <c r="L286" s="81">
        <f t="shared" si="21"/>
        <v>0</v>
      </c>
      <c r="M286" s="82"/>
      <c r="N286" s="83">
        <f t="shared" si="19"/>
        <v>0</v>
      </c>
      <c r="O286" s="80"/>
      <c r="P286" s="80"/>
      <c r="Q286" s="80"/>
      <c r="R286" s="84">
        <f t="shared" si="20"/>
        <v>0</v>
      </c>
      <c r="S286" s="19" t="str">
        <f t="shared" si="9"/>
        <v>OK</v>
      </c>
      <c r="T286" s="48"/>
      <c r="U286" s="48"/>
      <c r="V286" s="48"/>
      <c r="W286" s="48"/>
      <c r="X286" s="48"/>
      <c r="Y286" s="50"/>
      <c r="Z286" s="50"/>
      <c r="AA286" s="50"/>
      <c r="AB286" s="50"/>
      <c r="AC286" s="50"/>
      <c r="AD286" s="50"/>
      <c r="AE286" s="50"/>
      <c r="AF286" s="51"/>
      <c r="AG286" s="51"/>
      <c r="AH286" s="51"/>
      <c r="AI286" s="51"/>
    </row>
    <row r="287" spans="1:35" ht="40" customHeight="1" x14ac:dyDescent="0.35">
      <c r="A287" s="109"/>
      <c r="B287" s="112"/>
      <c r="C287" s="33">
        <v>284</v>
      </c>
      <c r="D287" s="115"/>
      <c r="E287" s="39" t="s">
        <v>54</v>
      </c>
      <c r="F287" s="40" t="s">
        <v>37</v>
      </c>
      <c r="G287" s="40" t="s">
        <v>95</v>
      </c>
      <c r="H287" s="40" t="s">
        <v>29</v>
      </c>
      <c r="I287" s="38">
        <v>83.89</v>
      </c>
      <c r="J287" s="17">
        <v>0</v>
      </c>
      <c r="K287" s="79">
        <f t="shared" si="18"/>
        <v>0</v>
      </c>
      <c r="L287" s="81">
        <f t="shared" si="21"/>
        <v>0</v>
      </c>
      <c r="M287" s="82"/>
      <c r="N287" s="83">
        <f t="shared" si="19"/>
        <v>0</v>
      </c>
      <c r="O287" s="80"/>
      <c r="P287" s="80"/>
      <c r="Q287" s="80"/>
      <c r="R287" s="84">
        <f t="shared" si="20"/>
        <v>0</v>
      </c>
      <c r="S287" s="19" t="str">
        <f t="shared" si="9"/>
        <v>OK</v>
      </c>
      <c r="T287" s="48"/>
      <c r="U287" s="48"/>
      <c r="V287" s="48"/>
      <c r="W287" s="48"/>
      <c r="X287" s="48"/>
      <c r="Y287" s="50"/>
      <c r="Z287" s="50"/>
      <c r="AA287" s="50"/>
      <c r="AB287" s="50"/>
      <c r="AC287" s="50"/>
      <c r="AD287" s="50"/>
      <c r="AE287" s="50"/>
      <c r="AF287" s="51"/>
      <c r="AG287" s="51"/>
      <c r="AH287" s="51"/>
      <c r="AI287" s="51"/>
    </row>
    <row r="288" spans="1:35" ht="40" customHeight="1" x14ac:dyDescent="0.35">
      <c r="A288" s="109"/>
      <c r="B288" s="112"/>
      <c r="C288" s="33">
        <v>285</v>
      </c>
      <c r="D288" s="115"/>
      <c r="E288" s="39" t="s">
        <v>56</v>
      </c>
      <c r="F288" s="40" t="s">
        <v>37</v>
      </c>
      <c r="G288" s="40" t="s">
        <v>96</v>
      </c>
      <c r="H288" s="40" t="s">
        <v>29</v>
      </c>
      <c r="I288" s="38">
        <v>32.17</v>
      </c>
      <c r="J288" s="17">
        <v>0</v>
      </c>
      <c r="K288" s="79">
        <f t="shared" si="18"/>
        <v>0</v>
      </c>
      <c r="L288" s="81">
        <f t="shared" si="21"/>
        <v>0</v>
      </c>
      <c r="M288" s="82"/>
      <c r="N288" s="83">
        <f t="shared" si="19"/>
        <v>0</v>
      </c>
      <c r="O288" s="80"/>
      <c r="P288" s="80"/>
      <c r="Q288" s="80"/>
      <c r="R288" s="84">
        <f t="shared" si="20"/>
        <v>0</v>
      </c>
      <c r="S288" s="19" t="str">
        <f t="shared" si="9"/>
        <v>OK</v>
      </c>
      <c r="T288" s="48"/>
      <c r="U288" s="48"/>
      <c r="V288" s="48"/>
      <c r="W288" s="48"/>
      <c r="X288" s="48"/>
      <c r="Y288" s="50"/>
      <c r="Z288" s="50"/>
      <c r="AA288" s="50"/>
      <c r="AB288" s="50"/>
      <c r="AC288" s="50"/>
      <c r="AD288" s="50"/>
      <c r="AE288" s="50"/>
      <c r="AF288" s="51"/>
      <c r="AG288" s="51"/>
      <c r="AH288" s="51"/>
      <c r="AI288" s="51"/>
    </row>
    <row r="289" spans="1:35" ht="40" customHeight="1" x14ac:dyDescent="0.35">
      <c r="A289" s="109"/>
      <c r="B289" s="112"/>
      <c r="C289" s="33">
        <v>286</v>
      </c>
      <c r="D289" s="115"/>
      <c r="E289" s="39" t="s">
        <v>58</v>
      </c>
      <c r="F289" s="40" t="s">
        <v>37</v>
      </c>
      <c r="G289" s="40" t="s">
        <v>59</v>
      </c>
      <c r="H289" s="40" t="s">
        <v>29</v>
      </c>
      <c r="I289" s="38">
        <v>72.08</v>
      </c>
      <c r="J289" s="17">
        <v>0</v>
      </c>
      <c r="K289" s="79">
        <f t="shared" si="18"/>
        <v>0</v>
      </c>
      <c r="L289" s="81">
        <f t="shared" si="21"/>
        <v>0</v>
      </c>
      <c r="M289" s="82"/>
      <c r="N289" s="83">
        <f t="shared" si="19"/>
        <v>0</v>
      </c>
      <c r="O289" s="80"/>
      <c r="P289" s="80"/>
      <c r="Q289" s="80"/>
      <c r="R289" s="84">
        <f t="shared" si="20"/>
        <v>0</v>
      </c>
      <c r="S289" s="19" t="str">
        <f t="shared" si="9"/>
        <v>OK</v>
      </c>
      <c r="T289" s="48"/>
      <c r="U289" s="48"/>
      <c r="V289" s="48"/>
      <c r="W289" s="48"/>
      <c r="X289" s="48"/>
      <c r="Y289" s="50"/>
      <c r="Z289" s="50"/>
      <c r="AA289" s="50"/>
      <c r="AB289" s="50"/>
      <c r="AC289" s="50"/>
      <c r="AD289" s="50"/>
      <c r="AE289" s="50"/>
      <c r="AF289" s="51"/>
      <c r="AG289" s="51"/>
      <c r="AH289" s="51"/>
      <c r="AI289" s="51"/>
    </row>
    <row r="290" spans="1:35" ht="40" customHeight="1" x14ac:dyDescent="0.35">
      <c r="A290" s="109"/>
      <c r="B290" s="112"/>
      <c r="C290" s="33">
        <v>287</v>
      </c>
      <c r="D290" s="115"/>
      <c r="E290" s="39" t="s">
        <v>60</v>
      </c>
      <c r="F290" s="40" t="s">
        <v>37</v>
      </c>
      <c r="G290" s="40" t="s">
        <v>61</v>
      </c>
      <c r="H290" s="40" t="s">
        <v>29</v>
      </c>
      <c r="I290" s="38">
        <v>120.74</v>
      </c>
      <c r="J290" s="17">
        <v>0</v>
      </c>
      <c r="K290" s="79">
        <f t="shared" si="18"/>
        <v>0</v>
      </c>
      <c r="L290" s="81">
        <f t="shared" si="21"/>
        <v>0</v>
      </c>
      <c r="M290" s="82"/>
      <c r="N290" s="83">
        <f t="shared" si="19"/>
        <v>0</v>
      </c>
      <c r="O290" s="80"/>
      <c r="P290" s="80"/>
      <c r="Q290" s="80"/>
      <c r="R290" s="84">
        <f t="shared" si="20"/>
        <v>0</v>
      </c>
      <c r="S290" s="19" t="str">
        <f t="shared" si="9"/>
        <v>OK</v>
      </c>
      <c r="T290" s="48"/>
      <c r="U290" s="48"/>
      <c r="V290" s="48"/>
      <c r="W290" s="48"/>
      <c r="X290" s="48"/>
      <c r="Y290" s="50"/>
      <c r="Z290" s="50"/>
      <c r="AA290" s="50"/>
      <c r="AB290" s="50"/>
      <c r="AC290" s="50"/>
      <c r="AD290" s="50"/>
      <c r="AE290" s="50"/>
      <c r="AF290" s="51"/>
      <c r="AG290" s="51"/>
      <c r="AH290" s="51"/>
      <c r="AI290" s="51"/>
    </row>
    <row r="291" spans="1:35" ht="40" customHeight="1" x14ac:dyDescent="0.35">
      <c r="A291" s="109"/>
      <c r="B291" s="112"/>
      <c r="C291" s="33">
        <v>288</v>
      </c>
      <c r="D291" s="115"/>
      <c r="E291" s="39" t="s">
        <v>62</v>
      </c>
      <c r="F291" s="40" t="s">
        <v>125</v>
      </c>
      <c r="G291" s="40" t="s">
        <v>63</v>
      </c>
      <c r="H291" s="40" t="s">
        <v>29</v>
      </c>
      <c r="I291" s="38">
        <v>1290.07</v>
      </c>
      <c r="J291" s="17">
        <v>0</v>
      </c>
      <c r="K291" s="79">
        <f t="shared" si="18"/>
        <v>0</v>
      </c>
      <c r="L291" s="81">
        <f t="shared" si="21"/>
        <v>0</v>
      </c>
      <c r="M291" s="82"/>
      <c r="N291" s="83">
        <f t="shared" si="19"/>
        <v>0</v>
      </c>
      <c r="O291" s="80"/>
      <c r="P291" s="80"/>
      <c r="Q291" s="80"/>
      <c r="R291" s="84">
        <f t="shared" si="20"/>
        <v>0</v>
      </c>
      <c r="S291" s="19" t="str">
        <f t="shared" si="9"/>
        <v>OK</v>
      </c>
      <c r="T291" s="48"/>
      <c r="U291" s="48"/>
      <c r="V291" s="48"/>
      <c r="W291" s="48"/>
      <c r="X291" s="48"/>
      <c r="Y291" s="50"/>
      <c r="Z291" s="50"/>
      <c r="AA291" s="50"/>
      <c r="AB291" s="50"/>
      <c r="AC291" s="50"/>
      <c r="AD291" s="50"/>
      <c r="AE291" s="50"/>
      <c r="AF291" s="51"/>
      <c r="AG291" s="51"/>
      <c r="AH291" s="51"/>
      <c r="AI291" s="51"/>
    </row>
    <row r="292" spans="1:35" ht="40" customHeight="1" x14ac:dyDescent="0.35">
      <c r="A292" s="109"/>
      <c r="B292" s="112"/>
      <c r="C292" s="33">
        <v>289</v>
      </c>
      <c r="D292" s="115"/>
      <c r="E292" s="39" t="s">
        <v>64</v>
      </c>
      <c r="F292" s="40" t="s">
        <v>125</v>
      </c>
      <c r="G292" s="40" t="s">
        <v>63</v>
      </c>
      <c r="H292" s="40" t="s">
        <v>29</v>
      </c>
      <c r="I292" s="38">
        <v>678.33</v>
      </c>
      <c r="J292" s="17">
        <v>0</v>
      </c>
      <c r="K292" s="79">
        <f t="shared" si="18"/>
        <v>0</v>
      </c>
      <c r="L292" s="81">
        <f t="shared" si="21"/>
        <v>0</v>
      </c>
      <c r="M292" s="82"/>
      <c r="N292" s="83">
        <f t="shared" si="19"/>
        <v>0</v>
      </c>
      <c r="O292" s="80"/>
      <c r="P292" s="80"/>
      <c r="Q292" s="80"/>
      <c r="R292" s="84">
        <f t="shared" si="20"/>
        <v>0</v>
      </c>
      <c r="S292" s="19" t="str">
        <f t="shared" si="9"/>
        <v>OK</v>
      </c>
      <c r="T292" s="48"/>
      <c r="U292" s="48"/>
      <c r="V292" s="48"/>
      <c r="W292" s="48"/>
      <c r="X292" s="48"/>
      <c r="Y292" s="50"/>
      <c r="Z292" s="50"/>
      <c r="AA292" s="50"/>
      <c r="AB292" s="50"/>
      <c r="AC292" s="50"/>
      <c r="AD292" s="50"/>
      <c r="AE292" s="50"/>
      <c r="AF292" s="51"/>
      <c r="AG292" s="51"/>
      <c r="AH292" s="51"/>
      <c r="AI292" s="51"/>
    </row>
    <row r="293" spans="1:35" ht="40" customHeight="1" x14ac:dyDescent="0.35">
      <c r="A293" s="109"/>
      <c r="B293" s="112"/>
      <c r="C293" s="33">
        <v>290</v>
      </c>
      <c r="D293" s="115"/>
      <c r="E293" s="39" t="s">
        <v>65</v>
      </c>
      <c r="F293" s="40" t="s">
        <v>125</v>
      </c>
      <c r="G293" s="40" t="s">
        <v>66</v>
      </c>
      <c r="H293" s="40" t="s">
        <v>29</v>
      </c>
      <c r="I293" s="38">
        <v>183.14</v>
      </c>
      <c r="J293" s="17">
        <v>0</v>
      </c>
      <c r="K293" s="79">
        <f t="shared" si="18"/>
        <v>0</v>
      </c>
      <c r="L293" s="81">
        <f t="shared" si="21"/>
        <v>0</v>
      </c>
      <c r="M293" s="82"/>
      <c r="N293" s="83">
        <f t="shared" si="19"/>
        <v>0</v>
      </c>
      <c r="O293" s="80"/>
      <c r="P293" s="80"/>
      <c r="Q293" s="80"/>
      <c r="R293" s="84">
        <f t="shared" si="20"/>
        <v>0</v>
      </c>
      <c r="S293" s="19" t="str">
        <f t="shared" si="9"/>
        <v>OK</v>
      </c>
      <c r="T293" s="48"/>
      <c r="U293" s="48"/>
      <c r="V293" s="48"/>
      <c r="W293" s="48"/>
      <c r="X293" s="48"/>
      <c r="Y293" s="50"/>
      <c r="Z293" s="50"/>
      <c r="AA293" s="50"/>
      <c r="AB293" s="50"/>
      <c r="AC293" s="50"/>
      <c r="AD293" s="50"/>
      <c r="AE293" s="50"/>
      <c r="AF293" s="51"/>
      <c r="AG293" s="51"/>
      <c r="AH293" s="51"/>
      <c r="AI293" s="51"/>
    </row>
    <row r="294" spans="1:35" ht="40" customHeight="1" x14ac:dyDescent="0.35">
      <c r="A294" s="109"/>
      <c r="B294" s="112"/>
      <c r="C294" s="33">
        <v>291</v>
      </c>
      <c r="D294" s="115"/>
      <c r="E294" s="39" t="s">
        <v>67</v>
      </c>
      <c r="F294" s="40" t="s">
        <v>125</v>
      </c>
      <c r="G294" s="40" t="s">
        <v>68</v>
      </c>
      <c r="H294" s="40" t="s">
        <v>29</v>
      </c>
      <c r="I294" s="38">
        <v>841.19</v>
      </c>
      <c r="J294" s="17">
        <v>0</v>
      </c>
      <c r="K294" s="79">
        <f t="shared" si="18"/>
        <v>0</v>
      </c>
      <c r="L294" s="81">
        <f t="shared" si="21"/>
        <v>0</v>
      </c>
      <c r="M294" s="82"/>
      <c r="N294" s="83">
        <f t="shared" si="19"/>
        <v>0</v>
      </c>
      <c r="O294" s="80"/>
      <c r="P294" s="80"/>
      <c r="Q294" s="80"/>
      <c r="R294" s="84">
        <f t="shared" si="20"/>
        <v>0</v>
      </c>
      <c r="S294" s="19" t="str">
        <f t="shared" si="9"/>
        <v>OK</v>
      </c>
      <c r="T294" s="48"/>
      <c r="U294" s="48"/>
      <c r="V294" s="48"/>
      <c r="W294" s="48"/>
      <c r="X294" s="48"/>
      <c r="Y294" s="50"/>
      <c r="Z294" s="50"/>
      <c r="AA294" s="50"/>
      <c r="AB294" s="50"/>
      <c r="AC294" s="50"/>
      <c r="AD294" s="50"/>
      <c r="AE294" s="50"/>
      <c r="AF294" s="51"/>
      <c r="AG294" s="51"/>
      <c r="AH294" s="51"/>
      <c r="AI294" s="51"/>
    </row>
    <row r="295" spans="1:35" ht="40" customHeight="1" x14ac:dyDescent="0.35">
      <c r="A295" s="109"/>
      <c r="B295" s="112"/>
      <c r="C295" s="33">
        <v>292</v>
      </c>
      <c r="D295" s="115"/>
      <c r="E295" s="39" t="s">
        <v>69</v>
      </c>
      <c r="F295" s="40" t="s">
        <v>125</v>
      </c>
      <c r="G295" s="40" t="s">
        <v>28</v>
      </c>
      <c r="H295" s="40" t="s">
        <v>29</v>
      </c>
      <c r="I295" s="38">
        <v>420.31</v>
      </c>
      <c r="J295" s="17">
        <v>0</v>
      </c>
      <c r="K295" s="79">
        <f t="shared" si="18"/>
        <v>0</v>
      </c>
      <c r="L295" s="81">
        <f t="shared" si="21"/>
        <v>0</v>
      </c>
      <c r="M295" s="82"/>
      <c r="N295" s="83">
        <f t="shared" si="19"/>
        <v>0</v>
      </c>
      <c r="O295" s="80"/>
      <c r="P295" s="80"/>
      <c r="Q295" s="80"/>
      <c r="R295" s="84">
        <f t="shared" si="20"/>
        <v>0</v>
      </c>
      <c r="S295" s="19" t="str">
        <f t="shared" ref="S295:S354" si="22">IF(R295&lt;0,"ATENÇÃO","OK")</f>
        <v>OK</v>
      </c>
      <c r="T295" s="48"/>
      <c r="U295" s="48"/>
      <c r="V295" s="48"/>
      <c r="W295" s="48"/>
      <c r="X295" s="48"/>
      <c r="Y295" s="50"/>
      <c r="Z295" s="50"/>
      <c r="AA295" s="50"/>
      <c r="AB295" s="50"/>
      <c r="AC295" s="50"/>
      <c r="AD295" s="50"/>
      <c r="AE295" s="50"/>
      <c r="AF295" s="51"/>
      <c r="AG295" s="51"/>
      <c r="AH295" s="51"/>
      <c r="AI295" s="51"/>
    </row>
    <row r="296" spans="1:35" ht="40" customHeight="1" x14ac:dyDescent="0.35">
      <c r="A296" s="109"/>
      <c r="B296" s="112"/>
      <c r="C296" s="33">
        <v>293</v>
      </c>
      <c r="D296" s="115"/>
      <c r="E296" s="39" t="s">
        <v>70</v>
      </c>
      <c r="F296" s="40" t="s">
        <v>125</v>
      </c>
      <c r="G296" s="40" t="s">
        <v>71</v>
      </c>
      <c r="H296" s="40" t="s">
        <v>29</v>
      </c>
      <c r="I296" s="38">
        <v>159.81</v>
      </c>
      <c r="J296" s="17">
        <v>0</v>
      </c>
      <c r="K296" s="79">
        <f t="shared" si="18"/>
        <v>0</v>
      </c>
      <c r="L296" s="81">
        <f t="shared" si="21"/>
        <v>0</v>
      </c>
      <c r="M296" s="82"/>
      <c r="N296" s="83">
        <f t="shared" si="19"/>
        <v>0</v>
      </c>
      <c r="O296" s="80"/>
      <c r="P296" s="80"/>
      <c r="Q296" s="80"/>
      <c r="R296" s="84">
        <f t="shared" si="20"/>
        <v>0</v>
      </c>
      <c r="S296" s="19" t="str">
        <f t="shared" si="22"/>
        <v>OK</v>
      </c>
      <c r="T296" s="48"/>
      <c r="U296" s="48"/>
      <c r="V296" s="48"/>
      <c r="W296" s="48"/>
      <c r="X296" s="48"/>
      <c r="Y296" s="50"/>
      <c r="Z296" s="50"/>
      <c r="AA296" s="50"/>
      <c r="AB296" s="50"/>
      <c r="AC296" s="50"/>
      <c r="AD296" s="50"/>
      <c r="AE296" s="50"/>
      <c r="AF296" s="51"/>
      <c r="AG296" s="51"/>
      <c r="AH296" s="51"/>
      <c r="AI296" s="51"/>
    </row>
    <row r="297" spans="1:35" ht="40" customHeight="1" x14ac:dyDescent="0.35">
      <c r="A297" s="109"/>
      <c r="B297" s="112"/>
      <c r="C297" s="33">
        <v>294</v>
      </c>
      <c r="D297" s="115"/>
      <c r="E297" s="39" t="s">
        <v>72</v>
      </c>
      <c r="F297" s="40" t="s">
        <v>125</v>
      </c>
      <c r="G297" s="40" t="s">
        <v>73</v>
      </c>
      <c r="H297" s="40" t="s">
        <v>29</v>
      </c>
      <c r="I297" s="38">
        <v>931.3</v>
      </c>
      <c r="J297" s="17">
        <v>0</v>
      </c>
      <c r="K297" s="79">
        <f t="shared" si="18"/>
        <v>0</v>
      </c>
      <c r="L297" s="81">
        <f t="shared" si="21"/>
        <v>0</v>
      </c>
      <c r="M297" s="82"/>
      <c r="N297" s="83">
        <f t="shared" si="19"/>
        <v>0</v>
      </c>
      <c r="O297" s="80"/>
      <c r="P297" s="80"/>
      <c r="Q297" s="80"/>
      <c r="R297" s="84">
        <f t="shared" si="20"/>
        <v>0</v>
      </c>
      <c r="S297" s="19" t="str">
        <f t="shared" si="22"/>
        <v>OK</v>
      </c>
      <c r="T297" s="48"/>
      <c r="U297" s="48"/>
      <c r="V297" s="48"/>
      <c r="W297" s="48"/>
      <c r="X297" s="48"/>
      <c r="Y297" s="50"/>
      <c r="Z297" s="50"/>
      <c r="AA297" s="50"/>
      <c r="AB297" s="50"/>
      <c r="AC297" s="50"/>
      <c r="AD297" s="50"/>
      <c r="AE297" s="50"/>
      <c r="AF297" s="51"/>
      <c r="AG297" s="51"/>
      <c r="AH297" s="51"/>
      <c r="AI297" s="51"/>
    </row>
    <row r="298" spans="1:35" ht="40" customHeight="1" x14ac:dyDescent="0.35">
      <c r="A298" s="109"/>
      <c r="B298" s="112"/>
      <c r="C298" s="33">
        <v>295</v>
      </c>
      <c r="D298" s="115"/>
      <c r="E298" s="39" t="s">
        <v>74</v>
      </c>
      <c r="F298" s="40" t="s">
        <v>125</v>
      </c>
      <c r="G298" s="40" t="s">
        <v>75</v>
      </c>
      <c r="H298" s="40" t="s">
        <v>29</v>
      </c>
      <c r="I298" s="38">
        <v>1299.95</v>
      </c>
      <c r="J298" s="17">
        <v>0</v>
      </c>
      <c r="K298" s="79">
        <f t="shared" si="18"/>
        <v>0</v>
      </c>
      <c r="L298" s="81">
        <f t="shared" si="21"/>
        <v>0</v>
      </c>
      <c r="M298" s="82"/>
      <c r="N298" s="83">
        <f t="shared" si="19"/>
        <v>0</v>
      </c>
      <c r="O298" s="80"/>
      <c r="P298" s="80"/>
      <c r="Q298" s="80"/>
      <c r="R298" s="84">
        <f t="shared" si="20"/>
        <v>0</v>
      </c>
      <c r="S298" s="19" t="str">
        <f t="shared" si="22"/>
        <v>OK</v>
      </c>
      <c r="T298" s="48"/>
      <c r="U298" s="48"/>
      <c r="V298" s="48"/>
      <c r="W298" s="48"/>
      <c r="X298" s="48"/>
      <c r="Y298" s="50"/>
      <c r="Z298" s="50"/>
      <c r="AA298" s="50"/>
      <c r="AB298" s="50"/>
      <c r="AC298" s="50"/>
      <c r="AD298" s="50"/>
      <c r="AE298" s="50"/>
      <c r="AF298" s="51"/>
      <c r="AG298" s="51"/>
      <c r="AH298" s="51"/>
      <c r="AI298" s="51"/>
    </row>
    <row r="299" spans="1:35" ht="40" customHeight="1" x14ac:dyDescent="0.35">
      <c r="A299" s="109"/>
      <c r="B299" s="112"/>
      <c r="C299" s="33">
        <v>296</v>
      </c>
      <c r="D299" s="115"/>
      <c r="E299" s="39" t="s">
        <v>78</v>
      </c>
      <c r="F299" s="40" t="s">
        <v>125</v>
      </c>
      <c r="G299" s="40" t="s">
        <v>28</v>
      </c>
      <c r="H299" s="40" t="s">
        <v>29</v>
      </c>
      <c r="I299" s="38">
        <v>87.31</v>
      </c>
      <c r="J299" s="17">
        <v>0</v>
      </c>
      <c r="K299" s="79">
        <f t="shared" si="18"/>
        <v>0</v>
      </c>
      <c r="L299" s="81">
        <f t="shared" si="21"/>
        <v>0</v>
      </c>
      <c r="M299" s="82"/>
      <c r="N299" s="83">
        <f t="shared" si="19"/>
        <v>0</v>
      </c>
      <c r="O299" s="80"/>
      <c r="P299" s="80"/>
      <c r="Q299" s="80"/>
      <c r="R299" s="84">
        <f t="shared" si="20"/>
        <v>0</v>
      </c>
      <c r="S299" s="19" t="str">
        <f t="shared" si="22"/>
        <v>OK</v>
      </c>
      <c r="T299" s="48"/>
      <c r="U299" s="48"/>
      <c r="V299" s="48"/>
      <c r="W299" s="48"/>
      <c r="X299" s="48"/>
      <c r="Y299" s="50"/>
      <c r="Z299" s="50"/>
      <c r="AA299" s="50"/>
      <c r="AB299" s="50"/>
      <c r="AC299" s="50"/>
      <c r="AD299" s="50"/>
      <c r="AE299" s="50"/>
      <c r="AF299" s="51"/>
      <c r="AG299" s="51"/>
      <c r="AH299" s="51"/>
      <c r="AI299" s="51"/>
    </row>
    <row r="300" spans="1:35" ht="40" customHeight="1" x14ac:dyDescent="0.35">
      <c r="A300" s="109"/>
      <c r="B300" s="112"/>
      <c r="C300" s="33">
        <v>297</v>
      </c>
      <c r="D300" s="115"/>
      <c r="E300" s="39" t="s">
        <v>131</v>
      </c>
      <c r="F300" s="40" t="s">
        <v>125</v>
      </c>
      <c r="G300" s="40" t="s">
        <v>28</v>
      </c>
      <c r="H300" s="40" t="s">
        <v>29</v>
      </c>
      <c r="I300" s="38">
        <v>82.66</v>
      </c>
      <c r="J300" s="17">
        <v>0</v>
      </c>
      <c r="K300" s="79">
        <f t="shared" si="18"/>
        <v>0</v>
      </c>
      <c r="L300" s="81">
        <f t="shared" si="21"/>
        <v>0</v>
      </c>
      <c r="M300" s="82"/>
      <c r="N300" s="83">
        <f t="shared" si="19"/>
        <v>0</v>
      </c>
      <c r="O300" s="80"/>
      <c r="P300" s="80"/>
      <c r="Q300" s="80"/>
      <c r="R300" s="84">
        <f t="shared" si="20"/>
        <v>0</v>
      </c>
      <c r="S300" s="19" t="str">
        <f t="shared" si="22"/>
        <v>OK</v>
      </c>
      <c r="T300" s="48"/>
      <c r="U300" s="48"/>
      <c r="V300" s="48"/>
      <c r="W300" s="48"/>
      <c r="X300" s="48"/>
      <c r="Y300" s="50"/>
      <c r="Z300" s="50"/>
      <c r="AA300" s="50"/>
      <c r="AB300" s="50"/>
      <c r="AC300" s="50"/>
      <c r="AD300" s="50"/>
      <c r="AE300" s="50"/>
      <c r="AF300" s="51"/>
      <c r="AG300" s="51"/>
      <c r="AH300" s="51"/>
      <c r="AI300" s="51"/>
    </row>
    <row r="301" spans="1:35" ht="40" customHeight="1" x14ac:dyDescent="0.35">
      <c r="A301" s="109"/>
      <c r="B301" s="112"/>
      <c r="C301" s="33">
        <v>298</v>
      </c>
      <c r="D301" s="115"/>
      <c r="E301" s="39" t="s">
        <v>132</v>
      </c>
      <c r="F301" s="40" t="s">
        <v>37</v>
      </c>
      <c r="G301" s="40" t="s">
        <v>79</v>
      </c>
      <c r="H301" s="40" t="s">
        <v>29</v>
      </c>
      <c r="I301" s="38">
        <v>15.69</v>
      </c>
      <c r="J301" s="17">
        <v>0</v>
      </c>
      <c r="K301" s="79">
        <f t="shared" si="18"/>
        <v>0</v>
      </c>
      <c r="L301" s="81">
        <f t="shared" si="21"/>
        <v>0</v>
      </c>
      <c r="M301" s="82"/>
      <c r="N301" s="83">
        <f t="shared" si="19"/>
        <v>0</v>
      </c>
      <c r="O301" s="80"/>
      <c r="P301" s="80"/>
      <c r="Q301" s="80"/>
      <c r="R301" s="84">
        <f t="shared" si="20"/>
        <v>0</v>
      </c>
      <c r="S301" s="19" t="str">
        <f t="shared" si="22"/>
        <v>OK</v>
      </c>
      <c r="T301" s="48"/>
      <c r="U301" s="48"/>
      <c r="V301" s="48"/>
      <c r="W301" s="48"/>
      <c r="X301" s="48"/>
      <c r="Y301" s="50"/>
      <c r="Z301" s="50"/>
      <c r="AA301" s="50"/>
      <c r="AB301" s="50"/>
      <c r="AC301" s="50"/>
      <c r="AD301" s="50"/>
      <c r="AE301" s="50"/>
      <c r="AF301" s="51"/>
      <c r="AG301" s="51"/>
      <c r="AH301" s="51"/>
      <c r="AI301" s="51"/>
    </row>
    <row r="302" spans="1:35" ht="40" customHeight="1" x14ac:dyDescent="0.35">
      <c r="A302" s="109"/>
      <c r="B302" s="112"/>
      <c r="C302" s="33">
        <v>299</v>
      </c>
      <c r="D302" s="115"/>
      <c r="E302" s="39" t="s">
        <v>133</v>
      </c>
      <c r="F302" s="40" t="s">
        <v>37</v>
      </c>
      <c r="G302" s="40" t="s">
        <v>80</v>
      </c>
      <c r="H302" s="40" t="s">
        <v>29</v>
      </c>
      <c r="I302" s="38">
        <v>24.05</v>
      </c>
      <c r="J302" s="17">
        <v>0</v>
      </c>
      <c r="K302" s="79">
        <f t="shared" si="18"/>
        <v>0</v>
      </c>
      <c r="L302" s="81">
        <f t="shared" si="21"/>
        <v>0</v>
      </c>
      <c r="M302" s="82"/>
      <c r="N302" s="83">
        <f t="shared" si="19"/>
        <v>0</v>
      </c>
      <c r="O302" s="80"/>
      <c r="P302" s="80"/>
      <c r="Q302" s="80"/>
      <c r="R302" s="84">
        <f t="shared" si="20"/>
        <v>0</v>
      </c>
      <c r="S302" s="19" t="str">
        <f t="shared" si="22"/>
        <v>OK</v>
      </c>
      <c r="T302" s="48"/>
      <c r="U302" s="48"/>
      <c r="V302" s="48"/>
      <c r="W302" s="48"/>
      <c r="X302" s="48"/>
      <c r="Y302" s="50"/>
      <c r="Z302" s="50"/>
      <c r="AA302" s="50"/>
      <c r="AB302" s="50"/>
      <c r="AC302" s="50"/>
      <c r="AD302" s="50"/>
      <c r="AE302" s="50"/>
      <c r="AF302" s="51"/>
      <c r="AG302" s="51"/>
      <c r="AH302" s="51"/>
      <c r="AI302" s="51"/>
    </row>
    <row r="303" spans="1:35" ht="40" customHeight="1" x14ac:dyDescent="0.35">
      <c r="A303" s="109"/>
      <c r="B303" s="112"/>
      <c r="C303" s="33">
        <v>300</v>
      </c>
      <c r="D303" s="115"/>
      <c r="E303" s="39" t="s">
        <v>134</v>
      </c>
      <c r="F303" s="40" t="s">
        <v>37</v>
      </c>
      <c r="G303" s="40" t="s">
        <v>81</v>
      </c>
      <c r="H303" s="40" t="s">
        <v>29</v>
      </c>
      <c r="I303" s="38">
        <v>25.2</v>
      </c>
      <c r="J303" s="17">
        <v>0</v>
      </c>
      <c r="K303" s="79">
        <f t="shared" si="18"/>
        <v>0</v>
      </c>
      <c r="L303" s="81">
        <f t="shared" si="21"/>
        <v>0</v>
      </c>
      <c r="M303" s="82"/>
      <c r="N303" s="83">
        <f t="shared" si="19"/>
        <v>0</v>
      </c>
      <c r="O303" s="80"/>
      <c r="P303" s="80"/>
      <c r="Q303" s="80"/>
      <c r="R303" s="84">
        <f t="shared" si="20"/>
        <v>0</v>
      </c>
      <c r="S303" s="19" t="str">
        <f t="shared" si="22"/>
        <v>OK</v>
      </c>
      <c r="T303" s="48"/>
      <c r="U303" s="48"/>
      <c r="V303" s="48"/>
      <c r="W303" s="48"/>
      <c r="X303" s="48"/>
      <c r="Y303" s="50"/>
      <c r="Z303" s="50"/>
      <c r="AA303" s="50"/>
      <c r="AB303" s="50"/>
      <c r="AC303" s="50"/>
      <c r="AD303" s="50"/>
      <c r="AE303" s="50"/>
      <c r="AF303" s="51"/>
      <c r="AG303" s="51"/>
      <c r="AH303" s="51"/>
      <c r="AI303" s="51"/>
    </row>
    <row r="304" spans="1:35" ht="40" customHeight="1" x14ac:dyDescent="0.35">
      <c r="A304" s="109"/>
      <c r="B304" s="112"/>
      <c r="C304" s="33">
        <v>301</v>
      </c>
      <c r="D304" s="115"/>
      <c r="E304" s="39" t="s">
        <v>135</v>
      </c>
      <c r="F304" s="40" t="s">
        <v>37</v>
      </c>
      <c r="G304" s="40" t="s">
        <v>82</v>
      </c>
      <c r="H304" s="40" t="s">
        <v>29</v>
      </c>
      <c r="I304" s="38">
        <v>63.45</v>
      </c>
      <c r="J304" s="17">
        <v>0</v>
      </c>
      <c r="K304" s="79">
        <f t="shared" si="18"/>
        <v>0</v>
      </c>
      <c r="L304" s="81">
        <f t="shared" si="21"/>
        <v>0</v>
      </c>
      <c r="M304" s="82"/>
      <c r="N304" s="83">
        <f t="shared" si="19"/>
        <v>0</v>
      </c>
      <c r="O304" s="80"/>
      <c r="P304" s="80"/>
      <c r="Q304" s="80"/>
      <c r="R304" s="84">
        <f t="shared" si="20"/>
        <v>0</v>
      </c>
      <c r="S304" s="19" t="str">
        <f t="shared" si="22"/>
        <v>OK</v>
      </c>
      <c r="T304" s="48"/>
      <c r="U304" s="48"/>
      <c r="V304" s="48"/>
      <c r="W304" s="48"/>
      <c r="X304" s="48"/>
      <c r="Y304" s="50"/>
      <c r="Z304" s="50"/>
      <c r="AA304" s="50"/>
      <c r="AB304" s="50"/>
      <c r="AC304" s="50"/>
      <c r="AD304" s="50"/>
      <c r="AE304" s="50"/>
      <c r="AF304" s="51"/>
      <c r="AG304" s="51"/>
      <c r="AH304" s="51"/>
      <c r="AI304" s="51"/>
    </row>
    <row r="305" spans="1:35" ht="40" customHeight="1" x14ac:dyDescent="0.35">
      <c r="A305" s="109"/>
      <c r="B305" s="112"/>
      <c r="C305" s="33">
        <v>302</v>
      </c>
      <c r="D305" s="115"/>
      <c r="E305" s="39" t="s">
        <v>136</v>
      </c>
      <c r="F305" s="40" t="s">
        <v>37</v>
      </c>
      <c r="G305" s="40" t="s">
        <v>83</v>
      </c>
      <c r="H305" s="40" t="s">
        <v>29</v>
      </c>
      <c r="I305" s="38">
        <v>33.200000000000003</v>
      </c>
      <c r="J305" s="17">
        <v>0</v>
      </c>
      <c r="K305" s="79">
        <f t="shared" si="18"/>
        <v>0</v>
      </c>
      <c r="L305" s="81">
        <f t="shared" si="21"/>
        <v>0</v>
      </c>
      <c r="M305" s="82"/>
      <c r="N305" s="83">
        <f t="shared" si="19"/>
        <v>0</v>
      </c>
      <c r="O305" s="80"/>
      <c r="P305" s="80"/>
      <c r="Q305" s="80"/>
      <c r="R305" s="84">
        <f t="shared" si="20"/>
        <v>0</v>
      </c>
      <c r="S305" s="19" t="str">
        <f t="shared" si="22"/>
        <v>OK</v>
      </c>
      <c r="T305" s="48"/>
      <c r="U305" s="48"/>
      <c r="V305" s="48"/>
      <c r="W305" s="48"/>
      <c r="X305" s="48"/>
      <c r="Y305" s="50"/>
      <c r="Z305" s="50"/>
      <c r="AA305" s="50"/>
      <c r="AB305" s="50"/>
      <c r="AC305" s="50"/>
      <c r="AD305" s="50"/>
      <c r="AE305" s="50"/>
      <c r="AF305" s="51"/>
      <c r="AG305" s="51"/>
      <c r="AH305" s="51"/>
      <c r="AI305" s="51"/>
    </row>
    <row r="306" spans="1:35" ht="40" customHeight="1" x14ac:dyDescent="0.35">
      <c r="A306" s="109"/>
      <c r="B306" s="112"/>
      <c r="C306" s="33">
        <v>303</v>
      </c>
      <c r="D306" s="115"/>
      <c r="E306" s="39" t="s">
        <v>84</v>
      </c>
      <c r="F306" s="40" t="s">
        <v>125</v>
      </c>
      <c r="G306" s="40" t="s">
        <v>85</v>
      </c>
      <c r="H306" s="40" t="s">
        <v>29</v>
      </c>
      <c r="I306" s="38">
        <v>1374.33</v>
      </c>
      <c r="J306" s="17">
        <v>0</v>
      </c>
      <c r="K306" s="79">
        <f t="shared" si="18"/>
        <v>0</v>
      </c>
      <c r="L306" s="81">
        <f t="shared" si="21"/>
        <v>0</v>
      </c>
      <c r="M306" s="82"/>
      <c r="N306" s="83">
        <f t="shared" si="19"/>
        <v>0</v>
      </c>
      <c r="O306" s="80"/>
      <c r="P306" s="80"/>
      <c r="Q306" s="80"/>
      <c r="R306" s="84">
        <f t="shared" si="20"/>
        <v>0</v>
      </c>
      <c r="S306" s="19" t="str">
        <f t="shared" si="22"/>
        <v>OK</v>
      </c>
      <c r="T306" s="48"/>
      <c r="U306" s="48"/>
      <c r="V306" s="48"/>
      <c r="W306" s="48"/>
      <c r="X306" s="48"/>
      <c r="Y306" s="50"/>
      <c r="Z306" s="50"/>
      <c r="AA306" s="50"/>
      <c r="AB306" s="50"/>
      <c r="AC306" s="50"/>
      <c r="AD306" s="50"/>
      <c r="AE306" s="50"/>
      <c r="AF306" s="51"/>
      <c r="AG306" s="51"/>
      <c r="AH306" s="51"/>
      <c r="AI306" s="51"/>
    </row>
    <row r="307" spans="1:35" ht="40" customHeight="1" x14ac:dyDescent="0.35">
      <c r="A307" s="109"/>
      <c r="B307" s="112"/>
      <c r="C307" s="33">
        <v>304</v>
      </c>
      <c r="D307" s="115"/>
      <c r="E307" s="39" t="s">
        <v>86</v>
      </c>
      <c r="F307" s="40" t="s">
        <v>125</v>
      </c>
      <c r="G307" s="40" t="s">
        <v>87</v>
      </c>
      <c r="H307" s="40" t="s">
        <v>29</v>
      </c>
      <c r="I307" s="38">
        <v>561.63</v>
      </c>
      <c r="J307" s="17">
        <v>0</v>
      </c>
      <c r="K307" s="79">
        <f t="shared" si="18"/>
        <v>0</v>
      </c>
      <c r="L307" s="81">
        <f t="shared" si="21"/>
        <v>0</v>
      </c>
      <c r="M307" s="82"/>
      <c r="N307" s="83">
        <f t="shared" si="19"/>
        <v>0</v>
      </c>
      <c r="O307" s="80"/>
      <c r="P307" s="80"/>
      <c r="Q307" s="80"/>
      <c r="R307" s="84">
        <f t="shared" si="20"/>
        <v>0</v>
      </c>
      <c r="S307" s="19" t="str">
        <f t="shared" si="22"/>
        <v>OK</v>
      </c>
      <c r="T307" s="48"/>
      <c r="U307" s="48"/>
      <c r="V307" s="48"/>
      <c r="W307" s="48"/>
      <c r="X307" s="48"/>
      <c r="Y307" s="50"/>
      <c r="Z307" s="50"/>
      <c r="AA307" s="50"/>
      <c r="AB307" s="50"/>
      <c r="AC307" s="50"/>
      <c r="AD307" s="50"/>
      <c r="AE307" s="50"/>
      <c r="AF307" s="51"/>
      <c r="AG307" s="51"/>
      <c r="AH307" s="51"/>
      <c r="AI307" s="51"/>
    </row>
    <row r="308" spans="1:35" ht="40" customHeight="1" x14ac:dyDescent="0.35">
      <c r="A308" s="109"/>
      <c r="B308" s="112"/>
      <c r="C308" s="33">
        <v>305</v>
      </c>
      <c r="D308" s="115"/>
      <c r="E308" s="39" t="s">
        <v>88</v>
      </c>
      <c r="F308" s="40" t="s">
        <v>125</v>
      </c>
      <c r="G308" s="40" t="s">
        <v>28</v>
      </c>
      <c r="H308" s="40" t="s">
        <v>29</v>
      </c>
      <c r="I308" s="38">
        <v>1115.6199999999999</v>
      </c>
      <c r="J308" s="17">
        <v>0</v>
      </c>
      <c r="K308" s="79">
        <f t="shared" si="18"/>
        <v>0</v>
      </c>
      <c r="L308" s="81">
        <f t="shared" si="21"/>
        <v>0</v>
      </c>
      <c r="M308" s="82"/>
      <c r="N308" s="83">
        <f t="shared" si="19"/>
        <v>0</v>
      </c>
      <c r="O308" s="80"/>
      <c r="P308" s="80"/>
      <c r="Q308" s="80"/>
      <c r="R308" s="84">
        <f t="shared" si="20"/>
        <v>0</v>
      </c>
      <c r="S308" s="19" t="str">
        <f t="shared" si="22"/>
        <v>OK</v>
      </c>
      <c r="T308" s="48"/>
      <c r="U308" s="48"/>
      <c r="V308" s="48"/>
      <c r="W308" s="48"/>
      <c r="X308" s="48"/>
      <c r="Y308" s="50"/>
      <c r="Z308" s="50"/>
      <c r="AA308" s="50"/>
      <c r="AB308" s="50"/>
      <c r="AC308" s="50"/>
      <c r="AD308" s="50"/>
      <c r="AE308" s="50"/>
      <c r="AF308" s="51"/>
      <c r="AG308" s="51"/>
      <c r="AH308" s="51"/>
      <c r="AI308" s="51"/>
    </row>
    <row r="309" spans="1:35" ht="40" customHeight="1" x14ac:dyDescent="0.35">
      <c r="A309" s="109"/>
      <c r="B309" s="112"/>
      <c r="C309" s="33">
        <v>306</v>
      </c>
      <c r="D309" s="115"/>
      <c r="E309" s="39" t="s">
        <v>89</v>
      </c>
      <c r="F309" s="40" t="s">
        <v>37</v>
      </c>
      <c r="G309" s="40" t="s">
        <v>28</v>
      </c>
      <c r="H309" s="40" t="s">
        <v>29</v>
      </c>
      <c r="I309" s="38">
        <v>232.82</v>
      </c>
      <c r="J309" s="17">
        <v>0</v>
      </c>
      <c r="K309" s="79">
        <f t="shared" si="18"/>
        <v>0</v>
      </c>
      <c r="L309" s="81">
        <f t="shared" si="21"/>
        <v>0</v>
      </c>
      <c r="M309" s="82"/>
      <c r="N309" s="83">
        <f t="shared" si="19"/>
        <v>0</v>
      </c>
      <c r="O309" s="80"/>
      <c r="P309" s="80"/>
      <c r="Q309" s="80"/>
      <c r="R309" s="84">
        <f t="shared" si="20"/>
        <v>0</v>
      </c>
      <c r="S309" s="19" t="str">
        <f t="shared" si="22"/>
        <v>OK</v>
      </c>
      <c r="T309" s="48"/>
      <c r="U309" s="48"/>
      <c r="V309" s="48"/>
      <c r="W309" s="48"/>
      <c r="X309" s="48"/>
      <c r="Y309" s="50"/>
      <c r="Z309" s="50"/>
      <c r="AA309" s="50"/>
      <c r="AB309" s="50"/>
      <c r="AC309" s="50"/>
      <c r="AD309" s="50"/>
      <c r="AE309" s="50"/>
      <c r="AF309" s="51"/>
      <c r="AG309" s="51"/>
      <c r="AH309" s="51"/>
      <c r="AI309" s="51"/>
    </row>
    <row r="310" spans="1:35" ht="40" customHeight="1" x14ac:dyDescent="0.35">
      <c r="A310" s="109"/>
      <c r="B310" s="112"/>
      <c r="C310" s="33">
        <v>307</v>
      </c>
      <c r="D310" s="115"/>
      <c r="E310" s="39" t="s">
        <v>90</v>
      </c>
      <c r="F310" s="40" t="s">
        <v>37</v>
      </c>
      <c r="G310" s="40" t="s">
        <v>28</v>
      </c>
      <c r="H310" s="40" t="s">
        <v>29</v>
      </c>
      <c r="I310" s="38">
        <v>130.96</v>
      </c>
      <c r="J310" s="17">
        <v>0</v>
      </c>
      <c r="K310" s="79">
        <f t="shared" si="18"/>
        <v>0</v>
      </c>
      <c r="L310" s="81">
        <f t="shared" si="21"/>
        <v>0</v>
      </c>
      <c r="M310" s="82"/>
      <c r="N310" s="83">
        <f t="shared" si="19"/>
        <v>0</v>
      </c>
      <c r="O310" s="80"/>
      <c r="P310" s="80"/>
      <c r="Q310" s="80"/>
      <c r="R310" s="84">
        <f t="shared" si="20"/>
        <v>0</v>
      </c>
      <c r="S310" s="19" t="str">
        <f t="shared" si="22"/>
        <v>OK</v>
      </c>
      <c r="T310" s="48"/>
      <c r="U310" s="48"/>
      <c r="V310" s="48"/>
      <c r="W310" s="48"/>
      <c r="X310" s="48"/>
      <c r="Y310" s="50"/>
      <c r="Z310" s="50"/>
      <c r="AA310" s="50"/>
      <c r="AB310" s="50"/>
      <c r="AC310" s="50"/>
      <c r="AD310" s="50"/>
      <c r="AE310" s="50"/>
      <c r="AF310" s="51"/>
      <c r="AG310" s="51"/>
      <c r="AH310" s="51"/>
      <c r="AI310" s="51"/>
    </row>
    <row r="311" spans="1:35" ht="40" customHeight="1" x14ac:dyDescent="0.35">
      <c r="A311" s="109"/>
      <c r="B311" s="112"/>
      <c r="C311" s="33">
        <v>308</v>
      </c>
      <c r="D311" s="115"/>
      <c r="E311" s="39" t="s">
        <v>91</v>
      </c>
      <c r="F311" s="40" t="s">
        <v>37</v>
      </c>
      <c r="G311" s="40" t="s">
        <v>28</v>
      </c>
      <c r="H311" s="40" t="s">
        <v>29</v>
      </c>
      <c r="I311" s="38">
        <v>23.48</v>
      </c>
      <c r="J311" s="17">
        <v>0</v>
      </c>
      <c r="K311" s="79">
        <f t="shared" si="18"/>
        <v>0</v>
      </c>
      <c r="L311" s="81">
        <f t="shared" si="21"/>
        <v>0</v>
      </c>
      <c r="M311" s="82"/>
      <c r="N311" s="83">
        <f t="shared" si="19"/>
        <v>0</v>
      </c>
      <c r="O311" s="80"/>
      <c r="P311" s="80"/>
      <c r="Q311" s="80"/>
      <c r="R311" s="84">
        <f t="shared" si="20"/>
        <v>0</v>
      </c>
      <c r="S311" s="19" t="str">
        <f t="shared" si="22"/>
        <v>OK</v>
      </c>
      <c r="T311" s="48"/>
      <c r="U311" s="48"/>
      <c r="V311" s="48"/>
      <c r="W311" s="48"/>
      <c r="X311" s="48"/>
      <c r="Y311" s="50"/>
      <c r="Z311" s="50"/>
      <c r="AA311" s="50"/>
      <c r="AB311" s="50"/>
      <c r="AC311" s="50"/>
      <c r="AD311" s="50"/>
      <c r="AE311" s="50"/>
      <c r="AF311" s="51"/>
      <c r="AG311" s="51"/>
      <c r="AH311" s="51"/>
      <c r="AI311" s="51"/>
    </row>
    <row r="312" spans="1:35" ht="40" customHeight="1" x14ac:dyDescent="0.35">
      <c r="A312" s="110"/>
      <c r="B312" s="113"/>
      <c r="C312" s="33">
        <v>309</v>
      </c>
      <c r="D312" s="116"/>
      <c r="E312" s="39" t="s">
        <v>94</v>
      </c>
      <c r="F312" s="40" t="s">
        <v>125</v>
      </c>
      <c r="G312" s="40" t="s">
        <v>28</v>
      </c>
      <c r="H312" s="40" t="s">
        <v>29</v>
      </c>
      <c r="I312" s="38">
        <v>237.67</v>
      </c>
      <c r="J312" s="17">
        <v>0</v>
      </c>
      <c r="K312" s="79">
        <f t="shared" si="18"/>
        <v>0</v>
      </c>
      <c r="L312" s="81">
        <f t="shared" si="21"/>
        <v>0</v>
      </c>
      <c r="M312" s="82"/>
      <c r="N312" s="83">
        <f t="shared" si="19"/>
        <v>0</v>
      </c>
      <c r="O312" s="80"/>
      <c r="P312" s="80"/>
      <c r="Q312" s="80"/>
      <c r="R312" s="84">
        <f t="shared" si="20"/>
        <v>0</v>
      </c>
      <c r="S312" s="19" t="str">
        <f t="shared" si="22"/>
        <v>OK</v>
      </c>
      <c r="T312" s="48"/>
      <c r="U312" s="48"/>
      <c r="V312" s="48"/>
      <c r="W312" s="48"/>
      <c r="X312" s="48"/>
      <c r="Y312" s="50"/>
      <c r="Z312" s="50"/>
      <c r="AA312" s="50"/>
      <c r="AB312" s="50"/>
      <c r="AC312" s="50"/>
      <c r="AD312" s="50"/>
      <c r="AE312" s="50"/>
      <c r="AF312" s="51"/>
      <c r="AG312" s="51"/>
      <c r="AH312" s="51"/>
      <c r="AI312" s="51"/>
    </row>
    <row r="313" spans="1:35" ht="40" customHeight="1" x14ac:dyDescent="0.35">
      <c r="A313" s="108" t="s">
        <v>147</v>
      </c>
      <c r="B313" s="111">
        <v>9</v>
      </c>
      <c r="C313" s="33">
        <v>310</v>
      </c>
      <c r="D313" s="114" t="s">
        <v>123</v>
      </c>
      <c r="E313" s="39" t="s">
        <v>27</v>
      </c>
      <c r="F313" s="40" t="s">
        <v>125</v>
      </c>
      <c r="G313" s="40" t="s">
        <v>28</v>
      </c>
      <c r="H313" s="40" t="s">
        <v>29</v>
      </c>
      <c r="I313" s="38">
        <v>238.58</v>
      </c>
      <c r="J313" s="17">
        <v>0</v>
      </c>
      <c r="K313" s="79">
        <f t="shared" si="18"/>
        <v>0</v>
      </c>
      <c r="L313" s="81">
        <f t="shared" si="21"/>
        <v>0</v>
      </c>
      <c r="M313" s="82"/>
      <c r="N313" s="83">
        <f t="shared" si="19"/>
        <v>0</v>
      </c>
      <c r="O313" s="80"/>
      <c r="P313" s="80"/>
      <c r="Q313" s="80"/>
      <c r="R313" s="84">
        <f t="shared" si="20"/>
        <v>0</v>
      </c>
      <c r="S313" s="19" t="str">
        <f t="shared" si="22"/>
        <v>OK</v>
      </c>
      <c r="T313" s="48"/>
      <c r="U313" s="48"/>
      <c r="V313" s="48"/>
      <c r="W313" s="48"/>
      <c r="X313" s="48"/>
      <c r="Y313" s="50"/>
      <c r="Z313" s="50"/>
      <c r="AA313" s="50"/>
      <c r="AB313" s="50"/>
      <c r="AC313" s="50"/>
      <c r="AD313" s="50"/>
      <c r="AE313" s="50"/>
      <c r="AF313" s="51"/>
      <c r="AG313" s="51"/>
      <c r="AH313" s="51"/>
      <c r="AI313" s="51"/>
    </row>
    <row r="314" spans="1:35" ht="40" customHeight="1" x14ac:dyDescent="0.35">
      <c r="A314" s="109"/>
      <c r="B314" s="112"/>
      <c r="C314" s="33">
        <v>311</v>
      </c>
      <c r="D314" s="115"/>
      <c r="E314" s="39" t="s">
        <v>30</v>
      </c>
      <c r="F314" s="40" t="s">
        <v>31</v>
      </c>
      <c r="G314" s="40" t="s">
        <v>28</v>
      </c>
      <c r="H314" s="40" t="s">
        <v>29</v>
      </c>
      <c r="I314" s="38">
        <v>19.079999999999998</v>
      </c>
      <c r="J314" s="17">
        <v>0</v>
      </c>
      <c r="K314" s="79">
        <f t="shared" si="18"/>
        <v>0</v>
      </c>
      <c r="L314" s="81">
        <f t="shared" si="21"/>
        <v>0</v>
      </c>
      <c r="M314" s="82"/>
      <c r="N314" s="83">
        <f t="shared" si="19"/>
        <v>0</v>
      </c>
      <c r="O314" s="80"/>
      <c r="P314" s="80"/>
      <c r="Q314" s="80"/>
      <c r="R314" s="84">
        <f t="shared" si="20"/>
        <v>0</v>
      </c>
      <c r="S314" s="19" t="str">
        <f t="shared" si="22"/>
        <v>OK</v>
      </c>
      <c r="T314" s="48"/>
      <c r="U314" s="48"/>
      <c r="V314" s="48"/>
      <c r="W314" s="48"/>
      <c r="X314" s="48"/>
      <c r="Y314" s="50"/>
      <c r="Z314" s="50"/>
      <c r="AA314" s="50"/>
      <c r="AB314" s="50"/>
      <c r="AC314" s="50"/>
      <c r="AD314" s="50"/>
      <c r="AE314" s="50"/>
      <c r="AF314" s="51"/>
      <c r="AG314" s="51"/>
      <c r="AH314" s="51"/>
      <c r="AI314" s="51"/>
    </row>
    <row r="315" spans="1:35" ht="40" customHeight="1" x14ac:dyDescent="0.35">
      <c r="A315" s="109"/>
      <c r="B315" s="112"/>
      <c r="C315" s="33">
        <v>312</v>
      </c>
      <c r="D315" s="115"/>
      <c r="E315" s="39" t="s">
        <v>32</v>
      </c>
      <c r="F315" s="40" t="s">
        <v>125</v>
      </c>
      <c r="G315" s="40" t="s">
        <v>28</v>
      </c>
      <c r="H315" s="40" t="s">
        <v>29</v>
      </c>
      <c r="I315" s="38">
        <v>30.53</v>
      </c>
      <c r="J315" s="17">
        <v>0</v>
      </c>
      <c r="K315" s="79">
        <f t="shared" si="18"/>
        <v>0</v>
      </c>
      <c r="L315" s="81">
        <f t="shared" si="21"/>
        <v>0</v>
      </c>
      <c r="M315" s="82"/>
      <c r="N315" s="83">
        <f t="shared" si="19"/>
        <v>0</v>
      </c>
      <c r="O315" s="80"/>
      <c r="P315" s="80"/>
      <c r="Q315" s="80"/>
      <c r="R315" s="84">
        <f t="shared" si="20"/>
        <v>0</v>
      </c>
      <c r="S315" s="19" t="str">
        <f t="shared" si="22"/>
        <v>OK</v>
      </c>
      <c r="T315" s="48"/>
      <c r="U315" s="48"/>
      <c r="V315" s="48"/>
      <c r="W315" s="48"/>
      <c r="X315" s="48"/>
      <c r="Y315" s="50"/>
      <c r="Z315" s="50"/>
      <c r="AA315" s="50"/>
      <c r="AB315" s="50"/>
      <c r="AC315" s="50"/>
      <c r="AD315" s="50"/>
      <c r="AE315" s="50"/>
      <c r="AF315" s="51"/>
      <c r="AG315" s="51"/>
      <c r="AH315" s="51"/>
      <c r="AI315" s="51"/>
    </row>
    <row r="316" spans="1:35" ht="40" customHeight="1" x14ac:dyDescent="0.35">
      <c r="A316" s="109"/>
      <c r="B316" s="112"/>
      <c r="C316" s="33">
        <v>313</v>
      </c>
      <c r="D316" s="115"/>
      <c r="E316" s="39" t="s">
        <v>33</v>
      </c>
      <c r="F316" s="40" t="s">
        <v>125</v>
      </c>
      <c r="G316" s="40" t="s">
        <v>34</v>
      </c>
      <c r="H316" s="40" t="s">
        <v>29</v>
      </c>
      <c r="I316" s="38">
        <v>49.62</v>
      </c>
      <c r="J316" s="17">
        <v>0</v>
      </c>
      <c r="K316" s="79">
        <f t="shared" si="18"/>
        <v>0</v>
      </c>
      <c r="L316" s="81">
        <f t="shared" si="21"/>
        <v>0</v>
      </c>
      <c r="M316" s="82"/>
      <c r="N316" s="83">
        <f t="shared" si="19"/>
        <v>0</v>
      </c>
      <c r="O316" s="80"/>
      <c r="P316" s="80"/>
      <c r="Q316" s="80"/>
      <c r="R316" s="84">
        <f t="shared" si="20"/>
        <v>0</v>
      </c>
      <c r="S316" s="19" t="str">
        <f t="shared" si="22"/>
        <v>OK</v>
      </c>
      <c r="T316" s="48"/>
      <c r="U316" s="48"/>
      <c r="V316" s="48"/>
      <c r="W316" s="48"/>
      <c r="X316" s="48"/>
      <c r="Y316" s="50"/>
      <c r="Z316" s="50"/>
      <c r="AA316" s="50"/>
      <c r="AB316" s="50"/>
      <c r="AC316" s="50"/>
      <c r="AD316" s="50"/>
      <c r="AE316" s="50"/>
      <c r="AF316" s="51"/>
      <c r="AG316" s="51"/>
      <c r="AH316" s="51"/>
      <c r="AI316" s="51"/>
    </row>
    <row r="317" spans="1:35" ht="40" customHeight="1" x14ac:dyDescent="0.35">
      <c r="A317" s="109"/>
      <c r="B317" s="112"/>
      <c r="C317" s="33">
        <v>314</v>
      </c>
      <c r="D317" s="115"/>
      <c r="E317" s="39" t="s">
        <v>35</v>
      </c>
      <c r="F317" s="40" t="s">
        <v>125</v>
      </c>
      <c r="G317" s="40" t="s">
        <v>36</v>
      </c>
      <c r="H317" s="40" t="s">
        <v>29</v>
      </c>
      <c r="I317" s="38">
        <v>71.569999999999993</v>
      </c>
      <c r="J317" s="17">
        <v>0</v>
      </c>
      <c r="K317" s="79">
        <f t="shared" si="18"/>
        <v>0</v>
      </c>
      <c r="L317" s="81">
        <f t="shared" si="21"/>
        <v>0</v>
      </c>
      <c r="M317" s="82"/>
      <c r="N317" s="83">
        <f t="shared" si="19"/>
        <v>0</v>
      </c>
      <c r="O317" s="80"/>
      <c r="P317" s="80"/>
      <c r="Q317" s="80"/>
      <c r="R317" s="84">
        <f t="shared" si="20"/>
        <v>0</v>
      </c>
      <c r="S317" s="19" t="str">
        <f t="shared" si="22"/>
        <v>OK</v>
      </c>
      <c r="T317" s="48"/>
      <c r="U317" s="48"/>
      <c r="V317" s="48"/>
      <c r="W317" s="48"/>
      <c r="X317" s="48"/>
      <c r="Y317" s="50"/>
      <c r="Z317" s="50"/>
      <c r="AA317" s="50"/>
      <c r="AB317" s="50"/>
      <c r="AC317" s="50"/>
      <c r="AD317" s="50"/>
      <c r="AE317" s="50"/>
      <c r="AF317" s="51"/>
      <c r="AG317" s="51"/>
      <c r="AH317" s="51"/>
      <c r="AI317" s="51"/>
    </row>
    <row r="318" spans="1:35" ht="40" customHeight="1" x14ac:dyDescent="0.35">
      <c r="A318" s="109"/>
      <c r="B318" s="112"/>
      <c r="C318" s="33">
        <v>315</v>
      </c>
      <c r="D318" s="115"/>
      <c r="E318" s="39" t="s">
        <v>127</v>
      </c>
      <c r="F318" s="40" t="s">
        <v>125</v>
      </c>
      <c r="G318" s="40" t="s">
        <v>28</v>
      </c>
      <c r="H318" s="40" t="s">
        <v>29</v>
      </c>
      <c r="I318" s="38">
        <v>6.28</v>
      </c>
      <c r="J318" s="17">
        <v>0</v>
      </c>
      <c r="K318" s="79">
        <f t="shared" si="18"/>
        <v>0</v>
      </c>
      <c r="L318" s="81">
        <f t="shared" si="21"/>
        <v>0</v>
      </c>
      <c r="M318" s="82"/>
      <c r="N318" s="83">
        <f t="shared" si="19"/>
        <v>0</v>
      </c>
      <c r="O318" s="80"/>
      <c r="P318" s="80"/>
      <c r="Q318" s="80"/>
      <c r="R318" s="84">
        <f t="shared" si="20"/>
        <v>0</v>
      </c>
      <c r="S318" s="19" t="str">
        <f t="shared" si="22"/>
        <v>OK</v>
      </c>
      <c r="T318" s="48"/>
      <c r="U318" s="48"/>
      <c r="V318" s="48"/>
      <c r="W318" s="48"/>
      <c r="X318" s="48"/>
      <c r="Y318" s="50"/>
      <c r="Z318" s="50"/>
      <c r="AA318" s="50"/>
      <c r="AB318" s="50"/>
      <c r="AC318" s="50"/>
      <c r="AD318" s="50"/>
      <c r="AE318" s="50"/>
      <c r="AF318" s="51"/>
      <c r="AG318" s="51"/>
      <c r="AH318" s="51"/>
      <c r="AI318" s="51"/>
    </row>
    <row r="319" spans="1:35" ht="40" customHeight="1" x14ac:dyDescent="0.35">
      <c r="A319" s="109"/>
      <c r="B319" s="112"/>
      <c r="C319" s="33">
        <v>316</v>
      </c>
      <c r="D319" s="115"/>
      <c r="E319" s="39" t="s">
        <v>128</v>
      </c>
      <c r="F319" s="40" t="s">
        <v>37</v>
      </c>
      <c r="G319" s="40" t="s">
        <v>38</v>
      </c>
      <c r="H319" s="40" t="s">
        <v>29</v>
      </c>
      <c r="I319" s="38">
        <v>12.72</v>
      </c>
      <c r="J319" s="17">
        <v>0</v>
      </c>
      <c r="K319" s="79">
        <f t="shared" si="18"/>
        <v>0</v>
      </c>
      <c r="L319" s="81">
        <f t="shared" si="21"/>
        <v>0</v>
      </c>
      <c r="M319" s="82"/>
      <c r="N319" s="83">
        <f t="shared" si="19"/>
        <v>0</v>
      </c>
      <c r="O319" s="80"/>
      <c r="P319" s="80"/>
      <c r="Q319" s="80"/>
      <c r="R319" s="84">
        <f t="shared" si="20"/>
        <v>0</v>
      </c>
      <c r="S319" s="19" t="str">
        <f t="shared" si="22"/>
        <v>OK</v>
      </c>
      <c r="T319" s="48"/>
      <c r="U319" s="48"/>
      <c r="V319" s="48"/>
      <c r="W319" s="48"/>
      <c r="X319" s="48"/>
      <c r="Y319" s="50"/>
      <c r="Z319" s="50"/>
      <c r="AA319" s="50"/>
      <c r="AB319" s="50"/>
      <c r="AC319" s="50"/>
      <c r="AD319" s="50"/>
      <c r="AE319" s="50"/>
      <c r="AF319" s="51"/>
      <c r="AG319" s="51"/>
      <c r="AH319" s="51"/>
      <c r="AI319" s="51"/>
    </row>
    <row r="320" spans="1:35" ht="40" customHeight="1" x14ac:dyDescent="0.35">
      <c r="A320" s="109"/>
      <c r="B320" s="112"/>
      <c r="C320" s="33">
        <v>317</v>
      </c>
      <c r="D320" s="115"/>
      <c r="E320" s="39" t="s">
        <v>129</v>
      </c>
      <c r="F320" s="40" t="s">
        <v>37</v>
      </c>
      <c r="G320" s="40" t="s">
        <v>39</v>
      </c>
      <c r="H320" s="40" t="s">
        <v>29</v>
      </c>
      <c r="I320" s="38">
        <v>18.73</v>
      </c>
      <c r="J320" s="17">
        <v>0</v>
      </c>
      <c r="K320" s="79">
        <f t="shared" si="18"/>
        <v>0</v>
      </c>
      <c r="L320" s="81">
        <f t="shared" si="21"/>
        <v>0</v>
      </c>
      <c r="M320" s="82"/>
      <c r="N320" s="83">
        <f t="shared" si="19"/>
        <v>0</v>
      </c>
      <c r="O320" s="80"/>
      <c r="P320" s="80"/>
      <c r="Q320" s="80"/>
      <c r="R320" s="84">
        <f t="shared" si="20"/>
        <v>0</v>
      </c>
      <c r="S320" s="19" t="str">
        <f t="shared" si="22"/>
        <v>OK</v>
      </c>
      <c r="T320" s="48"/>
      <c r="U320" s="48"/>
      <c r="V320" s="48"/>
      <c r="W320" s="48"/>
      <c r="X320" s="48"/>
      <c r="Y320" s="50"/>
      <c r="Z320" s="50"/>
      <c r="AA320" s="50"/>
      <c r="AB320" s="50"/>
      <c r="AC320" s="50"/>
      <c r="AD320" s="50"/>
      <c r="AE320" s="50"/>
      <c r="AF320" s="51"/>
      <c r="AG320" s="51"/>
      <c r="AH320" s="51"/>
      <c r="AI320" s="51"/>
    </row>
    <row r="321" spans="1:35" ht="40" customHeight="1" x14ac:dyDescent="0.35">
      <c r="A321" s="109"/>
      <c r="B321" s="112"/>
      <c r="C321" s="33">
        <v>318</v>
      </c>
      <c r="D321" s="115"/>
      <c r="E321" s="39" t="s">
        <v>130</v>
      </c>
      <c r="F321" s="40" t="s">
        <v>37</v>
      </c>
      <c r="G321" s="40" t="s">
        <v>40</v>
      </c>
      <c r="H321" s="40" t="s">
        <v>29</v>
      </c>
      <c r="I321" s="38">
        <v>20.350000000000001</v>
      </c>
      <c r="J321" s="17">
        <v>0</v>
      </c>
      <c r="K321" s="79">
        <f t="shared" si="18"/>
        <v>0</v>
      </c>
      <c r="L321" s="81">
        <f t="shared" si="21"/>
        <v>0</v>
      </c>
      <c r="M321" s="82"/>
      <c r="N321" s="83">
        <f t="shared" si="19"/>
        <v>0</v>
      </c>
      <c r="O321" s="80"/>
      <c r="P321" s="80"/>
      <c r="Q321" s="80"/>
      <c r="R321" s="84">
        <f t="shared" si="20"/>
        <v>0</v>
      </c>
      <c r="S321" s="19" t="str">
        <f t="shared" si="22"/>
        <v>OK</v>
      </c>
      <c r="T321" s="48"/>
      <c r="U321" s="48"/>
      <c r="V321" s="48"/>
      <c r="W321" s="48"/>
      <c r="X321" s="48"/>
      <c r="Y321" s="50"/>
      <c r="Z321" s="50"/>
      <c r="AA321" s="50"/>
      <c r="AB321" s="50"/>
      <c r="AC321" s="50"/>
      <c r="AD321" s="50"/>
      <c r="AE321" s="50"/>
      <c r="AF321" s="51"/>
      <c r="AG321" s="51"/>
      <c r="AH321" s="51"/>
      <c r="AI321" s="51"/>
    </row>
    <row r="322" spans="1:35" ht="40" customHeight="1" x14ac:dyDescent="0.35">
      <c r="A322" s="109"/>
      <c r="B322" s="112"/>
      <c r="C322" s="33">
        <v>319</v>
      </c>
      <c r="D322" s="115"/>
      <c r="E322" s="39" t="s">
        <v>41</v>
      </c>
      <c r="F322" s="40" t="s">
        <v>10</v>
      </c>
      <c r="G322" s="40" t="s">
        <v>28</v>
      </c>
      <c r="H322" s="40" t="s">
        <v>29</v>
      </c>
      <c r="I322" s="38">
        <v>70.88</v>
      </c>
      <c r="J322" s="17">
        <v>0</v>
      </c>
      <c r="K322" s="79">
        <f t="shared" si="18"/>
        <v>0</v>
      </c>
      <c r="L322" s="81">
        <f t="shared" si="21"/>
        <v>0</v>
      </c>
      <c r="M322" s="82"/>
      <c r="N322" s="83">
        <f t="shared" si="19"/>
        <v>0</v>
      </c>
      <c r="O322" s="80"/>
      <c r="P322" s="80"/>
      <c r="Q322" s="80"/>
      <c r="R322" s="84">
        <f t="shared" si="20"/>
        <v>0</v>
      </c>
      <c r="S322" s="19" t="str">
        <f t="shared" si="22"/>
        <v>OK</v>
      </c>
      <c r="T322" s="48"/>
      <c r="U322" s="48"/>
      <c r="V322" s="48"/>
      <c r="W322" s="48"/>
      <c r="X322" s="48"/>
      <c r="Y322" s="50"/>
      <c r="Z322" s="50"/>
      <c r="AA322" s="50"/>
      <c r="AB322" s="50"/>
      <c r="AC322" s="50"/>
      <c r="AD322" s="50"/>
      <c r="AE322" s="50"/>
      <c r="AF322" s="51"/>
      <c r="AG322" s="51"/>
      <c r="AH322" s="51"/>
      <c r="AI322" s="51"/>
    </row>
    <row r="323" spans="1:35" ht="40" customHeight="1" x14ac:dyDescent="0.35">
      <c r="A323" s="109"/>
      <c r="B323" s="112"/>
      <c r="C323" s="33">
        <v>320</v>
      </c>
      <c r="D323" s="115"/>
      <c r="E323" s="39" t="s">
        <v>42</v>
      </c>
      <c r="F323" s="40" t="s">
        <v>43</v>
      </c>
      <c r="G323" s="40" t="s">
        <v>28</v>
      </c>
      <c r="H323" s="40" t="s">
        <v>29</v>
      </c>
      <c r="I323" s="38">
        <v>25.35</v>
      </c>
      <c r="J323" s="17">
        <v>0</v>
      </c>
      <c r="K323" s="79">
        <f t="shared" si="18"/>
        <v>0</v>
      </c>
      <c r="L323" s="81">
        <f t="shared" si="21"/>
        <v>0</v>
      </c>
      <c r="M323" s="82"/>
      <c r="N323" s="83">
        <f t="shared" si="19"/>
        <v>0</v>
      </c>
      <c r="O323" s="80"/>
      <c r="P323" s="80"/>
      <c r="Q323" s="80"/>
      <c r="R323" s="84">
        <f t="shared" si="20"/>
        <v>0</v>
      </c>
      <c r="S323" s="19" t="str">
        <f t="shared" si="22"/>
        <v>OK</v>
      </c>
      <c r="T323" s="48"/>
      <c r="U323" s="48"/>
      <c r="V323" s="48"/>
      <c r="W323" s="48"/>
      <c r="X323" s="48"/>
      <c r="Y323" s="50"/>
      <c r="Z323" s="50"/>
      <c r="AA323" s="50"/>
      <c r="AB323" s="50"/>
      <c r="AC323" s="50"/>
      <c r="AD323" s="50"/>
      <c r="AE323" s="50"/>
      <c r="AF323" s="51"/>
      <c r="AG323" s="51"/>
      <c r="AH323" s="51"/>
      <c r="AI323" s="51"/>
    </row>
    <row r="324" spans="1:35" ht="40" customHeight="1" x14ac:dyDescent="0.35">
      <c r="A324" s="109"/>
      <c r="B324" s="112"/>
      <c r="C324" s="33">
        <v>321</v>
      </c>
      <c r="D324" s="115"/>
      <c r="E324" s="39" t="s">
        <v>44</v>
      </c>
      <c r="F324" s="40" t="s">
        <v>37</v>
      </c>
      <c r="G324" s="40" t="s">
        <v>45</v>
      </c>
      <c r="H324" s="40" t="s">
        <v>29</v>
      </c>
      <c r="I324" s="38">
        <v>32.64</v>
      </c>
      <c r="J324" s="17">
        <v>0</v>
      </c>
      <c r="K324" s="79">
        <f t="shared" ref="K324:K354" si="23">IF(SUM(T324:AK324)&gt;J324,J324,SUM(T324:AK324))</f>
        <v>0</v>
      </c>
      <c r="L324" s="81">
        <f t="shared" si="21"/>
        <v>0</v>
      </c>
      <c r="M324" s="82"/>
      <c r="N324" s="83">
        <f t="shared" ref="N324:N354" si="24">ROUND(IF(J324*0.25-0.5&lt;0,0,J324*0.25-0.5),0)-Q324-O324</f>
        <v>0</v>
      </c>
      <c r="O324" s="80"/>
      <c r="P324" s="80"/>
      <c r="Q324" s="80"/>
      <c r="R324" s="84">
        <f t="shared" ref="R324:R354" si="25">J324-(SUM(T324:AC324))+M324</f>
        <v>0</v>
      </c>
      <c r="S324" s="19" t="str">
        <f t="shared" si="22"/>
        <v>OK</v>
      </c>
      <c r="T324" s="48"/>
      <c r="U324" s="48"/>
      <c r="V324" s="48"/>
      <c r="W324" s="48"/>
      <c r="X324" s="48"/>
      <c r="Y324" s="50"/>
      <c r="Z324" s="50"/>
      <c r="AA324" s="50"/>
      <c r="AB324" s="50"/>
      <c r="AC324" s="50"/>
      <c r="AD324" s="50"/>
      <c r="AE324" s="50"/>
      <c r="AF324" s="51"/>
      <c r="AG324" s="51"/>
      <c r="AH324" s="51"/>
      <c r="AI324" s="51"/>
    </row>
    <row r="325" spans="1:35" ht="40" customHeight="1" x14ac:dyDescent="0.35">
      <c r="A325" s="109"/>
      <c r="B325" s="112"/>
      <c r="C325" s="33">
        <v>322</v>
      </c>
      <c r="D325" s="115"/>
      <c r="E325" s="39" t="s">
        <v>46</v>
      </c>
      <c r="F325" s="40" t="s">
        <v>37</v>
      </c>
      <c r="G325" s="40" t="s">
        <v>47</v>
      </c>
      <c r="H325" s="40" t="s">
        <v>29</v>
      </c>
      <c r="I325" s="38">
        <v>25.76</v>
      </c>
      <c r="J325" s="17">
        <v>0</v>
      </c>
      <c r="K325" s="79">
        <f t="shared" si="23"/>
        <v>0</v>
      </c>
      <c r="L325" s="81">
        <f t="shared" ref="L325:L354" si="26">(SUM(T325:AK325))</f>
        <v>0</v>
      </c>
      <c r="M325" s="82"/>
      <c r="N325" s="83">
        <f t="shared" si="24"/>
        <v>0</v>
      </c>
      <c r="O325" s="80"/>
      <c r="P325" s="80"/>
      <c r="Q325" s="80"/>
      <c r="R325" s="84">
        <f t="shared" si="25"/>
        <v>0</v>
      </c>
      <c r="S325" s="19" t="str">
        <f t="shared" si="22"/>
        <v>OK</v>
      </c>
      <c r="T325" s="48"/>
      <c r="U325" s="48"/>
      <c r="V325" s="48"/>
      <c r="W325" s="48"/>
      <c r="X325" s="48"/>
      <c r="Y325" s="50"/>
      <c r="Z325" s="50"/>
      <c r="AA325" s="50"/>
      <c r="AB325" s="50"/>
      <c r="AC325" s="50"/>
      <c r="AD325" s="50"/>
      <c r="AE325" s="50"/>
      <c r="AF325" s="51"/>
      <c r="AG325" s="51"/>
      <c r="AH325" s="51"/>
      <c r="AI325" s="51"/>
    </row>
    <row r="326" spans="1:35" ht="40" customHeight="1" x14ac:dyDescent="0.35">
      <c r="A326" s="109"/>
      <c r="B326" s="112"/>
      <c r="C326" s="33">
        <v>323</v>
      </c>
      <c r="D326" s="115"/>
      <c r="E326" s="39" t="s">
        <v>48</v>
      </c>
      <c r="F326" s="40" t="s">
        <v>37</v>
      </c>
      <c r="G326" s="40" t="s">
        <v>49</v>
      </c>
      <c r="H326" s="40" t="s">
        <v>29</v>
      </c>
      <c r="I326" s="38">
        <v>18.329999999999998</v>
      </c>
      <c r="J326" s="17">
        <v>0</v>
      </c>
      <c r="K326" s="79">
        <f t="shared" si="23"/>
        <v>0</v>
      </c>
      <c r="L326" s="81">
        <f t="shared" si="26"/>
        <v>0</v>
      </c>
      <c r="M326" s="82"/>
      <c r="N326" s="83">
        <f t="shared" si="24"/>
        <v>0</v>
      </c>
      <c r="O326" s="80"/>
      <c r="P326" s="80"/>
      <c r="Q326" s="80"/>
      <c r="R326" s="84">
        <f t="shared" si="25"/>
        <v>0</v>
      </c>
      <c r="S326" s="19" t="str">
        <f t="shared" si="22"/>
        <v>OK</v>
      </c>
      <c r="T326" s="48"/>
      <c r="U326" s="48"/>
      <c r="V326" s="48"/>
      <c r="W326" s="48"/>
      <c r="X326" s="48"/>
      <c r="Y326" s="50"/>
      <c r="Z326" s="50"/>
      <c r="AA326" s="50"/>
      <c r="AB326" s="50"/>
      <c r="AC326" s="50"/>
      <c r="AD326" s="50"/>
      <c r="AE326" s="50"/>
      <c r="AF326" s="51"/>
      <c r="AG326" s="51"/>
      <c r="AH326" s="51"/>
      <c r="AI326" s="51"/>
    </row>
    <row r="327" spans="1:35" ht="40" customHeight="1" x14ac:dyDescent="0.35">
      <c r="A327" s="109"/>
      <c r="B327" s="112"/>
      <c r="C327" s="33">
        <v>324</v>
      </c>
      <c r="D327" s="115"/>
      <c r="E327" s="39" t="s">
        <v>50</v>
      </c>
      <c r="F327" s="40" t="s">
        <v>37</v>
      </c>
      <c r="G327" s="40" t="s">
        <v>51</v>
      </c>
      <c r="H327" s="40" t="s">
        <v>29</v>
      </c>
      <c r="I327" s="38">
        <v>229.33</v>
      </c>
      <c r="J327" s="17">
        <v>0</v>
      </c>
      <c r="K327" s="79">
        <f t="shared" si="23"/>
        <v>0</v>
      </c>
      <c r="L327" s="81">
        <f t="shared" si="26"/>
        <v>0</v>
      </c>
      <c r="M327" s="82"/>
      <c r="N327" s="83">
        <f t="shared" si="24"/>
        <v>0</v>
      </c>
      <c r="O327" s="80"/>
      <c r="P327" s="80"/>
      <c r="Q327" s="80"/>
      <c r="R327" s="84">
        <f t="shared" si="25"/>
        <v>0</v>
      </c>
      <c r="S327" s="19" t="str">
        <f t="shared" si="22"/>
        <v>OK</v>
      </c>
      <c r="T327" s="48"/>
      <c r="U327" s="48"/>
      <c r="V327" s="48"/>
      <c r="W327" s="48"/>
      <c r="X327" s="48"/>
      <c r="Y327" s="50"/>
      <c r="Z327" s="50"/>
      <c r="AA327" s="50"/>
      <c r="AB327" s="50"/>
      <c r="AC327" s="50"/>
      <c r="AD327" s="50"/>
      <c r="AE327" s="50"/>
      <c r="AF327" s="51"/>
      <c r="AG327" s="51"/>
      <c r="AH327" s="51"/>
      <c r="AI327" s="51"/>
    </row>
    <row r="328" spans="1:35" ht="40" customHeight="1" x14ac:dyDescent="0.35">
      <c r="A328" s="109"/>
      <c r="B328" s="112"/>
      <c r="C328" s="33">
        <v>325</v>
      </c>
      <c r="D328" s="115"/>
      <c r="E328" s="39" t="s">
        <v>52</v>
      </c>
      <c r="F328" s="40" t="s">
        <v>37</v>
      </c>
      <c r="G328" s="40" t="s">
        <v>53</v>
      </c>
      <c r="H328" s="40" t="s">
        <v>29</v>
      </c>
      <c r="I328" s="38">
        <v>250.37</v>
      </c>
      <c r="J328" s="17">
        <v>0</v>
      </c>
      <c r="K328" s="79">
        <f t="shared" si="23"/>
        <v>0</v>
      </c>
      <c r="L328" s="81">
        <f t="shared" si="26"/>
        <v>0</v>
      </c>
      <c r="M328" s="82"/>
      <c r="N328" s="83">
        <f t="shared" si="24"/>
        <v>0</v>
      </c>
      <c r="O328" s="80"/>
      <c r="P328" s="80"/>
      <c r="Q328" s="80"/>
      <c r="R328" s="84">
        <f t="shared" si="25"/>
        <v>0</v>
      </c>
      <c r="S328" s="19" t="str">
        <f t="shared" si="22"/>
        <v>OK</v>
      </c>
      <c r="T328" s="48"/>
      <c r="U328" s="48"/>
      <c r="V328" s="48"/>
      <c r="W328" s="48"/>
      <c r="X328" s="48"/>
      <c r="Y328" s="50"/>
      <c r="Z328" s="50"/>
      <c r="AA328" s="50"/>
      <c r="AB328" s="50"/>
      <c r="AC328" s="50"/>
      <c r="AD328" s="50"/>
      <c r="AE328" s="50"/>
      <c r="AF328" s="51"/>
      <c r="AG328" s="51"/>
      <c r="AH328" s="51"/>
      <c r="AI328" s="51"/>
    </row>
    <row r="329" spans="1:35" ht="40" customHeight="1" x14ac:dyDescent="0.35">
      <c r="A329" s="109"/>
      <c r="B329" s="112"/>
      <c r="C329" s="33">
        <v>326</v>
      </c>
      <c r="D329" s="115"/>
      <c r="E329" s="39" t="s">
        <v>54</v>
      </c>
      <c r="F329" s="40" t="s">
        <v>37</v>
      </c>
      <c r="G329" s="40" t="s">
        <v>95</v>
      </c>
      <c r="H329" s="40" t="s">
        <v>29</v>
      </c>
      <c r="I329" s="38">
        <v>82.53</v>
      </c>
      <c r="J329" s="17">
        <v>0</v>
      </c>
      <c r="K329" s="79">
        <f t="shared" si="23"/>
        <v>0</v>
      </c>
      <c r="L329" s="81">
        <f t="shared" si="26"/>
        <v>0</v>
      </c>
      <c r="M329" s="82"/>
      <c r="N329" s="83">
        <f t="shared" si="24"/>
        <v>0</v>
      </c>
      <c r="O329" s="80"/>
      <c r="P329" s="80"/>
      <c r="Q329" s="80"/>
      <c r="R329" s="84">
        <f t="shared" si="25"/>
        <v>0</v>
      </c>
      <c r="S329" s="19" t="str">
        <f t="shared" si="22"/>
        <v>OK</v>
      </c>
      <c r="T329" s="48"/>
      <c r="U329" s="48"/>
      <c r="V329" s="48"/>
      <c r="W329" s="48"/>
      <c r="X329" s="48"/>
      <c r="Y329" s="50"/>
      <c r="Z329" s="50"/>
      <c r="AA329" s="50"/>
      <c r="AB329" s="50"/>
      <c r="AC329" s="50"/>
      <c r="AD329" s="50"/>
      <c r="AE329" s="50"/>
      <c r="AF329" s="51"/>
      <c r="AG329" s="51"/>
      <c r="AH329" s="51"/>
      <c r="AI329" s="51"/>
    </row>
    <row r="330" spans="1:35" ht="40" customHeight="1" x14ac:dyDescent="0.35">
      <c r="A330" s="109"/>
      <c r="B330" s="112"/>
      <c r="C330" s="33">
        <v>327</v>
      </c>
      <c r="D330" s="115"/>
      <c r="E330" s="39" t="s">
        <v>56</v>
      </c>
      <c r="F330" s="40" t="s">
        <v>37</v>
      </c>
      <c r="G330" s="40" t="s">
        <v>96</v>
      </c>
      <c r="H330" s="40" t="s">
        <v>29</v>
      </c>
      <c r="I330" s="38">
        <v>31.65</v>
      </c>
      <c r="J330" s="17">
        <v>0</v>
      </c>
      <c r="K330" s="79">
        <f t="shared" si="23"/>
        <v>0</v>
      </c>
      <c r="L330" s="81">
        <f t="shared" si="26"/>
        <v>0</v>
      </c>
      <c r="M330" s="82"/>
      <c r="N330" s="83">
        <f t="shared" si="24"/>
        <v>0</v>
      </c>
      <c r="O330" s="80"/>
      <c r="P330" s="80"/>
      <c r="Q330" s="80"/>
      <c r="R330" s="84">
        <f t="shared" si="25"/>
        <v>0</v>
      </c>
      <c r="S330" s="19" t="str">
        <f t="shared" si="22"/>
        <v>OK</v>
      </c>
      <c r="T330" s="48"/>
      <c r="U330" s="48"/>
      <c r="V330" s="48"/>
      <c r="W330" s="48"/>
      <c r="X330" s="48"/>
      <c r="Y330" s="50"/>
      <c r="Z330" s="50"/>
      <c r="AA330" s="50"/>
      <c r="AB330" s="50"/>
      <c r="AC330" s="50"/>
      <c r="AD330" s="50"/>
      <c r="AE330" s="50"/>
      <c r="AF330" s="51"/>
      <c r="AG330" s="51"/>
      <c r="AH330" s="51"/>
      <c r="AI330" s="51"/>
    </row>
    <row r="331" spans="1:35" ht="40" customHeight="1" x14ac:dyDescent="0.35">
      <c r="A331" s="109"/>
      <c r="B331" s="112"/>
      <c r="C331" s="33">
        <v>328</v>
      </c>
      <c r="D331" s="115"/>
      <c r="E331" s="39" t="s">
        <v>58</v>
      </c>
      <c r="F331" s="40" t="s">
        <v>37</v>
      </c>
      <c r="G331" s="40" t="s">
        <v>59</v>
      </c>
      <c r="H331" s="40" t="s">
        <v>29</v>
      </c>
      <c r="I331" s="38">
        <v>70.91</v>
      </c>
      <c r="J331" s="17">
        <v>0</v>
      </c>
      <c r="K331" s="79">
        <f t="shared" si="23"/>
        <v>0</v>
      </c>
      <c r="L331" s="81">
        <f t="shared" si="26"/>
        <v>0</v>
      </c>
      <c r="M331" s="82"/>
      <c r="N331" s="83">
        <f t="shared" si="24"/>
        <v>0</v>
      </c>
      <c r="O331" s="80"/>
      <c r="P331" s="80"/>
      <c r="Q331" s="80"/>
      <c r="R331" s="84">
        <f t="shared" si="25"/>
        <v>0</v>
      </c>
      <c r="S331" s="19" t="str">
        <f t="shared" si="22"/>
        <v>OK</v>
      </c>
      <c r="T331" s="48"/>
      <c r="U331" s="48"/>
      <c r="V331" s="48"/>
      <c r="W331" s="48"/>
      <c r="X331" s="48"/>
      <c r="Y331" s="50"/>
      <c r="Z331" s="50"/>
      <c r="AA331" s="50"/>
      <c r="AB331" s="50"/>
      <c r="AC331" s="50"/>
      <c r="AD331" s="50"/>
      <c r="AE331" s="50"/>
      <c r="AF331" s="51"/>
      <c r="AG331" s="51"/>
      <c r="AH331" s="51"/>
      <c r="AI331" s="51"/>
    </row>
    <row r="332" spans="1:35" ht="40" customHeight="1" x14ac:dyDescent="0.35">
      <c r="A332" s="109"/>
      <c r="B332" s="112"/>
      <c r="C332" s="33">
        <v>329</v>
      </c>
      <c r="D332" s="115"/>
      <c r="E332" s="39" t="s">
        <v>60</v>
      </c>
      <c r="F332" s="40" t="s">
        <v>37</v>
      </c>
      <c r="G332" s="40" t="s">
        <v>61</v>
      </c>
      <c r="H332" s="40" t="s">
        <v>29</v>
      </c>
      <c r="I332" s="38">
        <v>118.78</v>
      </c>
      <c r="J332" s="17">
        <v>0</v>
      </c>
      <c r="K332" s="79">
        <f t="shared" si="23"/>
        <v>0</v>
      </c>
      <c r="L332" s="81">
        <f t="shared" si="26"/>
        <v>0</v>
      </c>
      <c r="M332" s="82"/>
      <c r="N332" s="83">
        <f t="shared" si="24"/>
        <v>0</v>
      </c>
      <c r="O332" s="80"/>
      <c r="P332" s="80"/>
      <c r="Q332" s="80"/>
      <c r="R332" s="84">
        <f t="shared" si="25"/>
        <v>0</v>
      </c>
      <c r="S332" s="19" t="str">
        <f t="shared" si="22"/>
        <v>OK</v>
      </c>
      <c r="T332" s="48"/>
      <c r="U332" s="48"/>
      <c r="V332" s="48"/>
      <c r="W332" s="48"/>
      <c r="X332" s="48"/>
      <c r="Y332" s="50"/>
      <c r="Z332" s="50"/>
      <c r="AA332" s="50"/>
      <c r="AB332" s="50"/>
      <c r="AC332" s="50"/>
      <c r="AD332" s="50"/>
      <c r="AE332" s="50"/>
      <c r="AF332" s="51"/>
      <c r="AG332" s="51"/>
      <c r="AH332" s="51"/>
      <c r="AI332" s="51"/>
    </row>
    <row r="333" spans="1:35" ht="40" customHeight="1" x14ac:dyDescent="0.35">
      <c r="A333" s="109"/>
      <c r="B333" s="112"/>
      <c r="C333" s="33">
        <v>330</v>
      </c>
      <c r="D333" s="115"/>
      <c r="E333" s="39" t="s">
        <v>64</v>
      </c>
      <c r="F333" s="40" t="s">
        <v>125</v>
      </c>
      <c r="G333" s="40" t="s">
        <v>63</v>
      </c>
      <c r="H333" s="40" t="s">
        <v>29</v>
      </c>
      <c r="I333" s="38">
        <v>667.31</v>
      </c>
      <c r="J333" s="17">
        <v>0</v>
      </c>
      <c r="K333" s="79">
        <f t="shared" si="23"/>
        <v>0</v>
      </c>
      <c r="L333" s="81">
        <f t="shared" si="26"/>
        <v>0</v>
      </c>
      <c r="M333" s="82"/>
      <c r="N333" s="83">
        <f t="shared" si="24"/>
        <v>0</v>
      </c>
      <c r="O333" s="80"/>
      <c r="P333" s="80"/>
      <c r="Q333" s="80"/>
      <c r="R333" s="84">
        <f t="shared" si="25"/>
        <v>0</v>
      </c>
      <c r="S333" s="19" t="str">
        <f t="shared" si="22"/>
        <v>OK</v>
      </c>
      <c r="T333" s="48"/>
      <c r="U333" s="48"/>
      <c r="V333" s="48"/>
      <c r="W333" s="48"/>
      <c r="X333" s="48"/>
      <c r="Y333" s="50"/>
      <c r="Z333" s="50"/>
      <c r="AA333" s="50"/>
      <c r="AB333" s="50"/>
      <c r="AC333" s="50"/>
      <c r="AD333" s="50"/>
      <c r="AE333" s="50"/>
      <c r="AF333" s="51"/>
      <c r="AG333" s="51"/>
      <c r="AH333" s="51"/>
      <c r="AI333" s="51"/>
    </row>
    <row r="334" spans="1:35" ht="40" customHeight="1" x14ac:dyDescent="0.35">
      <c r="A334" s="109"/>
      <c r="B334" s="112"/>
      <c r="C334" s="33">
        <v>331</v>
      </c>
      <c r="D334" s="115"/>
      <c r="E334" s="39" t="s">
        <v>65</v>
      </c>
      <c r="F334" s="40" t="s">
        <v>125</v>
      </c>
      <c r="G334" s="40" t="s">
        <v>66</v>
      </c>
      <c r="H334" s="40" t="s">
        <v>29</v>
      </c>
      <c r="I334" s="38">
        <v>180.17</v>
      </c>
      <c r="J334" s="17">
        <v>0</v>
      </c>
      <c r="K334" s="79">
        <f t="shared" si="23"/>
        <v>0</v>
      </c>
      <c r="L334" s="81">
        <f t="shared" si="26"/>
        <v>0</v>
      </c>
      <c r="M334" s="82"/>
      <c r="N334" s="83">
        <f t="shared" si="24"/>
        <v>0</v>
      </c>
      <c r="O334" s="80"/>
      <c r="P334" s="80"/>
      <c r="Q334" s="80"/>
      <c r="R334" s="84">
        <f t="shared" si="25"/>
        <v>0</v>
      </c>
      <c r="S334" s="19" t="str">
        <f t="shared" si="22"/>
        <v>OK</v>
      </c>
      <c r="T334" s="48"/>
      <c r="U334" s="48"/>
      <c r="V334" s="48"/>
      <c r="W334" s="48"/>
      <c r="X334" s="48"/>
      <c r="Y334" s="50"/>
      <c r="Z334" s="50"/>
      <c r="AA334" s="50"/>
      <c r="AB334" s="50"/>
      <c r="AC334" s="50"/>
      <c r="AD334" s="50"/>
      <c r="AE334" s="50"/>
      <c r="AF334" s="51"/>
      <c r="AG334" s="51"/>
      <c r="AH334" s="51"/>
      <c r="AI334" s="51"/>
    </row>
    <row r="335" spans="1:35" ht="40" customHeight="1" x14ac:dyDescent="0.35">
      <c r="A335" s="109"/>
      <c r="B335" s="112"/>
      <c r="C335" s="33">
        <v>332</v>
      </c>
      <c r="D335" s="115"/>
      <c r="E335" s="39" t="s">
        <v>67</v>
      </c>
      <c r="F335" s="40" t="s">
        <v>125</v>
      </c>
      <c r="G335" s="40" t="s">
        <v>68</v>
      </c>
      <c r="H335" s="40" t="s">
        <v>29</v>
      </c>
      <c r="I335" s="38">
        <v>827.52</v>
      </c>
      <c r="J335" s="17">
        <v>0</v>
      </c>
      <c r="K335" s="79">
        <f t="shared" si="23"/>
        <v>0</v>
      </c>
      <c r="L335" s="81">
        <f t="shared" si="26"/>
        <v>0</v>
      </c>
      <c r="M335" s="82"/>
      <c r="N335" s="83">
        <f t="shared" si="24"/>
        <v>0</v>
      </c>
      <c r="O335" s="80"/>
      <c r="P335" s="80"/>
      <c r="Q335" s="80"/>
      <c r="R335" s="84">
        <f t="shared" si="25"/>
        <v>0</v>
      </c>
      <c r="S335" s="19" t="str">
        <f t="shared" si="22"/>
        <v>OK</v>
      </c>
      <c r="T335" s="48"/>
      <c r="U335" s="48"/>
      <c r="V335" s="48"/>
      <c r="W335" s="48"/>
      <c r="X335" s="48"/>
      <c r="Y335" s="50"/>
      <c r="Z335" s="50"/>
      <c r="AA335" s="50"/>
      <c r="AB335" s="50"/>
      <c r="AC335" s="50"/>
      <c r="AD335" s="50"/>
      <c r="AE335" s="50"/>
      <c r="AF335" s="51"/>
      <c r="AG335" s="51"/>
      <c r="AH335" s="51"/>
      <c r="AI335" s="51"/>
    </row>
    <row r="336" spans="1:35" ht="40" customHeight="1" x14ac:dyDescent="0.35">
      <c r="A336" s="109"/>
      <c r="B336" s="112"/>
      <c r="C336" s="33">
        <v>333</v>
      </c>
      <c r="D336" s="115"/>
      <c r="E336" s="39" t="s">
        <v>69</v>
      </c>
      <c r="F336" s="40" t="s">
        <v>125</v>
      </c>
      <c r="G336" s="40" t="s">
        <v>28</v>
      </c>
      <c r="H336" s="40" t="s">
        <v>29</v>
      </c>
      <c r="I336" s="38">
        <v>413.48</v>
      </c>
      <c r="J336" s="17">
        <v>0</v>
      </c>
      <c r="K336" s="79">
        <f t="shared" si="23"/>
        <v>0</v>
      </c>
      <c r="L336" s="81">
        <f t="shared" si="26"/>
        <v>0</v>
      </c>
      <c r="M336" s="82"/>
      <c r="N336" s="83">
        <f t="shared" si="24"/>
        <v>0</v>
      </c>
      <c r="O336" s="80"/>
      <c r="P336" s="80"/>
      <c r="Q336" s="80"/>
      <c r="R336" s="84">
        <f t="shared" si="25"/>
        <v>0</v>
      </c>
      <c r="S336" s="19" t="str">
        <f t="shared" si="22"/>
        <v>OK</v>
      </c>
      <c r="T336" s="48"/>
      <c r="U336" s="48"/>
      <c r="V336" s="48"/>
      <c r="W336" s="48"/>
      <c r="X336" s="48"/>
      <c r="Y336" s="50"/>
      <c r="Z336" s="50"/>
      <c r="AA336" s="50"/>
      <c r="AB336" s="50"/>
      <c r="AC336" s="50"/>
      <c r="AD336" s="50"/>
      <c r="AE336" s="50"/>
      <c r="AF336" s="51"/>
      <c r="AG336" s="51"/>
      <c r="AH336" s="51"/>
      <c r="AI336" s="51"/>
    </row>
    <row r="337" spans="1:35" ht="40" customHeight="1" x14ac:dyDescent="0.35">
      <c r="A337" s="109"/>
      <c r="B337" s="112"/>
      <c r="C337" s="33">
        <v>334</v>
      </c>
      <c r="D337" s="115"/>
      <c r="E337" s="39" t="s">
        <v>70</v>
      </c>
      <c r="F337" s="40" t="s">
        <v>125</v>
      </c>
      <c r="G337" s="40" t="s">
        <v>71</v>
      </c>
      <c r="H337" s="40" t="s">
        <v>29</v>
      </c>
      <c r="I337" s="38">
        <v>157.21</v>
      </c>
      <c r="J337" s="17">
        <v>0</v>
      </c>
      <c r="K337" s="79">
        <f t="shared" si="23"/>
        <v>0</v>
      </c>
      <c r="L337" s="81">
        <f t="shared" si="26"/>
        <v>0</v>
      </c>
      <c r="M337" s="82"/>
      <c r="N337" s="83">
        <f t="shared" si="24"/>
        <v>0</v>
      </c>
      <c r="O337" s="80"/>
      <c r="P337" s="80"/>
      <c r="Q337" s="80"/>
      <c r="R337" s="84">
        <f t="shared" si="25"/>
        <v>0</v>
      </c>
      <c r="S337" s="19" t="str">
        <f t="shared" si="22"/>
        <v>OK</v>
      </c>
      <c r="T337" s="48"/>
      <c r="U337" s="48"/>
      <c r="V337" s="48"/>
      <c r="W337" s="48"/>
      <c r="X337" s="48"/>
      <c r="Y337" s="50"/>
      <c r="Z337" s="50"/>
      <c r="AA337" s="50"/>
      <c r="AB337" s="50"/>
      <c r="AC337" s="50"/>
      <c r="AD337" s="50"/>
      <c r="AE337" s="50"/>
      <c r="AF337" s="51"/>
      <c r="AG337" s="51"/>
      <c r="AH337" s="51"/>
      <c r="AI337" s="51"/>
    </row>
    <row r="338" spans="1:35" ht="40" customHeight="1" x14ac:dyDescent="0.35">
      <c r="A338" s="109"/>
      <c r="B338" s="112"/>
      <c r="C338" s="33">
        <v>335</v>
      </c>
      <c r="D338" s="115"/>
      <c r="E338" s="39" t="s">
        <v>72</v>
      </c>
      <c r="F338" s="40" t="s">
        <v>125</v>
      </c>
      <c r="G338" s="40" t="s">
        <v>73</v>
      </c>
      <c r="H338" s="40" t="s">
        <v>29</v>
      </c>
      <c r="I338" s="38">
        <v>916.17</v>
      </c>
      <c r="J338" s="17">
        <v>0</v>
      </c>
      <c r="K338" s="79">
        <f t="shared" si="23"/>
        <v>0</v>
      </c>
      <c r="L338" s="81">
        <f t="shared" si="26"/>
        <v>0</v>
      </c>
      <c r="M338" s="82"/>
      <c r="N338" s="83">
        <f t="shared" si="24"/>
        <v>0</v>
      </c>
      <c r="O338" s="80"/>
      <c r="P338" s="80"/>
      <c r="Q338" s="80"/>
      <c r="R338" s="84">
        <f t="shared" si="25"/>
        <v>0</v>
      </c>
      <c r="S338" s="19" t="str">
        <f t="shared" si="22"/>
        <v>OK</v>
      </c>
      <c r="T338" s="48"/>
      <c r="U338" s="48"/>
      <c r="V338" s="48"/>
      <c r="W338" s="48"/>
      <c r="X338" s="48"/>
      <c r="Y338" s="50"/>
      <c r="Z338" s="50"/>
      <c r="AA338" s="50"/>
      <c r="AB338" s="50"/>
      <c r="AC338" s="50"/>
      <c r="AD338" s="50"/>
      <c r="AE338" s="50"/>
      <c r="AF338" s="51"/>
      <c r="AG338" s="51"/>
      <c r="AH338" s="51"/>
      <c r="AI338" s="51"/>
    </row>
    <row r="339" spans="1:35" ht="40" customHeight="1" x14ac:dyDescent="0.35">
      <c r="A339" s="109"/>
      <c r="B339" s="112"/>
      <c r="C339" s="33">
        <v>336</v>
      </c>
      <c r="D339" s="115"/>
      <c r="E339" s="39" t="s">
        <v>74</v>
      </c>
      <c r="F339" s="40" t="s">
        <v>125</v>
      </c>
      <c r="G339" s="40" t="s">
        <v>75</v>
      </c>
      <c r="H339" s="40" t="s">
        <v>29</v>
      </c>
      <c r="I339" s="38">
        <v>1278.82</v>
      </c>
      <c r="J339" s="17">
        <v>0</v>
      </c>
      <c r="K339" s="79">
        <f t="shared" si="23"/>
        <v>0</v>
      </c>
      <c r="L339" s="81">
        <f t="shared" si="26"/>
        <v>0</v>
      </c>
      <c r="M339" s="82"/>
      <c r="N339" s="83">
        <f t="shared" si="24"/>
        <v>0</v>
      </c>
      <c r="O339" s="80"/>
      <c r="P339" s="80"/>
      <c r="Q339" s="80"/>
      <c r="R339" s="84">
        <f t="shared" si="25"/>
        <v>0</v>
      </c>
      <c r="S339" s="19" t="str">
        <f t="shared" si="22"/>
        <v>OK</v>
      </c>
      <c r="T339" s="48"/>
      <c r="U339" s="48"/>
      <c r="V339" s="48"/>
      <c r="W339" s="48"/>
      <c r="X339" s="48"/>
      <c r="Y339" s="50"/>
      <c r="Z339" s="50"/>
      <c r="AA339" s="50"/>
      <c r="AB339" s="50"/>
      <c r="AC339" s="50"/>
      <c r="AD339" s="50"/>
      <c r="AE339" s="50"/>
      <c r="AF339" s="51"/>
      <c r="AG339" s="51"/>
      <c r="AH339" s="51"/>
      <c r="AI339" s="51"/>
    </row>
    <row r="340" spans="1:35" ht="40" customHeight="1" x14ac:dyDescent="0.35">
      <c r="A340" s="109"/>
      <c r="B340" s="112"/>
      <c r="C340" s="33">
        <v>337</v>
      </c>
      <c r="D340" s="115"/>
      <c r="E340" s="39" t="s">
        <v>76</v>
      </c>
      <c r="F340" s="40" t="s">
        <v>125</v>
      </c>
      <c r="G340" s="40" t="s">
        <v>28</v>
      </c>
      <c r="H340" s="40" t="s">
        <v>29</v>
      </c>
      <c r="I340" s="38">
        <v>684.04</v>
      </c>
      <c r="J340" s="17">
        <v>0</v>
      </c>
      <c r="K340" s="79">
        <f t="shared" si="23"/>
        <v>0</v>
      </c>
      <c r="L340" s="81">
        <f t="shared" si="26"/>
        <v>0</v>
      </c>
      <c r="M340" s="82"/>
      <c r="N340" s="83">
        <f t="shared" si="24"/>
        <v>0</v>
      </c>
      <c r="O340" s="80"/>
      <c r="P340" s="80"/>
      <c r="Q340" s="80"/>
      <c r="R340" s="84">
        <f t="shared" si="25"/>
        <v>0</v>
      </c>
      <c r="S340" s="19" t="str">
        <f t="shared" si="22"/>
        <v>OK</v>
      </c>
      <c r="T340" s="48"/>
      <c r="U340" s="48"/>
      <c r="V340" s="48"/>
      <c r="W340" s="48"/>
      <c r="X340" s="48"/>
      <c r="Y340" s="50"/>
      <c r="Z340" s="50"/>
      <c r="AA340" s="50"/>
      <c r="AB340" s="50"/>
      <c r="AC340" s="50"/>
      <c r="AD340" s="50"/>
      <c r="AE340" s="50"/>
      <c r="AF340" s="51"/>
      <c r="AG340" s="51"/>
      <c r="AH340" s="51"/>
      <c r="AI340" s="51"/>
    </row>
    <row r="341" spans="1:35" ht="40" customHeight="1" x14ac:dyDescent="0.35">
      <c r="A341" s="109"/>
      <c r="B341" s="112"/>
      <c r="C341" s="33">
        <v>338</v>
      </c>
      <c r="D341" s="115"/>
      <c r="E341" s="39" t="s">
        <v>77</v>
      </c>
      <c r="F341" s="40" t="s">
        <v>125</v>
      </c>
      <c r="G341" s="40" t="s">
        <v>28</v>
      </c>
      <c r="H341" s="40" t="s">
        <v>29</v>
      </c>
      <c r="I341" s="38">
        <v>1291.77</v>
      </c>
      <c r="J341" s="17">
        <v>0</v>
      </c>
      <c r="K341" s="79">
        <f t="shared" si="23"/>
        <v>0</v>
      </c>
      <c r="L341" s="81">
        <f t="shared" si="26"/>
        <v>0</v>
      </c>
      <c r="M341" s="82"/>
      <c r="N341" s="83">
        <f t="shared" si="24"/>
        <v>0</v>
      </c>
      <c r="O341" s="80"/>
      <c r="P341" s="80"/>
      <c r="Q341" s="80"/>
      <c r="R341" s="84">
        <f t="shared" si="25"/>
        <v>0</v>
      </c>
      <c r="S341" s="19" t="str">
        <f t="shared" si="22"/>
        <v>OK</v>
      </c>
      <c r="T341" s="48"/>
      <c r="U341" s="48"/>
      <c r="V341" s="48"/>
      <c r="W341" s="48"/>
      <c r="X341" s="48"/>
      <c r="Y341" s="50"/>
      <c r="Z341" s="50"/>
      <c r="AA341" s="50"/>
      <c r="AB341" s="50"/>
      <c r="AC341" s="50"/>
      <c r="AD341" s="50"/>
      <c r="AE341" s="50"/>
      <c r="AF341" s="51"/>
      <c r="AG341" s="51"/>
      <c r="AH341" s="51"/>
      <c r="AI341" s="51"/>
    </row>
    <row r="342" spans="1:35" ht="40" customHeight="1" x14ac:dyDescent="0.35">
      <c r="A342" s="109"/>
      <c r="B342" s="112"/>
      <c r="C342" s="33">
        <v>339</v>
      </c>
      <c r="D342" s="115"/>
      <c r="E342" s="39" t="s">
        <v>78</v>
      </c>
      <c r="F342" s="40" t="s">
        <v>125</v>
      </c>
      <c r="G342" s="40" t="s">
        <v>28</v>
      </c>
      <c r="H342" s="40" t="s">
        <v>29</v>
      </c>
      <c r="I342" s="38">
        <v>85.89</v>
      </c>
      <c r="J342" s="17">
        <v>0</v>
      </c>
      <c r="K342" s="79">
        <f t="shared" si="23"/>
        <v>0</v>
      </c>
      <c r="L342" s="81">
        <f t="shared" si="26"/>
        <v>0</v>
      </c>
      <c r="M342" s="82"/>
      <c r="N342" s="83">
        <f t="shared" si="24"/>
        <v>0</v>
      </c>
      <c r="O342" s="80"/>
      <c r="P342" s="80"/>
      <c r="Q342" s="80"/>
      <c r="R342" s="84">
        <f t="shared" si="25"/>
        <v>0</v>
      </c>
      <c r="S342" s="19" t="str">
        <f t="shared" si="22"/>
        <v>OK</v>
      </c>
      <c r="T342" s="48"/>
      <c r="U342" s="48"/>
      <c r="V342" s="48"/>
      <c r="W342" s="48"/>
      <c r="X342" s="48"/>
      <c r="Y342" s="50"/>
      <c r="Z342" s="50"/>
      <c r="AA342" s="50"/>
      <c r="AB342" s="50"/>
      <c r="AC342" s="50"/>
      <c r="AD342" s="50"/>
      <c r="AE342" s="50"/>
      <c r="AF342" s="51"/>
      <c r="AG342" s="51"/>
      <c r="AH342" s="51"/>
      <c r="AI342" s="51"/>
    </row>
    <row r="343" spans="1:35" ht="40" customHeight="1" x14ac:dyDescent="0.35">
      <c r="A343" s="109"/>
      <c r="B343" s="112"/>
      <c r="C343" s="33">
        <v>340</v>
      </c>
      <c r="D343" s="115"/>
      <c r="E343" s="39" t="s">
        <v>131</v>
      </c>
      <c r="F343" s="40" t="s">
        <v>125</v>
      </c>
      <c r="G343" s="40" t="s">
        <v>28</v>
      </c>
      <c r="H343" s="40" t="s">
        <v>29</v>
      </c>
      <c r="I343" s="38">
        <v>81.319999999999993</v>
      </c>
      <c r="J343" s="17">
        <v>0</v>
      </c>
      <c r="K343" s="79">
        <f t="shared" si="23"/>
        <v>0</v>
      </c>
      <c r="L343" s="81">
        <f t="shared" si="26"/>
        <v>0</v>
      </c>
      <c r="M343" s="82"/>
      <c r="N343" s="83">
        <f t="shared" si="24"/>
        <v>0</v>
      </c>
      <c r="O343" s="80"/>
      <c r="P343" s="80"/>
      <c r="Q343" s="80"/>
      <c r="R343" s="84">
        <f t="shared" si="25"/>
        <v>0</v>
      </c>
      <c r="S343" s="19" t="str">
        <f t="shared" si="22"/>
        <v>OK</v>
      </c>
      <c r="T343" s="48"/>
      <c r="U343" s="48"/>
      <c r="V343" s="48"/>
      <c r="W343" s="48"/>
      <c r="X343" s="48"/>
      <c r="Y343" s="50"/>
      <c r="Z343" s="50"/>
      <c r="AA343" s="50"/>
      <c r="AB343" s="50"/>
      <c r="AC343" s="50"/>
      <c r="AD343" s="50"/>
      <c r="AE343" s="50"/>
      <c r="AF343" s="51"/>
      <c r="AG343" s="51"/>
      <c r="AH343" s="51"/>
      <c r="AI343" s="51"/>
    </row>
    <row r="344" spans="1:35" ht="40" customHeight="1" x14ac:dyDescent="0.35">
      <c r="A344" s="109"/>
      <c r="B344" s="112"/>
      <c r="C344" s="33">
        <v>341</v>
      </c>
      <c r="D344" s="115"/>
      <c r="E344" s="39" t="s">
        <v>133</v>
      </c>
      <c r="F344" s="40" t="s">
        <v>37</v>
      </c>
      <c r="G344" s="40" t="s">
        <v>80</v>
      </c>
      <c r="H344" s="40" t="s">
        <v>29</v>
      </c>
      <c r="I344" s="38">
        <v>23.66</v>
      </c>
      <c r="J344" s="17">
        <v>0</v>
      </c>
      <c r="K344" s="79">
        <f t="shared" si="23"/>
        <v>0</v>
      </c>
      <c r="L344" s="81">
        <f t="shared" si="26"/>
        <v>0</v>
      </c>
      <c r="M344" s="82"/>
      <c r="N344" s="83">
        <f t="shared" si="24"/>
        <v>0</v>
      </c>
      <c r="O344" s="80"/>
      <c r="P344" s="80"/>
      <c r="Q344" s="80"/>
      <c r="R344" s="84">
        <f t="shared" si="25"/>
        <v>0</v>
      </c>
      <c r="S344" s="19" t="str">
        <f t="shared" si="22"/>
        <v>OK</v>
      </c>
      <c r="T344" s="48"/>
      <c r="U344" s="48"/>
      <c r="V344" s="48"/>
      <c r="W344" s="48"/>
      <c r="X344" s="48"/>
      <c r="Y344" s="50"/>
      <c r="Z344" s="50"/>
      <c r="AA344" s="50"/>
      <c r="AB344" s="50"/>
      <c r="AC344" s="50"/>
      <c r="AD344" s="50"/>
      <c r="AE344" s="50"/>
      <c r="AF344" s="51"/>
      <c r="AG344" s="51"/>
      <c r="AH344" s="51"/>
      <c r="AI344" s="51"/>
    </row>
    <row r="345" spans="1:35" ht="40" customHeight="1" x14ac:dyDescent="0.35">
      <c r="A345" s="109"/>
      <c r="B345" s="112"/>
      <c r="C345" s="33">
        <v>342</v>
      </c>
      <c r="D345" s="115"/>
      <c r="E345" s="39" t="s">
        <v>134</v>
      </c>
      <c r="F345" s="40" t="s">
        <v>37</v>
      </c>
      <c r="G345" s="40" t="s">
        <v>81</v>
      </c>
      <c r="H345" s="40" t="s">
        <v>29</v>
      </c>
      <c r="I345" s="38">
        <v>24.79</v>
      </c>
      <c r="J345" s="17">
        <v>0</v>
      </c>
      <c r="K345" s="79">
        <f t="shared" si="23"/>
        <v>0</v>
      </c>
      <c r="L345" s="81">
        <f t="shared" si="26"/>
        <v>0</v>
      </c>
      <c r="M345" s="82"/>
      <c r="N345" s="83">
        <f t="shared" si="24"/>
        <v>0</v>
      </c>
      <c r="O345" s="80"/>
      <c r="P345" s="80"/>
      <c r="Q345" s="80"/>
      <c r="R345" s="84">
        <f t="shared" si="25"/>
        <v>0</v>
      </c>
      <c r="S345" s="19" t="str">
        <f t="shared" si="22"/>
        <v>OK</v>
      </c>
      <c r="T345" s="48"/>
      <c r="U345" s="48"/>
      <c r="V345" s="48"/>
      <c r="W345" s="48"/>
      <c r="X345" s="48"/>
      <c r="Y345" s="50"/>
      <c r="Z345" s="50"/>
      <c r="AA345" s="50"/>
      <c r="AB345" s="50"/>
      <c r="AC345" s="50"/>
      <c r="AD345" s="50"/>
      <c r="AE345" s="50"/>
      <c r="AF345" s="51"/>
      <c r="AG345" s="51"/>
      <c r="AH345" s="51"/>
      <c r="AI345" s="51"/>
    </row>
    <row r="346" spans="1:35" ht="40" customHeight="1" x14ac:dyDescent="0.35">
      <c r="A346" s="109"/>
      <c r="B346" s="112"/>
      <c r="C346" s="33">
        <v>343</v>
      </c>
      <c r="D346" s="115"/>
      <c r="E346" s="39" t="s">
        <v>135</v>
      </c>
      <c r="F346" s="40" t="s">
        <v>37</v>
      </c>
      <c r="G346" s="40" t="s">
        <v>82</v>
      </c>
      <c r="H346" s="40" t="s">
        <v>29</v>
      </c>
      <c r="I346" s="38">
        <v>62.42</v>
      </c>
      <c r="J346" s="17">
        <v>0</v>
      </c>
      <c r="K346" s="79">
        <f t="shared" si="23"/>
        <v>0</v>
      </c>
      <c r="L346" s="81">
        <f t="shared" si="26"/>
        <v>0</v>
      </c>
      <c r="M346" s="82"/>
      <c r="N346" s="83">
        <f t="shared" si="24"/>
        <v>0</v>
      </c>
      <c r="O346" s="80"/>
      <c r="P346" s="80"/>
      <c r="Q346" s="80"/>
      <c r="R346" s="84">
        <f t="shared" si="25"/>
        <v>0</v>
      </c>
      <c r="S346" s="19" t="str">
        <f t="shared" si="22"/>
        <v>OK</v>
      </c>
      <c r="T346" s="48"/>
      <c r="U346" s="48"/>
      <c r="V346" s="48"/>
      <c r="W346" s="48"/>
      <c r="X346" s="48"/>
      <c r="Y346" s="50"/>
      <c r="Z346" s="50"/>
      <c r="AA346" s="50"/>
      <c r="AB346" s="50"/>
      <c r="AC346" s="50"/>
      <c r="AD346" s="50"/>
      <c r="AE346" s="50"/>
      <c r="AF346" s="51"/>
      <c r="AG346" s="51"/>
      <c r="AH346" s="51"/>
      <c r="AI346" s="51"/>
    </row>
    <row r="347" spans="1:35" ht="40" customHeight="1" x14ac:dyDescent="0.35">
      <c r="A347" s="109"/>
      <c r="B347" s="112"/>
      <c r="C347" s="33">
        <v>344</v>
      </c>
      <c r="D347" s="115"/>
      <c r="E347" s="39" t="s">
        <v>136</v>
      </c>
      <c r="F347" s="40" t="s">
        <v>37</v>
      </c>
      <c r="G347" s="40" t="s">
        <v>83</v>
      </c>
      <c r="H347" s="40" t="s">
        <v>29</v>
      </c>
      <c r="I347" s="38">
        <v>32.659999999999997</v>
      </c>
      <c r="J347" s="17">
        <v>0</v>
      </c>
      <c r="K347" s="79">
        <f t="shared" si="23"/>
        <v>0</v>
      </c>
      <c r="L347" s="81">
        <f t="shared" si="26"/>
        <v>0</v>
      </c>
      <c r="M347" s="82"/>
      <c r="N347" s="83">
        <f t="shared" si="24"/>
        <v>0</v>
      </c>
      <c r="O347" s="80"/>
      <c r="P347" s="80"/>
      <c r="Q347" s="80"/>
      <c r="R347" s="84">
        <f t="shared" si="25"/>
        <v>0</v>
      </c>
      <c r="S347" s="19" t="str">
        <f t="shared" si="22"/>
        <v>OK</v>
      </c>
      <c r="T347" s="48"/>
      <c r="U347" s="48"/>
      <c r="V347" s="48"/>
      <c r="W347" s="48"/>
      <c r="X347" s="48"/>
      <c r="Y347" s="50"/>
      <c r="Z347" s="50"/>
      <c r="AA347" s="50"/>
      <c r="AB347" s="50"/>
      <c r="AC347" s="50"/>
      <c r="AD347" s="50"/>
      <c r="AE347" s="50"/>
      <c r="AF347" s="51"/>
      <c r="AG347" s="51"/>
      <c r="AH347" s="51"/>
      <c r="AI347" s="51"/>
    </row>
    <row r="348" spans="1:35" ht="40" customHeight="1" x14ac:dyDescent="0.35">
      <c r="A348" s="109"/>
      <c r="B348" s="112"/>
      <c r="C348" s="33">
        <v>345</v>
      </c>
      <c r="D348" s="115"/>
      <c r="E348" s="39" t="s">
        <v>86</v>
      </c>
      <c r="F348" s="40" t="s">
        <v>125</v>
      </c>
      <c r="G348" s="40" t="s">
        <v>87</v>
      </c>
      <c r="H348" s="40" t="s">
        <v>29</v>
      </c>
      <c r="I348" s="38">
        <v>552.51</v>
      </c>
      <c r="J348" s="17">
        <v>0</v>
      </c>
      <c r="K348" s="79">
        <f t="shared" si="23"/>
        <v>0</v>
      </c>
      <c r="L348" s="81">
        <f t="shared" si="26"/>
        <v>0</v>
      </c>
      <c r="M348" s="82"/>
      <c r="N348" s="83">
        <f t="shared" si="24"/>
        <v>0</v>
      </c>
      <c r="O348" s="80"/>
      <c r="P348" s="80"/>
      <c r="Q348" s="80"/>
      <c r="R348" s="84">
        <f t="shared" si="25"/>
        <v>0</v>
      </c>
      <c r="S348" s="19" t="str">
        <f t="shared" si="22"/>
        <v>OK</v>
      </c>
      <c r="T348" s="48"/>
      <c r="U348" s="48"/>
      <c r="V348" s="48"/>
      <c r="W348" s="48"/>
      <c r="X348" s="48"/>
      <c r="Y348" s="50"/>
      <c r="Z348" s="50"/>
      <c r="AA348" s="50"/>
      <c r="AB348" s="50"/>
      <c r="AC348" s="50"/>
      <c r="AD348" s="50"/>
      <c r="AE348" s="50"/>
      <c r="AF348" s="51"/>
      <c r="AG348" s="51"/>
      <c r="AH348" s="51"/>
      <c r="AI348" s="51"/>
    </row>
    <row r="349" spans="1:35" ht="40" customHeight="1" x14ac:dyDescent="0.35">
      <c r="A349" s="109"/>
      <c r="B349" s="112"/>
      <c r="C349" s="33">
        <v>346</v>
      </c>
      <c r="D349" s="115"/>
      <c r="E349" s="39" t="s">
        <v>88</v>
      </c>
      <c r="F349" s="40" t="s">
        <v>125</v>
      </c>
      <c r="G349" s="40" t="s">
        <v>28</v>
      </c>
      <c r="H349" s="40" t="s">
        <v>29</v>
      </c>
      <c r="I349" s="38">
        <v>1097.5</v>
      </c>
      <c r="J349" s="17">
        <v>0</v>
      </c>
      <c r="K349" s="79">
        <f t="shared" si="23"/>
        <v>0</v>
      </c>
      <c r="L349" s="81">
        <f t="shared" si="26"/>
        <v>0</v>
      </c>
      <c r="M349" s="82"/>
      <c r="N349" s="83">
        <f t="shared" si="24"/>
        <v>0</v>
      </c>
      <c r="O349" s="80"/>
      <c r="P349" s="80"/>
      <c r="Q349" s="80"/>
      <c r="R349" s="84">
        <f t="shared" si="25"/>
        <v>0</v>
      </c>
      <c r="S349" s="19" t="str">
        <f t="shared" si="22"/>
        <v>OK</v>
      </c>
      <c r="T349" s="48"/>
      <c r="U349" s="48"/>
      <c r="V349" s="48"/>
      <c r="W349" s="48"/>
      <c r="X349" s="48"/>
      <c r="Y349" s="50"/>
      <c r="Z349" s="50"/>
      <c r="AA349" s="50"/>
      <c r="AB349" s="50"/>
      <c r="AC349" s="50"/>
      <c r="AD349" s="50"/>
      <c r="AE349" s="50"/>
      <c r="AF349" s="51"/>
      <c r="AG349" s="51"/>
      <c r="AH349" s="51"/>
      <c r="AI349" s="51"/>
    </row>
    <row r="350" spans="1:35" ht="40" customHeight="1" x14ac:dyDescent="0.35">
      <c r="A350" s="109"/>
      <c r="B350" s="112"/>
      <c r="C350" s="33">
        <v>347</v>
      </c>
      <c r="D350" s="115"/>
      <c r="E350" s="39" t="s">
        <v>89</v>
      </c>
      <c r="F350" s="40" t="s">
        <v>37</v>
      </c>
      <c r="G350" s="40" t="s">
        <v>28</v>
      </c>
      <c r="H350" s="40" t="s">
        <v>29</v>
      </c>
      <c r="I350" s="38">
        <v>229.04</v>
      </c>
      <c r="J350" s="17">
        <v>0</v>
      </c>
      <c r="K350" s="79">
        <f t="shared" si="23"/>
        <v>0</v>
      </c>
      <c r="L350" s="81">
        <f t="shared" si="26"/>
        <v>0</v>
      </c>
      <c r="M350" s="82"/>
      <c r="N350" s="83">
        <f t="shared" si="24"/>
        <v>0</v>
      </c>
      <c r="O350" s="80"/>
      <c r="P350" s="80"/>
      <c r="Q350" s="80"/>
      <c r="R350" s="84">
        <f t="shared" si="25"/>
        <v>0</v>
      </c>
      <c r="S350" s="19" t="str">
        <f t="shared" si="22"/>
        <v>OK</v>
      </c>
      <c r="T350" s="48"/>
      <c r="U350" s="48"/>
      <c r="V350" s="48"/>
      <c r="W350" s="48"/>
      <c r="X350" s="48"/>
      <c r="Y350" s="50"/>
      <c r="Z350" s="50"/>
      <c r="AA350" s="50"/>
      <c r="AB350" s="50"/>
      <c r="AC350" s="50"/>
      <c r="AD350" s="50"/>
      <c r="AE350" s="50"/>
      <c r="AF350" s="51"/>
      <c r="AG350" s="51"/>
      <c r="AH350" s="51"/>
      <c r="AI350" s="51"/>
    </row>
    <row r="351" spans="1:35" ht="40" customHeight="1" x14ac:dyDescent="0.35">
      <c r="A351" s="109"/>
      <c r="B351" s="112"/>
      <c r="C351" s="33">
        <v>348</v>
      </c>
      <c r="D351" s="115"/>
      <c r="E351" s="39" t="s">
        <v>90</v>
      </c>
      <c r="F351" s="40" t="s">
        <v>37</v>
      </c>
      <c r="G351" s="40" t="s">
        <v>28</v>
      </c>
      <c r="H351" s="40" t="s">
        <v>29</v>
      </c>
      <c r="I351" s="38">
        <v>128.83000000000001</v>
      </c>
      <c r="J351" s="17">
        <v>0</v>
      </c>
      <c r="K351" s="79">
        <f t="shared" si="23"/>
        <v>0</v>
      </c>
      <c r="L351" s="81">
        <f t="shared" si="26"/>
        <v>0</v>
      </c>
      <c r="M351" s="82"/>
      <c r="N351" s="83">
        <f t="shared" si="24"/>
        <v>0</v>
      </c>
      <c r="O351" s="80"/>
      <c r="P351" s="80"/>
      <c r="Q351" s="80"/>
      <c r="R351" s="84">
        <f t="shared" si="25"/>
        <v>0</v>
      </c>
      <c r="S351" s="19" t="str">
        <f t="shared" si="22"/>
        <v>OK</v>
      </c>
      <c r="T351" s="48"/>
      <c r="U351" s="48"/>
      <c r="V351" s="48"/>
      <c r="W351" s="48"/>
      <c r="X351" s="48"/>
      <c r="Y351" s="50"/>
      <c r="Z351" s="50"/>
      <c r="AA351" s="50"/>
      <c r="AB351" s="50"/>
      <c r="AC351" s="50"/>
      <c r="AD351" s="50"/>
      <c r="AE351" s="50"/>
      <c r="AF351" s="51"/>
      <c r="AG351" s="51"/>
      <c r="AH351" s="51"/>
      <c r="AI351" s="51"/>
    </row>
    <row r="352" spans="1:35" ht="40" customHeight="1" x14ac:dyDescent="0.35">
      <c r="A352" s="109"/>
      <c r="B352" s="112"/>
      <c r="C352" s="33">
        <v>349</v>
      </c>
      <c r="D352" s="115"/>
      <c r="E352" s="39" t="s">
        <v>91</v>
      </c>
      <c r="F352" s="40" t="s">
        <v>37</v>
      </c>
      <c r="G352" s="40" t="s">
        <v>92</v>
      </c>
      <c r="H352" s="40" t="s">
        <v>29</v>
      </c>
      <c r="I352" s="38">
        <v>23.1</v>
      </c>
      <c r="J352" s="17">
        <v>0</v>
      </c>
      <c r="K352" s="79">
        <f t="shared" si="23"/>
        <v>0</v>
      </c>
      <c r="L352" s="81">
        <f t="shared" si="26"/>
        <v>0</v>
      </c>
      <c r="M352" s="82"/>
      <c r="N352" s="83">
        <f t="shared" si="24"/>
        <v>0</v>
      </c>
      <c r="O352" s="80"/>
      <c r="P352" s="80"/>
      <c r="Q352" s="80"/>
      <c r="R352" s="84">
        <f t="shared" si="25"/>
        <v>0</v>
      </c>
      <c r="S352" s="19" t="str">
        <f t="shared" si="22"/>
        <v>OK</v>
      </c>
      <c r="T352" s="48"/>
      <c r="U352" s="48"/>
      <c r="V352" s="48"/>
      <c r="W352" s="48"/>
      <c r="X352" s="48"/>
      <c r="Y352" s="50"/>
      <c r="Z352" s="50"/>
      <c r="AA352" s="50"/>
      <c r="AB352" s="50"/>
      <c r="AC352" s="50"/>
      <c r="AD352" s="50"/>
      <c r="AE352" s="50"/>
      <c r="AF352" s="51"/>
      <c r="AG352" s="51"/>
      <c r="AH352" s="51"/>
      <c r="AI352" s="51"/>
    </row>
    <row r="353" spans="1:35" ht="40" customHeight="1" x14ac:dyDescent="0.35">
      <c r="A353" s="109"/>
      <c r="B353" s="112"/>
      <c r="C353" s="33">
        <v>350</v>
      </c>
      <c r="D353" s="115"/>
      <c r="E353" s="39" t="s">
        <v>93</v>
      </c>
      <c r="F353" s="40" t="s">
        <v>125</v>
      </c>
      <c r="G353" s="40" t="s">
        <v>28</v>
      </c>
      <c r="H353" s="40" t="s">
        <v>29</v>
      </c>
      <c r="I353" s="38">
        <v>213.77</v>
      </c>
      <c r="J353" s="17">
        <v>0</v>
      </c>
      <c r="K353" s="79">
        <f t="shared" si="23"/>
        <v>0</v>
      </c>
      <c r="L353" s="81">
        <f t="shared" si="26"/>
        <v>0</v>
      </c>
      <c r="M353" s="82"/>
      <c r="N353" s="83">
        <f t="shared" si="24"/>
        <v>0</v>
      </c>
      <c r="O353" s="80"/>
      <c r="P353" s="80"/>
      <c r="Q353" s="80"/>
      <c r="R353" s="84">
        <f t="shared" si="25"/>
        <v>0</v>
      </c>
      <c r="S353" s="19" t="str">
        <f t="shared" si="22"/>
        <v>OK</v>
      </c>
      <c r="T353" s="48"/>
      <c r="U353" s="48"/>
      <c r="V353" s="48"/>
      <c r="W353" s="48"/>
      <c r="X353" s="48"/>
      <c r="Y353" s="50"/>
      <c r="Z353" s="50"/>
      <c r="AA353" s="50"/>
      <c r="AB353" s="50"/>
      <c r="AC353" s="50"/>
      <c r="AD353" s="50"/>
      <c r="AE353" s="50"/>
      <c r="AF353" s="51"/>
      <c r="AG353" s="51"/>
      <c r="AH353" s="51"/>
      <c r="AI353" s="51"/>
    </row>
    <row r="354" spans="1:35" ht="40" customHeight="1" x14ac:dyDescent="0.35">
      <c r="A354" s="110"/>
      <c r="B354" s="113"/>
      <c r="C354" s="41">
        <v>351</v>
      </c>
      <c r="D354" s="116"/>
      <c r="E354" s="39" t="s">
        <v>94</v>
      </c>
      <c r="F354" s="40" t="s">
        <v>125</v>
      </c>
      <c r="G354" s="40" t="s">
        <v>28</v>
      </c>
      <c r="H354" s="40" t="s">
        <v>29</v>
      </c>
      <c r="I354" s="38">
        <v>233.81</v>
      </c>
      <c r="J354" s="17">
        <v>0</v>
      </c>
      <c r="K354" s="79">
        <f t="shared" si="23"/>
        <v>0</v>
      </c>
      <c r="L354" s="81">
        <f t="shared" si="26"/>
        <v>0</v>
      </c>
      <c r="M354" s="82"/>
      <c r="N354" s="83">
        <f t="shared" si="24"/>
        <v>0</v>
      </c>
      <c r="O354" s="80"/>
      <c r="P354" s="80"/>
      <c r="Q354" s="80"/>
      <c r="R354" s="84">
        <f t="shared" si="25"/>
        <v>0</v>
      </c>
      <c r="S354" s="19" t="str">
        <f t="shared" si="22"/>
        <v>OK</v>
      </c>
      <c r="T354" s="48"/>
      <c r="U354" s="48"/>
      <c r="V354" s="48"/>
      <c r="W354" s="48"/>
      <c r="X354" s="48"/>
      <c r="Y354" s="50"/>
      <c r="Z354" s="50"/>
      <c r="AA354" s="50"/>
      <c r="AB354" s="50"/>
      <c r="AC354" s="50"/>
      <c r="AD354" s="50"/>
      <c r="AE354" s="50"/>
      <c r="AF354" s="51"/>
      <c r="AG354" s="51"/>
      <c r="AH354" s="51"/>
      <c r="AI354" s="51"/>
    </row>
    <row r="355" spans="1:35" ht="24" customHeight="1" x14ac:dyDescent="0.6">
      <c r="J355" s="85">
        <f t="shared" ref="J355:L355" si="27">SUMPRODUCT($I$4:$I$354,J4:J354)</f>
        <v>161934.84000000003</v>
      </c>
      <c r="K355" s="85">
        <f t="shared" si="27"/>
        <v>0</v>
      </c>
      <c r="L355" s="85">
        <f t="shared" si="27"/>
        <v>0</v>
      </c>
      <c r="M355" s="45"/>
      <c r="N355" s="45"/>
      <c r="O355" s="45"/>
      <c r="P355" s="45"/>
      <c r="Q355" s="45"/>
      <c r="T355" s="31">
        <f t="shared" ref="T355:AI355" si="28">SUMPRODUCT($I$4:$I$354,T4:T354)</f>
        <v>0</v>
      </c>
      <c r="U355" s="31">
        <f t="shared" si="28"/>
        <v>0</v>
      </c>
      <c r="V355" s="31">
        <f t="shared" si="28"/>
        <v>0</v>
      </c>
      <c r="W355" s="31">
        <f t="shared" si="28"/>
        <v>0</v>
      </c>
      <c r="X355" s="31">
        <f t="shared" si="28"/>
        <v>0</v>
      </c>
      <c r="Y355" s="31">
        <f t="shared" si="28"/>
        <v>0</v>
      </c>
      <c r="Z355" s="31">
        <f t="shared" si="28"/>
        <v>0</v>
      </c>
      <c r="AA355" s="31">
        <f t="shared" si="28"/>
        <v>0</v>
      </c>
      <c r="AB355" s="31">
        <f t="shared" si="28"/>
        <v>0</v>
      </c>
      <c r="AC355" s="31">
        <f t="shared" si="28"/>
        <v>0</v>
      </c>
      <c r="AD355" s="31">
        <f t="shared" si="28"/>
        <v>0</v>
      </c>
      <c r="AE355" s="31">
        <f t="shared" si="28"/>
        <v>0</v>
      </c>
      <c r="AF355" s="31">
        <f t="shared" si="28"/>
        <v>0</v>
      </c>
      <c r="AG355" s="31">
        <f t="shared" si="28"/>
        <v>0</v>
      </c>
      <c r="AH355" s="31">
        <f t="shared" si="28"/>
        <v>0</v>
      </c>
      <c r="AI355" s="31">
        <f t="shared" si="28"/>
        <v>0</v>
      </c>
    </row>
    <row r="360" spans="1:35" ht="40" customHeight="1" x14ac:dyDescent="0.6">
      <c r="A360" s="58"/>
      <c r="D360" s="61"/>
    </row>
    <row r="361" spans="1:35" ht="40" customHeight="1" x14ac:dyDescent="0.6">
      <c r="A361" s="58"/>
      <c r="D361" s="61"/>
    </row>
    <row r="362" spans="1:35" ht="40" customHeight="1" x14ac:dyDescent="0.6">
      <c r="A362" s="58"/>
      <c r="D362" s="61"/>
    </row>
    <row r="363" spans="1:35" ht="40" customHeight="1" x14ac:dyDescent="0.6">
      <c r="A363" s="58"/>
      <c r="D363" s="61"/>
    </row>
    <row r="364" spans="1:35" ht="40" customHeight="1" x14ac:dyDescent="0.6">
      <c r="A364" s="58"/>
      <c r="D364" s="61"/>
    </row>
    <row r="365" spans="1:35" ht="40" customHeight="1" x14ac:dyDescent="0.6">
      <c r="A365" s="58"/>
      <c r="D365" s="61"/>
    </row>
    <row r="366" spans="1:35" ht="40" customHeight="1" x14ac:dyDescent="0.6">
      <c r="A366" s="58"/>
      <c r="D366" s="61"/>
    </row>
    <row r="367" spans="1:35" ht="40" customHeight="1" x14ac:dyDescent="0.6">
      <c r="A367" s="58"/>
      <c r="D367" s="61"/>
    </row>
    <row r="368" spans="1:35" ht="40" customHeight="1" x14ac:dyDescent="0.6">
      <c r="A368" s="58"/>
      <c r="D368" s="61"/>
    </row>
    <row r="369" spans="1:9" ht="40" customHeight="1" x14ac:dyDescent="0.6">
      <c r="A369" s="58"/>
      <c r="D369" s="61"/>
    </row>
    <row r="370" spans="1:9" ht="40" customHeight="1" x14ac:dyDescent="0.6">
      <c r="A370" s="58"/>
      <c r="D370" s="61"/>
    </row>
    <row r="371" spans="1:9" ht="40" customHeight="1" x14ac:dyDescent="0.6">
      <c r="A371" s="58"/>
      <c r="D371" s="61"/>
    </row>
    <row r="372" spans="1:9" ht="40" customHeight="1" x14ac:dyDescent="0.6">
      <c r="A372" s="58"/>
      <c r="D372" s="61"/>
    </row>
    <row r="373" spans="1:9" ht="40" customHeight="1" x14ac:dyDescent="0.6">
      <c r="A373" s="58"/>
      <c r="D373" s="61"/>
    </row>
    <row r="374" spans="1:9" ht="40" customHeight="1" x14ac:dyDescent="0.6">
      <c r="A374" s="58"/>
      <c r="D374" s="61"/>
    </row>
    <row r="375" spans="1:9" ht="40" customHeight="1" x14ac:dyDescent="0.6">
      <c r="A375" s="58"/>
      <c r="D375" s="61"/>
    </row>
    <row r="376" spans="1:9" ht="40" customHeight="1" x14ac:dyDescent="0.6">
      <c r="A376" s="58"/>
      <c r="D376" s="61"/>
    </row>
    <row r="377" spans="1:9" ht="40" customHeight="1" x14ac:dyDescent="0.6">
      <c r="A377" s="58"/>
      <c r="D377" s="61"/>
    </row>
    <row r="379" spans="1:9" ht="40" customHeight="1" x14ac:dyDescent="0.6">
      <c r="A379" s="58"/>
      <c r="C379" s="3"/>
      <c r="D379" s="61"/>
      <c r="E379" s="53"/>
      <c r="F379" s="3"/>
      <c r="G379" s="3"/>
      <c r="H379" s="3"/>
      <c r="I379" s="54"/>
    </row>
    <row r="380" spans="1:9" ht="40" customHeight="1" x14ac:dyDescent="0.6">
      <c r="A380" s="58"/>
      <c r="C380" s="3"/>
      <c r="D380" s="61"/>
      <c r="E380" s="53"/>
      <c r="F380" s="3"/>
      <c r="G380" s="3"/>
      <c r="H380" s="3"/>
      <c r="I380" s="54"/>
    </row>
  </sheetData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T4:AE354">
    <cfRule type="cellIs" dxfId="60" priority="5" stopIfTrue="1" operator="greaterThan">
      <formula>0</formula>
    </cfRule>
    <cfRule type="cellIs" dxfId="59" priority="6" stopIfTrue="1" operator="greaterThan">
      <formula>0</formula>
    </cfRule>
    <cfRule type="cellIs" dxfId="58" priority="7" stopIfTrue="1" operator="greaterThan">
      <formula>0</formula>
    </cfRule>
  </conditionalFormatting>
  <conditionalFormatting sqref="T4:AI354">
    <cfRule type="cellIs" dxfId="57" priority="1" operator="greaterThan">
      <formula>10</formula>
    </cfRule>
    <cfRule type="cellIs" dxfId="56" priority="4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2CCCF-241D-4052-BF4F-735AF63F70E0}">
  <dimension ref="A1:AI380"/>
  <sheetViews>
    <sheetView topLeftCell="A353" zoomScale="60" zoomScaleNormal="60" workbookViewId="0">
      <selection activeCell="J356" sqref="J356"/>
    </sheetView>
  </sheetViews>
  <sheetFormatPr defaultColWidth="9.7265625" defaultRowHeight="40" customHeight="1" x14ac:dyDescent="0.6"/>
  <cols>
    <col min="1" max="1" width="10.7265625" style="56" customWidth="1"/>
    <col min="2" max="2" width="9.7265625" style="57"/>
    <col min="3" max="3" width="9.54296875" style="1" customWidth="1"/>
    <col min="4" max="4" width="14" style="60" customWidth="1"/>
    <col min="5" max="5" width="27" style="32" customWidth="1"/>
    <col min="6" max="6" width="10" style="1" customWidth="1"/>
    <col min="7" max="7" width="19.453125" style="1" customWidth="1"/>
    <col min="8" max="8" width="16.7265625" style="1" customWidth="1"/>
    <col min="9" max="9" width="13.7265625" style="22" bestFit="1" customWidth="1"/>
    <col min="10" max="17" width="13.81640625" style="4" customWidth="1"/>
    <col min="18" max="18" width="13.26953125" style="21" customWidth="1"/>
    <col min="19" max="19" width="12.54296875" style="5" customWidth="1"/>
    <col min="20" max="20" width="13.54296875" style="6" customWidth="1"/>
    <col min="21" max="22" width="13.7265625" style="6" customWidth="1"/>
    <col min="23" max="23" width="14.26953125" style="6" customWidth="1"/>
    <col min="24" max="24" width="13.453125" style="6" customWidth="1"/>
    <col min="25" max="31" width="13.7265625" style="6" customWidth="1"/>
    <col min="32" max="35" width="13.7265625" style="2" customWidth="1"/>
    <col min="36" max="16384" width="9.7265625" style="2"/>
  </cols>
  <sheetData>
    <row r="1" spans="1:35" ht="35.25" customHeight="1" x14ac:dyDescent="0.35">
      <c r="A1" s="126" t="s">
        <v>23</v>
      </c>
      <c r="B1" s="126"/>
      <c r="C1" s="126"/>
      <c r="D1" s="127"/>
      <c r="E1" s="117" t="s">
        <v>126</v>
      </c>
      <c r="F1" s="118"/>
      <c r="G1" s="118"/>
      <c r="H1" s="118"/>
      <c r="I1" s="119"/>
      <c r="J1" s="117" t="s">
        <v>24</v>
      </c>
      <c r="K1" s="118"/>
      <c r="L1" s="118"/>
      <c r="M1" s="118"/>
      <c r="N1" s="118"/>
      <c r="O1" s="118"/>
      <c r="P1" s="118"/>
      <c r="Q1" s="118"/>
      <c r="R1" s="118"/>
      <c r="S1" s="119"/>
      <c r="T1" s="128" t="s">
        <v>17</v>
      </c>
      <c r="U1" s="128" t="s">
        <v>17</v>
      </c>
      <c r="V1" s="128" t="s">
        <v>17</v>
      </c>
      <c r="W1" s="128" t="s">
        <v>17</v>
      </c>
      <c r="X1" s="128" t="s">
        <v>17</v>
      </c>
      <c r="Y1" s="128" t="s">
        <v>17</v>
      </c>
      <c r="Z1" s="128" t="s">
        <v>17</v>
      </c>
      <c r="AA1" s="128" t="s">
        <v>17</v>
      </c>
      <c r="AB1" s="128" t="s">
        <v>17</v>
      </c>
      <c r="AC1" s="128" t="s">
        <v>17</v>
      </c>
      <c r="AD1" s="128" t="s">
        <v>17</v>
      </c>
      <c r="AE1" s="128" t="s">
        <v>17</v>
      </c>
      <c r="AF1" s="128" t="s">
        <v>17</v>
      </c>
      <c r="AG1" s="128" t="s">
        <v>17</v>
      </c>
      <c r="AH1" s="128" t="s">
        <v>17</v>
      </c>
      <c r="AI1" s="128" t="s">
        <v>17</v>
      </c>
    </row>
    <row r="2" spans="1:35" ht="25.15" customHeight="1" x14ac:dyDescent="0.35">
      <c r="A2" s="121" t="s">
        <v>153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2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</row>
    <row r="3" spans="1:35" s="3" customFormat="1" ht="40" customHeight="1" x14ac:dyDescent="0.25">
      <c r="A3" s="52" t="s">
        <v>138</v>
      </c>
      <c r="B3" s="55" t="s">
        <v>21</v>
      </c>
      <c r="C3" s="55" t="s">
        <v>19</v>
      </c>
      <c r="D3" s="59" t="s">
        <v>12</v>
      </c>
      <c r="E3" s="52" t="s">
        <v>26</v>
      </c>
      <c r="F3" s="55" t="s">
        <v>3</v>
      </c>
      <c r="G3" s="52" t="s">
        <v>16</v>
      </c>
      <c r="H3" s="55" t="s">
        <v>13</v>
      </c>
      <c r="I3" s="25" t="s">
        <v>20</v>
      </c>
      <c r="J3" s="55" t="s">
        <v>18</v>
      </c>
      <c r="K3" s="77" t="s">
        <v>171</v>
      </c>
      <c r="L3" s="77" t="s">
        <v>172</v>
      </c>
      <c r="M3" s="77" t="s">
        <v>173</v>
      </c>
      <c r="N3" s="77" t="s">
        <v>174</v>
      </c>
      <c r="O3" s="77" t="s">
        <v>175</v>
      </c>
      <c r="P3" s="77" t="s">
        <v>176</v>
      </c>
      <c r="Q3" s="77" t="s">
        <v>177</v>
      </c>
      <c r="R3" s="78" t="s">
        <v>0</v>
      </c>
      <c r="S3" s="26" t="s">
        <v>2</v>
      </c>
      <c r="T3" s="30" t="s">
        <v>1</v>
      </c>
      <c r="U3" s="30" t="s">
        <v>1</v>
      </c>
      <c r="V3" s="30" t="s">
        <v>1</v>
      </c>
      <c r="W3" s="30" t="s">
        <v>1</v>
      </c>
      <c r="X3" s="30" t="s">
        <v>1</v>
      </c>
      <c r="Y3" s="30" t="s">
        <v>1</v>
      </c>
      <c r="Z3" s="30" t="s">
        <v>1</v>
      </c>
      <c r="AA3" s="30" t="s">
        <v>1</v>
      </c>
      <c r="AB3" s="30" t="s">
        <v>1</v>
      </c>
      <c r="AC3" s="30" t="s">
        <v>1</v>
      </c>
      <c r="AD3" s="30" t="s">
        <v>1</v>
      </c>
      <c r="AE3" s="30" t="s">
        <v>1</v>
      </c>
      <c r="AF3" s="30" t="s">
        <v>1</v>
      </c>
      <c r="AG3" s="30" t="s">
        <v>1</v>
      </c>
      <c r="AH3" s="30" t="s">
        <v>1</v>
      </c>
      <c r="AI3" s="30" t="s">
        <v>1</v>
      </c>
    </row>
    <row r="4" spans="1:35" ht="40" customHeight="1" x14ac:dyDescent="0.35">
      <c r="A4" s="108" t="s">
        <v>139</v>
      </c>
      <c r="B4" s="111">
        <v>1</v>
      </c>
      <c r="C4" s="33">
        <v>1</v>
      </c>
      <c r="D4" s="123" t="s">
        <v>123</v>
      </c>
      <c r="E4" s="34" t="s">
        <v>27</v>
      </c>
      <c r="F4" s="35" t="s">
        <v>125</v>
      </c>
      <c r="G4" s="35" t="s">
        <v>28</v>
      </c>
      <c r="H4" s="33" t="s">
        <v>29</v>
      </c>
      <c r="I4" s="36">
        <v>161.22</v>
      </c>
      <c r="J4" s="17">
        <v>0</v>
      </c>
      <c r="K4" s="79">
        <f t="shared" ref="K4:K67" si="0">IF(SUM(T4:AK4)&gt;J4,J4,SUM(T4:AK4))</f>
        <v>0</v>
      </c>
      <c r="L4" s="81">
        <f>(SUM(T4:AK4))</f>
        <v>0</v>
      </c>
      <c r="M4" s="82"/>
      <c r="N4" s="83">
        <f t="shared" ref="N4:N67" si="1">ROUND(IF(J4*0.25-0.5&lt;0,0,J4*0.25-0.5),0)-Q4-O4</f>
        <v>0</v>
      </c>
      <c r="O4" s="82"/>
      <c r="P4" s="82"/>
      <c r="Q4" s="82"/>
      <c r="R4" s="84">
        <f t="shared" ref="R4:R67" si="2">J4-(SUM(T4:AC4))+M4</f>
        <v>0</v>
      </c>
      <c r="S4" s="19" t="str">
        <f>IF(R4&lt;0,"ATENÇÃO","OK")</f>
        <v>OK</v>
      </c>
      <c r="T4" s="48"/>
      <c r="U4" s="49"/>
      <c r="V4" s="48"/>
      <c r="W4" s="48"/>
      <c r="X4" s="48"/>
      <c r="Y4" s="50"/>
      <c r="Z4" s="50"/>
      <c r="AA4" s="50"/>
      <c r="AB4" s="50"/>
      <c r="AC4" s="50"/>
      <c r="AD4" s="50"/>
      <c r="AE4" s="50"/>
      <c r="AF4" s="51"/>
      <c r="AG4" s="51"/>
      <c r="AH4" s="51"/>
      <c r="AI4" s="51"/>
    </row>
    <row r="5" spans="1:35" ht="40" customHeight="1" x14ac:dyDescent="0.35">
      <c r="A5" s="109"/>
      <c r="B5" s="112"/>
      <c r="C5" s="33">
        <v>2</v>
      </c>
      <c r="D5" s="124"/>
      <c r="E5" s="34" t="s">
        <v>30</v>
      </c>
      <c r="F5" s="37" t="s">
        <v>31</v>
      </c>
      <c r="G5" s="37" t="s">
        <v>28</v>
      </c>
      <c r="H5" s="33" t="s">
        <v>29</v>
      </c>
      <c r="I5" s="38">
        <v>12.89</v>
      </c>
      <c r="J5" s="17">
        <v>0</v>
      </c>
      <c r="K5" s="79">
        <f t="shared" si="0"/>
        <v>0</v>
      </c>
      <c r="L5" s="81">
        <f t="shared" ref="L5:L68" si="3">(SUM(T5:AK5))</f>
        <v>0</v>
      </c>
      <c r="M5" s="82"/>
      <c r="N5" s="83">
        <f t="shared" si="1"/>
        <v>0</v>
      </c>
      <c r="O5" s="80"/>
      <c r="P5" s="80"/>
      <c r="Q5" s="80"/>
      <c r="R5" s="84">
        <f t="shared" si="2"/>
        <v>0</v>
      </c>
      <c r="S5" s="19" t="str">
        <f t="shared" ref="S5:S68" si="4">IF(R5&lt;0,"ATENÇÃO","OK")</f>
        <v>OK</v>
      </c>
      <c r="T5" s="48"/>
      <c r="U5" s="49"/>
      <c r="V5" s="48"/>
      <c r="W5" s="48"/>
      <c r="X5" s="48"/>
      <c r="Y5" s="50"/>
      <c r="Z5" s="50"/>
      <c r="AA5" s="50"/>
      <c r="AB5" s="50"/>
      <c r="AC5" s="50"/>
      <c r="AD5" s="50"/>
      <c r="AE5" s="50"/>
      <c r="AF5" s="51"/>
      <c r="AG5" s="51"/>
      <c r="AH5" s="51"/>
      <c r="AI5" s="51"/>
    </row>
    <row r="6" spans="1:35" ht="40" customHeight="1" x14ac:dyDescent="0.35">
      <c r="A6" s="109"/>
      <c r="B6" s="112"/>
      <c r="C6" s="33">
        <v>3</v>
      </c>
      <c r="D6" s="124"/>
      <c r="E6" s="34" t="s">
        <v>32</v>
      </c>
      <c r="F6" s="37" t="s">
        <v>125</v>
      </c>
      <c r="G6" s="37" t="s">
        <v>28</v>
      </c>
      <c r="H6" s="33" t="s">
        <v>29</v>
      </c>
      <c r="I6" s="38">
        <v>20.63</v>
      </c>
      <c r="J6" s="17">
        <v>0</v>
      </c>
      <c r="K6" s="79">
        <f t="shared" si="0"/>
        <v>0</v>
      </c>
      <c r="L6" s="81">
        <f t="shared" si="3"/>
        <v>0</v>
      </c>
      <c r="M6" s="82"/>
      <c r="N6" s="83">
        <f t="shared" si="1"/>
        <v>0</v>
      </c>
      <c r="O6" s="80"/>
      <c r="P6" s="80"/>
      <c r="Q6" s="80"/>
      <c r="R6" s="84">
        <f t="shared" si="2"/>
        <v>0</v>
      </c>
      <c r="S6" s="19" t="str">
        <f t="shared" si="4"/>
        <v>OK</v>
      </c>
      <c r="T6" s="48"/>
      <c r="U6" s="49"/>
      <c r="V6" s="48"/>
      <c r="W6" s="48"/>
      <c r="X6" s="48"/>
      <c r="Y6" s="50"/>
      <c r="Z6" s="50"/>
      <c r="AA6" s="50"/>
      <c r="AB6" s="50"/>
      <c r="AC6" s="50"/>
      <c r="AD6" s="50"/>
      <c r="AE6" s="50"/>
      <c r="AF6" s="51"/>
      <c r="AG6" s="51"/>
      <c r="AH6" s="51"/>
      <c r="AI6" s="51"/>
    </row>
    <row r="7" spans="1:35" ht="40" customHeight="1" x14ac:dyDescent="0.35">
      <c r="A7" s="109"/>
      <c r="B7" s="112"/>
      <c r="C7" s="33">
        <v>4</v>
      </c>
      <c r="D7" s="124"/>
      <c r="E7" s="34" t="s">
        <v>33</v>
      </c>
      <c r="F7" s="37" t="s">
        <v>125</v>
      </c>
      <c r="G7" s="37" t="s">
        <v>34</v>
      </c>
      <c r="H7" s="33" t="s">
        <v>29</v>
      </c>
      <c r="I7" s="38">
        <v>33.53</v>
      </c>
      <c r="J7" s="17">
        <v>0</v>
      </c>
      <c r="K7" s="79">
        <f t="shared" si="0"/>
        <v>0</v>
      </c>
      <c r="L7" s="81">
        <f t="shared" si="3"/>
        <v>0</v>
      </c>
      <c r="M7" s="82"/>
      <c r="N7" s="83">
        <f t="shared" si="1"/>
        <v>0</v>
      </c>
      <c r="O7" s="80"/>
      <c r="P7" s="80"/>
      <c r="Q7" s="80"/>
      <c r="R7" s="84">
        <f t="shared" si="2"/>
        <v>0</v>
      </c>
      <c r="S7" s="19" t="str">
        <f t="shared" si="4"/>
        <v>OK</v>
      </c>
      <c r="T7" s="48"/>
      <c r="U7" s="49"/>
      <c r="V7" s="48"/>
      <c r="W7" s="48"/>
      <c r="X7" s="48"/>
      <c r="Y7" s="50"/>
      <c r="Z7" s="50"/>
      <c r="AA7" s="50"/>
      <c r="AB7" s="50"/>
      <c r="AC7" s="50"/>
      <c r="AD7" s="50"/>
      <c r="AE7" s="50"/>
      <c r="AF7" s="51"/>
      <c r="AG7" s="51"/>
      <c r="AH7" s="51"/>
      <c r="AI7" s="51"/>
    </row>
    <row r="8" spans="1:35" ht="40" customHeight="1" x14ac:dyDescent="0.35">
      <c r="A8" s="109"/>
      <c r="B8" s="112"/>
      <c r="C8" s="33">
        <v>5</v>
      </c>
      <c r="D8" s="124"/>
      <c r="E8" s="34" t="s">
        <v>35</v>
      </c>
      <c r="F8" s="37" t="s">
        <v>125</v>
      </c>
      <c r="G8" s="37" t="s">
        <v>36</v>
      </c>
      <c r="H8" s="33" t="s">
        <v>29</v>
      </c>
      <c r="I8" s="38">
        <v>48.36</v>
      </c>
      <c r="J8" s="17">
        <v>0</v>
      </c>
      <c r="K8" s="79">
        <f t="shared" si="0"/>
        <v>0</v>
      </c>
      <c r="L8" s="81">
        <f t="shared" si="3"/>
        <v>0</v>
      </c>
      <c r="M8" s="82"/>
      <c r="N8" s="83">
        <f t="shared" si="1"/>
        <v>0</v>
      </c>
      <c r="O8" s="80"/>
      <c r="P8" s="80"/>
      <c r="Q8" s="80"/>
      <c r="R8" s="84">
        <f t="shared" si="2"/>
        <v>0</v>
      </c>
      <c r="S8" s="19" t="str">
        <f t="shared" si="4"/>
        <v>OK</v>
      </c>
      <c r="T8" s="48"/>
      <c r="U8" s="49"/>
      <c r="V8" s="48"/>
      <c r="W8" s="48"/>
      <c r="X8" s="48"/>
      <c r="Y8" s="50"/>
      <c r="Z8" s="50"/>
      <c r="AA8" s="50"/>
      <c r="AB8" s="50"/>
      <c r="AC8" s="50"/>
      <c r="AD8" s="50"/>
      <c r="AE8" s="50"/>
      <c r="AF8" s="51"/>
      <c r="AG8" s="51"/>
      <c r="AH8" s="51"/>
      <c r="AI8" s="51"/>
    </row>
    <row r="9" spans="1:35" ht="40" customHeight="1" x14ac:dyDescent="0.35">
      <c r="A9" s="109"/>
      <c r="B9" s="112"/>
      <c r="C9" s="33">
        <v>6</v>
      </c>
      <c r="D9" s="124"/>
      <c r="E9" s="34" t="s">
        <v>127</v>
      </c>
      <c r="F9" s="35" t="s">
        <v>125</v>
      </c>
      <c r="G9" s="37" t="s">
        <v>28</v>
      </c>
      <c r="H9" s="33" t="s">
        <v>29</v>
      </c>
      <c r="I9" s="36">
        <v>4.24</v>
      </c>
      <c r="J9" s="17">
        <v>0</v>
      </c>
      <c r="K9" s="79">
        <f t="shared" si="0"/>
        <v>0</v>
      </c>
      <c r="L9" s="81">
        <f t="shared" si="3"/>
        <v>0</v>
      </c>
      <c r="M9" s="82"/>
      <c r="N9" s="83">
        <f t="shared" si="1"/>
        <v>0</v>
      </c>
      <c r="O9" s="80"/>
      <c r="P9" s="80"/>
      <c r="Q9" s="80"/>
      <c r="R9" s="84">
        <f t="shared" si="2"/>
        <v>0</v>
      </c>
      <c r="S9" s="19" t="str">
        <f t="shared" si="4"/>
        <v>OK</v>
      </c>
      <c r="T9" s="48"/>
      <c r="U9" s="49"/>
      <c r="V9" s="48"/>
      <c r="W9" s="48"/>
      <c r="X9" s="48"/>
      <c r="Y9" s="50"/>
      <c r="Z9" s="50"/>
      <c r="AA9" s="50"/>
      <c r="AB9" s="50"/>
      <c r="AC9" s="50"/>
      <c r="AD9" s="50"/>
      <c r="AE9" s="50"/>
      <c r="AF9" s="51"/>
      <c r="AG9" s="51"/>
      <c r="AH9" s="51"/>
      <c r="AI9" s="51"/>
    </row>
    <row r="10" spans="1:35" ht="40" customHeight="1" x14ac:dyDescent="0.35">
      <c r="A10" s="109"/>
      <c r="B10" s="112"/>
      <c r="C10" s="33">
        <v>7</v>
      </c>
      <c r="D10" s="124"/>
      <c r="E10" s="39" t="s">
        <v>128</v>
      </c>
      <c r="F10" s="40" t="s">
        <v>37</v>
      </c>
      <c r="G10" s="40" t="s">
        <v>38</v>
      </c>
      <c r="H10" s="33" t="s">
        <v>29</v>
      </c>
      <c r="I10" s="38">
        <v>8.59</v>
      </c>
      <c r="J10" s="17">
        <v>0</v>
      </c>
      <c r="K10" s="79">
        <f t="shared" si="0"/>
        <v>0</v>
      </c>
      <c r="L10" s="81">
        <f t="shared" si="3"/>
        <v>0</v>
      </c>
      <c r="M10" s="82"/>
      <c r="N10" s="83">
        <f t="shared" si="1"/>
        <v>0</v>
      </c>
      <c r="O10" s="80"/>
      <c r="P10" s="80"/>
      <c r="Q10" s="80"/>
      <c r="R10" s="84">
        <f t="shared" si="2"/>
        <v>0</v>
      </c>
      <c r="S10" s="19" t="str">
        <f t="shared" si="4"/>
        <v>OK</v>
      </c>
      <c r="T10" s="48"/>
      <c r="U10" s="49"/>
      <c r="V10" s="48"/>
      <c r="W10" s="48"/>
      <c r="X10" s="48"/>
      <c r="Y10" s="50"/>
      <c r="Z10" s="50"/>
      <c r="AA10" s="50"/>
      <c r="AB10" s="50"/>
      <c r="AC10" s="50"/>
      <c r="AD10" s="50"/>
      <c r="AE10" s="50"/>
      <c r="AF10" s="51"/>
      <c r="AG10" s="51"/>
      <c r="AH10" s="51"/>
      <c r="AI10" s="51"/>
    </row>
    <row r="11" spans="1:35" ht="40" customHeight="1" x14ac:dyDescent="0.35">
      <c r="A11" s="109"/>
      <c r="B11" s="112"/>
      <c r="C11" s="33">
        <v>8</v>
      </c>
      <c r="D11" s="124"/>
      <c r="E11" s="39" t="s">
        <v>129</v>
      </c>
      <c r="F11" s="40" t="s">
        <v>37</v>
      </c>
      <c r="G11" s="40" t="s">
        <v>39</v>
      </c>
      <c r="H11" s="33" t="s">
        <v>29</v>
      </c>
      <c r="I11" s="38">
        <v>12.65</v>
      </c>
      <c r="J11" s="17">
        <v>0</v>
      </c>
      <c r="K11" s="79">
        <f t="shared" si="0"/>
        <v>0</v>
      </c>
      <c r="L11" s="81">
        <f t="shared" si="3"/>
        <v>0</v>
      </c>
      <c r="M11" s="82"/>
      <c r="N11" s="83">
        <f t="shared" si="1"/>
        <v>0</v>
      </c>
      <c r="O11" s="80"/>
      <c r="P11" s="80"/>
      <c r="Q11" s="80"/>
      <c r="R11" s="84">
        <f t="shared" si="2"/>
        <v>0</v>
      </c>
      <c r="S11" s="19" t="str">
        <f t="shared" si="4"/>
        <v>OK</v>
      </c>
      <c r="T11" s="48"/>
      <c r="U11" s="49"/>
      <c r="V11" s="48"/>
      <c r="W11" s="48"/>
      <c r="X11" s="48"/>
      <c r="Y11" s="50"/>
      <c r="Z11" s="50"/>
      <c r="AA11" s="50"/>
      <c r="AB11" s="50"/>
      <c r="AC11" s="50"/>
      <c r="AD11" s="50"/>
      <c r="AE11" s="50"/>
      <c r="AF11" s="51"/>
      <c r="AG11" s="51"/>
      <c r="AH11" s="51"/>
      <c r="AI11" s="51"/>
    </row>
    <row r="12" spans="1:35" ht="40" customHeight="1" x14ac:dyDescent="0.35">
      <c r="A12" s="109"/>
      <c r="B12" s="112"/>
      <c r="C12" s="33">
        <v>9</v>
      </c>
      <c r="D12" s="124"/>
      <c r="E12" s="39" t="s">
        <v>130</v>
      </c>
      <c r="F12" s="41" t="s">
        <v>37</v>
      </c>
      <c r="G12" s="40" t="s">
        <v>40</v>
      </c>
      <c r="H12" s="40" t="s">
        <v>29</v>
      </c>
      <c r="I12" s="38">
        <v>13.75</v>
      </c>
      <c r="J12" s="17">
        <v>0</v>
      </c>
      <c r="K12" s="79">
        <f t="shared" si="0"/>
        <v>0</v>
      </c>
      <c r="L12" s="81">
        <f t="shared" si="3"/>
        <v>0</v>
      </c>
      <c r="M12" s="82"/>
      <c r="N12" s="83">
        <f t="shared" si="1"/>
        <v>0</v>
      </c>
      <c r="O12" s="80"/>
      <c r="P12" s="80"/>
      <c r="Q12" s="80"/>
      <c r="R12" s="84">
        <f t="shared" si="2"/>
        <v>0</v>
      </c>
      <c r="S12" s="19" t="str">
        <f t="shared" si="4"/>
        <v>OK</v>
      </c>
      <c r="T12" s="48"/>
      <c r="U12" s="49"/>
      <c r="V12" s="48"/>
      <c r="W12" s="48"/>
      <c r="X12" s="48"/>
      <c r="Y12" s="50"/>
      <c r="Z12" s="50"/>
      <c r="AA12" s="50"/>
      <c r="AB12" s="50"/>
      <c r="AC12" s="50"/>
      <c r="AD12" s="50"/>
      <c r="AE12" s="50"/>
      <c r="AF12" s="51"/>
      <c r="AG12" s="51"/>
      <c r="AH12" s="51"/>
      <c r="AI12" s="51"/>
    </row>
    <row r="13" spans="1:35" ht="40" customHeight="1" x14ac:dyDescent="0.35">
      <c r="A13" s="109"/>
      <c r="B13" s="112"/>
      <c r="C13" s="33">
        <v>10</v>
      </c>
      <c r="D13" s="124"/>
      <c r="E13" s="39" t="s">
        <v>41</v>
      </c>
      <c r="F13" s="41" t="s">
        <v>10</v>
      </c>
      <c r="G13" s="40" t="s">
        <v>28</v>
      </c>
      <c r="H13" s="40" t="s">
        <v>29</v>
      </c>
      <c r="I13" s="38">
        <v>47.9</v>
      </c>
      <c r="J13" s="17">
        <v>0</v>
      </c>
      <c r="K13" s="79">
        <f t="shared" si="0"/>
        <v>0</v>
      </c>
      <c r="L13" s="81">
        <f t="shared" si="3"/>
        <v>0</v>
      </c>
      <c r="M13" s="82"/>
      <c r="N13" s="83">
        <f t="shared" si="1"/>
        <v>0</v>
      </c>
      <c r="O13" s="80"/>
      <c r="P13" s="80"/>
      <c r="Q13" s="80"/>
      <c r="R13" s="84">
        <f t="shared" si="2"/>
        <v>0</v>
      </c>
      <c r="S13" s="19" t="str">
        <f t="shared" si="4"/>
        <v>OK</v>
      </c>
      <c r="T13" s="48"/>
      <c r="U13" s="48"/>
      <c r="V13" s="48"/>
      <c r="W13" s="48"/>
      <c r="X13" s="48"/>
      <c r="Y13" s="50"/>
      <c r="Z13" s="50"/>
      <c r="AA13" s="50"/>
      <c r="AB13" s="50"/>
      <c r="AC13" s="50"/>
      <c r="AD13" s="50"/>
      <c r="AE13" s="50"/>
      <c r="AF13" s="51"/>
      <c r="AG13" s="51"/>
      <c r="AH13" s="51"/>
      <c r="AI13" s="51"/>
    </row>
    <row r="14" spans="1:35" ht="40" customHeight="1" x14ac:dyDescent="0.35">
      <c r="A14" s="109"/>
      <c r="B14" s="112"/>
      <c r="C14" s="33">
        <v>11</v>
      </c>
      <c r="D14" s="124"/>
      <c r="E14" s="39" t="s">
        <v>42</v>
      </c>
      <c r="F14" s="40" t="s">
        <v>43</v>
      </c>
      <c r="G14" s="40" t="s">
        <v>28</v>
      </c>
      <c r="H14" s="40" t="s">
        <v>29</v>
      </c>
      <c r="I14" s="38">
        <v>17.13</v>
      </c>
      <c r="J14" s="17">
        <v>0</v>
      </c>
      <c r="K14" s="79">
        <f t="shared" si="0"/>
        <v>0</v>
      </c>
      <c r="L14" s="81">
        <f t="shared" si="3"/>
        <v>0</v>
      </c>
      <c r="M14" s="82"/>
      <c r="N14" s="83">
        <f t="shared" si="1"/>
        <v>0</v>
      </c>
      <c r="O14" s="80"/>
      <c r="P14" s="80"/>
      <c r="Q14" s="80"/>
      <c r="R14" s="84">
        <f t="shared" si="2"/>
        <v>0</v>
      </c>
      <c r="S14" s="19" t="str">
        <f t="shared" si="4"/>
        <v>OK</v>
      </c>
      <c r="T14" s="48"/>
      <c r="U14" s="48"/>
      <c r="V14" s="48"/>
      <c r="W14" s="48"/>
      <c r="X14" s="48"/>
      <c r="Y14" s="50"/>
      <c r="Z14" s="50"/>
      <c r="AA14" s="50"/>
      <c r="AB14" s="50"/>
      <c r="AC14" s="50"/>
      <c r="AD14" s="50"/>
      <c r="AE14" s="50"/>
      <c r="AF14" s="51"/>
      <c r="AG14" s="51"/>
      <c r="AH14" s="51"/>
      <c r="AI14" s="51"/>
    </row>
    <row r="15" spans="1:35" ht="40" customHeight="1" x14ac:dyDescent="0.35">
      <c r="A15" s="109"/>
      <c r="B15" s="112"/>
      <c r="C15" s="33">
        <v>12</v>
      </c>
      <c r="D15" s="124"/>
      <c r="E15" s="39" t="s">
        <v>44</v>
      </c>
      <c r="F15" s="40" t="s">
        <v>37</v>
      </c>
      <c r="G15" s="40" t="s">
        <v>45</v>
      </c>
      <c r="H15" s="40" t="s">
        <v>29</v>
      </c>
      <c r="I15" s="38">
        <v>22.06</v>
      </c>
      <c r="J15" s="17">
        <v>0</v>
      </c>
      <c r="K15" s="79">
        <f t="shared" si="0"/>
        <v>0</v>
      </c>
      <c r="L15" s="81">
        <f t="shared" si="3"/>
        <v>0</v>
      </c>
      <c r="M15" s="82"/>
      <c r="N15" s="83">
        <f t="shared" si="1"/>
        <v>0</v>
      </c>
      <c r="O15" s="80"/>
      <c r="P15" s="80"/>
      <c r="Q15" s="80"/>
      <c r="R15" s="84">
        <f t="shared" si="2"/>
        <v>0</v>
      </c>
      <c r="S15" s="19" t="str">
        <f t="shared" si="4"/>
        <v>OK</v>
      </c>
      <c r="T15" s="48"/>
      <c r="U15" s="48"/>
      <c r="V15" s="48"/>
      <c r="W15" s="48"/>
      <c r="X15" s="48"/>
      <c r="Y15" s="50"/>
      <c r="Z15" s="50"/>
      <c r="AA15" s="50"/>
      <c r="AB15" s="50"/>
      <c r="AC15" s="50"/>
      <c r="AD15" s="50"/>
      <c r="AE15" s="50"/>
      <c r="AF15" s="51"/>
      <c r="AG15" s="51"/>
      <c r="AH15" s="51"/>
      <c r="AI15" s="51"/>
    </row>
    <row r="16" spans="1:35" ht="40" customHeight="1" x14ac:dyDescent="0.35">
      <c r="A16" s="109"/>
      <c r="B16" s="112"/>
      <c r="C16" s="33">
        <v>13</v>
      </c>
      <c r="D16" s="124"/>
      <c r="E16" s="42" t="s">
        <v>46</v>
      </c>
      <c r="F16" s="43" t="s">
        <v>37</v>
      </c>
      <c r="G16" s="43" t="s">
        <v>47</v>
      </c>
      <c r="H16" s="43" t="s">
        <v>29</v>
      </c>
      <c r="I16" s="44">
        <v>17.41</v>
      </c>
      <c r="J16" s="17">
        <v>0</v>
      </c>
      <c r="K16" s="79">
        <f t="shared" si="0"/>
        <v>0</v>
      </c>
      <c r="L16" s="81">
        <f t="shared" si="3"/>
        <v>0</v>
      </c>
      <c r="M16" s="82"/>
      <c r="N16" s="83">
        <f t="shared" si="1"/>
        <v>0</v>
      </c>
      <c r="O16" s="80"/>
      <c r="P16" s="80"/>
      <c r="Q16" s="80"/>
      <c r="R16" s="84">
        <f t="shared" si="2"/>
        <v>0</v>
      </c>
      <c r="S16" s="19" t="str">
        <f t="shared" si="4"/>
        <v>OK</v>
      </c>
      <c r="T16" s="48"/>
      <c r="U16" s="48"/>
      <c r="V16" s="48"/>
      <c r="W16" s="48"/>
      <c r="X16" s="48"/>
      <c r="Y16" s="50"/>
      <c r="Z16" s="50"/>
      <c r="AA16" s="50"/>
      <c r="AB16" s="50"/>
      <c r="AC16" s="50"/>
      <c r="AD16" s="50"/>
      <c r="AE16" s="50"/>
      <c r="AF16" s="51"/>
      <c r="AG16" s="51"/>
      <c r="AH16" s="51"/>
      <c r="AI16" s="51"/>
    </row>
    <row r="17" spans="1:35" ht="40" customHeight="1" x14ac:dyDescent="0.35">
      <c r="A17" s="109"/>
      <c r="B17" s="112"/>
      <c r="C17" s="33">
        <v>14</v>
      </c>
      <c r="D17" s="124"/>
      <c r="E17" s="39" t="s">
        <v>48</v>
      </c>
      <c r="F17" s="40" t="s">
        <v>37</v>
      </c>
      <c r="G17" s="40" t="s">
        <v>49</v>
      </c>
      <c r="H17" s="40" t="s">
        <v>29</v>
      </c>
      <c r="I17" s="38">
        <v>12.38</v>
      </c>
      <c r="J17" s="17">
        <v>0</v>
      </c>
      <c r="K17" s="79">
        <f t="shared" si="0"/>
        <v>0</v>
      </c>
      <c r="L17" s="81">
        <f t="shared" si="3"/>
        <v>0</v>
      </c>
      <c r="M17" s="82"/>
      <c r="N17" s="83">
        <f t="shared" si="1"/>
        <v>0</v>
      </c>
      <c r="O17" s="80"/>
      <c r="P17" s="80"/>
      <c r="Q17" s="80"/>
      <c r="R17" s="84">
        <f t="shared" si="2"/>
        <v>0</v>
      </c>
      <c r="S17" s="19" t="str">
        <f t="shared" si="4"/>
        <v>OK</v>
      </c>
      <c r="T17" s="48"/>
      <c r="U17" s="48"/>
      <c r="V17" s="48"/>
      <c r="W17" s="48"/>
      <c r="X17" s="48"/>
      <c r="Y17" s="50"/>
      <c r="Z17" s="50"/>
      <c r="AA17" s="50"/>
      <c r="AB17" s="50"/>
      <c r="AC17" s="50"/>
      <c r="AD17" s="50"/>
      <c r="AE17" s="50"/>
      <c r="AF17" s="51"/>
      <c r="AG17" s="51"/>
      <c r="AH17" s="51"/>
      <c r="AI17" s="51"/>
    </row>
    <row r="18" spans="1:35" ht="40" customHeight="1" x14ac:dyDescent="0.35">
      <c r="A18" s="109"/>
      <c r="B18" s="112"/>
      <c r="C18" s="33">
        <v>15</v>
      </c>
      <c r="D18" s="124"/>
      <c r="E18" s="39" t="s">
        <v>50</v>
      </c>
      <c r="F18" s="40" t="s">
        <v>37</v>
      </c>
      <c r="G18" s="40" t="s">
        <v>51</v>
      </c>
      <c r="H18" s="40" t="s">
        <v>29</v>
      </c>
      <c r="I18" s="38">
        <v>154.96</v>
      </c>
      <c r="J18" s="17">
        <v>0</v>
      </c>
      <c r="K18" s="79">
        <f t="shared" si="0"/>
        <v>0</v>
      </c>
      <c r="L18" s="81">
        <f t="shared" si="3"/>
        <v>0</v>
      </c>
      <c r="M18" s="82"/>
      <c r="N18" s="83">
        <f t="shared" si="1"/>
        <v>0</v>
      </c>
      <c r="O18" s="80"/>
      <c r="P18" s="80"/>
      <c r="Q18" s="80"/>
      <c r="R18" s="84">
        <f t="shared" si="2"/>
        <v>0</v>
      </c>
      <c r="S18" s="19" t="str">
        <f t="shared" si="4"/>
        <v>OK</v>
      </c>
      <c r="T18" s="48"/>
      <c r="U18" s="48"/>
      <c r="V18" s="48"/>
      <c r="W18" s="48"/>
      <c r="X18" s="48"/>
      <c r="Y18" s="50"/>
      <c r="Z18" s="50"/>
      <c r="AA18" s="50"/>
      <c r="AB18" s="50"/>
      <c r="AC18" s="50"/>
      <c r="AD18" s="50"/>
      <c r="AE18" s="50"/>
      <c r="AF18" s="51"/>
      <c r="AG18" s="51"/>
      <c r="AH18" s="51"/>
      <c r="AI18" s="51"/>
    </row>
    <row r="19" spans="1:35" ht="40" customHeight="1" x14ac:dyDescent="0.35">
      <c r="A19" s="109"/>
      <c r="B19" s="112"/>
      <c r="C19" s="33">
        <v>16</v>
      </c>
      <c r="D19" s="124"/>
      <c r="E19" s="39" t="s">
        <v>52</v>
      </c>
      <c r="F19" s="40" t="s">
        <v>37</v>
      </c>
      <c r="G19" s="40" t="s">
        <v>53</v>
      </c>
      <c r="H19" s="40" t="s">
        <v>29</v>
      </c>
      <c r="I19" s="38">
        <v>169.18</v>
      </c>
      <c r="J19" s="17">
        <v>0</v>
      </c>
      <c r="K19" s="79">
        <f t="shared" si="0"/>
        <v>0</v>
      </c>
      <c r="L19" s="81">
        <f t="shared" si="3"/>
        <v>0</v>
      </c>
      <c r="M19" s="82"/>
      <c r="N19" s="83">
        <f t="shared" si="1"/>
        <v>0</v>
      </c>
      <c r="O19" s="80"/>
      <c r="P19" s="80"/>
      <c r="Q19" s="80"/>
      <c r="R19" s="84">
        <f t="shared" si="2"/>
        <v>0</v>
      </c>
      <c r="S19" s="19" t="str">
        <f t="shared" si="4"/>
        <v>OK</v>
      </c>
      <c r="T19" s="48"/>
      <c r="U19" s="48"/>
      <c r="V19" s="48"/>
      <c r="W19" s="48"/>
      <c r="X19" s="48"/>
      <c r="Y19" s="50"/>
      <c r="Z19" s="50"/>
      <c r="AA19" s="50"/>
      <c r="AB19" s="50"/>
      <c r="AC19" s="50"/>
      <c r="AD19" s="50"/>
      <c r="AE19" s="50"/>
      <c r="AF19" s="51"/>
      <c r="AG19" s="51"/>
      <c r="AH19" s="51"/>
      <c r="AI19" s="51"/>
    </row>
    <row r="20" spans="1:35" ht="40" customHeight="1" x14ac:dyDescent="0.35">
      <c r="A20" s="109"/>
      <c r="B20" s="112"/>
      <c r="C20" s="33">
        <v>17</v>
      </c>
      <c r="D20" s="124"/>
      <c r="E20" s="39" t="s">
        <v>54</v>
      </c>
      <c r="F20" s="40" t="s">
        <v>37</v>
      </c>
      <c r="G20" s="40" t="s">
        <v>55</v>
      </c>
      <c r="H20" s="40" t="s">
        <v>29</v>
      </c>
      <c r="I20" s="38">
        <v>55.76</v>
      </c>
      <c r="J20" s="17">
        <v>0</v>
      </c>
      <c r="K20" s="79">
        <f t="shared" si="0"/>
        <v>0</v>
      </c>
      <c r="L20" s="81">
        <f t="shared" si="3"/>
        <v>0</v>
      </c>
      <c r="M20" s="82"/>
      <c r="N20" s="83">
        <f t="shared" si="1"/>
        <v>0</v>
      </c>
      <c r="O20" s="80"/>
      <c r="P20" s="80"/>
      <c r="Q20" s="80"/>
      <c r="R20" s="84">
        <f t="shared" si="2"/>
        <v>0</v>
      </c>
      <c r="S20" s="19" t="str">
        <f t="shared" si="4"/>
        <v>OK</v>
      </c>
      <c r="T20" s="48"/>
      <c r="U20" s="48"/>
      <c r="V20" s="48"/>
      <c r="W20" s="48"/>
      <c r="X20" s="48"/>
      <c r="Y20" s="50"/>
      <c r="Z20" s="50"/>
      <c r="AA20" s="50"/>
      <c r="AB20" s="50"/>
      <c r="AC20" s="50"/>
      <c r="AD20" s="50"/>
      <c r="AE20" s="50"/>
      <c r="AF20" s="51"/>
      <c r="AG20" s="51"/>
      <c r="AH20" s="51"/>
      <c r="AI20" s="51"/>
    </row>
    <row r="21" spans="1:35" ht="40" customHeight="1" x14ac:dyDescent="0.35">
      <c r="A21" s="109"/>
      <c r="B21" s="112"/>
      <c r="C21" s="33">
        <v>18</v>
      </c>
      <c r="D21" s="124"/>
      <c r="E21" s="39" t="s">
        <v>56</v>
      </c>
      <c r="F21" s="40" t="s">
        <v>37</v>
      </c>
      <c r="G21" s="40" t="s">
        <v>57</v>
      </c>
      <c r="H21" s="40" t="s">
        <v>29</v>
      </c>
      <c r="I21" s="38">
        <v>21.39</v>
      </c>
      <c r="J21" s="17">
        <v>0</v>
      </c>
      <c r="K21" s="79">
        <f t="shared" si="0"/>
        <v>0</v>
      </c>
      <c r="L21" s="81">
        <f t="shared" si="3"/>
        <v>0</v>
      </c>
      <c r="M21" s="82"/>
      <c r="N21" s="83">
        <f t="shared" si="1"/>
        <v>0</v>
      </c>
      <c r="O21" s="80"/>
      <c r="P21" s="80"/>
      <c r="Q21" s="80"/>
      <c r="R21" s="84">
        <f t="shared" si="2"/>
        <v>0</v>
      </c>
      <c r="S21" s="19" t="str">
        <f t="shared" si="4"/>
        <v>OK</v>
      </c>
      <c r="T21" s="48"/>
      <c r="U21" s="48"/>
      <c r="V21" s="48"/>
      <c r="W21" s="48"/>
      <c r="X21" s="48"/>
      <c r="Y21" s="50"/>
      <c r="Z21" s="50"/>
      <c r="AA21" s="50"/>
      <c r="AB21" s="50"/>
      <c r="AC21" s="50"/>
      <c r="AD21" s="50"/>
      <c r="AE21" s="50"/>
      <c r="AF21" s="51"/>
      <c r="AG21" s="51"/>
      <c r="AH21" s="51"/>
      <c r="AI21" s="51"/>
    </row>
    <row r="22" spans="1:35" ht="40" customHeight="1" x14ac:dyDescent="0.35">
      <c r="A22" s="109"/>
      <c r="B22" s="112"/>
      <c r="C22" s="33">
        <v>19</v>
      </c>
      <c r="D22" s="124"/>
      <c r="E22" s="39" t="s">
        <v>58</v>
      </c>
      <c r="F22" s="40" t="s">
        <v>37</v>
      </c>
      <c r="G22" s="40" t="s">
        <v>59</v>
      </c>
      <c r="H22" s="40" t="s">
        <v>29</v>
      </c>
      <c r="I22" s="38">
        <v>47.92</v>
      </c>
      <c r="J22" s="17">
        <v>0</v>
      </c>
      <c r="K22" s="79">
        <f t="shared" si="0"/>
        <v>0</v>
      </c>
      <c r="L22" s="81">
        <f t="shared" si="3"/>
        <v>0</v>
      </c>
      <c r="M22" s="82"/>
      <c r="N22" s="83">
        <f t="shared" si="1"/>
        <v>0</v>
      </c>
      <c r="O22" s="80"/>
      <c r="P22" s="80"/>
      <c r="Q22" s="80"/>
      <c r="R22" s="84">
        <f t="shared" si="2"/>
        <v>0</v>
      </c>
      <c r="S22" s="19" t="str">
        <f t="shared" si="4"/>
        <v>OK</v>
      </c>
      <c r="T22" s="48"/>
      <c r="U22" s="48"/>
      <c r="V22" s="48"/>
      <c r="W22" s="48"/>
      <c r="X22" s="48"/>
      <c r="Y22" s="50"/>
      <c r="Z22" s="50"/>
      <c r="AA22" s="50"/>
      <c r="AB22" s="50"/>
      <c r="AC22" s="50"/>
      <c r="AD22" s="50"/>
      <c r="AE22" s="50"/>
      <c r="AF22" s="51"/>
      <c r="AG22" s="51"/>
      <c r="AH22" s="51"/>
      <c r="AI22" s="51"/>
    </row>
    <row r="23" spans="1:35" ht="40" customHeight="1" x14ac:dyDescent="0.35">
      <c r="A23" s="109"/>
      <c r="B23" s="112"/>
      <c r="C23" s="33">
        <v>20</v>
      </c>
      <c r="D23" s="124"/>
      <c r="E23" s="39" t="s">
        <v>60</v>
      </c>
      <c r="F23" s="40" t="s">
        <v>37</v>
      </c>
      <c r="G23" s="40" t="s">
        <v>61</v>
      </c>
      <c r="H23" s="40" t="s">
        <v>29</v>
      </c>
      <c r="I23" s="38">
        <v>80.260000000000005</v>
      </c>
      <c r="J23" s="17">
        <v>0</v>
      </c>
      <c r="K23" s="79">
        <f t="shared" si="0"/>
        <v>0</v>
      </c>
      <c r="L23" s="81">
        <f t="shared" si="3"/>
        <v>0</v>
      </c>
      <c r="M23" s="82"/>
      <c r="N23" s="83">
        <f t="shared" si="1"/>
        <v>0</v>
      </c>
      <c r="O23" s="80"/>
      <c r="P23" s="80"/>
      <c r="Q23" s="80"/>
      <c r="R23" s="84">
        <f t="shared" si="2"/>
        <v>0</v>
      </c>
      <c r="S23" s="19" t="str">
        <f t="shared" si="4"/>
        <v>OK</v>
      </c>
      <c r="T23" s="48"/>
      <c r="U23" s="48"/>
      <c r="V23" s="48"/>
      <c r="W23" s="48"/>
      <c r="X23" s="48"/>
      <c r="Y23" s="50"/>
      <c r="Z23" s="50"/>
      <c r="AA23" s="50"/>
      <c r="AB23" s="50"/>
      <c r="AC23" s="50"/>
      <c r="AD23" s="50"/>
      <c r="AE23" s="50"/>
      <c r="AF23" s="51"/>
      <c r="AG23" s="51"/>
      <c r="AH23" s="51"/>
      <c r="AI23" s="51"/>
    </row>
    <row r="24" spans="1:35" ht="40" customHeight="1" x14ac:dyDescent="0.35">
      <c r="A24" s="109"/>
      <c r="B24" s="112"/>
      <c r="C24" s="33">
        <v>21</v>
      </c>
      <c r="D24" s="124"/>
      <c r="E24" s="39" t="s">
        <v>62</v>
      </c>
      <c r="F24" s="40" t="s">
        <v>125</v>
      </c>
      <c r="G24" s="40" t="s">
        <v>63</v>
      </c>
      <c r="H24" s="40" t="s">
        <v>29</v>
      </c>
      <c r="I24" s="38">
        <v>857.58</v>
      </c>
      <c r="J24" s="17">
        <v>0</v>
      </c>
      <c r="K24" s="79">
        <f t="shared" si="0"/>
        <v>0</v>
      </c>
      <c r="L24" s="81">
        <f t="shared" si="3"/>
        <v>0</v>
      </c>
      <c r="M24" s="82"/>
      <c r="N24" s="83">
        <f t="shared" si="1"/>
        <v>0</v>
      </c>
      <c r="O24" s="80"/>
      <c r="P24" s="80"/>
      <c r="Q24" s="80"/>
      <c r="R24" s="84">
        <f t="shared" si="2"/>
        <v>0</v>
      </c>
      <c r="S24" s="19" t="str">
        <f t="shared" si="4"/>
        <v>OK</v>
      </c>
      <c r="T24" s="48"/>
      <c r="U24" s="48"/>
      <c r="V24" s="48"/>
      <c r="W24" s="48"/>
      <c r="X24" s="48"/>
      <c r="Y24" s="50"/>
      <c r="Z24" s="50"/>
      <c r="AA24" s="50"/>
      <c r="AB24" s="50"/>
      <c r="AC24" s="50"/>
      <c r="AD24" s="50"/>
      <c r="AE24" s="50"/>
      <c r="AF24" s="51"/>
      <c r="AG24" s="51"/>
      <c r="AH24" s="51"/>
      <c r="AI24" s="51"/>
    </row>
    <row r="25" spans="1:35" ht="40" customHeight="1" x14ac:dyDescent="0.35">
      <c r="A25" s="109"/>
      <c r="B25" s="112"/>
      <c r="C25" s="33">
        <v>22</v>
      </c>
      <c r="D25" s="124"/>
      <c r="E25" s="39" t="s">
        <v>64</v>
      </c>
      <c r="F25" s="40" t="s">
        <v>125</v>
      </c>
      <c r="G25" s="40" t="s">
        <v>63</v>
      </c>
      <c r="H25" s="40" t="s">
        <v>29</v>
      </c>
      <c r="I25" s="38">
        <v>450.92</v>
      </c>
      <c r="J25" s="17">
        <v>0</v>
      </c>
      <c r="K25" s="79">
        <f t="shared" si="0"/>
        <v>0</v>
      </c>
      <c r="L25" s="81">
        <f t="shared" si="3"/>
        <v>0</v>
      </c>
      <c r="M25" s="82"/>
      <c r="N25" s="83">
        <f t="shared" si="1"/>
        <v>0</v>
      </c>
      <c r="O25" s="80"/>
      <c r="P25" s="80"/>
      <c r="Q25" s="80"/>
      <c r="R25" s="84">
        <f t="shared" si="2"/>
        <v>0</v>
      </c>
      <c r="S25" s="19" t="str">
        <f t="shared" si="4"/>
        <v>OK</v>
      </c>
      <c r="T25" s="48"/>
      <c r="U25" s="48"/>
      <c r="V25" s="48"/>
      <c r="W25" s="48"/>
      <c r="X25" s="48"/>
      <c r="Y25" s="50"/>
      <c r="Z25" s="50"/>
      <c r="AA25" s="50"/>
      <c r="AB25" s="50"/>
      <c r="AC25" s="50"/>
      <c r="AD25" s="50"/>
      <c r="AE25" s="50"/>
      <c r="AF25" s="51"/>
      <c r="AG25" s="51"/>
      <c r="AH25" s="51"/>
      <c r="AI25" s="51"/>
    </row>
    <row r="26" spans="1:35" ht="40" customHeight="1" x14ac:dyDescent="0.35">
      <c r="A26" s="109"/>
      <c r="B26" s="112"/>
      <c r="C26" s="33">
        <v>23</v>
      </c>
      <c r="D26" s="124"/>
      <c r="E26" s="39" t="s">
        <v>65</v>
      </c>
      <c r="F26" s="40" t="s">
        <v>125</v>
      </c>
      <c r="G26" s="40" t="s">
        <v>66</v>
      </c>
      <c r="H26" s="40" t="s">
        <v>29</v>
      </c>
      <c r="I26" s="38">
        <v>121.74</v>
      </c>
      <c r="J26" s="17">
        <v>0</v>
      </c>
      <c r="K26" s="79">
        <f t="shared" si="0"/>
        <v>0</v>
      </c>
      <c r="L26" s="81">
        <f t="shared" si="3"/>
        <v>0</v>
      </c>
      <c r="M26" s="82"/>
      <c r="N26" s="83">
        <f t="shared" si="1"/>
        <v>0</v>
      </c>
      <c r="O26" s="80"/>
      <c r="P26" s="80"/>
      <c r="Q26" s="80"/>
      <c r="R26" s="84">
        <f t="shared" si="2"/>
        <v>0</v>
      </c>
      <c r="S26" s="19" t="str">
        <f t="shared" si="4"/>
        <v>OK</v>
      </c>
      <c r="T26" s="48"/>
      <c r="U26" s="48"/>
      <c r="V26" s="48"/>
      <c r="W26" s="48"/>
      <c r="X26" s="48"/>
      <c r="Y26" s="50"/>
      <c r="Z26" s="50"/>
      <c r="AA26" s="50"/>
      <c r="AB26" s="50"/>
      <c r="AC26" s="50"/>
      <c r="AD26" s="50"/>
      <c r="AE26" s="50"/>
      <c r="AF26" s="51"/>
      <c r="AG26" s="51"/>
      <c r="AH26" s="51"/>
      <c r="AI26" s="51"/>
    </row>
    <row r="27" spans="1:35" ht="40" customHeight="1" x14ac:dyDescent="0.35">
      <c r="A27" s="109"/>
      <c r="B27" s="112"/>
      <c r="C27" s="33">
        <v>24</v>
      </c>
      <c r="D27" s="124"/>
      <c r="E27" s="39" t="s">
        <v>67</v>
      </c>
      <c r="F27" s="40" t="s">
        <v>125</v>
      </c>
      <c r="G27" s="40" t="s">
        <v>68</v>
      </c>
      <c r="H27" s="40" t="s">
        <v>29</v>
      </c>
      <c r="I27" s="38">
        <v>559.17999999999995</v>
      </c>
      <c r="J27" s="17">
        <v>0</v>
      </c>
      <c r="K27" s="79">
        <f t="shared" si="0"/>
        <v>0</v>
      </c>
      <c r="L27" s="81">
        <f t="shared" si="3"/>
        <v>0</v>
      </c>
      <c r="M27" s="82"/>
      <c r="N27" s="83">
        <f t="shared" si="1"/>
        <v>0</v>
      </c>
      <c r="O27" s="80"/>
      <c r="P27" s="80"/>
      <c r="Q27" s="80"/>
      <c r="R27" s="84">
        <f t="shared" si="2"/>
        <v>0</v>
      </c>
      <c r="S27" s="19" t="str">
        <f t="shared" si="4"/>
        <v>OK</v>
      </c>
      <c r="T27" s="48"/>
      <c r="U27" s="48"/>
      <c r="V27" s="48"/>
      <c r="W27" s="48"/>
      <c r="X27" s="48"/>
      <c r="Y27" s="50"/>
      <c r="Z27" s="50"/>
      <c r="AA27" s="50"/>
      <c r="AB27" s="50"/>
      <c r="AC27" s="50"/>
      <c r="AD27" s="50"/>
      <c r="AE27" s="50"/>
      <c r="AF27" s="51"/>
      <c r="AG27" s="51"/>
      <c r="AH27" s="51"/>
      <c r="AI27" s="51"/>
    </row>
    <row r="28" spans="1:35" ht="40" customHeight="1" x14ac:dyDescent="0.35">
      <c r="A28" s="109"/>
      <c r="B28" s="112"/>
      <c r="C28" s="33">
        <v>25</v>
      </c>
      <c r="D28" s="124"/>
      <c r="E28" s="39" t="s">
        <v>69</v>
      </c>
      <c r="F28" s="40" t="s">
        <v>125</v>
      </c>
      <c r="G28" s="40" t="s">
        <v>28</v>
      </c>
      <c r="H28" s="40" t="s">
        <v>29</v>
      </c>
      <c r="I28" s="38">
        <v>279.39999999999998</v>
      </c>
      <c r="J28" s="17">
        <v>0</v>
      </c>
      <c r="K28" s="79">
        <f t="shared" si="0"/>
        <v>0</v>
      </c>
      <c r="L28" s="81">
        <f t="shared" si="3"/>
        <v>0</v>
      </c>
      <c r="M28" s="82"/>
      <c r="N28" s="83">
        <f t="shared" si="1"/>
        <v>0</v>
      </c>
      <c r="O28" s="80"/>
      <c r="P28" s="80"/>
      <c r="Q28" s="80"/>
      <c r="R28" s="84">
        <f t="shared" si="2"/>
        <v>0</v>
      </c>
      <c r="S28" s="19" t="str">
        <f t="shared" si="4"/>
        <v>OK</v>
      </c>
      <c r="T28" s="48"/>
      <c r="U28" s="48"/>
      <c r="V28" s="48"/>
      <c r="W28" s="48"/>
      <c r="X28" s="48"/>
      <c r="Y28" s="50"/>
      <c r="Z28" s="50"/>
      <c r="AA28" s="50"/>
      <c r="AB28" s="50"/>
      <c r="AC28" s="50"/>
      <c r="AD28" s="50"/>
      <c r="AE28" s="50"/>
      <c r="AF28" s="51"/>
      <c r="AG28" s="51"/>
      <c r="AH28" s="51"/>
      <c r="AI28" s="51"/>
    </row>
    <row r="29" spans="1:35" ht="40" customHeight="1" x14ac:dyDescent="0.35">
      <c r="A29" s="109"/>
      <c r="B29" s="112"/>
      <c r="C29" s="33">
        <v>26</v>
      </c>
      <c r="D29" s="124"/>
      <c r="E29" s="39" t="s">
        <v>70</v>
      </c>
      <c r="F29" s="40" t="s">
        <v>125</v>
      </c>
      <c r="G29" s="40" t="s">
        <v>71</v>
      </c>
      <c r="H29" s="40" t="s">
        <v>29</v>
      </c>
      <c r="I29" s="38">
        <v>106.23</v>
      </c>
      <c r="J29" s="17">
        <v>0</v>
      </c>
      <c r="K29" s="79">
        <f t="shared" si="0"/>
        <v>0</v>
      </c>
      <c r="L29" s="81">
        <f t="shared" si="3"/>
        <v>0</v>
      </c>
      <c r="M29" s="82"/>
      <c r="N29" s="83">
        <f t="shared" si="1"/>
        <v>0</v>
      </c>
      <c r="O29" s="80"/>
      <c r="P29" s="80"/>
      <c r="Q29" s="80"/>
      <c r="R29" s="84">
        <f t="shared" si="2"/>
        <v>0</v>
      </c>
      <c r="S29" s="19" t="str">
        <f t="shared" si="4"/>
        <v>OK</v>
      </c>
      <c r="T29" s="48"/>
      <c r="U29" s="48"/>
      <c r="V29" s="48"/>
      <c r="W29" s="48"/>
      <c r="X29" s="48"/>
      <c r="Y29" s="50"/>
      <c r="Z29" s="50"/>
      <c r="AA29" s="50"/>
      <c r="AB29" s="50"/>
      <c r="AC29" s="50"/>
      <c r="AD29" s="50"/>
      <c r="AE29" s="50"/>
      <c r="AF29" s="51"/>
      <c r="AG29" s="51"/>
      <c r="AH29" s="51"/>
      <c r="AI29" s="51"/>
    </row>
    <row r="30" spans="1:35" ht="40" customHeight="1" x14ac:dyDescent="0.35">
      <c r="A30" s="109"/>
      <c r="B30" s="112"/>
      <c r="C30" s="33">
        <v>27</v>
      </c>
      <c r="D30" s="124"/>
      <c r="E30" s="39" t="s">
        <v>72</v>
      </c>
      <c r="F30" s="40" t="s">
        <v>125</v>
      </c>
      <c r="G30" s="40" t="s">
        <v>73</v>
      </c>
      <c r="H30" s="40" t="s">
        <v>29</v>
      </c>
      <c r="I30" s="38">
        <v>619.09</v>
      </c>
      <c r="J30" s="17">
        <v>0</v>
      </c>
      <c r="K30" s="79">
        <f t="shared" si="0"/>
        <v>0</v>
      </c>
      <c r="L30" s="81">
        <f t="shared" si="3"/>
        <v>0</v>
      </c>
      <c r="M30" s="82"/>
      <c r="N30" s="83">
        <f t="shared" si="1"/>
        <v>0</v>
      </c>
      <c r="O30" s="80"/>
      <c r="P30" s="80"/>
      <c r="Q30" s="80"/>
      <c r="R30" s="84">
        <f t="shared" si="2"/>
        <v>0</v>
      </c>
      <c r="S30" s="19" t="str">
        <f t="shared" si="4"/>
        <v>OK</v>
      </c>
      <c r="T30" s="48"/>
      <c r="U30" s="48"/>
      <c r="V30" s="48"/>
      <c r="W30" s="48"/>
      <c r="X30" s="48"/>
      <c r="Y30" s="50"/>
      <c r="Z30" s="50"/>
      <c r="AA30" s="50"/>
      <c r="AB30" s="50"/>
      <c r="AC30" s="50"/>
      <c r="AD30" s="50"/>
      <c r="AE30" s="50"/>
      <c r="AF30" s="51"/>
      <c r="AG30" s="51"/>
      <c r="AH30" s="51"/>
      <c r="AI30" s="51"/>
    </row>
    <row r="31" spans="1:35" ht="40" customHeight="1" x14ac:dyDescent="0.35">
      <c r="A31" s="109"/>
      <c r="B31" s="112"/>
      <c r="C31" s="33">
        <v>28</v>
      </c>
      <c r="D31" s="124"/>
      <c r="E31" s="39" t="s">
        <v>74</v>
      </c>
      <c r="F31" s="40" t="s">
        <v>125</v>
      </c>
      <c r="G31" s="40" t="s">
        <v>75</v>
      </c>
      <c r="H31" s="40" t="s">
        <v>29</v>
      </c>
      <c r="I31" s="38">
        <v>864.15</v>
      </c>
      <c r="J31" s="17">
        <v>0</v>
      </c>
      <c r="K31" s="79">
        <f t="shared" si="0"/>
        <v>0</v>
      </c>
      <c r="L31" s="81">
        <f t="shared" si="3"/>
        <v>0</v>
      </c>
      <c r="M31" s="82"/>
      <c r="N31" s="83">
        <f t="shared" si="1"/>
        <v>0</v>
      </c>
      <c r="O31" s="80"/>
      <c r="P31" s="80"/>
      <c r="Q31" s="80"/>
      <c r="R31" s="84">
        <f t="shared" si="2"/>
        <v>0</v>
      </c>
      <c r="S31" s="19" t="str">
        <f t="shared" si="4"/>
        <v>OK</v>
      </c>
      <c r="T31" s="48"/>
      <c r="U31" s="48"/>
      <c r="V31" s="48"/>
      <c r="W31" s="48"/>
      <c r="X31" s="48"/>
      <c r="Y31" s="50"/>
      <c r="Z31" s="50"/>
      <c r="AA31" s="50"/>
      <c r="AB31" s="50"/>
      <c r="AC31" s="50"/>
      <c r="AD31" s="50"/>
      <c r="AE31" s="50"/>
      <c r="AF31" s="51"/>
      <c r="AG31" s="51"/>
      <c r="AH31" s="51"/>
      <c r="AI31" s="51"/>
    </row>
    <row r="32" spans="1:35" ht="40" customHeight="1" x14ac:dyDescent="0.35">
      <c r="A32" s="109"/>
      <c r="B32" s="112"/>
      <c r="C32" s="33">
        <v>29</v>
      </c>
      <c r="D32" s="124"/>
      <c r="E32" s="39" t="s">
        <v>76</v>
      </c>
      <c r="F32" s="40" t="s">
        <v>125</v>
      </c>
      <c r="G32" s="40" t="s">
        <v>28</v>
      </c>
      <c r="H32" s="40" t="s">
        <v>29</v>
      </c>
      <c r="I32" s="38">
        <v>462.23</v>
      </c>
      <c r="J32" s="17">
        <v>0</v>
      </c>
      <c r="K32" s="79">
        <f t="shared" si="0"/>
        <v>0</v>
      </c>
      <c r="L32" s="81">
        <f t="shared" si="3"/>
        <v>0</v>
      </c>
      <c r="M32" s="82"/>
      <c r="N32" s="83">
        <f t="shared" si="1"/>
        <v>0</v>
      </c>
      <c r="O32" s="80"/>
      <c r="P32" s="80"/>
      <c r="Q32" s="80"/>
      <c r="R32" s="84">
        <f t="shared" si="2"/>
        <v>0</v>
      </c>
      <c r="S32" s="19" t="str">
        <f t="shared" si="4"/>
        <v>OK</v>
      </c>
      <c r="T32" s="48"/>
      <c r="U32" s="48"/>
      <c r="V32" s="48"/>
      <c r="W32" s="48"/>
      <c r="X32" s="48"/>
      <c r="Y32" s="50"/>
      <c r="Z32" s="50"/>
      <c r="AA32" s="50"/>
      <c r="AB32" s="50"/>
      <c r="AC32" s="50"/>
      <c r="AD32" s="50"/>
      <c r="AE32" s="50"/>
      <c r="AF32" s="51"/>
      <c r="AG32" s="51"/>
      <c r="AH32" s="51"/>
      <c r="AI32" s="51"/>
    </row>
    <row r="33" spans="1:35" ht="40" customHeight="1" x14ac:dyDescent="0.35">
      <c r="A33" s="109"/>
      <c r="B33" s="112"/>
      <c r="C33" s="33">
        <v>30</v>
      </c>
      <c r="D33" s="124"/>
      <c r="E33" s="39" t="s">
        <v>77</v>
      </c>
      <c r="F33" s="40" t="s">
        <v>125</v>
      </c>
      <c r="G33" s="40" t="s">
        <v>28</v>
      </c>
      <c r="H33" s="40" t="s">
        <v>29</v>
      </c>
      <c r="I33" s="38">
        <v>872.9</v>
      </c>
      <c r="J33" s="17">
        <v>0</v>
      </c>
      <c r="K33" s="79">
        <f t="shared" si="0"/>
        <v>0</v>
      </c>
      <c r="L33" s="81">
        <f t="shared" si="3"/>
        <v>0</v>
      </c>
      <c r="M33" s="82"/>
      <c r="N33" s="83">
        <f t="shared" si="1"/>
        <v>0</v>
      </c>
      <c r="O33" s="80"/>
      <c r="P33" s="80"/>
      <c r="Q33" s="80"/>
      <c r="R33" s="84">
        <f t="shared" si="2"/>
        <v>0</v>
      </c>
      <c r="S33" s="19" t="str">
        <f t="shared" si="4"/>
        <v>OK</v>
      </c>
      <c r="T33" s="48"/>
      <c r="U33" s="48"/>
      <c r="V33" s="48"/>
      <c r="W33" s="48"/>
      <c r="X33" s="48"/>
      <c r="Y33" s="50"/>
      <c r="Z33" s="50"/>
      <c r="AA33" s="50"/>
      <c r="AB33" s="50"/>
      <c r="AC33" s="50"/>
      <c r="AD33" s="50"/>
      <c r="AE33" s="50"/>
      <c r="AF33" s="51"/>
      <c r="AG33" s="51"/>
      <c r="AH33" s="51"/>
      <c r="AI33" s="51"/>
    </row>
    <row r="34" spans="1:35" ht="40" customHeight="1" x14ac:dyDescent="0.35">
      <c r="A34" s="109"/>
      <c r="B34" s="112"/>
      <c r="C34" s="33">
        <v>31</v>
      </c>
      <c r="D34" s="124"/>
      <c r="E34" s="39" t="s">
        <v>78</v>
      </c>
      <c r="F34" s="40" t="s">
        <v>125</v>
      </c>
      <c r="G34" s="40" t="s">
        <v>28</v>
      </c>
      <c r="H34" s="40" t="s">
        <v>29</v>
      </c>
      <c r="I34" s="38">
        <v>58.04</v>
      </c>
      <c r="J34" s="17">
        <v>0</v>
      </c>
      <c r="K34" s="79">
        <f t="shared" si="0"/>
        <v>0</v>
      </c>
      <c r="L34" s="81">
        <f t="shared" si="3"/>
        <v>0</v>
      </c>
      <c r="M34" s="82"/>
      <c r="N34" s="83">
        <f t="shared" si="1"/>
        <v>0</v>
      </c>
      <c r="O34" s="80"/>
      <c r="P34" s="80"/>
      <c r="Q34" s="80"/>
      <c r="R34" s="84">
        <f t="shared" si="2"/>
        <v>0</v>
      </c>
      <c r="S34" s="19" t="str">
        <f t="shared" si="4"/>
        <v>OK</v>
      </c>
      <c r="T34" s="48"/>
      <c r="U34" s="48"/>
      <c r="V34" s="48"/>
      <c r="W34" s="48"/>
      <c r="X34" s="48"/>
      <c r="Y34" s="50"/>
      <c r="Z34" s="50"/>
      <c r="AA34" s="50"/>
      <c r="AB34" s="50"/>
      <c r="AC34" s="50"/>
      <c r="AD34" s="50"/>
      <c r="AE34" s="50"/>
      <c r="AF34" s="51"/>
      <c r="AG34" s="51"/>
      <c r="AH34" s="51"/>
      <c r="AI34" s="51"/>
    </row>
    <row r="35" spans="1:35" ht="40" customHeight="1" x14ac:dyDescent="0.35">
      <c r="A35" s="109"/>
      <c r="B35" s="112"/>
      <c r="C35" s="33">
        <v>32</v>
      </c>
      <c r="D35" s="124"/>
      <c r="E35" s="39" t="s">
        <v>131</v>
      </c>
      <c r="F35" s="40" t="s">
        <v>125</v>
      </c>
      <c r="G35" s="40" t="s">
        <v>28</v>
      </c>
      <c r="H35" s="40" t="s">
        <v>29</v>
      </c>
      <c r="I35" s="38">
        <v>54.95</v>
      </c>
      <c r="J35" s="17">
        <v>0</v>
      </c>
      <c r="K35" s="79">
        <f t="shared" si="0"/>
        <v>0</v>
      </c>
      <c r="L35" s="81">
        <f t="shared" si="3"/>
        <v>0</v>
      </c>
      <c r="M35" s="82"/>
      <c r="N35" s="83">
        <f t="shared" si="1"/>
        <v>0</v>
      </c>
      <c r="O35" s="80"/>
      <c r="P35" s="80"/>
      <c r="Q35" s="80"/>
      <c r="R35" s="84">
        <f t="shared" si="2"/>
        <v>0</v>
      </c>
      <c r="S35" s="19" t="str">
        <f t="shared" si="4"/>
        <v>OK</v>
      </c>
      <c r="T35" s="48"/>
      <c r="U35" s="48"/>
      <c r="V35" s="48"/>
      <c r="W35" s="48"/>
      <c r="X35" s="48"/>
      <c r="Y35" s="50"/>
      <c r="Z35" s="50"/>
      <c r="AA35" s="50"/>
      <c r="AB35" s="50"/>
      <c r="AC35" s="50"/>
      <c r="AD35" s="50"/>
      <c r="AE35" s="50"/>
      <c r="AF35" s="51"/>
      <c r="AG35" s="51"/>
      <c r="AH35" s="51"/>
      <c r="AI35" s="51"/>
    </row>
    <row r="36" spans="1:35" ht="40" customHeight="1" x14ac:dyDescent="0.35">
      <c r="A36" s="109"/>
      <c r="B36" s="112"/>
      <c r="C36" s="33">
        <v>33</v>
      </c>
      <c r="D36" s="124"/>
      <c r="E36" s="39" t="s">
        <v>132</v>
      </c>
      <c r="F36" s="40" t="s">
        <v>37</v>
      </c>
      <c r="G36" s="40" t="s">
        <v>79</v>
      </c>
      <c r="H36" s="40" t="s">
        <v>29</v>
      </c>
      <c r="I36" s="38">
        <v>10.43</v>
      </c>
      <c r="J36" s="17">
        <v>0</v>
      </c>
      <c r="K36" s="79">
        <f t="shared" si="0"/>
        <v>0</v>
      </c>
      <c r="L36" s="81">
        <f t="shared" si="3"/>
        <v>0</v>
      </c>
      <c r="M36" s="82"/>
      <c r="N36" s="83">
        <f t="shared" si="1"/>
        <v>0</v>
      </c>
      <c r="O36" s="80"/>
      <c r="P36" s="80"/>
      <c r="Q36" s="80"/>
      <c r="R36" s="84">
        <f t="shared" si="2"/>
        <v>0</v>
      </c>
      <c r="S36" s="19" t="str">
        <f t="shared" si="4"/>
        <v>OK</v>
      </c>
      <c r="T36" s="48"/>
      <c r="U36" s="48"/>
      <c r="V36" s="48"/>
      <c r="W36" s="48"/>
      <c r="X36" s="48"/>
      <c r="Y36" s="50"/>
      <c r="Z36" s="50"/>
      <c r="AA36" s="50"/>
      <c r="AB36" s="50"/>
      <c r="AC36" s="50"/>
      <c r="AD36" s="50"/>
      <c r="AE36" s="50"/>
      <c r="AF36" s="51"/>
      <c r="AG36" s="51"/>
      <c r="AH36" s="51"/>
      <c r="AI36" s="51"/>
    </row>
    <row r="37" spans="1:35" ht="40" customHeight="1" x14ac:dyDescent="0.35">
      <c r="A37" s="109"/>
      <c r="B37" s="112"/>
      <c r="C37" s="33">
        <v>34</v>
      </c>
      <c r="D37" s="124"/>
      <c r="E37" s="39" t="s">
        <v>133</v>
      </c>
      <c r="F37" s="40" t="s">
        <v>37</v>
      </c>
      <c r="G37" s="40" t="s">
        <v>80</v>
      </c>
      <c r="H37" s="40" t="s">
        <v>29</v>
      </c>
      <c r="I37" s="38">
        <v>15.99</v>
      </c>
      <c r="J37" s="17">
        <v>0</v>
      </c>
      <c r="K37" s="79">
        <f t="shared" si="0"/>
        <v>0</v>
      </c>
      <c r="L37" s="81">
        <f t="shared" si="3"/>
        <v>0</v>
      </c>
      <c r="M37" s="82"/>
      <c r="N37" s="83">
        <f t="shared" si="1"/>
        <v>0</v>
      </c>
      <c r="O37" s="80"/>
      <c r="P37" s="80"/>
      <c r="Q37" s="80"/>
      <c r="R37" s="84">
        <f t="shared" si="2"/>
        <v>0</v>
      </c>
      <c r="S37" s="19" t="str">
        <f t="shared" si="4"/>
        <v>OK</v>
      </c>
      <c r="T37" s="48"/>
      <c r="U37" s="48"/>
      <c r="V37" s="48"/>
      <c r="W37" s="48"/>
      <c r="X37" s="48"/>
      <c r="Y37" s="50"/>
      <c r="Z37" s="50"/>
      <c r="AA37" s="50"/>
      <c r="AB37" s="50"/>
      <c r="AC37" s="50"/>
      <c r="AD37" s="50"/>
      <c r="AE37" s="50"/>
      <c r="AF37" s="51"/>
      <c r="AG37" s="51"/>
      <c r="AH37" s="51"/>
      <c r="AI37" s="51"/>
    </row>
    <row r="38" spans="1:35" ht="40" customHeight="1" x14ac:dyDescent="0.35">
      <c r="A38" s="109"/>
      <c r="B38" s="112"/>
      <c r="C38" s="33">
        <v>35</v>
      </c>
      <c r="D38" s="124"/>
      <c r="E38" s="39" t="s">
        <v>134</v>
      </c>
      <c r="F38" s="40" t="s">
        <v>37</v>
      </c>
      <c r="G38" s="40" t="s">
        <v>81</v>
      </c>
      <c r="H38" s="40" t="s">
        <v>29</v>
      </c>
      <c r="I38" s="38">
        <v>16.75</v>
      </c>
      <c r="J38" s="17">
        <v>0</v>
      </c>
      <c r="K38" s="79">
        <f t="shared" si="0"/>
        <v>0</v>
      </c>
      <c r="L38" s="81">
        <f t="shared" si="3"/>
        <v>0</v>
      </c>
      <c r="M38" s="82"/>
      <c r="N38" s="83">
        <f t="shared" si="1"/>
        <v>0</v>
      </c>
      <c r="O38" s="80"/>
      <c r="P38" s="80"/>
      <c r="Q38" s="80"/>
      <c r="R38" s="84">
        <f t="shared" si="2"/>
        <v>0</v>
      </c>
      <c r="S38" s="19" t="str">
        <f t="shared" si="4"/>
        <v>OK</v>
      </c>
      <c r="T38" s="48"/>
      <c r="U38" s="48"/>
      <c r="V38" s="48"/>
      <c r="W38" s="48"/>
      <c r="X38" s="48"/>
      <c r="Y38" s="50"/>
      <c r="Z38" s="50"/>
      <c r="AA38" s="50"/>
      <c r="AB38" s="50"/>
      <c r="AC38" s="50"/>
      <c r="AD38" s="50"/>
      <c r="AE38" s="50"/>
      <c r="AF38" s="51"/>
      <c r="AG38" s="51"/>
      <c r="AH38" s="51"/>
      <c r="AI38" s="51"/>
    </row>
    <row r="39" spans="1:35" ht="40" customHeight="1" x14ac:dyDescent="0.35">
      <c r="A39" s="109"/>
      <c r="B39" s="112"/>
      <c r="C39" s="33">
        <v>36</v>
      </c>
      <c r="D39" s="124"/>
      <c r="E39" s="39" t="s">
        <v>135</v>
      </c>
      <c r="F39" s="40" t="s">
        <v>37</v>
      </c>
      <c r="G39" s="40" t="s">
        <v>82</v>
      </c>
      <c r="H39" s="40" t="s">
        <v>29</v>
      </c>
      <c r="I39" s="38">
        <v>42.18</v>
      </c>
      <c r="J39" s="17">
        <v>0</v>
      </c>
      <c r="K39" s="79">
        <f t="shared" si="0"/>
        <v>0</v>
      </c>
      <c r="L39" s="81">
        <f t="shared" si="3"/>
        <v>0</v>
      </c>
      <c r="M39" s="82"/>
      <c r="N39" s="83">
        <f t="shared" si="1"/>
        <v>0</v>
      </c>
      <c r="O39" s="80"/>
      <c r="P39" s="80"/>
      <c r="Q39" s="80"/>
      <c r="R39" s="84">
        <f t="shared" si="2"/>
        <v>0</v>
      </c>
      <c r="S39" s="19" t="str">
        <f t="shared" si="4"/>
        <v>OK</v>
      </c>
      <c r="T39" s="48"/>
      <c r="U39" s="48"/>
      <c r="V39" s="48"/>
      <c r="W39" s="48"/>
      <c r="X39" s="48"/>
      <c r="Y39" s="50"/>
      <c r="Z39" s="50"/>
      <c r="AA39" s="50"/>
      <c r="AB39" s="50"/>
      <c r="AC39" s="50"/>
      <c r="AD39" s="50"/>
      <c r="AE39" s="50"/>
      <c r="AF39" s="51"/>
      <c r="AG39" s="51"/>
      <c r="AH39" s="51"/>
      <c r="AI39" s="51"/>
    </row>
    <row r="40" spans="1:35" ht="40" customHeight="1" x14ac:dyDescent="0.35">
      <c r="A40" s="109"/>
      <c r="B40" s="112"/>
      <c r="C40" s="33">
        <v>37</v>
      </c>
      <c r="D40" s="124"/>
      <c r="E40" s="39" t="s">
        <v>136</v>
      </c>
      <c r="F40" s="40" t="s">
        <v>37</v>
      </c>
      <c r="G40" s="40" t="s">
        <v>83</v>
      </c>
      <c r="H40" s="40" t="s">
        <v>29</v>
      </c>
      <c r="I40" s="38">
        <v>22.07</v>
      </c>
      <c r="J40" s="17">
        <v>0</v>
      </c>
      <c r="K40" s="79">
        <f t="shared" si="0"/>
        <v>0</v>
      </c>
      <c r="L40" s="81">
        <f t="shared" si="3"/>
        <v>0</v>
      </c>
      <c r="M40" s="82"/>
      <c r="N40" s="83">
        <f t="shared" si="1"/>
        <v>0</v>
      </c>
      <c r="O40" s="80"/>
      <c r="P40" s="80"/>
      <c r="Q40" s="80"/>
      <c r="R40" s="84">
        <f t="shared" si="2"/>
        <v>0</v>
      </c>
      <c r="S40" s="19" t="str">
        <f t="shared" si="4"/>
        <v>OK</v>
      </c>
      <c r="T40" s="48"/>
      <c r="U40" s="48"/>
      <c r="V40" s="48"/>
      <c r="W40" s="48"/>
      <c r="X40" s="48"/>
      <c r="Y40" s="50"/>
      <c r="Z40" s="50"/>
      <c r="AA40" s="50"/>
      <c r="AB40" s="50"/>
      <c r="AC40" s="50"/>
      <c r="AD40" s="50"/>
      <c r="AE40" s="50"/>
      <c r="AF40" s="51"/>
      <c r="AG40" s="51"/>
      <c r="AH40" s="51"/>
      <c r="AI40" s="51"/>
    </row>
    <row r="41" spans="1:35" ht="40" customHeight="1" x14ac:dyDescent="0.35">
      <c r="A41" s="109"/>
      <c r="B41" s="112"/>
      <c r="C41" s="33">
        <v>38</v>
      </c>
      <c r="D41" s="124"/>
      <c r="E41" s="39" t="s">
        <v>84</v>
      </c>
      <c r="F41" s="40" t="s">
        <v>125</v>
      </c>
      <c r="G41" s="40" t="s">
        <v>85</v>
      </c>
      <c r="H41" s="40" t="s">
        <v>29</v>
      </c>
      <c r="I41" s="38">
        <v>913.6</v>
      </c>
      <c r="J41" s="17">
        <v>0</v>
      </c>
      <c r="K41" s="79">
        <f t="shared" si="0"/>
        <v>0</v>
      </c>
      <c r="L41" s="81">
        <f t="shared" si="3"/>
        <v>0</v>
      </c>
      <c r="M41" s="82"/>
      <c r="N41" s="83">
        <f t="shared" si="1"/>
        <v>0</v>
      </c>
      <c r="O41" s="80"/>
      <c r="P41" s="80"/>
      <c r="Q41" s="80"/>
      <c r="R41" s="84">
        <f t="shared" si="2"/>
        <v>0</v>
      </c>
      <c r="S41" s="19" t="str">
        <f t="shared" si="4"/>
        <v>OK</v>
      </c>
      <c r="T41" s="48"/>
      <c r="U41" s="48"/>
      <c r="V41" s="48"/>
      <c r="W41" s="48"/>
      <c r="X41" s="48"/>
      <c r="Y41" s="50"/>
      <c r="Z41" s="50"/>
      <c r="AA41" s="50"/>
      <c r="AB41" s="50"/>
      <c r="AC41" s="50"/>
      <c r="AD41" s="50"/>
      <c r="AE41" s="50"/>
      <c r="AF41" s="51"/>
      <c r="AG41" s="51"/>
      <c r="AH41" s="51"/>
      <c r="AI41" s="51"/>
    </row>
    <row r="42" spans="1:35" ht="40" customHeight="1" x14ac:dyDescent="0.35">
      <c r="A42" s="109"/>
      <c r="B42" s="112"/>
      <c r="C42" s="33">
        <v>39</v>
      </c>
      <c r="D42" s="124"/>
      <c r="E42" s="39" t="s">
        <v>86</v>
      </c>
      <c r="F42" s="40" t="s">
        <v>125</v>
      </c>
      <c r="G42" s="40" t="s">
        <v>87</v>
      </c>
      <c r="H42" s="40" t="s">
        <v>29</v>
      </c>
      <c r="I42" s="38">
        <v>373.35</v>
      </c>
      <c r="J42" s="17">
        <v>0</v>
      </c>
      <c r="K42" s="79">
        <f t="shared" si="0"/>
        <v>0</v>
      </c>
      <c r="L42" s="81">
        <f t="shared" si="3"/>
        <v>0</v>
      </c>
      <c r="M42" s="82"/>
      <c r="N42" s="83">
        <f t="shared" si="1"/>
        <v>0</v>
      </c>
      <c r="O42" s="80"/>
      <c r="P42" s="80"/>
      <c r="Q42" s="80"/>
      <c r="R42" s="84">
        <f t="shared" si="2"/>
        <v>0</v>
      </c>
      <c r="S42" s="19" t="str">
        <f t="shared" si="4"/>
        <v>OK</v>
      </c>
      <c r="T42" s="48"/>
      <c r="U42" s="48"/>
      <c r="V42" s="48"/>
      <c r="W42" s="48"/>
      <c r="X42" s="48"/>
      <c r="Y42" s="50"/>
      <c r="Z42" s="50"/>
      <c r="AA42" s="50"/>
      <c r="AB42" s="50"/>
      <c r="AC42" s="50"/>
      <c r="AD42" s="50"/>
      <c r="AE42" s="50"/>
      <c r="AF42" s="51"/>
      <c r="AG42" s="51"/>
      <c r="AH42" s="51"/>
      <c r="AI42" s="51"/>
    </row>
    <row r="43" spans="1:35" ht="40" customHeight="1" x14ac:dyDescent="0.35">
      <c r="A43" s="109"/>
      <c r="B43" s="112"/>
      <c r="C43" s="33">
        <v>40</v>
      </c>
      <c r="D43" s="124"/>
      <c r="E43" s="39" t="s">
        <v>88</v>
      </c>
      <c r="F43" s="40" t="s">
        <v>125</v>
      </c>
      <c r="G43" s="40" t="s">
        <v>28</v>
      </c>
      <c r="H43" s="40" t="s">
        <v>29</v>
      </c>
      <c r="I43" s="38">
        <v>741.62</v>
      </c>
      <c r="J43" s="17">
        <v>0</v>
      </c>
      <c r="K43" s="79">
        <f t="shared" si="0"/>
        <v>0</v>
      </c>
      <c r="L43" s="81">
        <f t="shared" si="3"/>
        <v>0</v>
      </c>
      <c r="M43" s="82"/>
      <c r="N43" s="83">
        <f t="shared" si="1"/>
        <v>0</v>
      </c>
      <c r="O43" s="80"/>
      <c r="P43" s="80"/>
      <c r="Q43" s="80"/>
      <c r="R43" s="84">
        <f t="shared" si="2"/>
        <v>0</v>
      </c>
      <c r="S43" s="19" t="str">
        <f t="shared" si="4"/>
        <v>OK</v>
      </c>
      <c r="T43" s="48"/>
      <c r="U43" s="48"/>
      <c r="V43" s="48"/>
      <c r="W43" s="48"/>
      <c r="X43" s="48"/>
      <c r="Y43" s="50"/>
      <c r="Z43" s="50"/>
      <c r="AA43" s="50"/>
      <c r="AB43" s="50"/>
      <c r="AC43" s="50"/>
      <c r="AD43" s="50"/>
      <c r="AE43" s="50"/>
      <c r="AF43" s="51"/>
      <c r="AG43" s="51"/>
      <c r="AH43" s="51"/>
      <c r="AI43" s="51"/>
    </row>
    <row r="44" spans="1:35" ht="40" customHeight="1" x14ac:dyDescent="0.35">
      <c r="A44" s="109"/>
      <c r="B44" s="112"/>
      <c r="C44" s="33">
        <v>41</v>
      </c>
      <c r="D44" s="124"/>
      <c r="E44" s="39" t="s">
        <v>89</v>
      </c>
      <c r="F44" s="40" t="s">
        <v>37</v>
      </c>
      <c r="G44" s="40" t="s">
        <v>28</v>
      </c>
      <c r="H44" s="40" t="s">
        <v>29</v>
      </c>
      <c r="I44" s="38">
        <v>154.77000000000001</v>
      </c>
      <c r="J44" s="17">
        <v>0</v>
      </c>
      <c r="K44" s="79">
        <f t="shared" si="0"/>
        <v>0</v>
      </c>
      <c r="L44" s="81">
        <f t="shared" si="3"/>
        <v>0</v>
      </c>
      <c r="M44" s="82"/>
      <c r="N44" s="83">
        <f t="shared" si="1"/>
        <v>0</v>
      </c>
      <c r="O44" s="80"/>
      <c r="P44" s="80"/>
      <c r="Q44" s="80"/>
      <c r="R44" s="84">
        <f t="shared" si="2"/>
        <v>0</v>
      </c>
      <c r="S44" s="19" t="str">
        <f t="shared" si="4"/>
        <v>OK</v>
      </c>
      <c r="T44" s="48"/>
      <c r="U44" s="48"/>
      <c r="V44" s="48"/>
      <c r="W44" s="48"/>
      <c r="X44" s="48"/>
      <c r="Y44" s="50"/>
      <c r="Z44" s="50"/>
      <c r="AA44" s="50"/>
      <c r="AB44" s="50"/>
      <c r="AC44" s="50"/>
      <c r="AD44" s="50"/>
      <c r="AE44" s="50"/>
      <c r="AF44" s="51"/>
      <c r="AG44" s="51"/>
      <c r="AH44" s="51"/>
      <c r="AI44" s="51"/>
    </row>
    <row r="45" spans="1:35" ht="40" customHeight="1" x14ac:dyDescent="0.35">
      <c r="A45" s="109"/>
      <c r="B45" s="112"/>
      <c r="C45" s="33">
        <v>42</v>
      </c>
      <c r="D45" s="124"/>
      <c r="E45" s="39" t="s">
        <v>90</v>
      </c>
      <c r="F45" s="40" t="s">
        <v>37</v>
      </c>
      <c r="G45" s="40" t="s">
        <v>28</v>
      </c>
      <c r="H45" s="40" t="s">
        <v>29</v>
      </c>
      <c r="I45" s="38">
        <v>87.06</v>
      </c>
      <c r="J45" s="17">
        <v>0</v>
      </c>
      <c r="K45" s="79">
        <f t="shared" si="0"/>
        <v>0</v>
      </c>
      <c r="L45" s="81">
        <f t="shared" si="3"/>
        <v>0</v>
      </c>
      <c r="M45" s="82"/>
      <c r="N45" s="83">
        <f t="shared" si="1"/>
        <v>0</v>
      </c>
      <c r="O45" s="80"/>
      <c r="P45" s="80"/>
      <c r="Q45" s="80"/>
      <c r="R45" s="84">
        <f t="shared" si="2"/>
        <v>0</v>
      </c>
      <c r="S45" s="19" t="str">
        <f t="shared" si="4"/>
        <v>OK</v>
      </c>
      <c r="T45" s="48"/>
      <c r="U45" s="48"/>
      <c r="V45" s="48"/>
      <c r="W45" s="48"/>
      <c r="X45" s="48"/>
      <c r="Y45" s="50"/>
      <c r="Z45" s="50"/>
      <c r="AA45" s="50"/>
      <c r="AB45" s="50"/>
      <c r="AC45" s="50"/>
      <c r="AD45" s="50"/>
      <c r="AE45" s="50"/>
      <c r="AF45" s="51"/>
      <c r="AG45" s="51"/>
      <c r="AH45" s="51"/>
      <c r="AI45" s="51"/>
    </row>
    <row r="46" spans="1:35" ht="40" customHeight="1" x14ac:dyDescent="0.35">
      <c r="A46" s="109"/>
      <c r="B46" s="112"/>
      <c r="C46" s="33">
        <v>43</v>
      </c>
      <c r="D46" s="124"/>
      <c r="E46" s="39" t="s">
        <v>91</v>
      </c>
      <c r="F46" s="40" t="s">
        <v>37</v>
      </c>
      <c r="G46" s="40" t="s">
        <v>92</v>
      </c>
      <c r="H46" s="40" t="s">
        <v>29</v>
      </c>
      <c r="I46" s="38">
        <v>15.61</v>
      </c>
      <c r="J46" s="17">
        <v>0</v>
      </c>
      <c r="K46" s="79">
        <f t="shared" si="0"/>
        <v>0</v>
      </c>
      <c r="L46" s="81">
        <f t="shared" si="3"/>
        <v>0</v>
      </c>
      <c r="M46" s="82"/>
      <c r="N46" s="83">
        <f t="shared" si="1"/>
        <v>0</v>
      </c>
      <c r="O46" s="80"/>
      <c r="P46" s="80"/>
      <c r="Q46" s="80"/>
      <c r="R46" s="84">
        <f t="shared" si="2"/>
        <v>0</v>
      </c>
      <c r="S46" s="19" t="str">
        <f t="shared" si="4"/>
        <v>OK</v>
      </c>
      <c r="T46" s="48"/>
      <c r="U46" s="48"/>
      <c r="V46" s="48"/>
      <c r="W46" s="48"/>
      <c r="X46" s="48"/>
      <c r="Y46" s="50"/>
      <c r="Z46" s="50"/>
      <c r="AA46" s="50"/>
      <c r="AB46" s="50"/>
      <c r="AC46" s="50"/>
      <c r="AD46" s="50"/>
      <c r="AE46" s="50"/>
      <c r="AF46" s="51"/>
      <c r="AG46" s="51"/>
      <c r="AH46" s="51"/>
      <c r="AI46" s="51"/>
    </row>
    <row r="47" spans="1:35" ht="40" customHeight="1" x14ac:dyDescent="0.35">
      <c r="A47" s="109"/>
      <c r="B47" s="112"/>
      <c r="C47" s="33">
        <v>44</v>
      </c>
      <c r="D47" s="124"/>
      <c r="E47" s="39" t="s">
        <v>93</v>
      </c>
      <c r="F47" s="40" t="s">
        <v>125</v>
      </c>
      <c r="G47" s="40" t="s">
        <v>28</v>
      </c>
      <c r="H47" s="40" t="s">
        <v>29</v>
      </c>
      <c r="I47" s="38">
        <v>144.44999999999999</v>
      </c>
      <c r="J47" s="17">
        <v>0</v>
      </c>
      <c r="K47" s="79">
        <f t="shared" si="0"/>
        <v>0</v>
      </c>
      <c r="L47" s="81">
        <f t="shared" si="3"/>
        <v>0</v>
      </c>
      <c r="M47" s="82"/>
      <c r="N47" s="83">
        <f t="shared" si="1"/>
        <v>0</v>
      </c>
      <c r="O47" s="80"/>
      <c r="P47" s="80"/>
      <c r="Q47" s="80"/>
      <c r="R47" s="84">
        <f t="shared" si="2"/>
        <v>0</v>
      </c>
      <c r="S47" s="19" t="str">
        <f t="shared" si="4"/>
        <v>OK</v>
      </c>
      <c r="T47" s="48"/>
      <c r="U47" s="48"/>
      <c r="V47" s="48"/>
      <c r="W47" s="48"/>
      <c r="X47" s="48"/>
      <c r="Y47" s="50"/>
      <c r="Z47" s="50"/>
      <c r="AA47" s="50"/>
      <c r="AB47" s="50"/>
      <c r="AC47" s="50"/>
      <c r="AD47" s="50"/>
      <c r="AE47" s="50"/>
      <c r="AF47" s="51"/>
      <c r="AG47" s="51"/>
      <c r="AH47" s="51"/>
      <c r="AI47" s="51"/>
    </row>
    <row r="48" spans="1:35" ht="40" customHeight="1" x14ac:dyDescent="0.35">
      <c r="A48" s="110"/>
      <c r="B48" s="113"/>
      <c r="C48" s="33">
        <v>45</v>
      </c>
      <c r="D48" s="125"/>
      <c r="E48" s="39" t="s">
        <v>94</v>
      </c>
      <c r="F48" s="40" t="s">
        <v>125</v>
      </c>
      <c r="G48" s="40" t="s">
        <v>28</v>
      </c>
      <c r="H48" s="40" t="s">
        <v>29</v>
      </c>
      <c r="I48" s="38">
        <v>157.99</v>
      </c>
      <c r="J48" s="17">
        <v>0</v>
      </c>
      <c r="K48" s="79">
        <f t="shared" si="0"/>
        <v>0</v>
      </c>
      <c r="L48" s="81">
        <f t="shared" si="3"/>
        <v>0</v>
      </c>
      <c r="M48" s="82"/>
      <c r="N48" s="83">
        <f t="shared" si="1"/>
        <v>0</v>
      </c>
      <c r="O48" s="80"/>
      <c r="P48" s="80"/>
      <c r="Q48" s="80"/>
      <c r="R48" s="84">
        <f t="shared" si="2"/>
        <v>0</v>
      </c>
      <c r="S48" s="19" t="str">
        <f t="shared" si="4"/>
        <v>OK</v>
      </c>
      <c r="T48" s="48"/>
      <c r="U48" s="48"/>
      <c r="V48" s="48"/>
      <c r="W48" s="48"/>
      <c r="X48" s="48"/>
      <c r="Y48" s="50"/>
      <c r="Z48" s="50"/>
      <c r="AA48" s="50"/>
      <c r="AB48" s="50"/>
      <c r="AC48" s="50"/>
      <c r="AD48" s="50"/>
      <c r="AE48" s="50"/>
      <c r="AF48" s="51"/>
      <c r="AG48" s="51"/>
      <c r="AH48" s="51"/>
      <c r="AI48" s="51"/>
    </row>
    <row r="49" spans="1:35" ht="40" customHeight="1" x14ac:dyDescent="0.35">
      <c r="A49" s="108" t="s">
        <v>140</v>
      </c>
      <c r="B49" s="111">
        <v>2</v>
      </c>
      <c r="C49" s="33">
        <v>46</v>
      </c>
      <c r="D49" s="114" t="s">
        <v>123</v>
      </c>
      <c r="E49" s="39" t="s">
        <v>27</v>
      </c>
      <c r="F49" s="40" t="s">
        <v>125</v>
      </c>
      <c r="G49" s="40" t="s">
        <v>28</v>
      </c>
      <c r="H49" s="40" t="s">
        <v>29</v>
      </c>
      <c r="I49" s="38">
        <v>185.26</v>
      </c>
      <c r="J49" s="17">
        <v>8</v>
      </c>
      <c r="K49" s="79">
        <f t="shared" si="0"/>
        <v>0</v>
      </c>
      <c r="L49" s="81">
        <f t="shared" si="3"/>
        <v>0</v>
      </c>
      <c r="M49" s="82"/>
      <c r="N49" s="83">
        <f t="shared" si="1"/>
        <v>2</v>
      </c>
      <c r="O49" s="80"/>
      <c r="P49" s="80"/>
      <c r="Q49" s="80"/>
      <c r="R49" s="84">
        <f t="shared" si="2"/>
        <v>8</v>
      </c>
      <c r="S49" s="19" t="str">
        <f t="shared" si="4"/>
        <v>OK</v>
      </c>
      <c r="T49" s="48"/>
      <c r="U49" s="48"/>
      <c r="V49" s="48"/>
      <c r="W49" s="48"/>
      <c r="X49" s="48"/>
      <c r="Y49" s="50"/>
      <c r="Z49" s="50"/>
      <c r="AA49" s="50"/>
      <c r="AB49" s="50"/>
      <c r="AC49" s="50"/>
      <c r="AD49" s="50"/>
      <c r="AE49" s="50"/>
      <c r="AF49" s="51"/>
      <c r="AG49" s="51"/>
      <c r="AH49" s="51"/>
      <c r="AI49" s="51"/>
    </row>
    <row r="50" spans="1:35" ht="40" customHeight="1" x14ac:dyDescent="0.35">
      <c r="A50" s="109"/>
      <c r="B50" s="112"/>
      <c r="C50" s="33">
        <v>47</v>
      </c>
      <c r="D50" s="115"/>
      <c r="E50" s="39" t="s">
        <v>30</v>
      </c>
      <c r="F50" s="40" t="s">
        <v>31</v>
      </c>
      <c r="G50" s="40" t="s">
        <v>28</v>
      </c>
      <c r="H50" s="40" t="s">
        <v>29</v>
      </c>
      <c r="I50" s="38">
        <v>14.82</v>
      </c>
      <c r="J50" s="17">
        <v>200</v>
      </c>
      <c r="K50" s="79">
        <f t="shared" si="0"/>
        <v>0</v>
      </c>
      <c r="L50" s="81">
        <f t="shared" si="3"/>
        <v>0</v>
      </c>
      <c r="M50" s="82"/>
      <c r="N50" s="83">
        <f t="shared" si="1"/>
        <v>50</v>
      </c>
      <c r="O50" s="80"/>
      <c r="P50" s="80"/>
      <c r="Q50" s="80"/>
      <c r="R50" s="84">
        <f t="shared" si="2"/>
        <v>200</v>
      </c>
      <c r="S50" s="19" t="str">
        <f t="shared" si="4"/>
        <v>OK</v>
      </c>
      <c r="T50" s="48"/>
      <c r="U50" s="48"/>
      <c r="V50" s="48"/>
      <c r="W50" s="48"/>
      <c r="X50" s="48"/>
      <c r="Y50" s="50"/>
      <c r="Z50" s="50"/>
      <c r="AA50" s="50"/>
      <c r="AB50" s="50"/>
      <c r="AC50" s="50"/>
      <c r="AD50" s="50"/>
      <c r="AE50" s="50"/>
      <c r="AF50" s="51"/>
      <c r="AG50" s="51"/>
      <c r="AH50" s="51"/>
      <c r="AI50" s="51"/>
    </row>
    <row r="51" spans="1:35" ht="40" customHeight="1" x14ac:dyDescent="0.35">
      <c r="A51" s="109"/>
      <c r="B51" s="112"/>
      <c r="C51" s="33">
        <v>48</v>
      </c>
      <c r="D51" s="115"/>
      <c r="E51" s="39" t="s">
        <v>35</v>
      </c>
      <c r="F51" s="40" t="s">
        <v>125</v>
      </c>
      <c r="G51" s="40" t="s">
        <v>36</v>
      </c>
      <c r="H51" s="40" t="s">
        <v>29</v>
      </c>
      <c r="I51" s="38">
        <v>55.57</v>
      </c>
      <c r="J51" s="17">
        <v>100</v>
      </c>
      <c r="K51" s="79">
        <f t="shared" si="0"/>
        <v>0</v>
      </c>
      <c r="L51" s="81">
        <f t="shared" si="3"/>
        <v>0</v>
      </c>
      <c r="M51" s="82"/>
      <c r="N51" s="83">
        <f t="shared" si="1"/>
        <v>25</v>
      </c>
      <c r="O51" s="80"/>
      <c r="P51" s="80"/>
      <c r="Q51" s="80"/>
      <c r="R51" s="84">
        <f t="shared" si="2"/>
        <v>100</v>
      </c>
      <c r="S51" s="19" t="str">
        <f t="shared" si="4"/>
        <v>OK</v>
      </c>
      <c r="T51" s="48"/>
      <c r="U51" s="48"/>
      <c r="V51" s="48"/>
      <c r="W51" s="48"/>
      <c r="X51" s="48"/>
      <c r="Y51" s="50"/>
      <c r="Z51" s="50"/>
      <c r="AA51" s="50"/>
      <c r="AB51" s="50"/>
      <c r="AC51" s="50"/>
      <c r="AD51" s="50"/>
      <c r="AE51" s="50"/>
      <c r="AF51" s="51"/>
      <c r="AG51" s="51"/>
      <c r="AH51" s="51"/>
      <c r="AI51" s="51"/>
    </row>
    <row r="52" spans="1:35" ht="40" customHeight="1" x14ac:dyDescent="0.35">
      <c r="A52" s="109"/>
      <c r="B52" s="112"/>
      <c r="C52" s="33">
        <v>49</v>
      </c>
      <c r="D52" s="115"/>
      <c r="E52" s="39" t="s">
        <v>127</v>
      </c>
      <c r="F52" s="40" t="s">
        <v>125</v>
      </c>
      <c r="G52" s="40" t="s">
        <v>28</v>
      </c>
      <c r="H52" s="40" t="s">
        <v>29</v>
      </c>
      <c r="I52" s="38">
        <v>4.88</v>
      </c>
      <c r="J52" s="17">
        <v>2000</v>
      </c>
      <c r="K52" s="79">
        <f t="shared" si="0"/>
        <v>0</v>
      </c>
      <c r="L52" s="81">
        <f t="shared" si="3"/>
        <v>0</v>
      </c>
      <c r="M52" s="82"/>
      <c r="N52" s="83">
        <f t="shared" si="1"/>
        <v>500</v>
      </c>
      <c r="O52" s="80"/>
      <c r="P52" s="80"/>
      <c r="Q52" s="80"/>
      <c r="R52" s="84">
        <f t="shared" si="2"/>
        <v>2000</v>
      </c>
      <c r="S52" s="19" t="str">
        <f t="shared" si="4"/>
        <v>OK</v>
      </c>
      <c r="T52" s="48"/>
      <c r="U52" s="48"/>
      <c r="V52" s="48"/>
      <c r="W52" s="48"/>
      <c r="X52" s="48"/>
      <c r="Y52" s="50"/>
      <c r="Z52" s="50"/>
      <c r="AA52" s="50"/>
      <c r="AB52" s="50"/>
      <c r="AC52" s="50"/>
      <c r="AD52" s="50"/>
      <c r="AE52" s="50"/>
      <c r="AF52" s="51"/>
      <c r="AG52" s="51"/>
      <c r="AH52" s="51"/>
      <c r="AI52" s="51"/>
    </row>
    <row r="53" spans="1:35" ht="40" customHeight="1" x14ac:dyDescent="0.35">
      <c r="A53" s="109"/>
      <c r="B53" s="112"/>
      <c r="C53" s="33">
        <v>50</v>
      </c>
      <c r="D53" s="115"/>
      <c r="E53" s="39" t="s">
        <v>129</v>
      </c>
      <c r="F53" s="40" t="s">
        <v>37</v>
      </c>
      <c r="G53" s="40" t="s">
        <v>39</v>
      </c>
      <c r="H53" s="40" t="s">
        <v>29</v>
      </c>
      <c r="I53" s="38">
        <v>14.54</v>
      </c>
      <c r="J53" s="17">
        <v>2000</v>
      </c>
      <c r="K53" s="79">
        <f t="shared" si="0"/>
        <v>0</v>
      </c>
      <c r="L53" s="81">
        <f t="shared" si="3"/>
        <v>0</v>
      </c>
      <c r="M53" s="82"/>
      <c r="N53" s="83">
        <f t="shared" si="1"/>
        <v>500</v>
      </c>
      <c r="O53" s="80"/>
      <c r="P53" s="80"/>
      <c r="Q53" s="80"/>
      <c r="R53" s="84">
        <f t="shared" si="2"/>
        <v>2000</v>
      </c>
      <c r="S53" s="19" t="str">
        <f t="shared" si="4"/>
        <v>OK</v>
      </c>
      <c r="T53" s="48"/>
      <c r="U53" s="48"/>
      <c r="V53" s="48"/>
      <c r="W53" s="48"/>
      <c r="X53" s="48"/>
      <c r="Y53" s="50"/>
      <c r="Z53" s="50"/>
      <c r="AA53" s="50"/>
      <c r="AB53" s="50"/>
      <c r="AC53" s="50"/>
      <c r="AD53" s="50"/>
      <c r="AE53" s="50"/>
      <c r="AF53" s="51"/>
      <c r="AG53" s="51"/>
      <c r="AH53" s="51"/>
      <c r="AI53" s="51"/>
    </row>
    <row r="54" spans="1:35" ht="40" customHeight="1" x14ac:dyDescent="0.35">
      <c r="A54" s="109"/>
      <c r="B54" s="112"/>
      <c r="C54" s="33">
        <v>51</v>
      </c>
      <c r="D54" s="115"/>
      <c r="E54" s="39" t="s">
        <v>130</v>
      </c>
      <c r="F54" s="40" t="s">
        <v>37</v>
      </c>
      <c r="G54" s="40" t="s">
        <v>40</v>
      </c>
      <c r="H54" s="40" t="s">
        <v>29</v>
      </c>
      <c r="I54" s="38">
        <v>15.8</v>
      </c>
      <c r="J54" s="17">
        <v>200</v>
      </c>
      <c r="K54" s="79">
        <f t="shared" si="0"/>
        <v>0</v>
      </c>
      <c r="L54" s="81">
        <f t="shared" si="3"/>
        <v>0</v>
      </c>
      <c r="M54" s="82"/>
      <c r="N54" s="83">
        <f t="shared" si="1"/>
        <v>50</v>
      </c>
      <c r="O54" s="80"/>
      <c r="P54" s="80"/>
      <c r="Q54" s="80"/>
      <c r="R54" s="84">
        <f t="shared" si="2"/>
        <v>200</v>
      </c>
      <c r="S54" s="19" t="str">
        <f t="shared" si="4"/>
        <v>OK</v>
      </c>
      <c r="T54" s="48"/>
      <c r="U54" s="48"/>
      <c r="V54" s="48"/>
      <c r="W54" s="48"/>
      <c r="X54" s="48"/>
      <c r="Y54" s="50"/>
      <c r="Z54" s="50"/>
      <c r="AA54" s="50"/>
      <c r="AB54" s="50"/>
      <c r="AC54" s="50"/>
      <c r="AD54" s="50"/>
      <c r="AE54" s="50"/>
      <c r="AF54" s="51"/>
      <c r="AG54" s="51"/>
      <c r="AH54" s="51"/>
      <c r="AI54" s="51"/>
    </row>
    <row r="55" spans="1:35" ht="40" customHeight="1" x14ac:dyDescent="0.35">
      <c r="A55" s="109"/>
      <c r="B55" s="112"/>
      <c r="C55" s="33">
        <v>52</v>
      </c>
      <c r="D55" s="115"/>
      <c r="E55" s="39" t="s">
        <v>44</v>
      </c>
      <c r="F55" s="40" t="s">
        <v>37</v>
      </c>
      <c r="G55" s="40" t="s">
        <v>45</v>
      </c>
      <c r="H55" s="40" t="s">
        <v>29</v>
      </c>
      <c r="I55" s="38">
        <v>25.35</v>
      </c>
      <c r="J55" s="17">
        <v>300</v>
      </c>
      <c r="K55" s="79">
        <f t="shared" si="0"/>
        <v>0</v>
      </c>
      <c r="L55" s="81">
        <f t="shared" si="3"/>
        <v>0</v>
      </c>
      <c r="M55" s="82"/>
      <c r="N55" s="83">
        <f t="shared" si="1"/>
        <v>75</v>
      </c>
      <c r="O55" s="80"/>
      <c r="P55" s="80"/>
      <c r="Q55" s="80"/>
      <c r="R55" s="84">
        <f t="shared" si="2"/>
        <v>300</v>
      </c>
      <c r="S55" s="19" t="str">
        <f t="shared" si="4"/>
        <v>OK</v>
      </c>
      <c r="T55" s="48"/>
      <c r="U55" s="48"/>
      <c r="V55" s="48"/>
      <c r="W55" s="48"/>
      <c r="X55" s="48"/>
      <c r="Y55" s="50"/>
      <c r="Z55" s="50"/>
      <c r="AA55" s="50"/>
      <c r="AB55" s="50"/>
      <c r="AC55" s="50"/>
      <c r="AD55" s="50"/>
      <c r="AE55" s="50"/>
      <c r="AF55" s="51"/>
      <c r="AG55" s="51"/>
      <c r="AH55" s="51"/>
      <c r="AI55" s="51"/>
    </row>
    <row r="56" spans="1:35" ht="40" customHeight="1" x14ac:dyDescent="0.35">
      <c r="A56" s="109"/>
      <c r="B56" s="112"/>
      <c r="C56" s="33">
        <v>53</v>
      </c>
      <c r="D56" s="115"/>
      <c r="E56" s="39" t="s">
        <v>46</v>
      </c>
      <c r="F56" s="40" t="s">
        <v>37</v>
      </c>
      <c r="G56" s="40" t="s">
        <v>47</v>
      </c>
      <c r="H56" s="40" t="s">
        <v>29</v>
      </c>
      <c r="I56" s="38">
        <v>20</v>
      </c>
      <c r="J56" s="17">
        <v>300</v>
      </c>
      <c r="K56" s="79">
        <f t="shared" si="0"/>
        <v>0</v>
      </c>
      <c r="L56" s="81">
        <f t="shared" si="3"/>
        <v>0</v>
      </c>
      <c r="M56" s="82"/>
      <c r="N56" s="83">
        <f t="shared" si="1"/>
        <v>75</v>
      </c>
      <c r="O56" s="80"/>
      <c r="P56" s="80"/>
      <c r="Q56" s="80"/>
      <c r="R56" s="84">
        <f t="shared" si="2"/>
        <v>300</v>
      </c>
      <c r="S56" s="19" t="str">
        <f t="shared" si="4"/>
        <v>OK</v>
      </c>
      <c r="T56" s="48"/>
      <c r="U56" s="48"/>
      <c r="V56" s="48"/>
      <c r="W56" s="48"/>
      <c r="X56" s="48"/>
      <c r="Y56" s="50"/>
      <c r="Z56" s="50"/>
      <c r="AA56" s="50"/>
      <c r="AB56" s="50"/>
      <c r="AC56" s="50"/>
      <c r="AD56" s="50"/>
      <c r="AE56" s="50"/>
      <c r="AF56" s="51"/>
      <c r="AG56" s="51"/>
      <c r="AH56" s="51"/>
      <c r="AI56" s="51"/>
    </row>
    <row r="57" spans="1:35" ht="40" customHeight="1" x14ac:dyDescent="0.35">
      <c r="A57" s="109"/>
      <c r="B57" s="112"/>
      <c r="C57" s="33">
        <v>54</v>
      </c>
      <c r="D57" s="115"/>
      <c r="E57" s="39" t="s">
        <v>48</v>
      </c>
      <c r="F57" s="40" t="s">
        <v>37</v>
      </c>
      <c r="G57" s="40" t="s">
        <v>49</v>
      </c>
      <c r="H57" s="40" t="s">
        <v>29</v>
      </c>
      <c r="I57" s="38">
        <v>14.23</v>
      </c>
      <c r="J57" s="17">
        <v>200</v>
      </c>
      <c r="K57" s="79">
        <f t="shared" si="0"/>
        <v>0</v>
      </c>
      <c r="L57" s="81">
        <f t="shared" si="3"/>
        <v>0</v>
      </c>
      <c r="M57" s="82"/>
      <c r="N57" s="83">
        <f t="shared" si="1"/>
        <v>50</v>
      </c>
      <c r="O57" s="80"/>
      <c r="P57" s="80"/>
      <c r="Q57" s="80"/>
      <c r="R57" s="84">
        <f t="shared" si="2"/>
        <v>200</v>
      </c>
      <c r="S57" s="19" t="str">
        <f t="shared" si="4"/>
        <v>OK</v>
      </c>
      <c r="T57" s="48"/>
      <c r="U57" s="48"/>
      <c r="V57" s="48"/>
      <c r="W57" s="48"/>
      <c r="X57" s="48"/>
      <c r="Y57" s="50"/>
      <c r="Z57" s="50"/>
      <c r="AA57" s="50"/>
      <c r="AB57" s="50"/>
      <c r="AC57" s="50"/>
      <c r="AD57" s="50"/>
      <c r="AE57" s="50"/>
      <c r="AF57" s="51"/>
      <c r="AG57" s="51"/>
      <c r="AH57" s="51"/>
      <c r="AI57" s="51"/>
    </row>
    <row r="58" spans="1:35" ht="40" customHeight="1" x14ac:dyDescent="0.35">
      <c r="A58" s="109"/>
      <c r="B58" s="112"/>
      <c r="C58" s="33">
        <v>55</v>
      </c>
      <c r="D58" s="115"/>
      <c r="E58" s="39" t="s">
        <v>54</v>
      </c>
      <c r="F58" s="40" t="s">
        <v>37</v>
      </c>
      <c r="G58" s="40" t="s">
        <v>95</v>
      </c>
      <c r="H58" s="40" t="s">
        <v>29</v>
      </c>
      <c r="I58" s="38">
        <v>64.08</v>
      </c>
      <c r="J58" s="17">
        <v>100</v>
      </c>
      <c r="K58" s="79">
        <f t="shared" si="0"/>
        <v>0</v>
      </c>
      <c r="L58" s="81">
        <f t="shared" si="3"/>
        <v>0</v>
      </c>
      <c r="M58" s="82"/>
      <c r="N58" s="83">
        <f t="shared" si="1"/>
        <v>25</v>
      </c>
      <c r="O58" s="80"/>
      <c r="P58" s="80"/>
      <c r="Q58" s="80"/>
      <c r="R58" s="84">
        <f t="shared" si="2"/>
        <v>100</v>
      </c>
      <c r="S58" s="19" t="str">
        <f t="shared" si="4"/>
        <v>OK</v>
      </c>
      <c r="T58" s="48"/>
      <c r="U58" s="48"/>
      <c r="V58" s="48"/>
      <c r="W58" s="48"/>
      <c r="X58" s="48"/>
      <c r="Y58" s="50"/>
      <c r="Z58" s="50"/>
      <c r="AA58" s="50"/>
      <c r="AB58" s="50"/>
      <c r="AC58" s="50"/>
      <c r="AD58" s="50"/>
      <c r="AE58" s="50"/>
      <c r="AF58" s="51"/>
      <c r="AG58" s="51"/>
      <c r="AH58" s="51"/>
      <c r="AI58" s="51"/>
    </row>
    <row r="59" spans="1:35" ht="40" customHeight="1" x14ac:dyDescent="0.35">
      <c r="A59" s="109"/>
      <c r="B59" s="112"/>
      <c r="C59" s="33">
        <v>56</v>
      </c>
      <c r="D59" s="115"/>
      <c r="E59" s="39" t="s">
        <v>56</v>
      </c>
      <c r="F59" s="40" t="s">
        <v>37</v>
      </c>
      <c r="G59" s="40" t="s">
        <v>96</v>
      </c>
      <c r="H59" s="40" t="s">
        <v>29</v>
      </c>
      <c r="I59" s="38">
        <v>24.58</v>
      </c>
      <c r="J59" s="17">
        <v>100</v>
      </c>
      <c r="K59" s="79">
        <f t="shared" si="0"/>
        <v>0</v>
      </c>
      <c r="L59" s="81">
        <f t="shared" si="3"/>
        <v>0</v>
      </c>
      <c r="M59" s="82"/>
      <c r="N59" s="83">
        <f t="shared" si="1"/>
        <v>25</v>
      </c>
      <c r="O59" s="80"/>
      <c r="P59" s="80"/>
      <c r="Q59" s="80"/>
      <c r="R59" s="84">
        <f t="shared" si="2"/>
        <v>100</v>
      </c>
      <c r="S59" s="19" t="str">
        <f t="shared" si="4"/>
        <v>OK</v>
      </c>
      <c r="T59" s="48"/>
      <c r="U59" s="48"/>
      <c r="V59" s="48"/>
      <c r="W59" s="48"/>
      <c r="X59" s="48"/>
      <c r="Y59" s="50"/>
      <c r="Z59" s="50"/>
      <c r="AA59" s="50"/>
      <c r="AB59" s="50"/>
      <c r="AC59" s="50"/>
      <c r="AD59" s="50"/>
      <c r="AE59" s="50"/>
      <c r="AF59" s="51"/>
      <c r="AG59" s="51"/>
      <c r="AH59" s="51"/>
      <c r="AI59" s="51"/>
    </row>
    <row r="60" spans="1:35" ht="40" customHeight="1" x14ac:dyDescent="0.35">
      <c r="A60" s="109"/>
      <c r="B60" s="112"/>
      <c r="C60" s="33">
        <v>57</v>
      </c>
      <c r="D60" s="115"/>
      <c r="E60" s="39" t="s">
        <v>58</v>
      </c>
      <c r="F60" s="40" t="s">
        <v>37</v>
      </c>
      <c r="G60" s="40" t="s">
        <v>59</v>
      </c>
      <c r="H60" s="40" t="s">
        <v>29</v>
      </c>
      <c r="I60" s="38">
        <v>55.06</v>
      </c>
      <c r="J60" s="17">
        <v>80</v>
      </c>
      <c r="K60" s="79">
        <f t="shared" si="0"/>
        <v>0</v>
      </c>
      <c r="L60" s="81">
        <f t="shared" si="3"/>
        <v>0</v>
      </c>
      <c r="M60" s="82"/>
      <c r="N60" s="83">
        <f t="shared" si="1"/>
        <v>20</v>
      </c>
      <c r="O60" s="80"/>
      <c r="P60" s="80"/>
      <c r="Q60" s="80"/>
      <c r="R60" s="84">
        <f t="shared" si="2"/>
        <v>80</v>
      </c>
      <c r="S60" s="19" t="str">
        <f t="shared" si="4"/>
        <v>OK</v>
      </c>
      <c r="T60" s="48"/>
      <c r="U60" s="48"/>
      <c r="V60" s="48"/>
      <c r="W60" s="48"/>
      <c r="X60" s="48"/>
      <c r="Y60" s="50"/>
      <c r="Z60" s="50"/>
      <c r="AA60" s="50"/>
      <c r="AB60" s="50"/>
      <c r="AC60" s="50"/>
      <c r="AD60" s="50"/>
      <c r="AE60" s="50"/>
      <c r="AF60" s="51"/>
      <c r="AG60" s="51"/>
      <c r="AH60" s="51"/>
      <c r="AI60" s="51"/>
    </row>
    <row r="61" spans="1:35" ht="40" customHeight="1" x14ac:dyDescent="0.35">
      <c r="A61" s="109"/>
      <c r="B61" s="112"/>
      <c r="C61" s="33">
        <v>58</v>
      </c>
      <c r="D61" s="115"/>
      <c r="E61" s="39" t="s">
        <v>62</v>
      </c>
      <c r="F61" s="40" t="s">
        <v>125</v>
      </c>
      <c r="G61" s="40" t="s">
        <v>63</v>
      </c>
      <c r="H61" s="40" t="s">
        <v>29</v>
      </c>
      <c r="I61" s="38">
        <v>985.48</v>
      </c>
      <c r="J61" s="17">
        <v>2</v>
      </c>
      <c r="K61" s="79">
        <f t="shared" si="0"/>
        <v>0</v>
      </c>
      <c r="L61" s="81">
        <f t="shared" si="3"/>
        <v>0</v>
      </c>
      <c r="M61" s="82"/>
      <c r="N61" s="83">
        <f t="shared" si="1"/>
        <v>0</v>
      </c>
      <c r="O61" s="80"/>
      <c r="P61" s="80"/>
      <c r="Q61" s="80"/>
      <c r="R61" s="84">
        <f t="shared" si="2"/>
        <v>2</v>
      </c>
      <c r="S61" s="19" t="str">
        <f t="shared" si="4"/>
        <v>OK</v>
      </c>
      <c r="T61" s="48"/>
      <c r="U61" s="48"/>
      <c r="V61" s="48"/>
      <c r="W61" s="48"/>
      <c r="X61" s="48"/>
      <c r="Y61" s="50"/>
      <c r="Z61" s="50"/>
      <c r="AA61" s="50"/>
      <c r="AB61" s="50"/>
      <c r="AC61" s="50"/>
      <c r="AD61" s="50"/>
      <c r="AE61" s="50"/>
      <c r="AF61" s="51"/>
      <c r="AG61" s="51"/>
      <c r="AH61" s="51"/>
      <c r="AI61" s="51"/>
    </row>
    <row r="62" spans="1:35" ht="40" customHeight="1" x14ac:dyDescent="0.35">
      <c r="A62" s="109"/>
      <c r="B62" s="112"/>
      <c r="C62" s="33">
        <v>59</v>
      </c>
      <c r="D62" s="115"/>
      <c r="E62" s="39" t="s">
        <v>64</v>
      </c>
      <c r="F62" s="40" t="s">
        <v>125</v>
      </c>
      <c r="G62" s="40" t="s">
        <v>63</v>
      </c>
      <c r="H62" s="40" t="s">
        <v>29</v>
      </c>
      <c r="I62" s="38">
        <v>518.16999999999996</v>
      </c>
      <c r="J62" s="17">
        <v>10</v>
      </c>
      <c r="K62" s="79">
        <f t="shared" si="0"/>
        <v>0</v>
      </c>
      <c r="L62" s="81">
        <f t="shared" si="3"/>
        <v>0</v>
      </c>
      <c r="M62" s="82"/>
      <c r="N62" s="83">
        <f t="shared" si="1"/>
        <v>2</v>
      </c>
      <c r="O62" s="80"/>
      <c r="P62" s="80"/>
      <c r="Q62" s="80"/>
      <c r="R62" s="84">
        <f t="shared" si="2"/>
        <v>10</v>
      </c>
      <c r="S62" s="19" t="str">
        <f t="shared" si="4"/>
        <v>OK</v>
      </c>
      <c r="T62" s="48"/>
      <c r="U62" s="48"/>
      <c r="V62" s="48"/>
      <c r="W62" s="48"/>
      <c r="X62" s="48"/>
      <c r="Y62" s="50"/>
      <c r="Z62" s="50"/>
      <c r="AA62" s="50"/>
      <c r="AB62" s="50"/>
      <c r="AC62" s="50"/>
      <c r="AD62" s="50"/>
      <c r="AE62" s="50"/>
      <c r="AF62" s="51"/>
      <c r="AG62" s="51"/>
      <c r="AH62" s="51"/>
      <c r="AI62" s="51"/>
    </row>
    <row r="63" spans="1:35" ht="40" customHeight="1" x14ac:dyDescent="0.35">
      <c r="A63" s="109"/>
      <c r="B63" s="112"/>
      <c r="C63" s="33">
        <v>60</v>
      </c>
      <c r="D63" s="115"/>
      <c r="E63" s="39" t="s">
        <v>65</v>
      </c>
      <c r="F63" s="40" t="s">
        <v>125</v>
      </c>
      <c r="G63" s="40" t="s">
        <v>66</v>
      </c>
      <c r="H63" s="40" t="s">
        <v>29</v>
      </c>
      <c r="I63" s="38">
        <v>139.9</v>
      </c>
      <c r="J63" s="17">
        <v>10</v>
      </c>
      <c r="K63" s="79">
        <f t="shared" si="0"/>
        <v>0</v>
      </c>
      <c r="L63" s="81">
        <f t="shared" si="3"/>
        <v>0</v>
      </c>
      <c r="M63" s="82"/>
      <c r="N63" s="83">
        <f t="shared" si="1"/>
        <v>2</v>
      </c>
      <c r="O63" s="80"/>
      <c r="P63" s="80"/>
      <c r="Q63" s="80"/>
      <c r="R63" s="84">
        <f t="shared" si="2"/>
        <v>10</v>
      </c>
      <c r="S63" s="19" t="str">
        <f t="shared" si="4"/>
        <v>OK</v>
      </c>
      <c r="T63" s="48"/>
      <c r="U63" s="48"/>
      <c r="V63" s="48"/>
      <c r="W63" s="48"/>
      <c r="X63" s="48"/>
      <c r="Y63" s="50"/>
      <c r="Z63" s="50"/>
      <c r="AA63" s="50"/>
      <c r="AB63" s="50"/>
      <c r="AC63" s="50"/>
      <c r="AD63" s="50"/>
      <c r="AE63" s="50"/>
      <c r="AF63" s="51"/>
      <c r="AG63" s="51"/>
      <c r="AH63" s="51"/>
      <c r="AI63" s="51"/>
    </row>
    <row r="64" spans="1:35" ht="40" customHeight="1" x14ac:dyDescent="0.35">
      <c r="A64" s="109"/>
      <c r="B64" s="112"/>
      <c r="C64" s="33">
        <v>61</v>
      </c>
      <c r="D64" s="115"/>
      <c r="E64" s="39" t="s">
        <v>67</v>
      </c>
      <c r="F64" s="40" t="s">
        <v>125</v>
      </c>
      <c r="G64" s="40" t="s">
        <v>68</v>
      </c>
      <c r="H64" s="40" t="s">
        <v>29</v>
      </c>
      <c r="I64" s="38">
        <v>642.58000000000004</v>
      </c>
      <c r="J64" s="17">
        <v>4</v>
      </c>
      <c r="K64" s="79">
        <f t="shared" si="0"/>
        <v>0</v>
      </c>
      <c r="L64" s="81">
        <f t="shared" si="3"/>
        <v>0</v>
      </c>
      <c r="M64" s="82"/>
      <c r="N64" s="83">
        <f t="shared" si="1"/>
        <v>1</v>
      </c>
      <c r="O64" s="80"/>
      <c r="P64" s="80"/>
      <c r="Q64" s="80"/>
      <c r="R64" s="84">
        <f t="shared" si="2"/>
        <v>4</v>
      </c>
      <c r="S64" s="19" t="str">
        <f t="shared" si="4"/>
        <v>OK</v>
      </c>
      <c r="T64" s="48"/>
      <c r="U64" s="48"/>
      <c r="V64" s="48"/>
      <c r="W64" s="48"/>
      <c r="X64" s="48"/>
      <c r="Y64" s="50"/>
      <c r="Z64" s="50"/>
      <c r="AA64" s="50"/>
      <c r="AB64" s="50"/>
      <c r="AC64" s="50"/>
      <c r="AD64" s="50"/>
      <c r="AE64" s="50"/>
      <c r="AF64" s="51"/>
      <c r="AG64" s="51"/>
      <c r="AH64" s="51"/>
      <c r="AI64" s="51"/>
    </row>
    <row r="65" spans="1:35" ht="40" customHeight="1" x14ac:dyDescent="0.35">
      <c r="A65" s="109"/>
      <c r="B65" s="112"/>
      <c r="C65" s="33">
        <v>62</v>
      </c>
      <c r="D65" s="115"/>
      <c r="E65" s="39" t="s">
        <v>74</v>
      </c>
      <c r="F65" s="40" t="s">
        <v>125</v>
      </c>
      <c r="G65" s="40" t="s">
        <v>39</v>
      </c>
      <c r="H65" s="40" t="s">
        <v>29</v>
      </c>
      <c r="I65" s="38">
        <v>993.02</v>
      </c>
      <c r="J65" s="17">
        <v>10</v>
      </c>
      <c r="K65" s="79">
        <f t="shared" si="0"/>
        <v>0</v>
      </c>
      <c r="L65" s="81">
        <f t="shared" si="3"/>
        <v>0</v>
      </c>
      <c r="M65" s="82"/>
      <c r="N65" s="83">
        <f t="shared" si="1"/>
        <v>2</v>
      </c>
      <c r="O65" s="80"/>
      <c r="P65" s="80"/>
      <c r="Q65" s="80"/>
      <c r="R65" s="84">
        <f t="shared" si="2"/>
        <v>10</v>
      </c>
      <c r="S65" s="19" t="str">
        <f t="shared" si="4"/>
        <v>OK</v>
      </c>
      <c r="T65" s="48"/>
      <c r="U65" s="48"/>
      <c r="V65" s="48"/>
      <c r="W65" s="48"/>
      <c r="X65" s="48"/>
      <c r="Y65" s="50"/>
      <c r="Z65" s="50"/>
      <c r="AA65" s="50"/>
      <c r="AB65" s="50"/>
      <c r="AC65" s="50"/>
      <c r="AD65" s="50"/>
      <c r="AE65" s="50"/>
      <c r="AF65" s="51"/>
      <c r="AG65" s="51"/>
      <c r="AH65" s="51"/>
      <c r="AI65" s="51"/>
    </row>
    <row r="66" spans="1:35" ht="40" customHeight="1" x14ac:dyDescent="0.35">
      <c r="A66" s="109"/>
      <c r="B66" s="112"/>
      <c r="C66" s="33">
        <v>63</v>
      </c>
      <c r="D66" s="115"/>
      <c r="E66" s="39" t="s">
        <v>78</v>
      </c>
      <c r="F66" s="40" t="s">
        <v>125</v>
      </c>
      <c r="G66" s="40" t="s">
        <v>28</v>
      </c>
      <c r="H66" s="40" t="s">
        <v>29</v>
      </c>
      <c r="I66" s="38">
        <v>66.69</v>
      </c>
      <c r="J66" s="17">
        <v>50</v>
      </c>
      <c r="K66" s="79">
        <f t="shared" si="0"/>
        <v>0</v>
      </c>
      <c r="L66" s="81">
        <f t="shared" si="3"/>
        <v>0</v>
      </c>
      <c r="M66" s="82"/>
      <c r="N66" s="83">
        <f t="shared" si="1"/>
        <v>12</v>
      </c>
      <c r="O66" s="80"/>
      <c r="P66" s="80"/>
      <c r="Q66" s="80"/>
      <c r="R66" s="84">
        <f t="shared" si="2"/>
        <v>50</v>
      </c>
      <c r="S66" s="19" t="str">
        <f t="shared" si="4"/>
        <v>OK</v>
      </c>
      <c r="T66" s="48"/>
      <c r="U66" s="48"/>
      <c r="V66" s="48"/>
      <c r="W66" s="48"/>
      <c r="X66" s="48"/>
      <c r="Y66" s="50"/>
      <c r="Z66" s="50"/>
      <c r="AA66" s="50"/>
      <c r="AB66" s="50"/>
      <c r="AC66" s="50"/>
      <c r="AD66" s="50"/>
      <c r="AE66" s="50"/>
      <c r="AF66" s="51"/>
      <c r="AG66" s="51"/>
      <c r="AH66" s="51"/>
      <c r="AI66" s="51"/>
    </row>
    <row r="67" spans="1:35" ht="40" customHeight="1" x14ac:dyDescent="0.35">
      <c r="A67" s="109"/>
      <c r="B67" s="112"/>
      <c r="C67" s="33">
        <v>64</v>
      </c>
      <c r="D67" s="115"/>
      <c r="E67" s="39" t="s">
        <v>131</v>
      </c>
      <c r="F67" s="40" t="s">
        <v>125</v>
      </c>
      <c r="G67" s="40" t="s">
        <v>28</v>
      </c>
      <c r="H67" s="40" t="s">
        <v>29</v>
      </c>
      <c r="I67" s="38">
        <v>63.14</v>
      </c>
      <c r="J67" s="17">
        <v>100</v>
      </c>
      <c r="K67" s="79">
        <f t="shared" si="0"/>
        <v>0</v>
      </c>
      <c r="L67" s="81">
        <f t="shared" si="3"/>
        <v>0</v>
      </c>
      <c r="M67" s="82"/>
      <c r="N67" s="83">
        <f t="shared" si="1"/>
        <v>25</v>
      </c>
      <c r="O67" s="80"/>
      <c r="P67" s="80"/>
      <c r="Q67" s="80"/>
      <c r="R67" s="84">
        <f t="shared" si="2"/>
        <v>100</v>
      </c>
      <c r="S67" s="19" t="str">
        <f t="shared" si="4"/>
        <v>OK</v>
      </c>
      <c r="T67" s="48"/>
      <c r="U67" s="48"/>
      <c r="V67" s="48"/>
      <c r="W67" s="48"/>
      <c r="X67" s="48"/>
      <c r="Y67" s="50"/>
      <c r="Z67" s="50"/>
      <c r="AA67" s="50"/>
      <c r="AB67" s="50"/>
      <c r="AC67" s="50"/>
      <c r="AD67" s="50"/>
      <c r="AE67" s="50"/>
      <c r="AF67" s="51"/>
      <c r="AG67" s="51"/>
      <c r="AH67" s="51"/>
      <c r="AI67" s="51"/>
    </row>
    <row r="68" spans="1:35" ht="40" customHeight="1" x14ac:dyDescent="0.35">
      <c r="A68" s="109"/>
      <c r="B68" s="112"/>
      <c r="C68" s="33">
        <v>65</v>
      </c>
      <c r="D68" s="115"/>
      <c r="E68" s="39" t="s">
        <v>132</v>
      </c>
      <c r="F68" s="40" t="s">
        <v>37</v>
      </c>
      <c r="G68" s="40" t="s">
        <v>79</v>
      </c>
      <c r="H68" s="40" t="s">
        <v>29</v>
      </c>
      <c r="I68" s="38">
        <v>11.99</v>
      </c>
      <c r="J68" s="17">
        <v>3000</v>
      </c>
      <c r="K68" s="79">
        <f t="shared" ref="K68:K131" si="5">IF(SUM(T68:AK68)&gt;J68,J68,SUM(T68:AK68))</f>
        <v>0</v>
      </c>
      <c r="L68" s="81">
        <f t="shared" si="3"/>
        <v>0</v>
      </c>
      <c r="M68" s="82"/>
      <c r="N68" s="83">
        <f t="shared" ref="N68:N131" si="6">ROUND(IF(J68*0.25-0.5&lt;0,0,J68*0.25-0.5),0)-Q68-O68</f>
        <v>750</v>
      </c>
      <c r="O68" s="80"/>
      <c r="P68" s="80"/>
      <c r="Q68" s="80"/>
      <c r="R68" s="84">
        <f t="shared" ref="R68:R131" si="7">J68-(SUM(T68:AC68))+M68</f>
        <v>3000</v>
      </c>
      <c r="S68" s="19" t="str">
        <f t="shared" si="4"/>
        <v>OK</v>
      </c>
      <c r="T68" s="48"/>
      <c r="U68" s="48"/>
      <c r="V68" s="48"/>
      <c r="W68" s="48"/>
      <c r="X68" s="48"/>
      <c r="Y68" s="50"/>
      <c r="Z68" s="50"/>
      <c r="AA68" s="50"/>
      <c r="AB68" s="50"/>
      <c r="AC68" s="50"/>
      <c r="AD68" s="50"/>
      <c r="AE68" s="50"/>
      <c r="AF68" s="51"/>
      <c r="AG68" s="51"/>
      <c r="AH68" s="51"/>
      <c r="AI68" s="51"/>
    </row>
    <row r="69" spans="1:35" ht="40" customHeight="1" x14ac:dyDescent="0.35">
      <c r="A69" s="109"/>
      <c r="B69" s="112"/>
      <c r="C69" s="33">
        <v>66</v>
      </c>
      <c r="D69" s="115"/>
      <c r="E69" s="39" t="s">
        <v>133</v>
      </c>
      <c r="F69" s="40" t="s">
        <v>37</v>
      </c>
      <c r="G69" s="40" t="s">
        <v>80</v>
      </c>
      <c r="H69" s="40" t="s">
        <v>29</v>
      </c>
      <c r="I69" s="38">
        <v>18.37</v>
      </c>
      <c r="J69" s="17">
        <v>3000</v>
      </c>
      <c r="K69" s="79">
        <f t="shared" si="5"/>
        <v>0</v>
      </c>
      <c r="L69" s="81">
        <f t="shared" ref="L69:L132" si="8">(SUM(T69:AK69))</f>
        <v>0</v>
      </c>
      <c r="M69" s="82"/>
      <c r="N69" s="83">
        <f t="shared" si="6"/>
        <v>750</v>
      </c>
      <c r="O69" s="80"/>
      <c r="P69" s="80"/>
      <c r="Q69" s="80"/>
      <c r="R69" s="84">
        <f t="shared" si="7"/>
        <v>3000</v>
      </c>
      <c r="S69" s="19" t="str">
        <f t="shared" ref="S69:S294" si="9">IF(R69&lt;0,"ATENÇÃO","OK")</f>
        <v>OK</v>
      </c>
      <c r="T69" s="48"/>
      <c r="U69" s="48"/>
      <c r="V69" s="48"/>
      <c r="W69" s="48"/>
      <c r="X69" s="48"/>
      <c r="Y69" s="50"/>
      <c r="Z69" s="50"/>
      <c r="AA69" s="50"/>
      <c r="AB69" s="50"/>
      <c r="AC69" s="50"/>
      <c r="AD69" s="50"/>
      <c r="AE69" s="50"/>
      <c r="AF69" s="51"/>
      <c r="AG69" s="51"/>
      <c r="AH69" s="51"/>
      <c r="AI69" s="51"/>
    </row>
    <row r="70" spans="1:35" ht="40" customHeight="1" x14ac:dyDescent="0.35">
      <c r="A70" s="109"/>
      <c r="B70" s="112"/>
      <c r="C70" s="33">
        <v>67</v>
      </c>
      <c r="D70" s="115"/>
      <c r="E70" s="39" t="s">
        <v>134</v>
      </c>
      <c r="F70" s="40" t="s">
        <v>37</v>
      </c>
      <c r="G70" s="40" t="s">
        <v>81</v>
      </c>
      <c r="H70" s="40" t="s">
        <v>29</v>
      </c>
      <c r="I70" s="38">
        <v>19.25</v>
      </c>
      <c r="J70" s="17">
        <v>3000</v>
      </c>
      <c r="K70" s="79">
        <f t="shared" si="5"/>
        <v>0</v>
      </c>
      <c r="L70" s="81">
        <f t="shared" si="8"/>
        <v>0</v>
      </c>
      <c r="M70" s="82"/>
      <c r="N70" s="83">
        <f t="shared" si="6"/>
        <v>750</v>
      </c>
      <c r="O70" s="80"/>
      <c r="P70" s="80"/>
      <c r="Q70" s="80"/>
      <c r="R70" s="84">
        <f t="shared" si="7"/>
        <v>3000</v>
      </c>
      <c r="S70" s="19" t="str">
        <f t="shared" si="9"/>
        <v>OK</v>
      </c>
      <c r="T70" s="48"/>
      <c r="U70" s="48"/>
      <c r="V70" s="48"/>
      <c r="W70" s="48"/>
      <c r="X70" s="48"/>
      <c r="Y70" s="50"/>
      <c r="Z70" s="50"/>
      <c r="AA70" s="50"/>
      <c r="AB70" s="50"/>
      <c r="AC70" s="50"/>
      <c r="AD70" s="50"/>
      <c r="AE70" s="50"/>
      <c r="AF70" s="51"/>
      <c r="AG70" s="51"/>
      <c r="AH70" s="51"/>
      <c r="AI70" s="51"/>
    </row>
    <row r="71" spans="1:35" ht="40" customHeight="1" x14ac:dyDescent="0.35">
      <c r="A71" s="109"/>
      <c r="B71" s="112"/>
      <c r="C71" s="33">
        <v>68</v>
      </c>
      <c r="D71" s="115"/>
      <c r="E71" s="39" t="s">
        <v>135</v>
      </c>
      <c r="F71" s="40" t="s">
        <v>37</v>
      </c>
      <c r="G71" s="40" t="s">
        <v>82</v>
      </c>
      <c r="H71" s="40" t="s">
        <v>29</v>
      </c>
      <c r="I71" s="38">
        <v>48.47</v>
      </c>
      <c r="J71" s="17">
        <v>500</v>
      </c>
      <c r="K71" s="79">
        <f t="shared" si="5"/>
        <v>0</v>
      </c>
      <c r="L71" s="81">
        <f t="shared" si="8"/>
        <v>0</v>
      </c>
      <c r="M71" s="82"/>
      <c r="N71" s="83">
        <f t="shared" si="6"/>
        <v>125</v>
      </c>
      <c r="O71" s="80"/>
      <c r="P71" s="80"/>
      <c r="Q71" s="80"/>
      <c r="R71" s="84">
        <f t="shared" si="7"/>
        <v>500</v>
      </c>
      <c r="S71" s="19" t="str">
        <f t="shared" si="9"/>
        <v>OK</v>
      </c>
      <c r="T71" s="48"/>
      <c r="U71" s="48"/>
      <c r="V71" s="48"/>
      <c r="W71" s="48"/>
      <c r="X71" s="48"/>
      <c r="Y71" s="50"/>
      <c r="Z71" s="50"/>
      <c r="AA71" s="50"/>
      <c r="AB71" s="50"/>
      <c r="AC71" s="50"/>
      <c r="AD71" s="50"/>
      <c r="AE71" s="50"/>
      <c r="AF71" s="51"/>
      <c r="AG71" s="51"/>
      <c r="AH71" s="51"/>
      <c r="AI71" s="51"/>
    </row>
    <row r="72" spans="1:35" ht="40" customHeight="1" x14ac:dyDescent="0.35">
      <c r="A72" s="109"/>
      <c r="B72" s="112"/>
      <c r="C72" s="33">
        <v>69</v>
      </c>
      <c r="D72" s="115"/>
      <c r="E72" s="39" t="s">
        <v>136</v>
      </c>
      <c r="F72" s="40" t="s">
        <v>37</v>
      </c>
      <c r="G72" s="40" t="s">
        <v>83</v>
      </c>
      <c r="H72" s="40" t="s">
        <v>29</v>
      </c>
      <c r="I72" s="38">
        <v>25.36</v>
      </c>
      <c r="J72" s="17">
        <v>500</v>
      </c>
      <c r="K72" s="79">
        <f t="shared" si="5"/>
        <v>0</v>
      </c>
      <c r="L72" s="81">
        <f t="shared" si="8"/>
        <v>0</v>
      </c>
      <c r="M72" s="82"/>
      <c r="N72" s="83">
        <f t="shared" si="6"/>
        <v>125</v>
      </c>
      <c r="O72" s="80"/>
      <c r="P72" s="80"/>
      <c r="Q72" s="80"/>
      <c r="R72" s="84">
        <f t="shared" si="7"/>
        <v>500</v>
      </c>
      <c r="S72" s="19" t="str">
        <f t="shared" si="9"/>
        <v>OK</v>
      </c>
      <c r="T72" s="48"/>
      <c r="U72" s="48"/>
      <c r="V72" s="48"/>
      <c r="W72" s="48"/>
      <c r="X72" s="48"/>
      <c r="Y72" s="50"/>
      <c r="Z72" s="50"/>
      <c r="AA72" s="50"/>
      <c r="AB72" s="50"/>
      <c r="AC72" s="50"/>
      <c r="AD72" s="50"/>
      <c r="AE72" s="50"/>
      <c r="AF72" s="51"/>
      <c r="AG72" s="51"/>
      <c r="AH72" s="51"/>
      <c r="AI72" s="51"/>
    </row>
    <row r="73" spans="1:35" ht="40" customHeight="1" x14ac:dyDescent="0.35">
      <c r="A73" s="109"/>
      <c r="B73" s="112"/>
      <c r="C73" s="33">
        <v>70</v>
      </c>
      <c r="D73" s="115"/>
      <c r="E73" s="39" t="s">
        <v>84</v>
      </c>
      <c r="F73" s="40" t="s">
        <v>125</v>
      </c>
      <c r="G73" s="40" t="s">
        <v>85</v>
      </c>
      <c r="H73" s="40" t="s">
        <v>29</v>
      </c>
      <c r="I73" s="38">
        <v>1049.8499999999999</v>
      </c>
      <c r="J73" s="17">
        <v>3</v>
      </c>
      <c r="K73" s="79">
        <f t="shared" si="5"/>
        <v>0</v>
      </c>
      <c r="L73" s="81">
        <f t="shared" si="8"/>
        <v>0</v>
      </c>
      <c r="M73" s="82"/>
      <c r="N73" s="83">
        <f t="shared" si="6"/>
        <v>0</v>
      </c>
      <c r="O73" s="80"/>
      <c r="P73" s="80"/>
      <c r="Q73" s="80"/>
      <c r="R73" s="84">
        <f t="shared" si="7"/>
        <v>3</v>
      </c>
      <c r="S73" s="19" t="str">
        <f t="shared" si="9"/>
        <v>OK</v>
      </c>
      <c r="T73" s="48"/>
      <c r="U73" s="48"/>
      <c r="V73" s="48"/>
      <c r="W73" s="48"/>
      <c r="X73" s="48"/>
      <c r="Y73" s="50"/>
      <c r="Z73" s="50"/>
      <c r="AA73" s="50"/>
      <c r="AB73" s="50"/>
      <c r="AC73" s="50"/>
      <c r="AD73" s="50"/>
      <c r="AE73" s="50"/>
      <c r="AF73" s="51"/>
      <c r="AG73" s="51"/>
      <c r="AH73" s="51"/>
      <c r="AI73" s="51"/>
    </row>
    <row r="74" spans="1:35" ht="40" customHeight="1" x14ac:dyDescent="0.35">
      <c r="A74" s="109"/>
      <c r="B74" s="112"/>
      <c r="C74" s="33">
        <v>71</v>
      </c>
      <c r="D74" s="115"/>
      <c r="E74" s="39" t="s">
        <v>86</v>
      </c>
      <c r="F74" s="40" t="s">
        <v>125</v>
      </c>
      <c r="G74" s="40" t="s">
        <v>87</v>
      </c>
      <c r="H74" s="40" t="s">
        <v>29</v>
      </c>
      <c r="I74" s="38">
        <v>429.03</v>
      </c>
      <c r="J74" s="17">
        <v>10</v>
      </c>
      <c r="K74" s="79">
        <f t="shared" si="5"/>
        <v>0</v>
      </c>
      <c r="L74" s="81">
        <f t="shared" si="8"/>
        <v>0</v>
      </c>
      <c r="M74" s="82"/>
      <c r="N74" s="83">
        <f t="shared" si="6"/>
        <v>2</v>
      </c>
      <c r="O74" s="80"/>
      <c r="P74" s="80"/>
      <c r="Q74" s="80"/>
      <c r="R74" s="84">
        <f t="shared" si="7"/>
        <v>10</v>
      </c>
      <c r="S74" s="19" t="str">
        <f t="shared" si="9"/>
        <v>OK</v>
      </c>
      <c r="T74" s="48"/>
      <c r="U74" s="48"/>
      <c r="V74" s="48"/>
      <c r="W74" s="48"/>
      <c r="X74" s="48"/>
      <c r="Y74" s="50"/>
      <c r="Z74" s="50"/>
      <c r="AA74" s="50"/>
      <c r="AB74" s="50"/>
      <c r="AC74" s="50"/>
      <c r="AD74" s="50"/>
      <c r="AE74" s="50"/>
      <c r="AF74" s="51"/>
      <c r="AG74" s="51"/>
      <c r="AH74" s="51"/>
      <c r="AI74" s="51"/>
    </row>
    <row r="75" spans="1:35" ht="40" customHeight="1" x14ac:dyDescent="0.35">
      <c r="A75" s="109"/>
      <c r="B75" s="112"/>
      <c r="C75" s="33">
        <v>72</v>
      </c>
      <c r="D75" s="115"/>
      <c r="E75" s="39" t="s">
        <v>89</v>
      </c>
      <c r="F75" s="40" t="s">
        <v>37</v>
      </c>
      <c r="G75" s="40" t="s">
        <v>28</v>
      </c>
      <c r="H75" s="40" t="s">
        <v>29</v>
      </c>
      <c r="I75" s="38">
        <v>177.85</v>
      </c>
      <c r="J75" s="17">
        <v>300</v>
      </c>
      <c r="K75" s="79">
        <f t="shared" si="5"/>
        <v>0</v>
      </c>
      <c r="L75" s="81">
        <f t="shared" si="8"/>
        <v>0</v>
      </c>
      <c r="M75" s="82"/>
      <c r="N75" s="83">
        <f t="shared" si="6"/>
        <v>75</v>
      </c>
      <c r="O75" s="80"/>
      <c r="P75" s="80"/>
      <c r="Q75" s="80"/>
      <c r="R75" s="84">
        <f t="shared" si="7"/>
        <v>300</v>
      </c>
      <c r="S75" s="19" t="str">
        <f t="shared" si="9"/>
        <v>OK</v>
      </c>
      <c r="T75" s="48"/>
      <c r="U75" s="48"/>
      <c r="V75" s="48"/>
      <c r="W75" s="48"/>
      <c r="X75" s="48"/>
      <c r="Y75" s="50"/>
      <c r="Z75" s="50"/>
      <c r="AA75" s="50"/>
      <c r="AB75" s="50"/>
      <c r="AC75" s="50"/>
      <c r="AD75" s="50"/>
      <c r="AE75" s="50"/>
      <c r="AF75" s="51"/>
      <c r="AG75" s="51"/>
      <c r="AH75" s="51"/>
      <c r="AI75" s="51"/>
    </row>
    <row r="76" spans="1:35" ht="40" customHeight="1" x14ac:dyDescent="0.35">
      <c r="A76" s="109"/>
      <c r="B76" s="112"/>
      <c r="C76" s="33">
        <v>73</v>
      </c>
      <c r="D76" s="115"/>
      <c r="E76" s="39" t="s">
        <v>90</v>
      </c>
      <c r="F76" s="40" t="s">
        <v>37</v>
      </c>
      <c r="G76" s="40" t="s">
        <v>28</v>
      </c>
      <c r="H76" s="40" t="s">
        <v>29</v>
      </c>
      <c r="I76" s="38">
        <v>100.04</v>
      </c>
      <c r="J76" s="17">
        <v>600</v>
      </c>
      <c r="K76" s="79">
        <f t="shared" si="5"/>
        <v>0</v>
      </c>
      <c r="L76" s="81">
        <f t="shared" si="8"/>
        <v>0</v>
      </c>
      <c r="M76" s="82"/>
      <c r="N76" s="83">
        <f t="shared" si="6"/>
        <v>150</v>
      </c>
      <c r="O76" s="80"/>
      <c r="P76" s="80"/>
      <c r="Q76" s="80"/>
      <c r="R76" s="84">
        <f t="shared" si="7"/>
        <v>600</v>
      </c>
      <c r="S76" s="19" t="str">
        <f t="shared" si="9"/>
        <v>OK</v>
      </c>
      <c r="T76" s="48"/>
      <c r="U76" s="48"/>
      <c r="V76" s="48"/>
      <c r="W76" s="48"/>
      <c r="X76" s="48"/>
      <c r="Y76" s="50"/>
      <c r="Z76" s="50"/>
      <c r="AA76" s="50"/>
      <c r="AB76" s="50"/>
      <c r="AC76" s="50"/>
      <c r="AD76" s="50"/>
      <c r="AE76" s="50"/>
      <c r="AF76" s="51"/>
      <c r="AG76" s="51"/>
      <c r="AH76" s="51"/>
      <c r="AI76" s="51"/>
    </row>
    <row r="77" spans="1:35" ht="40" customHeight="1" x14ac:dyDescent="0.35">
      <c r="A77" s="109"/>
      <c r="B77" s="112"/>
      <c r="C77" s="33">
        <v>74</v>
      </c>
      <c r="D77" s="115"/>
      <c r="E77" s="39" t="s">
        <v>91</v>
      </c>
      <c r="F77" s="40" t="s">
        <v>37</v>
      </c>
      <c r="G77" s="40" t="s">
        <v>92</v>
      </c>
      <c r="H77" s="40" t="s">
        <v>29</v>
      </c>
      <c r="I77" s="38">
        <v>17.940000000000001</v>
      </c>
      <c r="J77" s="17">
        <v>900</v>
      </c>
      <c r="K77" s="79">
        <f t="shared" si="5"/>
        <v>0</v>
      </c>
      <c r="L77" s="81">
        <f t="shared" si="8"/>
        <v>0</v>
      </c>
      <c r="M77" s="82"/>
      <c r="N77" s="83">
        <f t="shared" si="6"/>
        <v>225</v>
      </c>
      <c r="O77" s="80"/>
      <c r="P77" s="80"/>
      <c r="Q77" s="80"/>
      <c r="R77" s="84">
        <f t="shared" si="7"/>
        <v>900</v>
      </c>
      <c r="S77" s="19" t="str">
        <f t="shared" si="9"/>
        <v>OK</v>
      </c>
      <c r="T77" s="48"/>
      <c r="U77" s="48"/>
      <c r="V77" s="48"/>
      <c r="W77" s="48"/>
      <c r="X77" s="48"/>
      <c r="Y77" s="50"/>
      <c r="Z77" s="50"/>
      <c r="AA77" s="50"/>
      <c r="AB77" s="50"/>
      <c r="AC77" s="50"/>
      <c r="AD77" s="50"/>
      <c r="AE77" s="50"/>
      <c r="AF77" s="51"/>
      <c r="AG77" s="51"/>
      <c r="AH77" s="51"/>
      <c r="AI77" s="51"/>
    </row>
    <row r="78" spans="1:35" ht="40" customHeight="1" x14ac:dyDescent="0.35">
      <c r="A78" s="109"/>
      <c r="B78" s="112"/>
      <c r="C78" s="33">
        <v>75</v>
      </c>
      <c r="D78" s="115"/>
      <c r="E78" s="39" t="s">
        <v>93</v>
      </c>
      <c r="F78" s="40" t="s">
        <v>125</v>
      </c>
      <c r="G78" s="40" t="s">
        <v>28</v>
      </c>
      <c r="H78" s="40" t="s">
        <v>29</v>
      </c>
      <c r="I78" s="38">
        <v>165.99</v>
      </c>
      <c r="J78" s="17">
        <v>20</v>
      </c>
      <c r="K78" s="79">
        <f t="shared" si="5"/>
        <v>0</v>
      </c>
      <c r="L78" s="81">
        <f t="shared" si="8"/>
        <v>0</v>
      </c>
      <c r="M78" s="82"/>
      <c r="N78" s="83">
        <f t="shared" si="6"/>
        <v>5</v>
      </c>
      <c r="O78" s="80"/>
      <c r="P78" s="80"/>
      <c r="Q78" s="80"/>
      <c r="R78" s="84">
        <f t="shared" si="7"/>
        <v>20</v>
      </c>
      <c r="S78" s="19" t="str">
        <f t="shared" si="9"/>
        <v>OK</v>
      </c>
      <c r="T78" s="48"/>
      <c r="U78" s="48"/>
      <c r="V78" s="48"/>
      <c r="W78" s="48"/>
      <c r="X78" s="48"/>
      <c r="Y78" s="50"/>
      <c r="Z78" s="50"/>
      <c r="AA78" s="50"/>
      <c r="AB78" s="50"/>
      <c r="AC78" s="50"/>
      <c r="AD78" s="50"/>
      <c r="AE78" s="50"/>
      <c r="AF78" s="51"/>
      <c r="AG78" s="51"/>
      <c r="AH78" s="51"/>
      <c r="AI78" s="51"/>
    </row>
    <row r="79" spans="1:35" ht="40" customHeight="1" x14ac:dyDescent="0.35">
      <c r="A79" s="109"/>
      <c r="B79" s="113"/>
      <c r="C79" s="33">
        <v>76</v>
      </c>
      <c r="D79" s="116"/>
      <c r="E79" s="39" t="s">
        <v>94</v>
      </c>
      <c r="F79" s="40" t="s">
        <v>125</v>
      </c>
      <c r="G79" s="40" t="s">
        <v>28</v>
      </c>
      <c r="H79" s="40" t="s">
        <v>29</v>
      </c>
      <c r="I79" s="38">
        <v>181.56</v>
      </c>
      <c r="J79" s="17">
        <v>8</v>
      </c>
      <c r="K79" s="79">
        <f t="shared" si="5"/>
        <v>0</v>
      </c>
      <c r="L79" s="81">
        <f t="shared" si="8"/>
        <v>0</v>
      </c>
      <c r="M79" s="82"/>
      <c r="N79" s="83">
        <f t="shared" si="6"/>
        <v>2</v>
      </c>
      <c r="O79" s="80"/>
      <c r="P79" s="80"/>
      <c r="Q79" s="80"/>
      <c r="R79" s="84">
        <f t="shared" si="7"/>
        <v>8</v>
      </c>
      <c r="S79" s="19" t="str">
        <f t="shared" si="9"/>
        <v>OK</v>
      </c>
      <c r="T79" s="48"/>
      <c r="U79" s="48"/>
      <c r="V79" s="48"/>
      <c r="W79" s="48"/>
      <c r="X79" s="48"/>
      <c r="Y79" s="50"/>
      <c r="Z79" s="50"/>
      <c r="AA79" s="50"/>
      <c r="AB79" s="50"/>
      <c r="AC79" s="50"/>
      <c r="AD79" s="50"/>
      <c r="AE79" s="50"/>
      <c r="AF79" s="51"/>
      <c r="AG79" s="51"/>
      <c r="AH79" s="51"/>
      <c r="AI79" s="51"/>
    </row>
    <row r="80" spans="1:35" ht="40" customHeight="1" x14ac:dyDescent="0.35">
      <c r="A80" s="108" t="s">
        <v>141</v>
      </c>
      <c r="B80" s="111">
        <v>3</v>
      </c>
      <c r="C80" s="33">
        <v>77</v>
      </c>
      <c r="D80" s="114" t="s">
        <v>123</v>
      </c>
      <c r="E80" s="39" t="s">
        <v>27</v>
      </c>
      <c r="F80" s="40" t="s">
        <v>125</v>
      </c>
      <c r="G80" s="40" t="s">
        <v>28</v>
      </c>
      <c r="H80" s="40" t="s">
        <v>29</v>
      </c>
      <c r="I80" s="38">
        <v>214.44</v>
      </c>
      <c r="J80" s="17">
        <v>0</v>
      </c>
      <c r="K80" s="79">
        <f t="shared" si="5"/>
        <v>0</v>
      </c>
      <c r="L80" s="81">
        <f t="shared" si="8"/>
        <v>0</v>
      </c>
      <c r="M80" s="82"/>
      <c r="N80" s="83">
        <f t="shared" si="6"/>
        <v>0</v>
      </c>
      <c r="O80" s="80"/>
      <c r="P80" s="80"/>
      <c r="Q80" s="80"/>
      <c r="R80" s="84">
        <f t="shared" si="7"/>
        <v>0</v>
      </c>
      <c r="S80" s="19" t="str">
        <f t="shared" si="9"/>
        <v>OK</v>
      </c>
      <c r="T80" s="48"/>
      <c r="U80" s="48"/>
      <c r="V80" s="48"/>
      <c r="W80" s="48"/>
      <c r="X80" s="48"/>
      <c r="Y80" s="50"/>
      <c r="Z80" s="50"/>
      <c r="AA80" s="50"/>
      <c r="AB80" s="50"/>
      <c r="AC80" s="50"/>
      <c r="AD80" s="50"/>
      <c r="AE80" s="50"/>
      <c r="AF80" s="51"/>
      <c r="AG80" s="51"/>
      <c r="AH80" s="51"/>
      <c r="AI80" s="51"/>
    </row>
    <row r="81" spans="1:35" ht="40" customHeight="1" x14ac:dyDescent="0.35">
      <c r="A81" s="109"/>
      <c r="B81" s="112"/>
      <c r="C81" s="33">
        <v>78</v>
      </c>
      <c r="D81" s="115"/>
      <c r="E81" s="39" t="s">
        <v>32</v>
      </c>
      <c r="F81" s="40" t="s">
        <v>125</v>
      </c>
      <c r="G81" s="40" t="s">
        <v>28</v>
      </c>
      <c r="H81" s="40" t="s">
        <v>29</v>
      </c>
      <c r="I81" s="38">
        <v>27.44</v>
      </c>
      <c r="J81" s="17">
        <v>0</v>
      </c>
      <c r="K81" s="79">
        <f t="shared" si="5"/>
        <v>0</v>
      </c>
      <c r="L81" s="81">
        <f t="shared" si="8"/>
        <v>0</v>
      </c>
      <c r="M81" s="82"/>
      <c r="N81" s="83">
        <f t="shared" si="6"/>
        <v>0</v>
      </c>
      <c r="O81" s="80"/>
      <c r="P81" s="80"/>
      <c r="Q81" s="80"/>
      <c r="R81" s="84">
        <f t="shared" si="7"/>
        <v>0</v>
      </c>
      <c r="S81" s="19" t="str">
        <f t="shared" si="9"/>
        <v>OK</v>
      </c>
      <c r="T81" s="48"/>
      <c r="U81" s="48"/>
      <c r="V81" s="48"/>
      <c r="W81" s="48"/>
      <c r="X81" s="48"/>
      <c r="Y81" s="50"/>
      <c r="Z81" s="50"/>
      <c r="AA81" s="50"/>
      <c r="AB81" s="50"/>
      <c r="AC81" s="50"/>
      <c r="AD81" s="50"/>
      <c r="AE81" s="50"/>
      <c r="AF81" s="51"/>
      <c r="AG81" s="51"/>
      <c r="AH81" s="51"/>
      <c r="AI81" s="51"/>
    </row>
    <row r="82" spans="1:35" ht="40" customHeight="1" x14ac:dyDescent="0.35">
      <c r="A82" s="109"/>
      <c r="B82" s="112"/>
      <c r="C82" s="33">
        <v>79</v>
      </c>
      <c r="D82" s="115"/>
      <c r="E82" s="39" t="s">
        <v>33</v>
      </c>
      <c r="F82" s="40" t="s">
        <v>125</v>
      </c>
      <c r="G82" s="40" t="s">
        <v>34</v>
      </c>
      <c r="H82" s="40" t="s">
        <v>29</v>
      </c>
      <c r="I82" s="38">
        <v>44.6</v>
      </c>
      <c r="J82" s="17">
        <v>0</v>
      </c>
      <c r="K82" s="79">
        <f t="shared" si="5"/>
        <v>0</v>
      </c>
      <c r="L82" s="81">
        <f t="shared" si="8"/>
        <v>0</v>
      </c>
      <c r="M82" s="82"/>
      <c r="N82" s="83">
        <f t="shared" si="6"/>
        <v>0</v>
      </c>
      <c r="O82" s="80"/>
      <c r="P82" s="80"/>
      <c r="Q82" s="80"/>
      <c r="R82" s="84">
        <f t="shared" si="7"/>
        <v>0</v>
      </c>
      <c r="S82" s="19" t="str">
        <f t="shared" si="9"/>
        <v>OK</v>
      </c>
      <c r="T82" s="48"/>
      <c r="U82" s="48"/>
      <c r="V82" s="48"/>
      <c r="W82" s="48"/>
      <c r="X82" s="48"/>
      <c r="Y82" s="50"/>
      <c r="Z82" s="50"/>
      <c r="AA82" s="50"/>
      <c r="AB82" s="50"/>
      <c r="AC82" s="50"/>
      <c r="AD82" s="50"/>
      <c r="AE82" s="50"/>
      <c r="AF82" s="51"/>
      <c r="AG82" s="51"/>
      <c r="AH82" s="51"/>
      <c r="AI82" s="51"/>
    </row>
    <row r="83" spans="1:35" ht="40" customHeight="1" x14ac:dyDescent="0.35">
      <c r="A83" s="109"/>
      <c r="B83" s="112"/>
      <c r="C83" s="33">
        <v>80</v>
      </c>
      <c r="D83" s="115"/>
      <c r="E83" s="39" t="s">
        <v>35</v>
      </c>
      <c r="F83" s="40" t="s">
        <v>125</v>
      </c>
      <c r="G83" s="40" t="s">
        <v>36</v>
      </c>
      <c r="H83" s="40" t="s">
        <v>29</v>
      </c>
      <c r="I83" s="38">
        <v>64.33</v>
      </c>
      <c r="J83" s="17">
        <v>0</v>
      </c>
      <c r="K83" s="79">
        <f t="shared" si="5"/>
        <v>0</v>
      </c>
      <c r="L83" s="81">
        <f t="shared" si="8"/>
        <v>0</v>
      </c>
      <c r="M83" s="82"/>
      <c r="N83" s="83">
        <f t="shared" si="6"/>
        <v>0</v>
      </c>
      <c r="O83" s="80"/>
      <c r="P83" s="80"/>
      <c r="Q83" s="80"/>
      <c r="R83" s="84">
        <f t="shared" si="7"/>
        <v>0</v>
      </c>
      <c r="S83" s="19" t="str">
        <f t="shared" si="9"/>
        <v>OK</v>
      </c>
      <c r="T83" s="48"/>
      <c r="U83" s="48"/>
      <c r="V83" s="48"/>
      <c r="W83" s="48"/>
      <c r="X83" s="48"/>
      <c r="Y83" s="50"/>
      <c r="Z83" s="50"/>
      <c r="AA83" s="50"/>
      <c r="AB83" s="50"/>
      <c r="AC83" s="50"/>
      <c r="AD83" s="50"/>
      <c r="AE83" s="50"/>
      <c r="AF83" s="51"/>
      <c r="AG83" s="51"/>
      <c r="AH83" s="51"/>
      <c r="AI83" s="51"/>
    </row>
    <row r="84" spans="1:35" ht="40" customHeight="1" x14ac:dyDescent="0.35">
      <c r="A84" s="109"/>
      <c r="B84" s="112"/>
      <c r="C84" s="33">
        <v>81</v>
      </c>
      <c r="D84" s="115"/>
      <c r="E84" s="39" t="s">
        <v>127</v>
      </c>
      <c r="F84" s="40" t="s">
        <v>125</v>
      </c>
      <c r="G84" s="40" t="s">
        <v>28</v>
      </c>
      <c r="H84" s="40" t="s">
        <v>29</v>
      </c>
      <c r="I84" s="38">
        <v>5.65</v>
      </c>
      <c r="J84" s="17">
        <v>0</v>
      </c>
      <c r="K84" s="79">
        <f t="shared" si="5"/>
        <v>0</v>
      </c>
      <c r="L84" s="81">
        <f t="shared" si="8"/>
        <v>0</v>
      </c>
      <c r="M84" s="82"/>
      <c r="N84" s="83">
        <f t="shared" si="6"/>
        <v>0</v>
      </c>
      <c r="O84" s="80"/>
      <c r="P84" s="80"/>
      <c r="Q84" s="80"/>
      <c r="R84" s="84">
        <f t="shared" si="7"/>
        <v>0</v>
      </c>
      <c r="S84" s="19" t="str">
        <f t="shared" si="9"/>
        <v>OK</v>
      </c>
      <c r="T84" s="48"/>
      <c r="U84" s="48"/>
      <c r="V84" s="48"/>
      <c r="W84" s="48"/>
      <c r="X84" s="48"/>
      <c r="Y84" s="50"/>
      <c r="Z84" s="50"/>
      <c r="AA84" s="50"/>
      <c r="AB84" s="50"/>
      <c r="AC84" s="50"/>
      <c r="AD84" s="50"/>
      <c r="AE84" s="50"/>
      <c r="AF84" s="51"/>
      <c r="AG84" s="51"/>
      <c r="AH84" s="51"/>
      <c r="AI84" s="51"/>
    </row>
    <row r="85" spans="1:35" ht="40" customHeight="1" x14ac:dyDescent="0.35">
      <c r="A85" s="109"/>
      <c r="B85" s="112"/>
      <c r="C85" s="33">
        <v>82</v>
      </c>
      <c r="D85" s="115"/>
      <c r="E85" s="39" t="s">
        <v>128</v>
      </c>
      <c r="F85" s="40" t="s">
        <v>37</v>
      </c>
      <c r="G85" s="40" t="s">
        <v>38</v>
      </c>
      <c r="H85" s="40" t="s">
        <v>29</v>
      </c>
      <c r="I85" s="38">
        <v>11.43</v>
      </c>
      <c r="J85" s="17">
        <v>0</v>
      </c>
      <c r="K85" s="79">
        <f t="shared" si="5"/>
        <v>0</v>
      </c>
      <c r="L85" s="81">
        <f t="shared" si="8"/>
        <v>0</v>
      </c>
      <c r="M85" s="82"/>
      <c r="N85" s="83">
        <f t="shared" si="6"/>
        <v>0</v>
      </c>
      <c r="O85" s="80"/>
      <c r="P85" s="80"/>
      <c r="Q85" s="80"/>
      <c r="R85" s="84">
        <f t="shared" si="7"/>
        <v>0</v>
      </c>
      <c r="S85" s="19" t="str">
        <f t="shared" si="9"/>
        <v>OK</v>
      </c>
      <c r="T85" s="48"/>
      <c r="U85" s="48"/>
      <c r="V85" s="48"/>
      <c r="W85" s="48"/>
      <c r="X85" s="48"/>
      <c r="Y85" s="50"/>
      <c r="Z85" s="50"/>
      <c r="AA85" s="50"/>
      <c r="AB85" s="50"/>
      <c r="AC85" s="50"/>
      <c r="AD85" s="50"/>
      <c r="AE85" s="50"/>
      <c r="AF85" s="51"/>
      <c r="AG85" s="51"/>
      <c r="AH85" s="51"/>
      <c r="AI85" s="51"/>
    </row>
    <row r="86" spans="1:35" ht="40" customHeight="1" x14ac:dyDescent="0.35">
      <c r="A86" s="109"/>
      <c r="B86" s="112"/>
      <c r="C86" s="33">
        <v>83</v>
      </c>
      <c r="D86" s="115"/>
      <c r="E86" s="39" t="s">
        <v>129</v>
      </c>
      <c r="F86" s="40" t="s">
        <v>37</v>
      </c>
      <c r="G86" s="40" t="s">
        <v>39</v>
      </c>
      <c r="H86" s="40" t="s">
        <v>29</v>
      </c>
      <c r="I86" s="38">
        <v>16.829999999999998</v>
      </c>
      <c r="J86" s="17">
        <v>0</v>
      </c>
      <c r="K86" s="79">
        <f t="shared" si="5"/>
        <v>0</v>
      </c>
      <c r="L86" s="81">
        <f t="shared" si="8"/>
        <v>0</v>
      </c>
      <c r="M86" s="82"/>
      <c r="N86" s="83">
        <f t="shared" si="6"/>
        <v>0</v>
      </c>
      <c r="O86" s="80"/>
      <c r="P86" s="80"/>
      <c r="Q86" s="80"/>
      <c r="R86" s="84">
        <f t="shared" si="7"/>
        <v>0</v>
      </c>
      <c r="S86" s="19" t="str">
        <f t="shared" si="9"/>
        <v>OK</v>
      </c>
      <c r="T86" s="48"/>
      <c r="U86" s="48"/>
      <c r="V86" s="48"/>
      <c r="W86" s="48"/>
      <c r="X86" s="48"/>
      <c r="Y86" s="50"/>
      <c r="Z86" s="50"/>
      <c r="AA86" s="50"/>
      <c r="AB86" s="50"/>
      <c r="AC86" s="50"/>
      <c r="AD86" s="50"/>
      <c r="AE86" s="50"/>
      <c r="AF86" s="51"/>
      <c r="AG86" s="51"/>
      <c r="AH86" s="51"/>
      <c r="AI86" s="51"/>
    </row>
    <row r="87" spans="1:35" ht="40" customHeight="1" x14ac:dyDescent="0.35">
      <c r="A87" s="109"/>
      <c r="B87" s="112"/>
      <c r="C87" s="33">
        <v>84</v>
      </c>
      <c r="D87" s="115"/>
      <c r="E87" s="39" t="s">
        <v>41</v>
      </c>
      <c r="F87" s="40" t="s">
        <v>10</v>
      </c>
      <c r="G87" s="40" t="s">
        <v>28</v>
      </c>
      <c r="H87" s="40" t="s">
        <v>29</v>
      </c>
      <c r="I87" s="38">
        <v>63.71</v>
      </c>
      <c r="J87" s="17">
        <v>0</v>
      </c>
      <c r="K87" s="79">
        <f t="shared" si="5"/>
        <v>0</v>
      </c>
      <c r="L87" s="81">
        <f t="shared" si="8"/>
        <v>0</v>
      </c>
      <c r="M87" s="82"/>
      <c r="N87" s="83">
        <f t="shared" si="6"/>
        <v>0</v>
      </c>
      <c r="O87" s="80"/>
      <c r="P87" s="80"/>
      <c r="Q87" s="80"/>
      <c r="R87" s="84">
        <f t="shared" si="7"/>
        <v>0</v>
      </c>
      <c r="S87" s="19" t="str">
        <f t="shared" si="9"/>
        <v>OK</v>
      </c>
      <c r="T87" s="48"/>
      <c r="U87" s="48"/>
      <c r="V87" s="48"/>
      <c r="W87" s="48"/>
      <c r="X87" s="48"/>
      <c r="Y87" s="50"/>
      <c r="Z87" s="50"/>
      <c r="AA87" s="50"/>
      <c r="AB87" s="50"/>
      <c r="AC87" s="50"/>
      <c r="AD87" s="50"/>
      <c r="AE87" s="50"/>
      <c r="AF87" s="51"/>
      <c r="AG87" s="51"/>
      <c r="AH87" s="51"/>
      <c r="AI87" s="51"/>
    </row>
    <row r="88" spans="1:35" ht="40" customHeight="1" x14ac:dyDescent="0.35">
      <c r="A88" s="109"/>
      <c r="B88" s="112"/>
      <c r="C88" s="33">
        <v>85</v>
      </c>
      <c r="D88" s="115"/>
      <c r="E88" s="39" t="s">
        <v>44</v>
      </c>
      <c r="F88" s="40" t="s">
        <v>37</v>
      </c>
      <c r="G88" s="40" t="s">
        <v>97</v>
      </c>
      <c r="H88" s="40" t="s">
        <v>29</v>
      </c>
      <c r="I88" s="38">
        <v>29.34</v>
      </c>
      <c r="J88" s="17">
        <v>0</v>
      </c>
      <c r="K88" s="79">
        <f t="shared" si="5"/>
        <v>0</v>
      </c>
      <c r="L88" s="81">
        <f t="shared" si="8"/>
        <v>0</v>
      </c>
      <c r="M88" s="82"/>
      <c r="N88" s="83">
        <f t="shared" si="6"/>
        <v>0</v>
      </c>
      <c r="O88" s="80"/>
      <c r="P88" s="80"/>
      <c r="Q88" s="80"/>
      <c r="R88" s="84">
        <f t="shared" si="7"/>
        <v>0</v>
      </c>
      <c r="S88" s="19" t="str">
        <f t="shared" si="9"/>
        <v>OK</v>
      </c>
      <c r="T88" s="48"/>
      <c r="U88" s="48"/>
      <c r="V88" s="48"/>
      <c r="W88" s="48"/>
      <c r="X88" s="48"/>
      <c r="Y88" s="50"/>
      <c r="Z88" s="50"/>
      <c r="AA88" s="50"/>
      <c r="AB88" s="50"/>
      <c r="AC88" s="50"/>
      <c r="AD88" s="50"/>
      <c r="AE88" s="50"/>
      <c r="AF88" s="51"/>
      <c r="AG88" s="51"/>
      <c r="AH88" s="51"/>
      <c r="AI88" s="51"/>
    </row>
    <row r="89" spans="1:35" ht="40" customHeight="1" x14ac:dyDescent="0.35">
      <c r="A89" s="109"/>
      <c r="B89" s="112"/>
      <c r="C89" s="33">
        <v>86</v>
      </c>
      <c r="D89" s="115"/>
      <c r="E89" s="39" t="s">
        <v>46</v>
      </c>
      <c r="F89" s="40" t="s">
        <v>37</v>
      </c>
      <c r="G89" s="40" t="s">
        <v>47</v>
      </c>
      <c r="H89" s="40" t="s">
        <v>29</v>
      </c>
      <c r="I89" s="38">
        <v>23.16</v>
      </c>
      <c r="J89" s="17">
        <v>0</v>
      </c>
      <c r="K89" s="79">
        <f t="shared" si="5"/>
        <v>0</v>
      </c>
      <c r="L89" s="81">
        <f t="shared" si="8"/>
        <v>0</v>
      </c>
      <c r="M89" s="82"/>
      <c r="N89" s="83">
        <f t="shared" si="6"/>
        <v>0</v>
      </c>
      <c r="O89" s="80"/>
      <c r="P89" s="80"/>
      <c r="Q89" s="80"/>
      <c r="R89" s="84">
        <f t="shared" si="7"/>
        <v>0</v>
      </c>
      <c r="S89" s="19" t="str">
        <f t="shared" si="9"/>
        <v>OK</v>
      </c>
      <c r="T89" s="48"/>
      <c r="U89" s="48"/>
      <c r="V89" s="48"/>
      <c r="W89" s="48"/>
      <c r="X89" s="48"/>
      <c r="Y89" s="50"/>
      <c r="Z89" s="50"/>
      <c r="AA89" s="50"/>
      <c r="AB89" s="50"/>
      <c r="AC89" s="50"/>
      <c r="AD89" s="50"/>
      <c r="AE89" s="50"/>
      <c r="AF89" s="51"/>
      <c r="AG89" s="51"/>
      <c r="AH89" s="51"/>
      <c r="AI89" s="51"/>
    </row>
    <row r="90" spans="1:35" ht="40" customHeight="1" x14ac:dyDescent="0.35">
      <c r="A90" s="109"/>
      <c r="B90" s="112"/>
      <c r="C90" s="33">
        <v>87</v>
      </c>
      <c r="D90" s="115"/>
      <c r="E90" s="39" t="s">
        <v>48</v>
      </c>
      <c r="F90" s="40" t="s">
        <v>37</v>
      </c>
      <c r="G90" s="40" t="s">
        <v>49</v>
      </c>
      <c r="H90" s="40" t="s">
        <v>29</v>
      </c>
      <c r="I90" s="38">
        <v>16.47</v>
      </c>
      <c r="J90" s="17">
        <v>0</v>
      </c>
      <c r="K90" s="79">
        <f t="shared" si="5"/>
        <v>0</v>
      </c>
      <c r="L90" s="81">
        <f t="shared" si="8"/>
        <v>0</v>
      </c>
      <c r="M90" s="82"/>
      <c r="N90" s="83">
        <f t="shared" si="6"/>
        <v>0</v>
      </c>
      <c r="O90" s="80"/>
      <c r="P90" s="80"/>
      <c r="Q90" s="80"/>
      <c r="R90" s="84">
        <f t="shared" si="7"/>
        <v>0</v>
      </c>
      <c r="S90" s="19" t="str">
        <f t="shared" si="9"/>
        <v>OK</v>
      </c>
      <c r="T90" s="48"/>
      <c r="U90" s="48"/>
      <c r="V90" s="48"/>
      <c r="W90" s="48"/>
      <c r="X90" s="48"/>
      <c r="Y90" s="50"/>
      <c r="Z90" s="50"/>
      <c r="AA90" s="50"/>
      <c r="AB90" s="50"/>
      <c r="AC90" s="50"/>
      <c r="AD90" s="50"/>
      <c r="AE90" s="50"/>
      <c r="AF90" s="51"/>
      <c r="AG90" s="51"/>
      <c r="AH90" s="51"/>
      <c r="AI90" s="51"/>
    </row>
    <row r="91" spans="1:35" ht="40" customHeight="1" x14ac:dyDescent="0.35">
      <c r="A91" s="109"/>
      <c r="B91" s="112"/>
      <c r="C91" s="33">
        <v>88</v>
      </c>
      <c r="D91" s="115"/>
      <c r="E91" s="39" t="s">
        <v>50</v>
      </c>
      <c r="F91" s="40" t="s">
        <v>37</v>
      </c>
      <c r="G91" s="40" t="s">
        <v>51</v>
      </c>
      <c r="H91" s="40" t="s">
        <v>29</v>
      </c>
      <c r="I91" s="38">
        <v>206.12</v>
      </c>
      <c r="J91" s="17">
        <v>0</v>
      </c>
      <c r="K91" s="79">
        <f t="shared" si="5"/>
        <v>0</v>
      </c>
      <c r="L91" s="81">
        <f t="shared" si="8"/>
        <v>0</v>
      </c>
      <c r="M91" s="82"/>
      <c r="N91" s="83">
        <f t="shared" si="6"/>
        <v>0</v>
      </c>
      <c r="O91" s="80"/>
      <c r="P91" s="80"/>
      <c r="Q91" s="80"/>
      <c r="R91" s="84">
        <f t="shared" si="7"/>
        <v>0</v>
      </c>
      <c r="S91" s="19" t="str">
        <f t="shared" si="9"/>
        <v>OK</v>
      </c>
      <c r="T91" s="48"/>
      <c r="U91" s="48"/>
      <c r="V91" s="48"/>
      <c r="W91" s="48"/>
      <c r="X91" s="48"/>
      <c r="Y91" s="50"/>
      <c r="Z91" s="50"/>
      <c r="AA91" s="50"/>
      <c r="AB91" s="50"/>
      <c r="AC91" s="50"/>
      <c r="AD91" s="50"/>
      <c r="AE91" s="50"/>
      <c r="AF91" s="51"/>
      <c r="AG91" s="51"/>
      <c r="AH91" s="51"/>
      <c r="AI91" s="51"/>
    </row>
    <row r="92" spans="1:35" ht="40" customHeight="1" x14ac:dyDescent="0.35">
      <c r="A92" s="109"/>
      <c r="B92" s="112"/>
      <c r="C92" s="33">
        <v>89</v>
      </c>
      <c r="D92" s="115"/>
      <c r="E92" s="39" t="s">
        <v>52</v>
      </c>
      <c r="F92" s="40" t="s">
        <v>37</v>
      </c>
      <c r="G92" s="40" t="s">
        <v>53</v>
      </c>
      <c r="H92" s="40" t="s">
        <v>29</v>
      </c>
      <c r="I92" s="38">
        <v>225.04</v>
      </c>
      <c r="J92" s="17">
        <v>0</v>
      </c>
      <c r="K92" s="79">
        <f t="shared" si="5"/>
        <v>0</v>
      </c>
      <c r="L92" s="81">
        <f t="shared" si="8"/>
        <v>0</v>
      </c>
      <c r="M92" s="82"/>
      <c r="N92" s="83">
        <f t="shared" si="6"/>
        <v>0</v>
      </c>
      <c r="O92" s="80"/>
      <c r="P92" s="80"/>
      <c r="Q92" s="80"/>
      <c r="R92" s="84">
        <f t="shared" si="7"/>
        <v>0</v>
      </c>
      <c r="S92" s="19" t="str">
        <f t="shared" si="9"/>
        <v>OK</v>
      </c>
      <c r="T92" s="48"/>
      <c r="U92" s="48"/>
      <c r="V92" s="48"/>
      <c r="W92" s="48"/>
      <c r="X92" s="48"/>
      <c r="Y92" s="50"/>
      <c r="Z92" s="50"/>
      <c r="AA92" s="50"/>
      <c r="AB92" s="50"/>
      <c r="AC92" s="50"/>
      <c r="AD92" s="50"/>
      <c r="AE92" s="50"/>
      <c r="AF92" s="51"/>
      <c r="AG92" s="51"/>
      <c r="AH92" s="51"/>
      <c r="AI92" s="51"/>
    </row>
    <row r="93" spans="1:35" ht="40" customHeight="1" x14ac:dyDescent="0.35">
      <c r="A93" s="109"/>
      <c r="B93" s="112"/>
      <c r="C93" s="33">
        <v>90</v>
      </c>
      <c r="D93" s="115"/>
      <c r="E93" s="39" t="s">
        <v>54</v>
      </c>
      <c r="F93" s="40" t="s">
        <v>37</v>
      </c>
      <c r="G93" s="40" t="s">
        <v>95</v>
      </c>
      <c r="H93" s="40" t="s">
        <v>29</v>
      </c>
      <c r="I93" s="38">
        <v>74.180000000000007</v>
      </c>
      <c r="J93" s="17">
        <v>0</v>
      </c>
      <c r="K93" s="79">
        <f t="shared" si="5"/>
        <v>0</v>
      </c>
      <c r="L93" s="81">
        <f t="shared" si="8"/>
        <v>0</v>
      </c>
      <c r="M93" s="82"/>
      <c r="N93" s="83">
        <f t="shared" si="6"/>
        <v>0</v>
      </c>
      <c r="O93" s="80"/>
      <c r="P93" s="80"/>
      <c r="Q93" s="80"/>
      <c r="R93" s="84">
        <f t="shared" si="7"/>
        <v>0</v>
      </c>
      <c r="S93" s="19" t="str">
        <f t="shared" si="9"/>
        <v>OK</v>
      </c>
      <c r="T93" s="48"/>
      <c r="U93" s="48"/>
      <c r="V93" s="48"/>
      <c r="W93" s="48"/>
      <c r="X93" s="48"/>
      <c r="Y93" s="50"/>
      <c r="Z93" s="50"/>
      <c r="AA93" s="50"/>
      <c r="AB93" s="50"/>
      <c r="AC93" s="50"/>
      <c r="AD93" s="50"/>
      <c r="AE93" s="50"/>
      <c r="AF93" s="51"/>
      <c r="AG93" s="51"/>
      <c r="AH93" s="51"/>
      <c r="AI93" s="51"/>
    </row>
    <row r="94" spans="1:35" ht="40" customHeight="1" x14ac:dyDescent="0.35">
      <c r="A94" s="109"/>
      <c r="B94" s="112"/>
      <c r="C94" s="33">
        <v>91</v>
      </c>
      <c r="D94" s="115"/>
      <c r="E94" s="39" t="s">
        <v>56</v>
      </c>
      <c r="F94" s="40" t="s">
        <v>37</v>
      </c>
      <c r="G94" s="40" t="s">
        <v>96</v>
      </c>
      <c r="H94" s="40" t="s">
        <v>29</v>
      </c>
      <c r="I94" s="38">
        <v>28.45</v>
      </c>
      <c r="J94" s="17">
        <v>0</v>
      </c>
      <c r="K94" s="79">
        <f t="shared" si="5"/>
        <v>0</v>
      </c>
      <c r="L94" s="81">
        <f t="shared" si="8"/>
        <v>0</v>
      </c>
      <c r="M94" s="82"/>
      <c r="N94" s="83">
        <f t="shared" si="6"/>
        <v>0</v>
      </c>
      <c r="O94" s="80"/>
      <c r="P94" s="80"/>
      <c r="Q94" s="80"/>
      <c r="R94" s="84">
        <f t="shared" si="7"/>
        <v>0</v>
      </c>
      <c r="S94" s="19" t="str">
        <f t="shared" si="9"/>
        <v>OK</v>
      </c>
      <c r="T94" s="48"/>
      <c r="U94" s="48"/>
      <c r="V94" s="48"/>
      <c r="W94" s="48"/>
      <c r="X94" s="48"/>
      <c r="Y94" s="50"/>
      <c r="Z94" s="50"/>
      <c r="AA94" s="50"/>
      <c r="AB94" s="50"/>
      <c r="AC94" s="50"/>
      <c r="AD94" s="50"/>
      <c r="AE94" s="50"/>
      <c r="AF94" s="51"/>
      <c r="AG94" s="51"/>
      <c r="AH94" s="51"/>
      <c r="AI94" s="51"/>
    </row>
    <row r="95" spans="1:35" ht="40" customHeight="1" x14ac:dyDescent="0.35">
      <c r="A95" s="109"/>
      <c r="B95" s="112"/>
      <c r="C95" s="33">
        <v>92</v>
      </c>
      <c r="D95" s="115"/>
      <c r="E95" s="39" t="s">
        <v>58</v>
      </c>
      <c r="F95" s="40" t="s">
        <v>37</v>
      </c>
      <c r="G95" s="40" t="s">
        <v>59</v>
      </c>
      <c r="H95" s="40" t="s">
        <v>29</v>
      </c>
      <c r="I95" s="38">
        <v>63.74</v>
      </c>
      <c r="J95" s="17">
        <v>0</v>
      </c>
      <c r="K95" s="79">
        <f t="shared" si="5"/>
        <v>0</v>
      </c>
      <c r="L95" s="81">
        <f t="shared" si="8"/>
        <v>0</v>
      </c>
      <c r="M95" s="82"/>
      <c r="N95" s="83">
        <f t="shared" si="6"/>
        <v>0</v>
      </c>
      <c r="O95" s="80"/>
      <c r="P95" s="80"/>
      <c r="Q95" s="80"/>
      <c r="R95" s="84">
        <f t="shared" si="7"/>
        <v>0</v>
      </c>
      <c r="S95" s="19" t="str">
        <f t="shared" si="9"/>
        <v>OK</v>
      </c>
      <c r="T95" s="48"/>
      <c r="U95" s="48"/>
      <c r="V95" s="48"/>
      <c r="W95" s="48"/>
      <c r="X95" s="48"/>
      <c r="Y95" s="50"/>
      <c r="Z95" s="50"/>
      <c r="AA95" s="50"/>
      <c r="AB95" s="50"/>
      <c r="AC95" s="50"/>
      <c r="AD95" s="50"/>
      <c r="AE95" s="50"/>
      <c r="AF95" s="51"/>
      <c r="AG95" s="51"/>
      <c r="AH95" s="51"/>
      <c r="AI95" s="51"/>
    </row>
    <row r="96" spans="1:35" ht="40" customHeight="1" x14ac:dyDescent="0.35">
      <c r="A96" s="109"/>
      <c r="B96" s="112"/>
      <c r="C96" s="33">
        <v>93</v>
      </c>
      <c r="D96" s="115"/>
      <c r="E96" s="39" t="s">
        <v>60</v>
      </c>
      <c r="F96" s="40" t="s">
        <v>37</v>
      </c>
      <c r="G96" s="40" t="s">
        <v>61</v>
      </c>
      <c r="H96" s="40" t="s">
        <v>29</v>
      </c>
      <c r="I96" s="38">
        <v>106.76</v>
      </c>
      <c r="J96" s="17">
        <v>0</v>
      </c>
      <c r="K96" s="79">
        <f t="shared" si="5"/>
        <v>0</v>
      </c>
      <c r="L96" s="81">
        <f t="shared" si="8"/>
        <v>0</v>
      </c>
      <c r="M96" s="82"/>
      <c r="N96" s="83">
        <f t="shared" si="6"/>
        <v>0</v>
      </c>
      <c r="O96" s="80"/>
      <c r="P96" s="80"/>
      <c r="Q96" s="80"/>
      <c r="R96" s="84">
        <f t="shared" si="7"/>
        <v>0</v>
      </c>
      <c r="S96" s="19" t="str">
        <f t="shared" si="9"/>
        <v>OK</v>
      </c>
      <c r="T96" s="48"/>
      <c r="U96" s="48"/>
      <c r="V96" s="48"/>
      <c r="W96" s="48"/>
      <c r="X96" s="48"/>
      <c r="Y96" s="50"/>
      <c r="Z96" s="50"/>
      <c r="AA96" s="50"/>
      <c r="AB96" s="50"/>
      <c r="AC96" s="50"/>
      <c r="AD96" s="50"/>
      <c r="AE96" s="50"/>
      <c r="AF96" s="51"/>
      <c r="AG96" s="51"/>
      <c r="AH96" s="51"/>
      <c r="AI96" s="51"/>
    </row>
    <row r="97" spans="1:35" ht="40" customHeight="1" x14ac:dyDescent="0.35">
      <c r="A97" s="109"/>
      <c r="B97" s="112"/>
      <c r="C97" s="33">
        <v>94</v>
      </c>
      <c r="D97" s="115"/>
      <c r="E97" s="39" t="s">
        <v>62</v>
      </c>
      <c r="F97" s="40" t="s">
        <v>125</v>
      </c>
      <c r="G97" s="40" t="s">
        <v>63</v>
      </c>
      <c r="H97" s="40" t="s">
        <v>29</v>
      </c>
      <c r="I97" s="38">
        <v>1140.71</v>
      </c>
      <c r="J97" s="17">
        <v>0</v>
      </c>
      <c r="K97" s="79">
        <f t="shared" si="5"/>
        <v>0</v>
      </c>
      <c r="L97" s="81">
        <f t="shared" si="8"/>
        <v>0</v>
      </c>
      <c r="M97" s="82"/>
      <c r="N97" s="83">
        <f t="shared" si="6"/>
        <v>0</v>
      </c>
      <c r="O97" s="80"/>
      <c r="P97" s="80"/>
      <c r="Q97" s="80"/>
      <c r="R97" s="84">
        <f t="shared" si="7"/>
        <v>0</v>
      </c>
      <c r="S97" s="19" t="str">
        <f t="shared" si="9"/>
        <v>OK</v>
      </c>
      <c r="T97" s="48"/>
      <c r="U97" s="48"/>
      <c r="V97" s="48"/>
      <c r="W97" s="48"/>
      <c r="X97" s="48"/>
      <c r="Y97" s="50"/>
      <c r="Z97" s="50"/>
      <c r="AA97" s="50"/>
      <c r="AB97" s="50"/>
      <c r="AC97" s="50"/>
      <c r="AD97" s="50"/>
      <c r="AE97" s="50"/>
      <c r="AF97" s="51"/>
      <c r="AG97" s="51"/>
      <c r="AH97" s="51"/>
      <c r="AI97" s="51"/>
    </row>
    <row r="98" spans="1:35" ht="40" customHeight="1" x14ac:dyDescent="0.35">
      <c r="A98" s="109"/>
      <c r="B98" s="112"/>
      <c r="C98" s="33">
        <v>95</v>
      </c>
      <c r="D98" s="115"/>
      <c r="E98" s="39" t="s">
        <v>64</v>
      </c>
      <c r="F98" s="40" t="s">
        <v>125</v>
      </c>
      <c r="G98" s="40" t="s">
        <v>63</v>
      </c>
      <c r="H98" s="40" t="s">
        <v>29</v>
      </c>
      <c r="I98" s="38">
        <v>599.79</v>
      </c>
      <c r="J98" s="17">
        <v>0</v>
      </c>
      <c r="K98" s="79">
        <f t="shared" si="5"/>
        <v>0</v>
      </c>
      <c r="L98" s="81">
        <f t="shared" si="8"/>
        <v>0</v>
      </c>
      <c r="M98" s="82"/>
      <c r="N98" s="83">
        <f t="shared" si="6"/>
        <v>0</v>
      </c>
      <c r="O98" s="80"/>
      <c r="P98" s="80"/>
      <c r="Q98" s="80"/>
      <c r="R98" s="84">
        <f t="shared" si="7"/>
        <v>0</v>
      </c>
      <c r="S98" s="19" t="str">
        <f t="shared" si="9"/>
        <v>OK</v>
      </c>
      <c r="T98" s="48"/>
      <c r="U98" s="48"/>
      <c r="V98" s="48"/>
      <c r="W98" s="48"/>
      <c r="X98" s="48"/>
      <c r="Y98" s="50"/>
      <c r="Z98" s="50"/>
      <c r="AA98" s="50"/>
      <c r="AB98" s="50"/>
      <c r="AC98" s="50"/>
      <c r="AD98" s="50"/>
      <c r="AE98" s="50"/>
      <c r="AF98" s="51"/>
      <c r="AG98" s="51"/>
      <c r="AH98" s="51"/>
      <c r="AI98" s="51"/>
    </row>
    <row r="99" spans="1:35" ht="40" customHeight="1" x14ac:dyDescent="0.35">
      <c r="A99" s="109"/>
      <c r="B99" s="112"/>
      <c r="C99" s="33">
        <v>96</v>
      </c>
      <c r="D99" s="115"/>
      <c r="E99" s="39" t="s">
        <v>65</v>
      </c>
      <c r="F99" s="40" t="s">
        <v>125</v>
      </c>
      <c r="G99" s="40" t="s">
        <v>66</v>
      </c>
      <c r="H99" s="40" t="s">
        <v>29</v>
      </c>
      <c r="I99" s="38">
        <v>161.94</v>
      </c>
      <c r="J99" s="17">
        <v>0</v>
      </c>
      <c r="K99" s="79">
        <f t="shared" si="5"/>
        <v>0</v>
      </c>
      <c r="L99" s="81">
        <f t="shared" si="8"/>
        <v>0</v>
      </c>
      <c r="M99" s="82"/>
      <c r="N99" s="83">
        <f t="shared" si="6"/>
        <v>0</v>
      </c>
      <c r="O99" s="80"/>
      <c r="P99" s="80"/>
      <c r="Q99" s="80"/>
      <c r="R99" s="84">
        <f t="shared" si="7"/>
        <v>0</v>
      </c>
      <c r="S99" s="19" t="str">
        <f t="shared" si="9"/>
        <v>OK</v>
      </c>
      <c r="T99" s="48"/>
      <c r="U99" s="48"/>
      <c r="V99" s="48"/>
      <c r="W99" s="48"/>
      <c r="X99" s="48"/>
      <c r="Y99" s="50"/>
      <c r="Z99" s="50"/>
      <c r="AA99" s="50"/>
      <c r="AB99" s="50"/>
      <c r="AC99" s="50"/>
      <c r="AD99" s="50"/>
      <c r="AE99" s="50"/>
      <c r="AF99" s="51"/>
      <c r="AG99" s="51"/>
      <c r="AH99" s="51"/>
      <c r="AI99" s="51"/>
    </row>
    <row r="100" spans="1:35" ht="40" customHeight="1" x14ac:dyDescent="0.35">
      <c r="A100" s="109"/>
      <c r="B100" s="112"/>
      <c r="C100" s="33">
        <v>97</v>
      </c>
      <c r="D100" s="115"/>
      <c r="E100" s="39" t="s">
        <v>67</v>
      </c>
      <c r="F100" s="40" t="s">
        <v>125</v>
      </c>
      <c r="G100" s="40" t="s">
        <v>68</v>
      </c>
      <c r="H100" s="40" t="s">
        <v>29</v>
      </c>
      <c r="I100" s="38">
        <v>743.8</v>
      </c>
      <c r="J100" s="17">
        <v>0</v>
      </c>
      <c r="K100" s="79">
        <f t="shared" si="5"/>
        <v>0</v>
      </c>
      <c r="L100" s="81">
        <f t="shared" si="8"/>
        <v>0</v>
      </c>
      <c r="M100" s="82"/>
      <c r="N100" s="83">
        <f t="shared" si="6"/>
        <v>0</v>
      </c>
      <c r="O100" s="80"/>
      <c r="P100" s="80"/>
      <c r="Q100" s="80"/>
      <c r="R100" s="84">
        <f t="shared" si="7"/>
        <v>0</v>
      </c>
      <c r="S100" s="19" t="str">
        <f t="shared" si="9"/>
        <v>OK</v>
      </c>
      <c r="T100" s="48"/>
      <c r="U100" s="48"/>
      <c r="V100" s="48"/>
      <c r="W100" s="48"/>
      <c r="X100" s="48"/>
      <c r="Y100" s="50"/>
      <c r="Z100" s="50"/>
      <c r="AA100" s="50"/>
      <c r="AB100" s="50"/>
      <c r="AC100" s="50"/>
      <c r="AD100" s="50"/>
      <c r="AE100" s="50"/>
      <c r="AF100" s="51"/>
      <c r="AG100" s="51"/>
      <c r="AH100" s="51"/>
      <c r="AI100" s="51"/>
    </row>
    <row r="101" spans="1:35" ht="40" customHeight="1" x14ac:dyDescent="0.35">
      <c r="A101" s="109"/>
      <c r="B101" s="112"/>
      <c r="C101" s="33">
        <v>98</v>
      </c>
      <c r="D101" s="115"/>
      <c r="E101" s="39" t="s">
        <v>69</v>
      </c>
      <c r="F101" s="40" t="s">
        <v>125</v>
      </c>
      <c r="G101" s="40" t="s">
        <v>28</v>
      </c>
      <c r="H101" s="40" t="s">
        <v>29</v>
      </c>
      <c r="I101" s="38">
        <v>371.64</v>
      </c>
      <c r="J101" s="17">
        <v>0</v>
      </c>
      <c r="K101" s="79">
        <f t="shared" si="5"/>
        <v>0</v>
      </c>
      <c r="L101" s="81">
        <f t="shared" si="8"/>
        <v>0</v>
      </c>
      <c r="M101" s="82"/>
      <c r="N101" s="83">
        <f t="shared" si="6"/>
        <v>0</v>
      </c>
      <c r="O101" s="80"/>
      <c r="P101" s="80"/>
      <c r="Q101" s="80"/>
      <c r="R101" s="84">
        <f t="shared" si="7"/>
        <v>0</v>
      </c>
      <c r="S101" s="19" t="str">
        <f t="shared" si="9"/>
        <v>OK</v>
      </c>
      <c r="T101" s="48"/>
      <c r="U101" s="48"/>
      <c r="V101" s="48"/>
      <c r="W101" s="48"/>
      <c r="X101" s="48"/>
      <c r="Y101" s="50"/>
      <c r="Z101" s="50"/>
      <c r="AA101" s="50"/>
      <c r="AB101" s="50"/>
      <c r="AC101" s="50"/>
      <c r="AD101" s="50"/>
      <c r="AE101" s="50"/>
      <c r="AF101" s="51"/>
      <c r="AG101" s="51"/>
      <c r="AH101" s="51"/>
      <c r="AI101" s="51"/>
    </row>
    <row r="102" spans="1:35" ht="40" customHeight="1" x14ac:dyDescent="0.35">
      <c r="A102" s="109"/>
      <c r="B102" s="112"/>
      <c r="C102" s="33">
        <v>99</v>
      </c>
      <c r="D102" s="115"/>
      <c r="E102" s="39" t="s">
        <v>70</v>
      </c>
      <c r="F102" s="40" t="s">
        <v>125</v>
      </c>
      <c r="G102" s="40" t="s">
        <v>71</v>
      </c>
      <c r="H102" s="40" t="s">
        <v>29</v>
      </c>
      <c r="I102" s="38">
        <v>141.31</v>
      </c>
      <c r="J102" s="17">
        <v>0</v>
      </c>
      <c r="K102" s="79">
        <f t="shared" si="5"/>
        <v>0</v>
      </c>
      <c r="L102" s="81">
        <f t="shared" si="8"/>
        <v>0</v>
      </c>
      <c r="M102" s="82"/>
      <c r="N102" s="83">
        <f t="shared" si="6"/>
        <v>0</v>
      </c>
      <c r="O102" s="80"/>
      <c r="P102" s="80"/>
      <c r="Q102" s="80"/>
      <c r="R102" s="84">
        <f t="shared" si="7"/>
        <v>0</v>
      </c>
      <c r="S102" s="19" t="str">
        <f t="shared" si="9"/>
        <v>OK</v>
      </c>
      <c r="T102" s="48"/>
      <c r="U102" s="48"/>
      <c r="V102" s="48"/>
      <c r="W102" s="48"/>
      <c r="X102" s="48"/>
      <c r="Y102" s="50"/>
      <c r="Z102" s="50"/>
      <c r="AA102" s="50"/>
      <c r="AB102" s="50"/>
      <c r="AC102" s="50"/>
      <c r="AD102" s="50"/>
      <c r="AE102" s="50"/>
      <c r="AF102" s="51"/>
      <c r="AG102" s="51"/>
      <c r="AH102" s="51"/>
      <c r="AI102" s="51"/>
    </row>
    <row r="103" spans="1:35" ht="40" customHeight="1" x14ac:dyDescent="0.35">
      <c r="A103" s="109"/>
      <c r="B103" s="112"/>
      <c r="C103" s="33">
        <v>100</v>
      </c>
      <c r="D103" s="115"/>
      <c r="E103" s="39" t="s">
        <v>72</v>
      </c>
      <c r="F103" s="40" t="s">
        <v>125</v>
      </c>
      <c r="G103" s="40" t="s">
        <v>73</v>
      </c>
      <c r="H103" s="40" t="s">
        <v>29</v>
      </c>
      <c r="I103" s="38">
        <v>823.48</v>
      </c>
      <c r="J103" s="17">
        <v>0</v>
      </c>
      <c r="K103" s="79">
        <f t="shared" si="5"/>
        <v>0</v>
      </c>
      <c r="L103" s="81">
        <f t="shared" si="8"/>
        <v>0</v>
      </c>
      <c r="M103" s="82"/>
      <c r="N103" s="83">
        <f t="shared" si="6"/>
        <v>0</v>
      </c>
      <c r="O103" s="80"/>
      <c r="P103" s="80"/>
      <c r="Q103" s="80"/>
      <c r="R103" s="84">
        <f t="shared" si="7"/>
        <v>0</v>
      </c>
      <c r="S103" s="19" t="str">
        <f t="shared" si="9"/>
        <v>OK</v>
      </c>
      <c r="T103" s="48"/>
      <c r="U103" s="48"/>
      <c r="V103" s="48"/>
      <c r="W103" s="48"/>
      <c r="X103" s="48"/>
      <c r="Y103" s="50"/>
      <c r="Z103" s="50"/>
      <c r="AA103" s="50"/>
      <c r="AB103" s="50"/>
      <c r="AC103" s="50"/>
      <c r="AD103" s="50"/>
      <c r="AE103" s="50"/>
      <c r="AF103" s="51"/>
      <c r="AG103" s="51"/>
      <c r="AH103" s="51"/>
      <c r="AI103" s="51"/>
    </row>
    <row r="104" spans="1:35" ht="40" customHeight="1" x14ac:dyDescent="0.35">
      <c r="A104" s="109"/>
      <c r="B104" s="112"/>
      <c r="C104" s="33">
        <v>101</v>
      </c>
      <c r="D104" s="115"/>
      <c r="E104" s="39" t="s">
        <v>74</v>
      </c>
      <c r="F104" s="40" t="s">
        <v>125</v>
      </c>
      <c r="G104" s="40" t="s">
        <v>75</v>
      </c>
      <c r="H104" s="40" t="s">
        <v>29</v>
      </c>
      <c r="I104" s="38">
        <v>1149.44</v>
      </c>
      <c r="J104" s="17">
        <v>0</v>
      </c>
      <c r="K104" s="79">
        <f t="shared" si="5"/>
        <v>0</v>
      </c>
      <c r="L104" s="81">
        <f t="shared" si="8"/>
        <v>0</v>
      </c>
      <c r="M104" s="82"/>
      <c r="N104" s="83">
        <f t="shared" si="6"/>
        <v>0</v>
      </c>
      <c r="O104" s="80"/>
      <c r="P104" s="80"/>
      <c r="Q104" s="80"/>
      <c r="R104" s="84">
        <f t="shared" si="7"/>
        <v>0</v>
      </c>
      <c r="S104" s="19" t="str">
        <f t="shared" si="9"/>
        <v>OK</v>
      </c>
      <c r="T104" s="48"/>
      <c r="U104" s="48"/>
      <c r="V104" s="48"/>
      <c r="W104" s="48"/>
      <c r="X104" s="48"/>
      <c r="Y104" s="50"/>
      <c r="Z104" s="50"/>
      <c r="AA104" s="50"/>
      <c r="AB104" s="50"/>
      <c r="AC104" s="50"/>
      <c r="AD104" s="50"/>
      <c r="AE104" s="50"/>
      <c r="AF104" s="51"/>
      <c r="AG104" s="51"/>
      <c r="AH104" s="51"/>
      <c r="AI104" s="51"/>
    </row>
    <row r="105" spans="1:35" ht="40" customHeight="1" x14ac:dyDescent="0.35">
      <c r="A105" s="109"/>
      <c r="B105" s="112"/>
      <c r="C105" s="33">
        <v>102</v>
      </c>
      <c r="D105" s="115"/>
      <c r="E105" s="39" t="s">
        <v>76</v>
      </c>
      <c r="F105" s="40" t="s">
        <v>125</v>
      </c>
      <c r="G105" s="40" t="s">
        <v>28</v>
      </c>
      <c r="H105" s="40" t="s">
        <v>29</v>
      </c>
      <c r="I105" s="38">
        <v>614.84</v>
      </c>
      <c r="J105" s="17">
        <v>0</v>
      </c>
      <c r="K105" s="79">
        <f t="shared" si="5"/>
        <v>0</v>
      </c>
      <c r="L105" s="81">
        <f t="shared" si="8"/>
        <v>0</v>
      </c>
      <c r="M105" s="82"/>
      <c r="N105" s="83">
        <f t="shared" si="6"/>
        <v>0</v>
      </c>
      <c r="O105" s="80"/>
      <c r="P105" s="80"/>
      <c r="Q105" s="80"/>
      <c r="R105" s="84">
        <f t="shared" si="7"/>
        <v>0</v>
      </c>
      <c r="S105" s="19" t="str">
        <f t="shared" si="9"/>
        <v>OK</v>
      </c>
      <c r="T105" s="48"/>
      <c r="U105" s="48"/>
      <c r="V105" s="48"/>
      <c r="W105" s="48"/>
      <c r="X105" s="48"/>
      <c r="Y105" s="50"/>
      <c r="Z105" s="50"/>
      <c r="AA105" s="50"/>
      <c r="AB105" s="50"/>
      <c r="AC105" s="50"/>
      <c r="AD105" s="50"/>
      <c r="AE105" s="50"/>
      <c r="AF105" s="51"/>
      <c r="AG105" s="51"/>
      <c r="AH105" s="51"/>
      <c r="AI105" s="51"/>
    </row>
    <row r="106" spans="1:35" ht="40" customHeight="1" x14ac:dyDescent="0.35">
      <c r="A106" s="109"/>
      <c r="B106" s="112"/>
      <c r="C106" s="33">
        <v>103</v>
      </c>
      <c r="D106" s="115"/>
      <c r="E106" s="39" t="s">
        <v>77</v>
      </c>
      <c r="F106" s="40" t="s">
        <v>125</v>
      </c>
      <c r="G106" s="40" t="s">
        <v>28</v>
      </c>
      <c r="H106" s="40" t="s">
        <v>29</v>
      </c>
      <c r="I106" s="38">
        <v>1161.08</v>
      </c>
      <c r="J106" s="17">
        <v>0</v>
      </c>
      <c r="K106" s="79">
        <f t="shared" si="5"/>
        <v>0</v>
      </c>
      <c r="L106" s="81">
        <f t="shared" si="8"/>
        <v>0</v>
      </c>
      <c r="M106" s="82"/>
      <c r="N106" s="83">
        <f t="shared" si="6"/>
        <v>0</v>
      </c>
      <c r="O106" s="80"/>
      <c r="P106" s="80"/>
      <c r="Q106" s="80"/>
      <c r="R106" s="84">
        <f t="shared" si="7"/>
        <v>0</v>
      </c>
      <c r="S106" s="19" t="str">
        <f t="shared" si="9"/>
        <v>OK</v>
      </c>
      <c r="T106" s="48"/>
      <c r="U106" s="48"/>
      <c r="V106" s="48"/>
      <c r="W106" s="48"/>
      <c r="X106" s="48"/>
      <c r="Y106" s="50"/>
      <c r="Z106" s="50"/>
      <c r="AA106" s="50"/>
      <c r="AB106" s="50"/>
      <c r="AC106" s="50"/>
      <c r="AD106" s="50"/>
      <c r="AE106" s="50"/>
      <c r="AF106" s="51"/>
      <c r="AG106" s="51"/>
      <c r="AH106" s="51"/>
      <c r="AI106" s="51"/>
    </row>
    <row r="107" spans="1:35" ht="40" customHeight="1" x14ac:dyDescent="0.35">
      <c r="A107" s="109"/>
      <c r="B107" s="112"/>
      <c r="C107" s="33">
        <v>104</v>
      </c>
      <c r="D107" s="115"/>
      <c r="E107" s="39" t="s">
        <v>78</v>
      </c>
      <c r="F107" s="40" t="s">
        <v>125</v>
      </c>
      <c r="G107" s="40" t="s">
        <v>28</v>
      </c>
      <c r="H107" s="40" t="s">
        <v>29</v>
      </c>
      <c r="I107" s="38">
        <v>77.2</v>
      </c>
      <c r="J107" s="17">
        <v>0</v>
      </c>
      <c r="K107" s="79">
        <f t="shared" si="5"/>
        <v>0</v>
      </c>
      <c r="L107" s="81">
        <f t="shared" si="8"/>
        <v>0</v>
      </c>
      <c r="M107" s="82"/>
      <c r="N107" s="83">
        <f t="shared" si="6"/>
        <v>0</v>
      </c>
      <c r="O107" s="80"/>
      <c r="P107" s="80"/>
      <c r="Q107" s="80"/>
      <c r="R107" s="84">
        <f t="shared" si="7"/>
        <v>0</v>
      </c>
      <c r="S107" s="19" t="str">
        <f t="shared" si="9"/>
        <v>OK</v>
      </c>
      <c r="T107" s="48"/>
      <c r="U107" s="48"/>
      <c r="V107" s="48"/>
      <c r="W107" s="48"/>
      <c r="X107" s="48"/>
      <c r="Y107" s="50"/>
      <c r="Z107" s="50"/>
      <c r="AA107" s="50"/>
      <c r="AB107" s="50"/>
      <c r="AC107" s="50"/>
      <c r="AD107" s="50"/>
      <c r="AE107" s="50"/>
      <c r="AF107" s="51"/>
      <c r="AG107" s="51"/>
      <c r="AH107" s="51"/>
      <c r="AI107" s="51"/>
    </row>
    <row r="108" spans="1:35" ht="40" customHeight="1" x14ac:dyDescent="0.35">
      <c r="A108" s="109"/>
      <c r="B108" s="112"/>
      <c r="C108" s="33">
        <v>105</v>
      </c>
      <c r="D108" s="115"/>
      <c r="E108" s="39" t="s">
        <v>131</v>
      </c>
      <c r="F108" s="40" t="s">
        <v>125</v>
      </c>
      <c r="G108" s="40" t="s">
        <v>28</v>
      </c>
      <c r="H108" s="40" t="s">
        <v>29</v>
      </c>
      <c r="I108" s="38">
        <v>73.09</v>
      </c>
      <c r="J108" s="17">
        <v>0</v>
      </c>
      <c r="K108" s="79">
        <f t="shared" si="5"/>
        <v>0</v>
      </c>
      <c r="L108" s="81">
        <f t="shared" si="8"/>
        <v>0</v>
      </c>
      <c r="M108" s="82"/>
      <c r="N108" s="83">
        <f t="shared" si="6"/>
        <v>0</v>
      </c>
      <c r="O108" s="80"/>
      <c r="P108" s="80"/>
      <c r="Q108" s="80"/>
      <c r="R108" s="84">
        <f t="shared" si="7"/>
        <v>0</v>
      </c>
      <c r="S108" s="19" t="str">
        <f t="shared" si="9"/>
        <v>OK</v>
      </c>
      <c r="T108" s="48"/>
      <c r="U108" s="48"/>
      <c r="V108" s="48"/>
      <c r="W108" s="48"/>
      <c r="X108" s="48"/>
      <c r="Y108" s="50"/>
      <c r="Z108" s="50"/>
      <c r="AA108" s="50"/>
      <c r="AB108" s="50"/>
      <c r="AC108" s="50"/>
      <c r="AD108" s="50"/>
      <c r="AE108" s="50"/>
      <c r="AF108" s="51"/>
      <c r="AG108" s="51"/>
      <c r="AH108" s="51"/>
      <c r="AI108" s="51"/>
    </row>
    <row r="109" spans="1:35" ht="40" customHeight="1" x14ac:dyDescent="0.35">
      <c r="A109" s="109"/>
      <c r="B109" s="112"/>
      <c r="C109" s="33">
        <v>106</v>
      </c>
      <c r="D109" s="115"/>
      <c r="E109" s="39" t="s">
        <v>135</v>
      </c>
      <c r="F109" s="40" t="s">
        <v>37</v>
      </c>
      <c r="G109" s="40" t="s">
        <v>98</v>
      </c>
      <c r="H109" s="40" t="s">
        <v>29</v>
      </c>
      <c r="I109" s="38">
        <v>56.1</v>
      </c>
      <c r="J109" s="17">
        <v>0</v>
      </c>
      <c r="K109" s="79">
        <f t="shared" si="5"/>
        <v>0</v>
      </c>
      <c r="L109" s="81">
        <f t="shared" si="8"/>
        <v>0</v>
      </c>
      <c r="M109" s="82"/>
      <c r="N109" s="83">
        <f t="shared" si="6"/>
        <v>0</v>
      </c>
      <c r="O109" s="80"/>
      <c r="P109" s="80"/>
      <c r="Q109" s="80"/>
      <c r="R109" s="84">
        <f t="shared" si="7"/>
        <v>0</v>
      </c>
      <c r="S109" s="19" t="str">
        <f t="shared" si="9"/>
        <v>OK</v>
      </c>
      <c r="T109" s="48"/>
      <c r="U109" s="48"/>
      <c r="V109" s="48"/>
      <c r="W109" s="48"/>
      <c r="X109" s="48"/>
      <c r="Y109" s="50"/>
      <c r="Z109" s="50"/>
      <c r="AA109" s="50"/>
      <c r="AB109" s="50"/>
      <c r="AC109" s="50"/>
      <c r="AD109" s="50"/>
      <c r="AE109" s="50"/>
      <c r="AF109" s="51"/>
      <c r="AG109" s="51"/>
      <c r="AH109" s="51"/>
      <c r="AI109" s="51"/>
    </row>
    <row r="110" spans="1:35" ht="40" customHeight="1" x14ac:dyDescent="0.35">
      <c r="A110" s="109"/>
      <c r="B110" s="112"/>
      <c r="C110" s="33">
        <v>107</v>
      </c>
      <c r="D110" s="115"/>
      <c r="E110" s="39" t="s">
        <v>84</v>
      </c>
      <c r="F110" s="40" t="s">
        <v>125</v>
      </c>
      <c r="G110" s="40" t="s">
        <v>85</v>
      </c>
      <c r="H110" s="40" t="s">
        <v>29</v>
      </c>
      <c r="I110" s="38">
        <v>1215.22</v>
      </c>
      <c r="J110" s="17">
        <v>0</v>
      </c>
      <c r="K110" s="79">
        <f t="shared" si="5"/>
        <v>0</v>
      </c>
      <c r="L110" s="81">
        <f t="shared" si="8"/>
        <v>0</v>
      </c>
      <c r="M110" s="82"/>
      <c r="N110" s="83">
        <f t="shared" si="6"/>
        <v>0</v>
      </c>
      <c r="O110" s="80"/>
      <c r="P110" s="80"/>
      <c r="Q110" s="80"/>
      <c r="R110" s="84">
        <f t="shared" si="7"/>
        <v>0</v>
      </c>
      <c r="S110" s="19" t="str">
        <f t="shared" si="9"/>
        <v>OK</v>
      </c>
      <c r="T110" s="48"/>
      <c r="U110" s="48"/>
      <c r="V110" s="48"/>
      <c r="W110" s="48"/>
      <c r="X110" s="48"/>
      <c r="Y110" s="50"/>
      <c r="Z110" s="50"/>
      <c r="AA110" s="50"/>
      <c r="AB110" s="50"/>
      <c r="AC110" s="50"/>
      <c r="AD110" s="50"/>
      <c r="AE110" s="50"/>
      <c r="AF110" s="51"/>
      <c r="AG110" s="51"/>
      <c r="AH110" s="51"/>
      <c r="AI110" s="51"/>
    </row>
    <row r="111" spans="1:35" ht="40" customHeight="1" x14ac:dyDescent="0.35">
      <c r="A111" s="109"/>
      <c r="B111" s="112"/>
      <c r="C111" s="33">
        <v>108</v>
      </c>
      <c r="D111" s="115"/>
      <c r="E111" s="39" t="s">
        <v>86</v>
      </c>
      <c r="F111" s="40" t="s">
        <v>125</v>
      </c>
      <c r="G111" s="40" t="s">
        <v>87</v>
      </c>
      <c r="H111" s="40" t="s">
        <v>29</v>
      </c>
      <c r="I111" s="38">
        <v>496.61</v>
      </c>
      <c r="J111" s="17">
        <v>0</v>
      </c>
      <c r="K111" s="79">
        <f t="shared" si="5"/>
        <v>0</v>
      </c>
      <c r="L111" s="81">
        <f t="shared" si="8"/>
        <v>0</v>
      </c>
      <c r="M111" s="82"/>
      <c r="N111" s="83">
        <f t="shared" si="6"/>
        <v>0</v>
      </c>
      <c r="O111" s="80"/>
      <c r="P111" s="80"/>
      <c r="Q111" s="80"/>
      <c r="R111" s="84">
        <f t="shared" si="7"/>
        <v>0</v>
      </c>
      <c r="S111" s="19" t="str">
        <f t="shared" si="9"/>
        <v>OK</v>
      </c>
      <c r="T111" s="48"/>
      <c r="U111" s="48"/>
      <c r="V111" s="48"/>
      <c r="W111" s="48"/>
      <c r="X111" s="48"/>
      <c r="Y111" s="50"/>
      <c r="Z111" s="50"/>
      <c r="AA111" s="50"/>
      <c r="AB111" s="50"/>
      <c r="AC111" s="50"/>
      <c r="AD111" s="50"/>
      <c r="AE111" s="50"/>
      <c r="AF111" s="51"/>
      <c r="AG111" s="51"/>
      <c r="AH111" s="51"/>
      <c r="AI111" s="51"/>
    </row>
    <row r="112" spans="1:35" ht="40" customHeight="1" x14ac:dyDescent="0.35">
      <c r="A112" s="109"/>
      <c r="B112" s="112"/>
      <c r="C112" s="33">
        <v>109</v>
      </c>
      <c r="D112" s="115"/>
      <c r="E112" s="39" t="s">
        <v>89</v>
      </c>
      <c r="F112" s="40" t="s">
        <v>37</v>
      </c>
      <c r="G112" s="40" t="s">
        <v>28</v>
      </c>
      <c r="H112" s="40" t="s">
        <v>29</v>
      </c>
      <c r="I112" s="38">
        <v>205.87</v>
      </c>
      <c r="J112" s="17">
        <v>0</v>
      </c>
      <c r="K112" s="79">
        <f t="shared" si="5"/>
        <v>0</v>
      </c>
      <c r="L112" s="81">
        <f t="shared" si="8"/>
        <v>0</v>
      </c>
      <c r="M112" s="82"/>
      <c r="N112" s="83">
        <f t="shared" si="6"/>
        <v>0</v>
      </c>
      <c r="O112" s="80"/>
      <c r="P112" s="80"/>
      <c r="Q112" s="80"/>
      <c r="R112" s="84">
        <f t="shared" si="7"/>
        <v>0</v>
      </c>
      <c r="S112" s="19" t="str">
        <f t="shared" si="9"/>
        <v>OK</v>
      </c>
      <c r="T112" s="48"/>
      <c r="U112" s="48"/>
      <c r="V112" s="48"/>
      <c r="W112" s="48"/>
      <c r="X112" s="48"/>
      <c r="Y112" s="50"/>
      <c r="Z112" s="50"/>
      <c r="AA112" s="50"/>
      <c r="AB112" s="50"/>
      <c r="AC112" s="50"/>
      <c r="AD112" s="50"/>
      <c r="AE112" s="50"/>
      <c r="AF112" s="51"/>
      <c r="AG112" s="51"/>
      <c r="AH112" s="51"/>
      <c r="AI112" s="51"/>
    </row>
    <row r="113" spans="1:35" ht="40" customHeight="1" x14ac:dyDescent="0.35">
      <c r="A113" s="109"/>
      <c r="B113" s="112"/>
      <c r="C113" s="33">
        <v>110</v>
      </c>
      <c r="D113" s="115"/>
      <c r="E113" s="39" t="s">
        <v>90</v>
      </c>
      <c r="F113" s="40" t="s">
        <v>37</v>
      </c>
      <c r="G113" s="40" t="s">
        <v>28</v>
      </c>
      <c r="H113" s="40" t="s">
        <v>29</v>
      </c>
      <c r="I113" s="38">
        <v>115.8</v>
      </c>
      <c r="J113" s="17">
        <v>0</v>
      </c>
      <c r="K113" s="79">
        <f t="shared" si="5"/>
        <v>0</v>
      </c>
      <c r="L113" s="81">
        <f t="shared" si="8"/>
        <v>0</v>
      </c>
      <c r="M113" s="82"/>
      <c r="N113" s="83">
        <f t="shared" si="6"/>
        <v>0</v>
      </c>
      <c r="O113" s="80"/>
      <c r="P113" s="80"/>
      <c r="Q113" s="80"/>
      <c r="R113" s="84">
        <f t="shared" si="7"/>
        <v>0</v>
      </c>
      <c r="S113" s="19" t="str">
        <f t="shared" si="9"/>
        <v>OK</v>
      </c>
      <c r="T113" s="48"/>
      <c r="U113" s="48"/>
      <c r="V113" s="48"/>
      <c r="W113" s="48"/>
      <c r="X113" s="48"/>
      <c r="Y113" s="50"/>
      <c r="Z113" s="50"/>
      <c r="AA113" s="50"/>
      <c r="AB113" s="50"/>
      <c r="AC113" s="50"/>
      <c r="AD113" s="50"/>
      <c r="AE113" s="50"/>
      <c r="AF113" s="51"/>
      <c r="AG113" s="51"/>
      <c r="AH113" s="51"/>
      <c r="AI113" s="51"/>
    </row>
    <row r="114" spans="1:35" ht="40" customHeight="1" x14ac:dyDescent="0.35">
      <c r="A114" s="109"/>
      <c r="B114" s="112"/>
      <c r="C114" s="33">
        <v>111</v>
      </c>
      <c r="D114" s="115"/>
      <c r="E114" s="39" t="s">
        <v>91</v>
      </c>
      <c r="F114" s="40" t="s">
        <v>37</v>
      </c>
      <c r="G114" s="40" t="s">
        <v>92</v>
      </c>
      <c r="H114" s="40" t="s">
        <v>29</v>
      </c>
      <c r="I114" s="38">
        <v>20.76</v>
      </c>
      <c r="J114" s="17">
        <v>0</v>
      </c>
      <c r="K114" s="79">
        <f t="shared" si="5"/>
        <v>0</v>
      </c>
      <c r="L114" s="81">
        <f t="shared" si="8"/>
        <v>0</v>
      </c>
      <c r="M114" s="82"/>
      <c r="N114" s="83">
        <f t="shared" si="6"/>
        <v>0</v>
      </c>
      <c r="O114" s="80"/>
      <c r="P114" s="80"/>
      <c r="Q114" s="80"/>
      <c r="R114" s="84">
        <f t="shared" si="7"/>
        <v>0</v>
      </c>
      <c r="S114" s="19" t="str">
        <f t="shared" si="9"/>
        <v>OK</v>
      </c>
      <c r="T114" s="48"/>
      <c r="U114" s="48"/>
      <c r="V114" s="48"/>
      <c r="W114" s="48"/>
      <c r="X114" s="48"/>
      <c r="Y114" s="50"/>
      <c r="Z114" s="50"/>
      <c r="AA114" s="50"/>
      <c r="AB114" s="50"/>
      <c r="AC114" s="50"/>
      <c r="AD114" s="50"/>
      <c r="AE114" s="50"/>
      <c r="AF114" s="51"/>
      <c r="AG114" s="51"/>
      <c r="AH114" s="51"/>
      <c r="AI114" s="51"/>
    </row>
    <row r="115" spans="1:35" ht="40" customHeight="1" x14ac:dyDescent="0.35">
      <c r="A115" s="109"/>
      <c r="B115" s="112"/>
      <c r="C115" s="33">
        <v>112</v>
      </c>
      <c r="D115" s="115"/>
      <c r="E115" s="39" t="s">
        <v>93</v>
      </c>
      <c r="F115" s="40" t="s">
        <v>125</v>
      </c>
      <c r="G115" s="40" t="s">
        <v>28</v>
      </c>
      <c r="H115" s="40" t="s">
        <v>29</v>
      </c>
      <c r="I115" s="38">
        <v>192.14</v>
      </c>
      <c r="J115" s="17">
        <v>0</v>
      </c>
      <c r="K115" s="79">
        <f t="shared" si="5"/>
        <v>0</v>
      </c>
      <c r="L115" s="81">
        <f t="shared" si="8"/>
        <v>0</v>
      </c>
      <c r="M115" s="82"/>
      <c r="N115" s="83">
        <f t="shared" si="6"/>
        <v>0</v>
      </c>
      <c r="O115" s="80"/>
      <c r="P115" s="80"/>
      <c r="Q115" s="80"/>
      <c r="R115" s="84">
        <f t="shared" si="7"/>
        <v>0</v>
      </c>
      <c r="S115" s="19" t="str">
        <f t="shared" si="9"/>
        <v>OK</v>
      </c>
      <c r="T115" s="48"/>
      <c r="U115" s="48"/>
      <c r="V115" s="48"/>
      <c r="W115" s="48"/>
      <c r="X115" s="48"/>
      <c r="Y115" s="50"/>
      <c r="Z115" s="50"/>
      <c r="AA115" s="50"/>
      <c r="AB115" s="50"/>
      <c r="AC115" s="50"/>
      <c r="AD115" s="50"/>
      <c r="AE115" s="50"/>
      <c r="AF115" s="51"/>
      <c r="AG115" s="51"/>
      <c r="AH115" s="51"/>
      <c r="AI115" s="51"/>
    </row>
    <row r="116" spans="1:35" ht="40" customHeight="1" x14ac:dyDescent="0.35">
      <c r="A116" s="110"/>
      <c r="B116" s="113"/>
      <c r="C116" s="33">
        <v>113</v>
      </c>
      <c r="D116" s="116"/>
      <c r="E116" s="39" t="s">
        <v>94</v>
      </c>
      <c r="F116" s="40" t="s">
        <v>125</v>
      </c>
      <c r="G116" s="40" t="s">
        <v>28</v>
      </c>
      <c r="H116" s="40" t="s">
        <v>29</v>
      </c>
      <c r="I116" s="38">
        <v>210.16</v>
      </c>
      <c r="J116" s="17">
        <v>0</v>
      </c>
      <c r="K116" s="79">
        <f t="shared" si="5"/>
        <v>0</v>
      </c>
      <c r="L116" s="81">
        <f t="shared" si="8"/>
        <v>0</v>
      </c>
      <c r="M116" s="82"/>
      <c r="N116" s="83">
        <f t="shared" si="6"/>
        <v>0</v>
      </c>
      <c r="O116" s="80"/>
      <c r="P116" s="80"/>
      <c r="Q116" s="80"/>
      <c r="R116" s="84">
        <f t="shared" si="7"/>
        <v>0</v>
      </c>
      <c r="S116" s="19" t="str">
        <f t="shared" si="9"/>
        <v>OK</v>
      </c>
      <c r="T116" s="48"/>
      <c r="U116" s="48"/>
      <c r="V116" s="48"/>
      <c r="W116" s="48"/>
      <c r="X116" s="48"/>
      <c r="Y116" s="50"/>
      <c r="Z116" s="50"/>
      <c r="AA116" s="50"/>
      <c r="AB116" s="50"/>
      <c r="AC116" s="50"/>
      <c r="AD116" s="50"/>
      <c r="AE116" s="50"/>
      <c r="AF116" s="51"/>
      <c r="AG116" s="51"/>
      <c r="AH116" s="51"/>
      <c r="AI116" s="51"/>
    </row>
    <row r="117" spans="1:35" ht="40" customHeight="1" x14ac:dyDescent="0.35">
      <c r="A117" s="108" t="s">
        <v>142</v>
      </c>
      <c r="B117" s="111">
        <v>4</v>
      </c>
      <c r="C117" s="33">
        <v>114</v>
      </c>
      <c r="D117" s="114" t="s">
        <v>123</v>
      </c>
      <c r="E117" s="39" t="s">
        <v>27</v>
      </c>
      <c r="F117" s="40" t="s">
        <v>125</v>
      </c>
      <c r="G117" s="40" t="s">
        <v>28</v>
      </c>
      <c r="H117" s="40" t="s">
        <v>29</v>
      </c>
      <c r="I117" s="38">
        <v>250</v>
      </c>
      <c r="J117" s="17">
        <v>0</v>
      </c>
      <c r="K117" s="79">
        <f t="shared" si="5"/>
        <v>0</v>
      </c>
      <c r="L117" s="81">
        <f t="shared" si="8"/>
        <v>0</v>
      </c>
      <c r="M117" s="82"/>
      <c r="N117" s="83">
        <f t="shared" si="6"/>
        <v>0</v>
      </c>
      <c r="O117" s="80"/>
      <c r="P117" s="80"/>
      <c r="Q117" s="80"/>
      <c r="R117" s="84">
        <f t="shared" si="7"/>
        <v>0</v>
      </c>
      <c r="S117" s="19" t="str">
        <f t="shared" si="9"/>
        <v>OK</v>
      </c>
      <c r="T117" s="48"/>
      <c r="U117" s="48"/>
      <c r="V117" s="48"/>
      <c r="W117" s="48"/>
      <c r="X117" s="48"/>
      <c r="Y117" s="50"/>
      <c r="Z117" s="50"/>
      <c r="AA117" s="50"/>
      <c r="AB117" s="50"/>
      <c r="AC117" s="50"/>
      <c r="AD117" s="50"/>
      <c r="AE117" s="50"/>
      <c r="AF117" s="51"/>
      <c r="AG117" s="51"/>
      <c r="AH117" s="51"/>
      <c r="AI117" s="51"/>
    </row>
    <row r="118" spans="1:35" ht="40" customHeight="1" x14ac:dyDescent="0.35">
      <c r="A118" s="109"/>
      <c r="B118" s="112"/>
      <c r="C118" s="33">
        <v>115</v>
      </c>
      <c r="D118" s="115"/>
      <c r="E118" s="39" t="s">
        <v>30</v>
      </c>
      <c r="F118" s="40" t="s">
        <v>31</v>
      </c>
      <c r="G118" s="40" t="s">
        <v>28</v>
      </c>
      <c r="H118" s="40" t="s">
        <v>29</v>
      </c>
      <c r="I118" s="38">
        <v>20</v>
      </c>
      <c r="J118" s="17">
        <v>0</v>
      </c>
      <c r="K118" s="79">
        <f t="shared" si="5"/>
        <v>0</v>
      </c>
      <c r="L118" s="81">
        <f t="shared" si="8"/>
        <v>0</v>
      </c>
      <c r="M118" s="82"/>
      <c r="N118" s="83">
        <f t="shared" si="6"/>
        <v>0</v>
      </c>
      <c r="O118" s="80"/>
      <c r="P118" s="80"/>
      <c r="Q118" s="80"/>
      <c r="R118" s="84">
        <f t="shared" si="7"/>
        <v>0</v>
      </c>
      <c r="S118" s="19" t="str">
        <f t="shared" si="9"/>
        <v>OK</v>
      </c>
      <c r="T118" s="48"/>
      <c r="U118" s="48"/>
      <c r="V118" s="48"/>
      <c r="W118" s="48"/>
      <c r="X118" s="48"/>
      <c r="Y118" s="50"/>
      <c r="Z118" s="50"/>
      <c r="AA118" s="50"/>
      <c r="AB118" s="50"/>
      <c r="AC118" s="50"/>
      <c r="AD118" s="50"/>
      <c r="AE118" s="50"/>
      <c r="AF118" s="51"/>
      <c r="AG118" s="51"/>
      <c r="AH118" s="51"/>
      <c r="AI118" s="51"/>
    </row>
    <row r="119" spans="1:35" ht="40" customHeight="1" x14ac:dyDescent="0.35">
      <c r="A119" s="109"/>
      <c r="B119" s="112"/>
      <c r="C119" s="33">
        <v>116</v>
      </c>
      <c r="D119" s="115"/>
      <c r="E119" s="39" t="s">
        <v>32</v>
      </c>
      <c r="F119" s="40" t="s">
        <v>125</v>
      </c>
      <c r="G119" s="40" t="s">
        <v>28</v>
      </c>
      <c r="H119" s="40" t="s">
        <v>29</v>
      </c>
      <c r="I119" s="38">
        <v>32</v>
      </c>
      <c r="J119" s="17">
        <v>0</v>
      </c>
      <c r="K119" s="79">
        <f t="shared" si="5"/>
        <v>0</v>
      </c>
      <c r="L119" s="81">
        <f t="shared" si="8"/>
        <v>0</v>
      </c>
      <c r="M119" s="82"/>
      <c r="N119" s="83">
        <f t="shared" si="6"/>
        <v>0</v>
      </c>
      <c r="O119" s="80"/>
      <c r="P119" s="80"/>
      <c r="Q119" s="80"/>
      <c r="R119" s="84">
        <f t="shared" si="7"/>
        <v>0</v>
      </c>
      <c r="S119" s="19" t="str">
        <f t="shared" si="9"/>
        <v>OK</v>
      </c>
      <c r="T119" s="48"/>
      <c r="U119" s="48"/>
      <c r="V119" s="48"/>
      <c r="W119" s="48"/>
      <c r="X119" s="48"/>
      <c r="Y119" s="50"/>
      <c r="Z119" s="50"/>
      <c r="AA119" s="50"/>
      <c r="AB119" s="50"/>
      <c r="AC119" s="50"/>
      <c r="AD119" s="50"/>
      <c r="AE119" s="50"/>
      <c r="AF119" s="51"/>
      <c r="AG119" s="51"/>
      <c r="AH119" s="51"/>
      <c r="AI119" s="51"/>
    </row>
    <row r="120" spans="1:35" ht="40" customHeight="1" x14ac:dyDescent="0.35">
      <c r="A120" s="109"/>
      <c r="B120" s="112"/>
      <c r="C120" s="33">
        <v>117</v>
      </c>
      <c r="D120" s="115"/>
      <c r="E120" s="39" t="s">
        <v>33</v>
      </c>
      <c r="F120" s="40" t="s">
        <v>125</v>
      </c>
      <c r="G120" s="40" t="s">
        <v>34</v>
      </c>
      <c r="H120" s="40" t="s">
        <v>29</v>
      </c>
      <c r="I120" s="38">
        <v>52</v>
      </c>
      <c r="J120" s="17">
        <v>0</v>
      </c>
      <c r="K120" s="79">
        <f t="shared" si="5"/>
        <v>0</v>
      </c>
      <c r="L120" s="81">
        <f t="shared" si="8"/>
        <v>0</v>
      </c>
      <c r="M120" s="82"/>
      <c r="N120" s="83">
        <f t="shared" si="6"/>
        <v>0</v>
      </c>
      <c r="O120" s="80"/>
      <c r="P120" s="80"/>
      <c r="Q120" s="80"/>
      <c r="R120" s="84">
        <f t="shared" si="7"/>
        <v>0</v>
      </c>
      <c r="S120" s="19" t="str">
        <f t="shared" si="9"/>
        <v>OK</v>
      </c>
      <c r="T120" s="48"/>
      <c r="U120" s="48"/>
      <c r="V120" s="48"/>
      <c r="W120" s="48"/>
      <c r="X120" s="48"/>
      <c r="Y120" s="50"/>
      <c r="Z120" s="50"/>
      <c r="AA120" s="50"/>
      <c r="AB120" s="50"/>
      <c r="AC120" s="50"/>
      <c r="AD120" s="50"/>
      <c r="AE120" s="50"/>
      <c r="AF120" s="51"/>
      <c r="AG120" s="51"/>
      <c r="AH120" s="51"/>
      <c r="AI120" s="51"/>
    </row>
    <row r="121" spans="1:35" ht="40" customHeight="1" x14ac:dyDescent="0.35">
      <c r="A121" s="109"/>
      <c r="B121" s="112"/>
      <c r="C121" s="33">
        <v>118</v>
      </c>
      <c r="D121" s="115"/>
      <c r="E121" s="39" t="s">
        <v>35</v>
      </c>
      <c r="F121" s="40" t="s">
        <v>125</v>
      </c>
      <c r="G121" s="40" t="s">
        <v>36</v>
      </c>
      <c r="H121" s="40" t="s">
        <v>29</v>
      </c>
      <c r="I121" s="38">
        <v>75</v>
      </c>
      <c r="J121" s="17">
        <v>0</v>
      </c>
      <c r="K121" s="79">
        <f t="shared" si="5"/>
        <v>0</v>
      </c>
      <c r="L121" s="81">
        <f t="shared" si="8"/>
        <v>0</v>
      </c>
      <c r="M121" s="82"/>
      <c r="N121" s="83">
        <f t="shared" si="6"/>
        <v>0</v>
      </c>
      <c r="O121" s="80"/>
      <c r="P121" s="80"/>
      <c r="Q121" s="80"/>
      <c r="R121" s="84">
        <f t="shared" si="7"/>
        <v>0</v>
      </c>
      <c r="S121" s="19" t="str">
        <f t="shared" si="9"/>
        <v>OK</v>
      </c>
      <c r="T121" s="48"/>
      <c r="U121" s="48"/>
      <c r="V121" s="48"/>
      <c r="W121" s="48"/>
      <c r="X121" s="48"/>
      <c r="Y121" s="50"/>
      <c r="Z121" s="50"/>
      <c r="AA121" s="50"/>
      <c r="AB121" s="50"/>
      <c r="AC121" s="50"/>
      <c r="AD121" s="50"/>
      <c r="AE121" s="50"/>
      <c r="AF121" s="51"/>
      <c r="AG121" s="51"/>
      <c r="AH121" s="51"/>
      <c r="AI121" s="51"/>
    </row>
    <row r="122" spans="1:35" ht="40" customHeight="1" x14ac:dyDescent="0.35">
      <c r="A122" s="109"/>
      <c r="B122" s="112"/>
      <c r="C122" s="33">
        <v>119</v>
      </c>
      <c r="D122" s="115"/>
      <c r="E122" s="39" t="s">
        <v>127</v>
      </c>
      <c r="F122" s="40" t="s">
        <v>125</v>
      </c>
      <c r="G122" s="40" t="s">
        <v>28</v>
      </c>
      <c r="H122" s="40" t="s">
        <v>29</v>
      </c>
      <c r="I122" s="38">
        <v>6.59</v>
      </c>
      <c r="J122" s="17">
        <v>0</v>
      </c>
      <c r="K122" s="79">
        <f t="shared" si="5"/>
        <v>0</v>
      </c>
      <c r="L122" s="81">
        <f t="shared" si="8"/>
        <v>0</v>
      </c>
      <c r="M122" s="82"/>
      <c r="N122" s="83">
        <f t="shared" si="6"/>
        <v>0</v>
      </c>
      <c r="O122" s="80"/>
      <c r="P122" s="80"/>
      <c r="Q122" s="80"/>
      <c r="R122" s="84">
        <f t="shared" si="7"/>
        <v>0</v>
      </c>
      <c r="S122" s="19" t="str">
        <f t="shared" si="9"/>
        <v>OK</v>
      </c>
      <c r="T122" s="48"/>
      <c r="U122" s="48"/>
      <c r="V122" s="48"/>
      <c r="W122" s="48"/>
      <c r="X122" s="48"/>
      <c r="Y122" s="50"/>
      <c r="Z122" s="50"/>
      <c r="AA122" s="50"/>
      <c r="AB122" s="50"/>
      <c r="AC122" s="50"/>
      <c r="AD122" s="50"/>
      <c r="AE122" s="50"/>
      <c r="AF122" s="51"/>
      <c r="AG122" s="51"/>
      <c r="AH122" s="51"/>
      <c r="AI122" s="51"/>
    </row>
    <row r="123" spans="1:35" ht="40" customHeight="1" x14ac:dyDescent="0.35">
      <c r="A123" s="109"/>
      <c r="B123" s="112"/>
      <c r="C123" s="33">
        <v>120</v>
      </c>
      <c r="D123" s="115"/>
      <c r="E123" s="39" t="s">
        <v>128</v>
      </c>
      <c r="F123" s="40" t="s">
        <v>37</v>
      </c>
      <c r="G123" s="40" t="s">
        <v>38</v>
      </c>
      <c r="H123" s="40" t="s">
        <v>29</v>
      </c>
      <c r="I123" s="38">
        <v>13.33</v>
      </c>
      <c r="J123" s="17">
        <v>0</v>
      </c>
      <c r="K123" s="79">
        <f t="shared" si="5"/>
        <v>0</v>
      </c>
      <c r="L123" s="81">
        <f t="shared" si="8"/>
        <v>0</v>
      </c>
      <c r="M123" s="82"/>
      <c r="N123" s="83">
        <f t="shared" si="6"/>
        <v>0</v>
      </c>
      <c r="O123" s="80"/>
      <c r="P123" s="80"/>
      <c r="Q123" s="80"/>
      <c r="R123" s="84">
        <f t="shared" si="7"/>
        <v>0</v>
      </c>
      <c r="S123" s="19" t="str">
        <f t="shared" si="9"/>
        <v>OK</v>
      </c>
      <c r="T123" s="48"/>
      <c r="U123" s="48"/>
      <c r="V123" s="48"/>
      <c r="W123" s="48"/>
      <c r="X123" s="48"/>
      <c r="Y123" s="50"/>
      <c r="Z123" s="50"/>
      <c r="AA123" s="50"/>
      <c r="AB123" s="50"/>
      <c r="AC123" s="50"/>
      <c r="AD123" s="50"/>
      <c r="AE123" s="50"/>
      <c r="AF123" s="51"/>
      <c r="AG123" s="51"/>
      <c r="AH123" s="51"/>
      <c r="AI123" s="51"/>
    </row>
    <row r="124" spans="1:35" ht="40" customHeight="1" x14ac:dyDescent="0.35">
      <c r="A124" s="109"/>
      <c r="B124" s="112"/>
      <c r="C124" s="33">
        <v>121</v>
      </c>
      <c r="D124" s="115"/>
      <c r="E124" s="39" t="s">
        <v>129</v>
      </c>
      <c r="F124" s="40" t="s">
        <v>37</v>
      </c>
      <c r="G124" s="40" t="s">
        <v>39</v>
      </c>
      <c r="H124" s="40" t="s">
        <v>29</v>
      </c>
      <c r="I124" s="38">
        <v>19.63</v>
      </c>
      <c r="J124" s="17">
        <v>0</v>
      </c>
      <c r="K124" s="79">
        <f t="shared" si="5"/>
        <v>0</v>
      </c>
      <c r="L124" s="81">
        <f t="shared" si="8"/>
        <v>0</v>
      </c>
      <c r="M124" s="82"/>
      <c r="N124" s="83">
        <f t="shared" si="6"/>
        <v>0</v>
      </c>
      <c r="O124" s="80"/>
      <c r="P124" s="80"/>
      <c r="Q124" s="80"/>
      <c r="R124" s="84">
        <f t="shared" si="7"/>
        <v>0</v>
      </c>
      <c r="S124" s="19" t="str">
        <f t="shared" si="9"/>
        <v>OK</v>
      </c>
      <c r="T124" s="48"/>
      <c r="U124" s="48"/>
      <c r="V124" s="48"/>
      <c r="W124" s="48"/>
      <c r="X124" s="48"/>
      <c r="Y124" s="50"/>
      <c r="Z124" s="50"/>
      <c r="AA124" s="50"/>
      <c r="AB124" s="50"/>
      <c r="AC124" s="50"/>
      <c r="AD124" s="50"/>
      <c r="AE124" s="50"/>
      <c r="AF124" s="51"/>
      <c r="AG124" s="51"/>
      <c r="AH124" s="51"/>
      <c r="AI124" s="51"/>
    </row>
    <row r="125" spans="1:35" ht="40" customHeight="1" x14ac:dyDescent="0.35">
      <c r="A125" s="109"/>
      <c r="B125" s="112"/>
      <c r="C125" s="33">
        <v>122</v>
      </c>
      <c r="D125" s="115"/>
      <c r="E125" s="39" t="s">
        <v>130</v>
      </c>
      <c r="F125" s="40" t="s">
        <v>37</v>
      </c>
      <c r="G125" s="40" t="s">
        <v>40</v>
      </c>
      <c r="H125" s="40" t="s">
        <v>29</v>
      </c>
      <c r="I125" s="38">
        <v>21.33</v>
      </c>
      <c r="J125" s="17">
        <v>0</v>
      </c>
      <c r="K125" s="79">
        <f t="shared" si="5"/>
        <v>0</v>
      </c>
      <c r="L125" s="81">
        <f t="shared" si="8"/>
        <v>0</v>
      </c>
      <c r="M125" s="82"/>
      <c r="N125" s="83">
        <f t="shared" si="6"/>
        <v>0</v>
      </c>
      <c r="O125" s="80"/>
      <c r="P125" s="80"/>
      <c r="Q125" s="80"/>
      <c r="R125" s="84">
        <f t="shared" si="7"/>
        <v>0</v>
      </c>
      <c r="S125" s="19" t="str">
        <f t="shared" si="9"/>
        <v>OK</v>
      </c>
      <c r="T125" s="48"/>
      <c r="U125" s="48"/>
      <c r="V125" s="48"/>
      <c r="W125" s="48"/>
      <c r="X125" s="48"/>
      <c r="Y125" s="50"/>
      <c r="Z125" s="50"/>
      <c r="AA125" s="50"/>
      <c r="AB125" s="50"/>
      <c r="AC125" s="50"/>
      <c r="AD125" s="50"/>
      <c r="AE125" s="50"/>
      <c r="AF125" s="51"/>
      <c r="AG125" s="51"/>
      <c r="AH125" s="51"/>
      <c r="AI125" s="51"/>
    </row>
    <row r="126" spans="1:35" ht="40" customHeight="1" x14ac:dyDescent="0.35">
      <c r="A126" s="109"/>
      <c r="B126" s="112"/>
      <c r="C126" s="33">
        <v>123</v>
      </c>
      <c r="D126" s="115"/>
      <c r="E126" s="39" t="s">
        <v>41</v>
      </c>
      <c r="F126" s="40" t="s">
        <v>10</v>
      </c>
      <c r="G126" s="40" t="s">
        <v>28</v>
      </c>
      <c r="H126" s="40" t="s">
        <v>29</v>
      </c>
      <c r="I126" s="38">
        <v>74.28</v>
      </c>
      <c r="J126" s="17">
        <v>0</v>
      </c>
      <c r="K126" s="79">
        <f t="shared" si="5"/>
        <v>0</v>
      </c>
      <c r="L126" s="81">
        <f t="shared" si="8"/>
        <v>0</v>
      </c>
      <c r="M126" s="82"/>
      <c r="N126" s="83">
        <f t="shared" si="6"/>
        <v>0</v>
      </c>
      <c r="O126" s="80"/>
      <c r="P126" s="80"/>
      <c r="Q126" s="80"/>
      <c r="R126" s="84">
        <f t="shared" si="7"/>
        <v>0</v>
      </c>
      <c r="S126" s="19" t="str">
        <f t="shared" si="9"/>
        <v>OK</v>
      </c>
      <c r="T126" s="48"/>
      <c r="U126" s="48"/>
      <c r="V126" s="48"/>
      <c r="W126" s="48"/>
      <c r="X126" s="48"/>
      <c r="Y126" s="50"/>
      <c r="Z126" s="50"/>
      <c r="AA126" s="50"/>
      <c r="AB126" s="50"/>
      <c r="AC126" s="50"/>
      <c r="AD126" s="50"/>
      <c r="AE126" s="50"/>
      <c r="AF126" s="51"/>
      <c r="AG126" s="51"/>
      <c r="AH126" s="51"/>
      <c r="AI126" s="51"/>
    </row>
    <row r="127" spans="1:35" ht="40" customHeight="1" x14ac:dyDescent="0.35">
      <c r="A127" s="109"/>
      <c r="B127" s="112"/>
      <c r="C127" s="33">
        <v>124</v>
      </c>
      <c r="D127" s="115"/>
      <c r="E127" s="39" t="s">
        <v>42</v>
      </c>
      <c r="F127" s="40" t="s">
        <v>43</v>
      </c>
      <c r="G127" s="40" t="s">
        <v>28</v>
      </c>
      <c r="H127" s="40" t="s">
        <v>29</v>
      </c>
      <c r="I127" s="38">
        <v>26.57</v>
      </c>
      <c r="J127" s="17">
        <v>0</v>
      </c>
      <c r="K127" s="79">
        <f t="shared" si="5"/>
        <v>0</v>
      </c>
      <c r="L127" s="81">
        <f t="shared" si="8"/>
        <v>0</v>
      </c>
      <c r="M127" s="82"/>
      <c r="N127" s="83">
        <f t="shared" si="6"/>
        <v>0</v>
      </c>
      <c r="O127" s="80"/>
      <c r="P127" s="80"/>
      <c r="Q127" s="80"/>
      <c r="R127" s="84">
        <f t="shared" si="7"/>
        <v>0</v>
      </c>
      <c r="S127" s="19" t="str">
        <f t="shared" si="9"/>
        <v>OK</v>
      </c>
      <c r="T127" s="48"/>
      <c r="U127" s="48"/>
      <c r="V127" s="48"/>
      <c r="W127" s="48"/>
      <c r="X127" s="48"/>
      <c r="Y127" s="50"/>
      <c r="Z127" s="50"/>
      <c r="AA127" s="50"/>
      <c r="AB127" s="50"/>
      <c r="AC127" s="50"/>
      <c r="AD127" s="50"/>
      <c r="AE127" s="50"/>
      <c r="AF127" s="51"/>
      <c r="AG127" s="51"/>
      <c r="AH127" s="51"/>
      <c r="AI127" s="51"/>
    </row>
    <row r="128" spans="1:35" ht="40" customHeight="1" x14ac:dyDescent="0.35">
      <c r="A128" s="109"/>
      <c r="B128" s="112"/>
      <c r="C128" s="33">
        <v>125</v>
      </c>
      <c r="D128" s="115"/>
      <c r="E128" s="39" t="s">
        <v>44</v>
      </c>
      <c r="F128" s="40" t="s">
        <v>37</v>
      </c>
      <c r="G128" s="40" t="s">
        <v>45</v>
      </c>
      <c r="H128" s="40" t="s">
        <v>29</v>
      </c>
      <c r="I128" s="38">
        <v>34.21</v>
      </c>
      <c r="J128" s="17">
        <v>0</v>
      </c>
      <c r="K128" s="79">
        <f t="shared" si="5"/>
        <v>0</v>
      </c>
      <c r="L128" s="81">
        <f t="shared" si="8"/>
        <v>0</v>
      </c>
      <c r="M128" s="82"/>
      <c r="N128" s="83">
        <f t="shared" si="6"/>
        <v>0</v>
      </c>
      <c r="O128" s="80"/>
      <c r="P128" s="80"/>
      <c r="Q128" s="80"/>
      <c r="R128" s="84">
        <f t="shared" si="7"/>
        <v>0</v>
      </c>
      <c r="S128" s="19" t="str">
        <f t="shared" si="9"/>
        <v>OK</v>
      </c>
      <c r="T128" s="48"/>
      <c r="U128" s="48"/>
      <c r="V128" s="48"/>
      <c r="W128" s="48"/>
      <c r="X128" s="48"/>
      <c r="Y128" s="50"/>
      <c r="Z128" s="50"/>
      <c r="AA128" s="50"/>
      <c r="AB128" s="50"/>
      <c r="AC128" s="50"/>
      <c r="AD128" s="50"/>
      <c r="AE128" s="50"/>
      <c r="AF128" s="51"/>
      <c r="AG128" s="51"/>
      <c r="AH128" s="51"/>
      <c r="AI128" s="51"/>
    </row>
    <row r="129" spans="1:35" ht="40" customHeight="1" x14ac:dyDescent="0.35">
      <c r="A129" s="109"/>
      <c r="B129" s="112"/>
      <c r="C129" s="33">
        <v>126</v>
      </c>
      <c r="D129" s="115"/>
      <c r="E129" s="39" t="s">
        <v>46</v>
      </c>
      <c r="F129" s="40" t="s">
        <v>37</v>
      </c>
      <c r="G129" s="40" t="s">
        <v>47</v>
      </c>
      <c r="H129" s="40" t="s">
        <v>29</v>
      </c>
      <c r="I129" s="38">
        <v>27</v>
      </c>
      <c r="J129" s="17">
        <v>0</v>
      </c>
      <c r="K129" s="79">
        <f t="shared" si="5"/>
        <v>0</v>
      </c>
      <c r="L129" s="81">
        <f t="shared" si="8"/>
        <v>0</v>
      </c>
      <c r="M129" s="82"/>
      <c r="N129" s="83">
        <f t="shared" si="6"/>
        <v>0</v>
      </c>
      <c r="O129" s="80"/>
      <c r="P129" s="80"/>
      <c r="Q129" s="80"/>
      <c r="R129" s="84">
        <f t="shared" si="7"/>
        <v>0</v>
      </c>
      <c r="S129" s="19" t="str">
        <f t="shared" si="9"/>
        <v>OK</v>
      </c>
      <c r="T129" s="48"/>
      <c r="U129" s="48"/>
      <c r="V129" s="48"/>
      <c r="W129" s="48"/>
      <c r="X129" s="48"/>
      <c r="Y129" s="50"/>
      <c r="Z129" s="50"/>
      <c r="AA129" s="50"/>
      <c r="AB129" s="50"/>
      <c r="AC129" s="50"/>
      <c r="AD129" s="50"/>
      <c r="AE129" s="50"/>
      <c r="AF129" s="51"/>
      <c r="AG129" s="51"/>
      <c r="AH129" s="51"/>
      <c r="AI129" s="51"/>
    </row>
    <row r="130" spans="1:35" ht="40" customHeight="1" x14ac:dyDescent="0.35">
      <c r="A130" s="109"/>
      <c r="B130" s="112"/>
      <c r="C130" s="33">
        <v>127</v>
      </c>
      <c r="D130" s="115"/>
      <c r="E130" s="39" t="s">
        <v>48</v>
      </c>
      <c r="F130" s="40" t="s">
        <v>37</v>
      </c>
      <c r="G130" s="40" t="s">
        <v>49</v>
      </c>
      <c r="H130" s="40" t="s">
        <v>29</v>
      </c>
      <c r="I130" s="38">
        <v>19.21</v>
      </c>
      <c r="J130" s="17">
        <v>0</v>
      </c>
      <c r="K130" s="79">
        <f t="shared" si="5"/>
        <v>0</v>
      </c>
      <c r="L130" s="81">
        <f t="shared" si="8"/>
        <v>0</v>
      </c>
      <c r="M130" s="82"/>
      <c r="N130" s="83">
        <f t="shared" si="6"/>
        <v>0</v>
      </c>
      <c r="O130" s="80"/>
      <c r="P130" s="80"/>
      <c r="Q130" s="80"/>
      <c r="R130" s="84">
        <f t="shared" si="7"/>
        <v>0</v>
      </c>
      <c r="S130" s="19" t="str">
        <f t="shared" si="9"/>
        <v>OK</v>
      </c>
      <c r="T130" s="48"/>
      <c r="U130" s="48"/>
      <c r="V130" s="48"/>
      <c r="W130" s="48"/>
      <c r="X130" s="48"/>
      <c r="Y130" s="50"/>
      <c r="Z130" s="50"/>
      <c r="AA130" s="50"/>
      <c r="AB130" s="50"/>
      <c r="AC130" s="50"/>
      <c r="AD130" s="50"/>
      <c r="AE130" s="50"/>
      <c r="AF130" s="51"/>
      <c r="AG130" s="51"/>
      <c r="AH130" s="51"/>
      <c r="AI130" s="51"/>
    </row>
    <row r="131" spans="1:35" ht="40" customHeight="1" x14ac:dyDescent="0.35">
      <c r="A131" s="109"/>
      <c r="B131" s="112"/>
      <c r="C131" s="33">
        <v>128</v>
      </c>
      <c r="D131" s="115"/>
      <c r="E131" s="39" t="s">
        <v>50</v>
      </c>
      <c r="F131" s="40" t="s">
        <v>37</v>
      </c>
      <c r="G131" s="40" t="s">
        <v>51</v>
      </c>
      <c r="H131" s="40" t="s">
        <v>29</v>
      </c>
      <c r="I131" s="38">
        <v>240.3</v>
      </c>
      <c r="J131" s="17">
        <v>0</v>
      </c>
      <c r="K131" s="79">
        <f t="shared" si="5"/>
        <v>0</v>
      </c>
      <c r="L131" s="81">
        <f t="shared" si="8"/>
        <v>0</v>
      </c>
      <c r="M131" s="82"/>
      <c r="N131" s="83">
        <f t="shared" si="6"/>
        <v>0</v>
      </c>
      <c r="O131" s="80"/>
      <c r="P131" s="80"/>
      <c r="Q131" s="80"/>
      <c r="R131" s="84">
        <f t="shared" si="7"/>
        <v>0</v>
      </c>
      <c r="S131" s="19" t="str">
        <f t="shared" si="9"/>
        <v>OK</v>
      </c>
      <c r="T131" s="48"/>
      <c r="U131" s="48"/>
      <c r="V131" s="48"/>
      <c r="W131" s="48"/>
      <c r="X131" s="48"/>
      <c r="Y131" s="50"/>
      <c r="Z131" s="50"/>
      <c r="AA131" s="50"/>
      <c r="AB131" s="50"/>
      <c r="AC131" s="50"/>
      <c r="AD131" s="50"/>
      <c r="AE131" s="50"/>
      <c r="AF131" s="51"/>
      <c r="AG131" s="51"/>
      <c r="AH131" s="51"/>
      <c r="AI131" s="51"/>
    </row>
    <row r="132" spans="1:35" ht="40" customHeight="1" x14ac:dyDescent="0.35">
      <c r="A132" s="109"/>
      <c r="B132" s="112"/>
      <c r="C132" s="33">
        <v>129</v>
      </c>
      <c r="D132" s="115"/>
      <c r="E132" s="39" t="s">
        <v>52</v>
      </c>
      <c r="F132" s="40" t="s">
        <v>37</v>
      </c>
      <c r="G132" s="40" t="s">
        <v>53</v>
      </c>
      <c r="H132" s="40" t="s">
        <v>29</v>
      </c>
      <c r="I132" s="38">
        <v>262.35000000000002</v>
      </c>
      <c r="J132" s="17">
        <v>0</v>
      </c>
      <c r="K132" s="79">
        <f t="shared" ref="K132:K195" si="10">IF(SUM(T132:AK132)&gt;J132,J132,SUM(T132:AK132))</f>
        <v>0</v>
      </c>
      <c r="L132" s="81">
        <f t="shared" si="8"/>
        <v>0</v>
      </c>
      <c r="M132" s="82"/>
      <c r="N132" s="83">
        <f t="shared" ref="N132:N195" si="11">ROUND(IF(J132*0.25-0.5&lt;0,0,J132*0.25-0.5),0)-Q132-O132</f>
        <v>0</v>
      </c>
      <c r="O132" s="80"/>
      <c r="P132" s="80"/>
      <c r="Q132" s="80"/>
      <c r="R132" s="84">
        <f t="shared" ref="R132:R195" si="12">J132-(SUM(T132:AC132))+M132</f>
        <v>0</v>
      </c>
      <c r="S132" s="19" t="str">
        <f t="shared" si="9"/>
        <v>OK</v>
      </c>
      <c r="T132" s="48"/>
      <c r="U132" s="48"/>
      <c r="V132" s="48"/>
      <c r="W132" s="48"/>
      <c r="X132" s="48"/>
      <c r="Y132" s="50"/>
      <c r="Z132" s="50"/>
      <c r="AA132" s="50"/>
      <c r="AB132" s="50"/>
      <c r="AC132" s="50"/>
      <c r="AD132" s="50"/>
      <c r="AE132" s="50"/>
      <c r="AF132" s="51"/>
      <c r="AG132" s="51"/>
      <c r="AH132" s="51"/>
      <c r="AI132" s="51"/>
    </row>
    <row r="133" spans="1:35" ht="40" customHeight="1" x14ac:dyDescent="0.35">
      <c r="A133" s="109"/>
      <c r="B133" s="112"/>
      <c r="C133" s="33">
        <v>130</v>
      </c>
      <c r="D133" s="115"/>
      <c r="E133" s="39" t="s">
        <v>54</v>
      </c>
      <c r="F133" s="40" t="s">
        <v>37</v>
      </c>
      <c r="G133" s="40" t="s">
        <v>95</v>
      </c>
      <c r="H133" s="40" t="s">
        <v>29</v>
      </c>
      <c r="I133" s="38">
        <v>86.48</v>
      </c>
      <c r="J133" s="17">
        <v>0</v>
      </c>
      <c r="K133" s="79">
        <f t="shared" si="10"/>
        <v>0</v>
      </c>
      <c r="L133" s="81">
        <f t="shared" ref="L133:L196" si="13">(SUM(T133:AK133))</f>
        <v>0</v>
      </c>
      <c r="M133" s="82"/>
      <c r="N133" s="83">
        <f t="shared" si="11"/>
        <v>0</v>
      </c>
      <c r="O133" s="80"/>
      <c r="P133" s="80"/>
      <c r="Q133" s="80"/>
      <c r="R133" s="84">
        <f t="shared" si="12"/>
        <v>0</v>
      </c>
      <c r="S133" s="19" t="str">
        <f t="shared" si="9"/>
        <v>OK</v>
      </c>
      <c r="T133" s="48"/>
      <c r="U133" s="48"/>
      <c r="V133" s="48"/>
      <c r="W133" s="48"/>
      <c r="X133" s="48"/>
      <c r="Y133" s="50"/>
      <c r="Z133" s="50"/>
      <c r="AA133" s="50"/>
      <c r="AB133" s="50"/>
      <c r="AC133" s="50"/>
      <c r="AD133" s="50"/>
      <c r="AE133" s="50"/>
      <c r="AF133" s="51"/>
      <c r="AG133" s="51"/>
      <c r="AH133" s="51"/>
      <c r="AI133" s="51"/>
    </row>
    <row r="134" spans="1:35" ht="40" customHeight="1" x14ac:dyDescent="0.35">
      <c r="A134" s="109"/>
      <c r="B134" s="112"/>
      <c r="C134" s="33">
        <v>131</v>
      </c>
      <c r="D134" s="115"/>
      <c r="E134" s="39" t="s">
        <v>56</v>
      </c>
      <c r="F134" s="40" t="s">
        <v>37</v>
      </c>
      <c r="G134" s="40" t="s">
        <v>96</v>
      </c>
      <c r="H134" s="40" t="s">
        <v>29</v>
      </c>
      <c r="I134" s="38">
        <v>33.17</v>
      </c>
      <c r="J134" s="17">
        <v>0</v>
      </c>
      <c r="K134" s="79">
        <f t="shared" si="10"/>
        <v>0</v>
      </c>
      <c r="L134" s="81">
        <f t="shared" si="13"/>
        <v>0</v>
      </c>
      <c r="M134" s="82"/>
      <c r="N134" s="83">
        <f t="shared" si="11"/>
        <v>0</v>
      </c>
      <c r="O134" s="80"/>
      <c r="P134" s="80"/>
      <c r="Q134" s="80"/>
      <c r="R134" s="84">
        <f t="shared" si="12"/>
        <v>0</v>
      </c>
      <c r="S134" s="19" t="str">
        <f t="shared" si="9"/>
        <v>OK</v>
      </c>
      <c r="T134" s="48"/>
      <c r="U134" s="48"/>
      <c r="V134" s="48"/>
      <c r="W134" s="48"/>
      <c r="X134" s="48"/>
      <c r="Y134" s="50"/>
      <c r="Z134" s="50"/>
      <c r="AA134" s="50"/>
      <c r="AB134" s="50"/>
      <c r="AC134" s="50"/>
      <c r="AD134" s="50"/>
      <c r="AE134" s="50"/>
      <c r="AF134" s="51"/>
      <c r="AG134" s="51"/>
      <c r="AH134" s="51"/>
      <c r="AI134" s="51"/>
    </row>
    <row r="135" spans="1:35" ht="40" customHeight="1" x14ac:dyDescent="0.35">
      <c r="A135" s="109"/>
      <c r="B135" s="112"/>
      <c r="C135" s="33">
        <v>132</v>
      </c>
      <c r="D135" s="115"/>
      <c r="E135" s="39" t="s">
        <v>58</v>
      </c>
      <c r="F135" s="40" t="s">
        <v>37</v>
      </c>
      <c r="G135" s="40" t="s">
        <v>59</v>
      </c>
      <c r="H135" s="40" t="s">
        <v>29</v>
      </c>
      <c r="I135" s="38">
        <v>74.31</v>
      </c>
      <c r="J135" s="17">
        <v>0</v>
      </c>
      <c r="K135" s="79">
        <f t="shared" si="10"/>
        <v>0</v>
      </c>
      <c r="L135" s="81">
        <f t="shared" si="13"/>
        <v>0</v>
      </c>
      <c r="M135" s="82"/>
      <c r="N135" s="83">
        <f t="shared" si="11"/>
        <v>0</v>
      </c>
      <c r="O135" s="80"/>
      <c r="P135" s="80"/>
      <c r="Q135" s="80"/>
      <c r="R135" s="84">
        <f t="shared" si="12"/>
        <v>0</v>
      </c>
      <c r="S135" s="19" t="str">
        <f t="shared" si="9"/>
        <v>OK</v>
      </c>
      <c r="T135" s="48"/>
      <c r="U135" s="48"/>
      <c r="V135" s="48"/>
      <c r="W135" s="48"/>
      <c r="X135" s="48"/>
      <c r="Y135" s="50"/>
      <c r="Z135" s="50"/>
      <c r="AA135" s="50"/>
      <c r="AB135" s="50"/>
      <c r="AC135" s="50"/>
      <c r="AD135" s="50"/>
      <c r="AE135" s="50"/>
      <c r="AF135" s="51"/>
      <c r="AG135" s="51"/>
      <c r="AH135" s="51"/>
      <c r="AI135" s="51"/>
    </row>
    <row r="136" spans="1:35" ht="40" customHeight="1" x14ac:dyDescent="0.35">
      <c r="A136" s="109"/>
      <c r="B136" s="112"/>
      <c r="C136" s="33">
        <v>133</v>
      </c>
      <c r="D136" s="115"/>
      <c r="E136" s="39" t="s">
        <v>60</v>
      </c>
      <c r="F136" s="40" t="s">
        <v>37</v>
      </c>
      <c r="G136" s="40" t="s">
        <v>61</v>
      </c>
      <c r="H136" s="40" t="s">
        <v>29</v>
      </c>
      <c r="I136" s="38">
        <v>124.47</v>
      </c>
      <c r="J136" s="17">
        <v>0</v>
      </c>
      <c r="K136" s="79">
        <f t="shared" si="10"/>
        <v>0</v>
      </c>
      <c r="L136" s="81">
        <f t="shared" si="13"/>
        <v>0</v>
      </c>
      <c r="M136" s="82"/>
      <c r="N136" s="83">
        <f t="shared" si="11"/>
        <v>0</v>
      </c>
      <c r="O136" s="80"/>
      <c r="P136" s="80"/>
      <c r="Q136" s="80"/>
      <c r="R136" s="84">
        <f t="shared" si="12"/>
        <v>0</v>
      </c>
      <c r="S136" s="19" t="str">
        <f t="shared" si="9"/>
        <v>OK</v>
      </c>
      <c r="T136" s="48"/>
      <c r="U136" s="48"/>
      <c r="V136" s="48"/>
      <c r="W136" s="48"/>
      <c r="X136" s="48"/>
      <c r="Y136" s="50"/>
      <c r="Z136" s="50"/>
      <c r="AA136" s="50"/>
      <c r="AB136" s="50"/>
      <c r="AC136" s="50"/>
      <c r="AD136" s="50"/>
      <c r="AE136" s="50"/>
      <c r="AF136" s="51"/>
      <c r="AG136" s="51"/>
      <c r="AH136" s="51"/>
      <c r="AI136" s="51"/>
    </row>
    <row r="137" spans="1:35" ht="40" customHeight="1" x14ac:dyDescent="0.35">
      <c r="A137" s="109"/>
      <c r="B137" s="112"/>
      <c r="C137" s="33">
        <v>134</v>
      </c>
      <c r="D137" s="115"/>
      <c r="E137" s="39" t="s">
        <v>62</v>
      </c>
      <c r="F137" s="40" t="s">
        <v>125</v>
      </c>
      <c r="G137" s="40" t="s">
        <v>63</v>
      </c>
      <c r="H137" s="40" t="s">
        <v>29</v>
      </c>
      <c r="I137" s="38">
        <v>1329.82</v>
      </c>
      <c r="J137" s="17">
        <v>0</v>
      </c>
      <c r="K137" s="79">
        <f t="shared" si="10"/>
        <v>0</v>
      </c>
      <c r="L137" s="81">
        <f t="shared" si="13"/>
        <v>0</v>
      </c>
      <c r="M137" s="82"/>
      <c r="N137" s="83">
        <f t="shared" si="11"/>
        <v>0</v>
      </c>
      <c r="O137" s="80"/>
      <c r="P137" s="80"/>
      <c r="Q137" s="80"/>
      <c r="R137" s="84">
        <f t="shared" si="12"/>
        <v>0</v>
      </c>
      <c r="S137" s="19" t="str">
        <f t="shared" si="9"/>
        <v>OK</v>
      </c>
      <c r="T137" s="48"/>
      <c r="U137" s="48"/>
      <c r="V137" s="48"/>
      <c r="W137" s="48"/>
      <c r="X137" s="48"/>
      <c r="Y137" s="50"/>
      <c r="Z137" s="50"/>
      <c r="AA137" s="50"/>
      <c r="AB137" s="50"/>
      <c r="AC137" s="50"/>
      <c r="AD137" s="50"/>
      <c r="AE137" s="50"/>
      <c r="AF137" s="51"/>
      <c r="AG137" s="51"/>
      <c r="AH137" s="51"/>
      <c r="AI137" s="51"/>
    </row>
    <row r="138" spans="1:35" ht="40" customHeight="1" x14ac:dyDescent="0.35">
      <c r="A138" s="109"/>
      <c r="B138" s="112"/>
      <c r="C138" s="33">
        <v>135</v>
      </c>
      <c r="D138" s="115"/>
      <c r="E138" s="39" t="s">
        <v>64</v>
      </c>
      <c r="F138" s="40" t="s">
        <v>125</v>
      </c>
      <c r="G138" s="40" t="s">
        <v>63</v>
      </c>
      <c r="H138" s="40" t="s">
        <v>29</v>
      </c>
      <c r="I138" s="38">
        <v>699.23</v>
      </c>
      <c r="J138" s="17">
        <v>0</v>
      </c>
      <c r="K138" s="79">
        <f t="shared" si="10"/>
        <v>0</v>
      </c>
      <c r="L138" s="81">
        <f t="shared" si="13"/>
        <v>0</v>
      </c>
      <c r="M138" s="82"/>
      <c r="N138" s="83">
        <f t="shared" si="11"/>
        <v>0</v>
      </c>
      <c r="O138" s="80"/>
      <c r="P138" s="80"/>
      <c r="Q138" s="80"/>
      <c r="R138" s="84">
        <f t="shared" si="12"/>
        <v>0</v>
      </c>
      <c r="S138" s="19" t="str">
        <f t="shared" si="9"/>
        <v>OK</v>
      </c>
      <c r="T138" s="48"/>
      <c r="U138" s="48"/>
      <c r="V138" s="48"/>
      <c r="W138" s="48"/>
      <c r="X138" s="48"/>
      <c r="Y138" s="50"/>
      <c r="Z138" s="50"/>
      <c r="AA138" s="50"/>
      <c r="AB138" s="50"/>
      <c r="AC138" s="50"/>
      <c r="AD138" s="50"/>
      <c r="AE138" s="50"/>
      <c r="AF138" s="51"/>
      <c r="AG138" s="51"/>
      <c r="AH138" s="51"/>
      <c r="AI138" s="51"/>
    </row>
    <row r="139" spans="1:35" ht="40" customHeight="1" x14ac:dyDescent="0.35">
      <c r="A139" s="109"/>
      <c r="B139" s="112"/>
      <c r="C139" s="33">
        <v>136</v>
      </c>
      <c r="D139" s="115"/>
      <c r="E139" s="39" t="s">
        <v>65</v>
      </c>
      <c r="F139" s="40" t="s">
        <v>125</v>
      </c>
      <c r="G139" s="40" t="s">
        <v>66</v>
      </c>
      <c r="H139" s="40" t="s">
        <v>29</v>
      </c>
      <c r="I139" s="38">
        <v>188.79</v>
      </c>
      <c r="J139" s="17">
        <v>0</v>
      </c>
      <c r="K139" s="79">
        <f t="shared" si="10"/>
        <v>0</v>
      </c>
      <c r="L139" s="81">
        <f t="shared" si="13"/>
        <v>0</v>
      </c>
      <c r="M139" s="82"/>
      <c r="N139" s="83">
        <f t="shared" si="11"/>
        <v>0</v>
      </c>
      <c r="O139" s="80"/>
      <c r="P139" s="80"/>
      <c r="Q139" s="80"/>
      <c r="R139" s="84">
        <f t="shared" si="12"/>
        <v>0</v>
      </c>
      <c r="S139" s="19" t="str">
        <f t="shared" si="9"/>
        <v>OK</v>
      </c>
      <c r="T139" s="48"/>
      <c r="U139" s="48"/>
      <c r="V139" s="48"/>
      <c r="W139" s="48"/>
      <c r="X139" s="48"/>
      <c r="Y139" s="50"/>
      <c r="Z139" s="50"/>
      <c r="AA139" s="50"/>
      <c r="AB139" s="50"/>
      <c r="AC139" s="50"/>
      <c r="AD139" s="50"/>
      <c r="AE139" s="50"/>
      <c r="AF139" s="51"/>
      <c r="AG139" s="51"/>
      <c r="AH139" s="51"/>
      <c r="AI139" s="51"/>
    </row>
    <row r="140" spans="1:35" ht="40" customHeight="1" x14ac:dyDescent="0.35">
      <c r="A140" s="109"/>
      <c r="B140" s="112"/>
      <c r="C140" s="33">
        <v>137</v>
      </c>
      <c r="D140" s="115"/>
      <c r="E140" s="39" t="s">
        <v>67</v>
      </c>
      <c r="F140" s="40" t="s">
        <v>125</v>
      </c>
      <c r="G140" s="40" t="s">
        <v>68</v>
      </c>
      <c r="H140" s="40" t="s">
        <v>29</v>
      </c>
      <c r="I140" s="38">
        <v>867.11</v>
      </c>
      <c r="J140" s="17">
        <v>0</v>
      </c>
      <c r="K140" s="79">
        <f t="shared" si="10"/>
        <v>0</v>
      </c>
      <c r="L140" s="81">
        <f t="shared" si="13"/>
        <v>0</v>
      </c>
      <c r="M140" s="82"/>
      <c r="N140" s="83">
        <f t="shared" si="11"/>
        <v>0</v>
      </c>
      <c r="O140" s="80"/>
      <c r="P140" s="80"/>
      <c r="Q140" s="80"/>
      <c r="R140" s="84">
        <f t="shared" si="12"/>
        <v>0</v>
      </c>
      <c r="S140" s="19" t="str">
        <f t="shared" si="9"/>
        <v>OK</v>
      </c>
      <c r="T140" s="48"/>
      <c r="U140" s="48"/>
      <c r="V140" s="48"/>
      <c r="W140" s="48"/>
      <c r="X140" s="48"/>
      <c r="Y140" s="50"/>
      <c r="Z140" s="50"/>
      <c r="AA140" s="50"/>
      <c r="AB140" s="50"/>
      <c r="AC140" s="50"/>
      <c r="AD140" s="50"/>
      <c r="AE140" s="50"/>
      <c r="AF140" s="51"/>
      <c r="AG140" s="51"/>
      <c r="AH140" s="51"/>
      <c r="AI140" s="51"/>
    </row>
    <row r="141" spans="1:35" ht="40" customHeight="1" x14ac:dyDescent="0.35">
      <c r="A141" s="109"/>
      <c r="B141" s="112"/>
      <c r="C141" s="33">
        <v>138</v>
      </c>
      <c r="D141" s="115"/>
      <c r="E141" s="39" t="s">
        <v>69</v>
      </c>
      <c r="F141" s="40" t="s">
        <v>125</v>
      </c>
      <c r="G141" s="40" t="s">
        <v>28</v>
      </c>
      <c r="H141" s="40" t="s">
        <v>29</v>
      </c>
      <c r="I141" s="38">
        <v>433.26</v>
      </c>
      <c r="J141" s="17">
        <v>0</v>
      </c>
      <c r="K141" s="79">
        <f t="shared" si="10"/>
        <v>0</v>
      </c>
      <c r="L141" s="81">
        <f t="shared" si="13"/>
        <v>0</v>
      </c>
      <c r="M141" s="82"/>
      <c r="N141" s="83">
        <f t="shared" si="11"/>
        <v>0</v>
      </c>
      <c r="O141" s="80"/>
      <c r="P141" s="80"/>
      <c r="Q141" s="80"/>
      <c r="R141" s="84">
        <f t="shared" si="12"/>
        <v>0</v>
      </c>
      <c r="S141" s="19" t="str">
        <f t="shared" si="9"/>
        <v>OK</v>
      </c>
      <c r="T141" s="48"/>
      <c r="U141" s="48"/>
      <c r="V141" s="48"/>
      <c r="W141" s="48"/>
      <c r="X141" s="48"/>
      <c r="Y141" s="50"/>
      <c r="Z141" s="50"/>
      <c r="AA141" s="50"/>
      <c r="AB141" s="50"/>
      <c r="AC141" s="50"/>
      <c r="AD141" s="50"/>
      <c r="AE141" s="50"/>
      <c r="AF141" s="51"/>
      <c r="AG141" s="51"/>
      <c r="AH141" s="51"/>
      <c r="AI141" s="51"/>
    </row>
    <row r="142" spans="1:35" ht="40" customHeight="1" x14ac:dyDescent="0.35">
      <c r="A142" s="109"/>
      <c r="B142" s="112"/>
      <c r="C142" s="33">
        <v>139</v>
      </c>
      <c r="D142" s="115"/>
      <c r="E142" s="39" t="s">
        <v>70</v>
      </c>
      <c r="F142" s="40" t="s">
        <v>125</v>
      </c>
      <c r="G142" s="40" t="s">
        <v>71</v>
      </c>
      <c r="H142" s="40" t="s">
        <v>29</v>
      </c>
      <c r="I142" s="38">
        <v>164.74</v>
      </c>
      <c r="J142" s="17">
        <v>0</v>
      </c>
      <c r="K142" s="79">
        <f t="shared" si="10"/>
        <v>0</v>
      </c>
      <c r="L142" s="81">
        <f t="shared" si="13"/>
        <v>0</v>
      </c>
      <c r="M142" s="82"/>
      <c r="N142" s="83">
        <f t="shared" si="11"/>
        <v>0</v>
      </c>
      <c r="O142" s="80"/>
      <c r="P142" s="80"/>
      <c r="Q142" s="80"/>
      <c r="R142" s="84">
        <f t="shared" si="12"/>
        <v>0</v>
      </c>
      <c r="S142" s="19" t="str">
        <f t="shared" si="9"/>
        <v>OK</v>
      </c>
      <c r="T142" s="48"/>
      <c r="U142" s="48"/>
      <c r="V142" s="48"/>
      <c r="W142" s="48"/>
      <c r="X142" s="48"/>
      <c r="Y142" s="50"/>
      <c r="Z142" s="50"/>
      <c r="AA142" s="50"/>
      <c r="AB142" s="50"/>
      <c r="AC142" s="50"/>
      <c r="AD142" s="50"/>
      <c r="AE142" s="50"/>
      <c r="AF142" s="51"/>
      <c r="AG142" s="51"/>
      <c r="AH142" s="51"/>
      <c r="AI142" s="51"/>
    </row>
    <row r="143" spans="1:35" ht="40" customHeight="1" x14ac:dyDescent="0.35">
      <c r="A143" s="109"/>
      <c r="B143" s="112"/>
      <c r="C143" s="33">
        <v>140</v>
      </c>
      <c r="D143" s="115"/>
      <c r="E143" s="39" t="s">
        <v>72</v>
      </c>
      <c r="F143" s="40" t="s">
        <v>125</v>
      </c>
      <c r="G143" s="40" t="s">
        <v>73</v>
      </c>
      <c r="H143" s="40" t="s">
        <v>29</v>
      </c>
      <c r="I143" s="38">
        <v>960</v>
      </c>
      <c r="J143" s="17">
        <v>0</v>
      </c>
      <c r="K143" s="79">
        <f t="shared" si="10"/>
        <v>0</v>
      </c>
      <c r="L143" s="81">
        <f t="shared" si="13"/>
        <v>0</v>
      </c>
      <c r="M143" s="82"/>
      <c r="N143" s="83">
        <f t="shared" si="11"/>
        <v>0</v>
      </c>
      <c r="O143" s="80"/>
      <c r="P143" s="80"/>
      <c r="Q143" s="80"/>
      <c r="R143" s="84">
        <f t="shared" si="12"/>
        <v>0</v>
      </c>
      <c r="S143" s="19" t="str">
        <f t="shared" si="9"/>
        <v>OK</v>
      </c>
      <c r="T143" s="48"/>
      <c r="U143" s="48"/>
      <c r="V143" s="48"/>
      <c r="W143" s="48"/>
      <c r="X143" s="48"/>
      <c r="Y143" s="50"/>
      <c r="Z143" s="50"/>
      <c r="AA143" s="50"/>
      <c r="AB143" s="50"/>
      <c r="AC143" s="50"/>
      <c r="AD143" s="50"/>
      <c r="AE143" s="50"/>
      <c r="AF143" s="51"/>
      <c r="AG143" s="51"/>
      <c r="AH143" s="51"/>
      <c r="AI143" s="51"/>
    </row>
    <row r="144" spans="1:35" ht="40" customHeight="1" x14ac:dyDescent="0.35">
      <c r="A144" s="109"/>
      <c r="B144" s="112"/>
      <c r="C144" s="33">
        <v>141</v>
      </c>
      <c r="D144" s="115"/>
      <c r="E144" s="39" t="s">
        <v>74</v>
      </c>
      <c r="F144" s="40" t="s">
        <v>125</v>
      </c>
      <c r="G144" s="40" t="s">
        <v>75</v>
      </c>
      <c r="H144" s="40" t="s">
        <v>29</v>
      </c>
      <c r="I144" s="38">
        <v>1340</v>
      </c>
      <c r="J144" s="17">
        <v>0</v>
      </c>
      <c r="K144" s="79">
        <f t="shared" si="10"/>
        <v>0</v>
      </c>
      <c r="L144" s="81">
        <f t="shared" si="13"/>
        <v>0</v>
      </c>
      <c r="M144" s="82"/>
      <c r="N144" s="83">
        <f t="shared" si="11"/>
        <v>0</v>
      </c>
      <c r="O144" s="80"/>
      <c r="P144" s="80"/>
      <c r="Q144" s="80"/>
      <c r="R144" s="84">
        <f t="shared" si="12"/>
        <v>0</v>
      </c>
      <c r="S144" s="19" t="str">
        <f t="shared" si="9"/>
        <v>OK</v>
      </c>
      <c r="T144" s="48"/>
      <c r="U144" s="48"/>
      <c r="V144" s="48"/>
      <c r="W144" s="48"/>
      <c r="X144" s="48"/>
      <c r="Y144" s="50"/>
      <c r="Z144" s="50"/>
      <c r="AA144" s="50"/>
      <c r="AB144" s="50"/>
      <c r="AC144" s="50"/>
      <c r="AD144" s="50"/>
      <c r="AE144" s="50"/>
      <c r="AF144" s="51"/>
      <c r="AG144" s="51"/>
      <c r="AH144" s="51"/>
      <c r="AI144" s="51"/>
    </row>
    <row r="145" spans="1:35" ht="40" customHeight="1" x14ac:dyDescent="0.35">
      <c r="A145" s="109"/>
      <c r="B145" s="112"/>
      <c r="C145" s="33">
        <v>142</v>
      </c>
      <c r="D145" s="115"/>
      <c r="E145" s="39" t="s">
        <v>76</v>
      </c>
      <c r="F145" s="40" t="s">
        <v>125</v>
      </c>
      <c r="G145" s="40" t="s">
        <v>28</v>
      </c>
      <c r="H145" s="40" t="s">
        <v>29</v>
      </c>
      <c r="I145" s="38">
        <v>716.77</v>
      </c>
      <c r="J145" s="17">
        <v>0</v>
      </c>
      <c r="K145" s="79">
        <f t="shared" si="10"/>
        <v>0</v>
      </c>
      <c r="L145" s="81">
        <f t="shared" si="13"/>
        <v>0</v>
      </c>
      <c r="M145" s="82"/>
      <c r="N145" s="83">
        <f t="shared" si="11"/>
        <v>0</v>
      </c>
      <c r="O145" s="80"/>
      <c r="P145" s="80"/>
      <c r="Q145" s="80"/>
      <c r="R145" s="84">
        <f t="shared" si="12"/>
        <v>0</v>
      </c>
      <c r="S145" s="19" t="str">
        <f t="shared" si="9"/>
        <v>OK</v>
      </c>
      <c r="T145" s="48"/>
      <c r="U145" s="48"/>
      <c r="V145" s="48"/>
      <c r="W145" s="48"/>
      <c r="X145" s="48"/>
      <c r="Y145" s="50"/>
      <c r="Z145" s="50"/>
      <c r="AA145" s="50"/>
      <c r="AB145" s="50"/>
      <c r="AC145" s="50"/>
      <c r="AD145" s="50"/>
      <c r="AE145" s="50"/>
      <c r="AF145" s="51"/>
      <c r="AG145" s="51"/>
      <c r="AH145" s="51"/>
      <c r="AI145" s="51"/>
    </row>
    <row r="146" spans="1:35" ht="40" customHeight="1" x14ac:dyDescent="0.35">
      <c r="A146" s="109"/>
      <c r="B146" s="112"/>
      <c r="C146" s="33">
        <v>143</v>
      </c>
      <c r="D146" s="115"/>
      <c r="E146" s="39" t="s">
        <v>77</v>
      </c>
      <c r="F146" s="40" t="s">
        <v>125</v>
      </c>
      <c r="G146" s="40" t="s">
        <v>28</v>
      </c>
      <c r="H146" s="40" t="s">
        <v>29</v>
      </c>
      <c r="I146" s="38">
        <v>1353.57</v>
      </c>
      <c r="J146" s="17">
        <v>0</v>
      </c>
      <c r="K146" s="79">
        <f t="shared" si="10"/>
        <v>0</v>
      </c>
      <c r="L146" s="81">
        <f t="shared" si="13"/>
        <v>0</v>
      </c>
      <c r="M146" s="82"/>
      <c r="N146" s="83">
        <f t="shared" si="11"/>
        <v>0</v>
      </c>
      <c r="O146" s="80"/>
      <c r="P146" s="80"/>
      <c r="Q146" s="80"/>
      <c r="R146" s="84">
        <f t="shared" si="12"/>
        <v>0</v>
      </c>
      <c r="S146" s="19" t="str">
        <f t="shared" si="9"/>
        <v>OK</v>
      </c>
      <c r="T146" s="48"/>
      <c r="U146" s="48"/>
      <c r="V146" s="48"/>
      <c r="W146" s="48"/>
      <c r="X146" s="48"/>
      <c r="Y146" s="50"/>
      <c r="Z146" s="50"/>
      <c r="AA146" s="50"/>
      <c r="AB146" s="50"/>
      <c r="AC146" s="50"/>
      <c r="AD146" s="50"/>
      <c r="AE146" s="50"/>
      <c r="AF146" s="51"/>
      <c r="AG146" s="51"/>
      <c r="AH146" s="51"/>
      <c r="AI146" s="51"/>
    </row>
    <row r="147" spans="1:35" ht="40" customHeight="1" x14ac:dyDescent="0.35">
      <c r="A147" s="109"/>
      <c r="B147" s="112"/>
      <c r="C147" s="33">
        <v>144</v>
      </c>
      <c r="D147" s="115"/>
      <c r="E147" s="39" t="s">
        <v>78</v>
      </c>
      <c r="F147" s="40" t="s">
        <v>125</v>
      </c>
      <c r="G147" s="40" t="s">
        <v>28</v>
      </c>
      <c r="H147" s="40" t="s">
        <v>29</v>
      </c>
      <c r="I147" s="38">
        <v>90</v>
      </c>
      <c r="J147" s="17">
        <v>0</v>
      </c>
      <c r="K147" s="79">
        <f t="shared" si="10"/>
        <v>0</v>
      </c>
      <c r="L147" s="81">
        <f t="shared" si="13"/>
        <v>0</v>
      </c>
      <c r="M147" s="82"/>
      <c r="N147" s="83">
        <f t="shared" si="11"/>
        <v>0</v>
      </c>
      <c r="O147" s="80"/>
      <c r="P147" s="80"/>
      <c r="Q147" s="80"/>
      <c r="R147" s="84">
        <f t="shared" si="12"/>
        <v>0</v>
      </c>
      <c r="S147" s="19" t="str">
        <f t="shared" si="9"/>
        <v>OK</v>
      </c>
      <c r="T147" s="48"/>
      <c r="U147" s="48"/>
      <c r="V147" s="48"/>
      <c r="W147" s="48"/>
      <c r="X147" s="48"/>
      <c r="Y147" s="50"/>
      <c r="Z147" s="50"/>
      <c r="AA147" s="50"/>
      <c r="AB147" s="50"/>
      <c r="AC147" s="50"/>
      <c r="AD147" s="50"/>
      <c r="AE147" s="50"/>
      <c r="AF147" s="51"/>
      <c r="AG147" s="51"/>
      <c r="AH147" s="51"/>
      <c r="AI147" s="51"/>
    </row>
    <row r="148" spans="1:35" ht="40" customHeight="1" x14ac:dyDescent="0.35">
      <c r="A148" s="109"/>
      <c r="B148" s="112"/>
      <c r="C148" s="33">
        <v>145</v>
      </c>
      <c r="D148" s="115"/>
      <c r="E148" s="39" t="s">
        <v>131</v>
      </c>
      <c r="F148" s="40" t="s">
        <v>125</v>
      </c>
      <c r="G148" s="40" t="s">
        <v>28</v>
      </c>
      <c r="H148" s="40" t="s">
        <v>29</v>
      </c>
      <c r="I148" s="38">
        <v>85.21</v>
      </c>
      <c r="J148" s="17">
        <v>0</v>
      </c>
      <c r="K148" s="79">
        <f t="shared" si="10"/>
        <v>0</v>
      </c>
      <c r="L148" s="81">
        <f t="shared" si="13"/>
        <v>0</v>
      </c>
      <c r="M148" s="82"/>
      <c r="N148" s="83">
        <f t="shared" si="11"/>
        <v>0</v>
      </c>
      <c r="O148" s="80"/>
      <c r="P148" s="80"/>
      <c r="Q148" s="80"/>
      <c r="R148" s="84">
        <f t="shared" si="12"/>
        <v>0</v>
      </c>
      <c r="S148" s="19" t="str">
        <f t="shared" si="9"/>
        <v>OK</v>
      </c>
      <c r="T148" s="48"/>
      <c r="U148" s="48"/>
      <c r="V148" s="48"/>
      <c r="W148" s="48"/>
      <c r="X148" s="48"/>
      <c r="Y148" s="50"/>
      <c r="Z148" s="50"/>
      <c r="AA148" s="50"/>
      <c r="AB148" s="50"/>
      <c r="AC148" s="50"/>
      <c r="AD148" s="50"/>
      <c r="AE148" s="50"/>
      <c r="AF148" s="51"/>
      <c r="AG148" s="51"/>
      <c r="AH148" s="51"/>
      <c r="AI148" s="51"/>
    </row>
    <row r="149" spans="1:35" ht="40" customHeight="1" x14ac:dyDescent="0.35">
      <c r="A149" s="109"/>
      <c r="B149" s="112"/>
      <c r="C149" s="33">
        <v>146</v>
      </c>
      <c r="D149" s="115"/>
      <c r="E149" s="39" t="s">
        <v>132</v>
      </c>
      <c r="F149" s="40" t="s">
        <v>37</v>
      </c>
      <c r="G149" s="40" t="s">
        <v>79</v>
      </c>
      <c r="H149" s="40" t="s">
        <v>29</v>
      </c>
      <c r="I149" s="38">
        <v>16.18</v>
      </c>
      <c r="J149" s="17">
        <v>0</v>
      </c>
      <c r="K149" s="79">
        <f t="shared" si="10"/>
        <v>0</v>
      </c>
      <c r="L149" s="81">
        <f t="shared" si="13"/>
        <v>0</v>
      </c>
      <c r="M149" s="82"/>
      <c r="N149" s="83">
        <f t="shared" si="11"/>
        <v>0</v>
      </c>
      <c r="O149" s="80"/>
      <c r="P149" s="80"/>
      <c r="Q149" s="80"/>
      <c r="R149" s="84">
        <f t="shared" si="12"/>
        <v>0</v>
      </c>
      <c r="S149" s="19" t="str">
        <f t="shared" si="9"/>
        <v>OK</v>
      </c>
      <c r="T149" s="48"/>
      <c r="U149" s="48"/>
      <c r="V149" s="48"/>
      <c r="W149" s="48"/>
      <c r="X149" s="48"/>
      <c r="Y149" s="50"/>
      <c r="Z149" s="50"/>
      <c r="AA149" s="50"/>
      <c r="AB149" s="50"/>
      <c r="AC149" s="50"/>
      <c r="AD149" s="50"/>
      <c r="AE149" s="50"/>
      <c r="AF149" s="51"/>
      <c r="AG149" s="51"/>
      <c r="AH149" s="51"/>
      <c r="AI149" s="51"/>
    </row>
    <row r="150" spans="1:35" ht="40" customHeight="1" x14ac:dyDescent="0.35">
      <c r="A150" s="109"/>
      <c r="B150" s="112"/>
      <c r="C150" s="33">
        <v>147</v>
      </c>
      <c r="D150" s="115"/>
      <c r="E150" s="39" t="s">
        <v>135</v>
      </c>
      <c r="F150" s="40" t="s">
        <v>37</v>
      </c>
      <c r="G150" s="40" t="s">
        <v>82</v>
      </c>
      <c r="H150" s="40" t="s">
        <v>29</v>
      </c>
      <c r="I150" s="38">
        <v>65.41</v>
      </c>
      <c r="J150" s="17">
        <v>0</v>
      </c>
      <c r="K150" s="79">
        <f t="shared" si="10"/>
        <v>0</v>
      </c>
      <c r="L150" s="81">
        <f t="shared" si="13"/>
        <v>0</v>
      </c>
      <c r="M150" s="82"/>
      <c r="N150" s="83">
        <f t="shared" si="11"/>
        <v>0</v>
      </c>
      <c r="O150" s="80"/>
      <c r="P150" s="80"/>
      <c r="Q150" s="80"/>
      <c r="R150" s="84">
        <f t="shared" si="12"/>
        <v>0</v>
      </c>
      <c r="S150" s="19" t="str">
        <f t="shared" si="9"/>
        <v>OK</v>
      </c>
      <c r="T150" s="48"/>
      <c r="U150" s="48"/>
      <c r="V150" s="48"/>
      <c r="W150" s="48"/>
      <c r="X150" s="48"/>
      <c r="Y150" s="50"/>
      <c r="Z150" s="50"/>
      <c r="AA150" s="50"/>
      <c r="AB150" s="50"/>
      <c r="AC150" s="50"/>
      <c r="AD150" s="50"/>
      <c r="AE150" s="50"/>
      <c r="AF150" s="51"/>
      <c r="AG150" s="51"/>
      <c r="AH150" s="51"/>
      <c r="AI150" s="51"/>
    </row>
    <row r="151" spans="1:35" ht="40" customHeight="1" x14ac:dyDescent="0.35">
      <c r="A151" s="109"/>
      <c r="B151" s="112"/>
      <c r="C151" s="33">
        <v>148</v>
      </c>
      <c r="D151" s="115"/>
      <c r="E151" s="39" t="s">
        <v>136</v>
      </c>
      <c r="F151" s="40" t="s">
        <v>37</v>
      </c>
      <c r="G151" s="40" t="s">
        <v>83</v>
      </c>
      <c r="H151" s="40" t="s">
        <v>29</v>
      </c>
      <c r="I151" s="38">
        <v>34.229999999999997</v>
      </c>
      <c r="J151" s="17">
        <v>0</v>
      </c>
      <c r="K151" s="79">
        <f t="shared" si="10"/>
        <v>0</v>
      </c>
      <c r="L151" s="81">
        <f t="shared" si="13"/>
        <v>0</v>
      </c>
      <c r="M151" s="82"/>
      <c r="N151" s="83">
        <f t="shared" si="11"/>
        <v>0</v>
      </c>
      <c r="O151" s="80"/>
      <c r="P151" s="80"/>
      <c r="Q151" s="80"/>
      <c r="R151" s="84">
        <f t="shared" si="12"/>
        <v>0</v>
      </c>
      <c r="S151" s="19" t="str">
        <f t="shared" si="9"/>
        <v>OK</v>
      </c>
      <c r="T151" s="48"/>
      <c r="U151" s="48"/>
      <c r="V151" s="48"/>
      <c r="W151" s="48"/>
      <c r="X151" s="48"/>
      <c r="Y151" s="50"/>
      <c r="Z151" s="50"/>
      <c r="AA151" s="50"/>
      <c r="AB151" s="50"/>
      <c r="AC151" s="50"/>
      <c r="AD151" s="50"/>
      <c r="AE151" s="50"/>
      <c r="AF151" s="51"/>
      <c r="AG151" s="51"/>
      <c r="AH151" s="51"/>
      <c r="AI151" s="51"/>
    </row>
    <row r="152" spans="1:35" ht="40" customHeight="1" x14ac:dyDescent="0.35">
      <c r="A152" s="109"/>
      <c r="B152" s="112"/>
      <c r="C152" s="33">
        <v>149</v>
      </c>
      <c r="D152" s="115"/>
      <c r="E152" s="39" t="s">
        <v>86</v>
      </c>
      <c r="F152" s="40" t="s">
        <v>125</v>
      </c>
      <c r="G152" s="40" t="s">
        <v>87</v>
      </c>
      <c r="H152" s="40" t="s">
        <v>29</v>
      </c>
      <c r="I152" s="38">
        <v>578.94000000000005</v>
      </c>
      <c r="J152" s="17">
        <v>0</v>
      </c>
      <c r="K152" s="79">
        <f t="shared" si="10"/>
        <v>0</v>
      </c>
      <c r="L152" s="81">
        <f t="shared" si="13"/>
        <v>0</v>
      </c>
      <c r="M152" s="82"/>
      <c r="N152" s="83">
        <f t="shared" si="11"/>
        <v>0</v>
      </c>
      <c r="O152" s="80"/>
      <c r="P152" s="80"/>
      <c r="Q152" s="80"/>
      <c r="R152" s="84">
        <f t="shared" si="12"/>
        <v>0</v>
      </c>
      <c r="S152" s="19" t="str">
        <f t="shared" si="9"/>
        <v>OK</v>
      </c>
      <c r="T152" s="48"/>
      <c r="U152" s="48"/>
      <c r="V152" s="48"/>
      <c r="W152" s="48"/>
      <c r="X152" s="48"/>
      <c r="Y152" s="50"/>
      <c r="Z152" s="50"/>
      <c r="AA152" s="50"/>
      <c r="AB152" s="50"/>
      <c r="AC152" s="50"/>
      <c r="AD152" s="50"/>
      <c r="AE152" s="50"/>
      <c r="AF152" s="51"/>
      <c r="AG152" s="51"/>
      <c r="AH152" s="51"/>
      <c r="AI152" s="51"/>
    </row>
    <row r="153" spans="1:35" ht="40" customHeight="1" x14ac:dyDescent="0.35">
      <c r="A153" s="109"/>
      <c r="B153" s="112"/>
      <c r="C153" s="33">
        <v>150</v>
      </c>
      <c r="D153" s="115"/>
      <c r="E153" s="39" t="s">
        <v>88</v>
      </c>
      <c r="F153" s="40" t="s">
        <v>125</v>
      </c>
      <c r="G153" s="40" t="s">
        <v>28</v>
      </c>
      <c r="H153" s="40" t="s">
        <v>29</v>
      </c>
      <c r="I153" s="38">
        <v>1150</v>
      </c>
      <c r="J153" s="17">
        <v>0</v>
      </c>
      <c r="K153" s="79">
        <f t="shared" si="10"/>
        <v>0</v>
      </c>
      <c r="L153" s="81">
        <f t="shared" si="13"/>
        <v>0</v>
      </c>
      <c r="M153" s="82"/>
      <c r="N153" s="83">
        <f t="shared" si="11"/>
        <v>0</v>
      </c>
      <c r="O153" s="80"/>
      <c r="P153" s="80"/>
      <c r="Q153" s="80"/>
      <c r="R153" s="84">
        <f t="shared" si="12"/>
        <v>0</v>
      </c>
      <c r="S153" s="19" t="str">
        <f t="shared" si="9"/>
        <v>OK</v>
      </c>
      <c r="T153" s="48"/>
      <c r="U153" s="48"/>
      <c r="V153" s="48"/>
      <c r="W153" s="48"/>
      <c r="X153" s="48"/>
      <c r="Y153" s="50"/>
      <c r="Z153" s="50"/>
      <c r="AA153" s="50"/>
      <c r="AB153" s="50"/>
      <c r="AC153" s="50"/>
      <c r="AD153" s="50"/>
      <c r="AE153" s="50"/>
      <c r="AF153" s="51"/>
      <c r="AG153" s="51"/>
      <c r="AH153" s="51"/>
      <c r="AI153" s="51"/>
    </row>
    <row r="154" spans="1:35" ht="40" customHeight="1" x14ac:dyDescent="0.35">
      <c r="A154" s="109"/>
      <c r="B154" s="112"/>
      <c r="C154" s="33">
        <v>151</v>
      </c>
      <c r="D154" s="115"/>
      <c r="E154" s="39" t="s">
        <v>89</v>
      </c>
      <c r="F154" s="40" t="s">
        <v>37</v>
      </c>
      <c r="G154" s="40" t="s">
        <v>28</v>
      </c>
      <c r="H154" s="40" t="s">
        <v>29</v>
      </c>
      <c r="I154" s="38">
        <v>240</v>
      </c>
      <c r="J154" s="17">
        <v>0</v>
      </c>
      <c r="K154" s="79">
        <f t="shared" si="10"/>
        <v>0</v>
      </c>
      <c r="L154" s="81">
        <f t="shared" si="13"/>
        <v>0</v>
      </c>
      <c r="M154" s="82"/>
      <c r="N154" s="83">
        <f t="shared" si="11"/>
        <v>0</v>
      </c>
      <c r="O154" s="80"/>
      <c r="P154" s="80"/>
      <c r="Q154" s="80"/>
      <c r="R154" s="84">
        <f t="shared" si="12"/>
        <v>0</v>
      </c>
      <c r="S154" s="19" t="str">
        <f t="shared" si="9"/>
        <v>OK</v>
      </c>
      <c r="T154" s="48"/>
      <c r="U154" s="48"/>
      <c r="V154" s="48"/>
      <c r="W154" s="48"/>
      <c r="X154" s="48"/>
      <c r="Y154" s="50"/>
      <c r="Z154" s="50"/>
      <c r="AA154" s="50"/>
      <c r="AB154" s="50"/>
      <c r="AC154" s="50"/>
      <c r="AD154" s="50"/>
      <c r="AE154" s="50"/>
      <c r="AF154" s="51"/>
      <c r="AG154" s="51"/>
      <c r="AH154" s="51"/>
      <c r="AI154" s="51"/>
    </row>
    <row r="155" spans="1:35" ht="40" customHeight="1" x14ac:dyDescent="0.35">
      <c r="A155" s="109"/>
      <c r="B155" s="112"/>
      <c r="C155" s="33">
        <v>152</v>
      </c>
      <c r="D155" s="115"/>
      <c r="E155" s="39" t="s">
        <v>90</v>
      </c>
      <c r="F155" s="40" t="s">
        <v>37</v>
      </c>
      <c r="G155" s="40" t="s">
        <v>28</v>
      </c>
      <c r="H155" s="40" t="s">
        <v>29</v>
      </c>
      <c r="I155" s="38">
        <v>135</v>
      </c>
      <c r="J155" s="17">
        <v>0</v>
      </c>
      <c r="K155" s="79">
        <f t="shared" si="10"/>
        <v>0</v>
      </c>
      <c r="L155" s="81">
        <f t="shared" si="13"/>
        <v>0</v>
      </c>
      <c r="M155" s="82"/>
      <c r="N155" s="83">
        <f t="shared" si="11"/>
        <v>0</v>
      </c>
      <c r="O155" s="80"/>
      <c r="P155" s="80"/>
      <c r="Q155" s="80"/>
      <c r="R155" s="84">
        <f t="shared" si="12"/>
        <v>0</v>
      </c>
      <c r="S155" s="19" t="str">
        <f t="shared" si="9"/>
        <v>OK</v>
      </c>
      <c r="T155" s="48"/>
      <c r="U155" s="48"/>
      <c r="V155" s="48"/>
      <c r="W155" s="48"/>
      <c r="X155" s="48"/>
      <c r="Y155" s="50"/>
      <c r="Z155" s="50"/>
      <c r="AA155" s="50"/>
      <c r="AB155" s="50"/>
      <c r="AC155" s="50"/>
      <c r="AD155" s="50"/>
      <c r="AE155" s="50"/>
      <c r="AF155" s="51"/>
      <c r="AG155" s="51"/>
      <c r="AH155" s="51"/>
      <c r="AI155" s="51"/>
    </row>
    <row r="156" spans="1:35" ht="40" customHeight="1" x14ac:dyDescent="0.35">
      <c r="A156" s="109"/>
      <c r="B156" s="112"/>
      <c r="C156" s="33">
        <v>153</v>
      </c>
      <c r="D156" s="115"/>
      <c r="E156" s="39" t="s">
        <v>91</v>
      </c>
      <c r="F156" s="40" t="s">
        <v>37</v>
      </c>
      <c r="G156" s="40" t="s">
        <v>92</v>
      </c>
      <c r="H156" s="40" t="s">
        <v>29</v>
      </c>
      <c r="I156" s="38">
        <v>24.21</v>
      </c>
      <c r="J156" s="17">
        <v>0</v>
      </c>
      <c r="K156" s="79">
        <f t="shared" si="10"/>
        <v>0</v>
      </c>
      <c r="L156" s="81">
        <f t="shared" si="13"/>
        <v>0</v>
      </c>
      <c r="M156" s="82"/>
      <c r="N156" s="83">
        <f t="shared" si="11"/>
        <v>0</v>
      </c>
      <c r="O156" s="80"/>
      <c r="P156" s="80"/>
      <c r="Q156" s="80"/>
      <c r="R156" s="84">
        <f t="shared" si="12"/>
        <v>0</v>
      </c>
      <c r="S156" s="19" t="str">
        <f t="shared" si="9"/>
        <v>OK</v>
      </c>
      <c r="T156" s="48"/>
      <c r="U156" s="48"/>
      <c r="V156" s="48"/>
      <c r="W156" s="48"/>
      <c r="X156" s="48"/>
      <c r="Y156" s="50"/>
      <c r="Z156" s="50"/>
      <c r="AA156" s="50"/>
      <c r="AB156" s="50"/>
      <c r="AC156" s="50"/>
      <c r="AD156" s="50"/>
      <c r="AE156" s="50"/>
      <c r="AF156" s="51"/>
      <c r="AG156" s="51"/>
      <c r="AH156" s="51"/>
      <c r="AI156" s="51"/>
    </row>
    <row r="157" spans="1:35" ht="40" customHeight="1" x14ac:dyDescent="0.35">
      <c r="A157" s="109"/>
      <c r="B157" s="112"/>
      <c r="C157" s="33">
        <v>154</v>
      </c>
      <c r="D157" s="115"/>
      <c r="E157" s="39" t="s">
        <v>93</v>
      </c>
      <c r="F157" s="40" t="s">
        <v>125</v>
      </c>
      <c r="G157" s="40" t="s">
        <v>28</v>
      </c>
      <c r="H157" s="40" t="s">
        <v>29</v>
      </c>
      <c r="I157" s="38">
        <v>224</v>
      </c>
      <c r="J157" s="17">
        <v>0</v>
      </c>
      <c r="K157" s="79">
        <f t="shared" si="10"/>
        <v>0</v>
      </c>
      <c r="L157" s="81">
        <f t="shared" si="13"/>
        <v>0</v>
      </c>
      <c r="M157" s="82"/>
      <c r="N157" s="83">
        <f t="shared" si="11"/>
        <v>0</v>
      </c>
      <c r="O157" s="80"/>
      <c r="P157" s="80"/>
      <c r="Q157" s="80"/>
      <c r="R157" s="84">
        <f t="shared" si="12"/>
        <v>0</v>
      </c>
      <c r="S157" s="19" t="str">
        <f t="shared" si="9"/>
        <v>OK</v>
      </c>
      <c r="T157" s="48"/>
      <c r="U157" s="48"/>
      <c r="V157" s="48"/>
      <c r="W157" s="48"/>
      <c r="X157" s="48"/>
      <c r="Y157" s="50"/>
      <c r="Z157" s="50"/>
      <c r="AA157" s="50"/>
      <c r="AB157" s="50"/>
      <c r="AC157" s="50"/>
      <c r="AD157" s="50"/>
      <c r="AE157" s="50"/>
      <c r="AF157" s="51"/>
      <c r="AG157" s="51"/>
      <c r="AH157" s="51"/>
      <c r="AI157" s="51"/>
    </row>
    <row r="158" spans="1:35" ht="40" customHeight="1" x14ac:dyDescent="0.35">
      <c r="A158" s="110"/>
      <c r="B158" s="113"/>
      <c r="C158" s="33">
        <v>155</v>
      </c>
      <c r="D158" s="116"/>
      <c r="E158" s="39" t="s">
        <v>94</v>
      </c>
      <c r="F158" s="40" t="s">
        <v>125</v>
      </c>
      <c r="G158" s="40" t="s">
        <v>28</v>
      </c>
      <c r="H158" s="40" t="s">
        <v>29</v>
      </c>
      <c r="I158" s="38">
        <v>245</v>
      </c>
      <c r="J158" s="17">
        <v>0</v>
      </c>
      <c r="K158" s="79">
        <f t="shared" si="10"/>
        <v>0</v>
      </c>
      <c r="L158" s="81">
        <f t="shared" si="13"/>
        <v>0</v>
      </c>
      <c r="M158" s="82"/>
      <c r="N158" s="83">
        <f t="shared" si="11"/>
        <v>0</v>
      </c>
      <c r="O158" s="80"/>
      <c r="P158" s="80"/>
      <c r="Q158" s="80"/>
      <c r="R158" s="84">
        <f t="shared" si="12"/>
        <v>0</v>
      </c>
      <c r="S158" s="19" t="str">
        <f t="shared" si="9"/>
        <v>OK</v>
      </c>
      <c r="T158" s="48"/>
      <c r="U158" s="48"/>
      <c r="V158" s="48"/>
      <c r="W158" s="48"/>
      <c r="X158" s="48"/>
      <c r="Y158" s="50"/>
      <c r="Z158" s="50"/>
      <c r="AA158" s="50"/>
      <c r="AB158" s="50"/>
      <c r="AC158" s="50"/>
      <c r="AD158" s="50"/>
      <c r="AE158" s="50"/>
      <c r="AF158" s="51"/>
      <c r="AG158" s="51"/>
      <c r="AH158" s="51"/>
      <c r="AI158" s="51"/>
    </row>
    <row r="159" spans="1:35" ht="40" customHeight="1" x14ac:dyDescent="0.35">
      <c r="A159" s="108" t="s">
        <v>143</v>
      </c>
      <c r="B159" s="111">
        <v>5</v>
      </c>
      <c r="C159" s="33">
        <v>156</v>
      </c>
      <c r="D159" s="114" t="s">
        <v>123</v>
      </c>
      <c r="E159" s="39" t="s">
        <v>27</v>
      </c>
      <c r="F159" s="40" t="s">
        <v>125</v>
      </c>
      <c r="G159" s="40" t="s">
        <v>28</v>
      </c>
      <c r="H159" s="40" t="s">
        <v>29</v>
      </c>
      <c r="I159" s="38">
        <v>250</v>
      </c>
      <c r="J159" s="17">
        <v>0</v>
      </c>
      <c r="K159" s="79">
        <f t="shared" si="10"/>
        <v>0</v>
      </c>
      <c r="L159" s="81">
        <f t="shared" si="13"/>
        <v>0</v>
      </c>
      <c r="M159" s="82"/>
      <c r="N159" s="83">
        <f t="shared" si="11"/>
        <v>0</v>
      </c>
      <c r="O159" s="80"/>
      <c r="P159" s="80"/>
      <c r="Q159" s="80"/>
      <c r="R159" s="84">
        <f t="shared" si="12"/>
        <v>0</v>
      </c>
      <c r="S159" s="19" t="str">
        <f t="shared" si="9"/>
        <v>OK</v>
      </c>
      <c r="T159" s="48"/>
      <c r="U159" s="48"/>
      <c r="V159" s="48"/>
      <c r="W159" s="48"/>
      <c r="X159" s="48"/>
      <c r="Y159" s="50"/>
      <c r="Z159" s="50"/>
      <c r="AA159" s="50"/>
      <c r="AB159" s="50"/>
      <c r="AC159" s="50"/>
      <c r="AD159" s="50"/>
      <c r="AE159" s="50"/>
      <c r="AF159" s="51"/>
      <c r="AG159" s="51"/>
      <c r="AH159" s="51"/>
      <c r="AI159" s="51"/>
    </row>
    <row r="160" spans="1:35" ht="40" customHeight="1" x14ac:dyDescent="0.35">
      <c r="A160" s="109"/>
      <c r="B160" s="112"/>
      <c r="C160" s="33">
        <v>157</v>
      </c>
      <c r="D160" s="115"/>
      <c r="E160" s="39" t="s">
        <v>30</v>
      </c>
      <c r="F160" s="40" t="s">
        <v>31</v>
      </c>
      <c r="G160" s="40" t="s">
        <v>28</v>
      </c>
      <c r="H160" s="40" t="s">
        <v>29</v>
      </c>
      <c r="I160" s="38">
        <v>20</v>
      </c>
      <c r="J160" s="17">
        <v>0</v>
      </c>
      <c r="K160" s="79">
        <f t="shared" si="10"/>
        <v>0</v>
      </c>
      <c r="L160" s="81">
        <f t="shared" si="13"/>
        <v>0</v>
      </c>
      <c r="M160" s="82"/>
      <c r="N160" s="83">
        <f t="shared" si="11"/>
        <v>0</v>
      </c>
      <c r="O160" s="80"/>
      <c r="P160" s="80"/>
      <c r="Q160" s="80"/>
      <c r="R160" s="84">
        <f t="shared" si="12"/>
        <v>0</v>
      </c>
      <c r="S160" s="19" t="str">
        <f t="shared" si="9"/>
        <v>OK</v>
      </c>
      <c r="T160" s="48"/>
      <c r="U160" s="48"/>
      <c r="V160" s="48"/>
      <c r="W160" s="48"/>
      <c r="X160" s="48"/>
      <c r="Y160" s="50"/>
      <c r="Z160" s="50"/>
      <c r="AA160" s="50"/>
      <c r="AB160" s="50"/>
      <c r="AC160" s="50"/>
      <c r="AD160" s="50"/>
      <c r="AE160" s="50"/>
      <c r="AF160" s="51"/>
      <c r="AG160" s="51"/>
      <c r="AH160" s="51"/>
      <c r="AI160" s="51"/>
    </row>
    <row r="161" spans="1:35" ht="40" customHeight="1" x14ac:dyDescent="0.35">
      <c r="A161" s="109"/>
      <c r="B161" s="112"/>
      <c r="C161" s="33">
        <v>158</v>
      </c>
      <c r="D161" s="115"/>
      <c r="E161" s="39" t="s">
        <v>32</v>
      </c>
      <c r="F161" s="40" t="s">
        <v>125</v>
      </c>
      <c r="G161" s="40" t="s">
        <v>28</v>
      </c>
      <c r="H161" s="40" t="s">
        <v>29</v>
      </c>
      <c r="I161" s="38">
        <v>32</v>
      </c>
      <c r="J161" s="17">
        <v>0</v>
      </c>
      <c r="K161" s="79">
        <f t="shared" si="10"/>
        <v>0</v>
      </c>
      <c r="L161" s="81">
        <f t="shared" si="13"/>
        <v>0</v>
      </c>
      <c r="M161" s="82"/>
      <c r="N161" s="83">
        <f t="shared" si="11"/>
        <v>0</v>
      </c>
      <c r="O161" s="80"/>
      <c r="P161" s="80"/>
      <c r="Q161" s="80"/>
      <c r="R161" s="84">
        <f t="shared" si="12"/>
        <v>0</v>
      </c>
      <c r="S161" s="19" t="str">
        <f t="shared" si="9"/>
        <v>OK</v>
      </c>
      <c r="T161" s="48"/>
      <c r="U161" s="48"/>
      <c r="V161" s="48"/>
      <c r="W161" s="48"/>
      <c r="X161" s="48"/>
      <c r="Y161" s="50"/>
      <c r="Z161" s="50"/>
      <c r="AA161" s="50"/>
      <c r="AB161" s="50"/>
      <c r="AC161" s="50"/>
      <c r="AD161" s="50"/>
      <c r="AE161" s="50"/>
      <c r="AF161" s="51"/>
      <c r="AG161" s="51"/>
      <c r="AH161" s="51"/>
      <c r="AI161" s="51"/>
    </row>
    <row r="162" spans="1:35" ht="40" customHeight="1" x14ac:dyDescent="0.35">
      <c r="A162" s="109"/>
      <c r="B162" s="112"/>
      <c r="C162" s="33">
        <v>159</v>
      </c>
      <c r="D162" s="115"/>
      <c r="E162" s="39" t="s">
        <v>33</v>
      </c>
      <c r="F162" s="40" t="s">
        <v>125</v>
      </c>
      <c r="G162" s="40" t="s">
        <v>34</v>
      </c>
      <c r="H162" s="40" t="s">
        <v>29</v>
      </c>
      <c r="I162" s="38">
        <v>52</v>
      </c>
      <c r="J162" s="17">
        <v>0</v>
      </c>
      <c r="K162" s="79">
        <f t="shared" si="10"/>
        <v>0</v>
      </c>
      <c r="L162" s="81">
        <f t="shared" si="13"/>
        <v>0</v>
      </c>
      <c r="M162" s="82"/>
      <c r="N162" s="83">
        <f t="shared" si="11"/>
        <v>0</v>
      </c>
      <c r="O162" s="80"/>
      <c r="P162" s="80"/>
      <c r="Q162" s="80"/>
      <c r="R162" s="84">
        <f t="shared" si="12"/>
        <v>0</v>
      </c>
      <c r="S162" s="19" t="str">
        <f t="shared" si="9"/>
        <v>OK</v>
      </c>
      <c r="T162" s="48"/>
      <c r="U162" s="48"/>
      <c r="V162" s="48"/>
      <c r="W162" s="48"/>
      <c r="X162" s="48"/>
      <c r="Y162" s="50"/>
      <c r="Z162" s="50"/>
      <c r="AA162" s="50"/>
      <c r="AB162" s="50"/>
      <c r="AC162" s="50"/>
      <c r="AD162" s="50"/>
      <c r="AE162" s="50"/>
      <c r="AF162" s="51"/>
      <c r="AG162" s="51"/>
      <c r="AH162" s="51"/>
      <c r="AI162" s="51"/>
    </row>
    <row r="163" spans="1:35" ht="40" customHeight="1" x14ac:dyDescent="0.35">
      <c r="A163" s="109"/>
      <c r="B163" s="112"/>
      <c r="C163" s="33">
        <v>160</v>
      </c>
      <c r="D163" s="115"/>
      <c r="E163" s="39" t="s">
        <v>35</v>
      </c>
      <c r="F163" s="40" t="s">
        <v>125</v>
      </c>
      <c r="G163" s="40" t="s">
        <v>36</v>
      </c>
      <c r="H163" s="40" t="s">
        <v>29</v>
      </c>
      <c r="I163" s="38">
        <v>75</v>
      </c>
      <c r="J163" s="17">
        <v>0</v>
      </c>
      <c r="K163" s="79">
        <f t="shared" si="10"/>
        <v>0</v>
      </c>
      <c r="L163" s="81">
        <f t="shared" si="13"/>
        <v>0</v>
      </c>
      <c r="M163" s="82"/>
      <c r="N163" s="83">
        <f t="shared" si="11"/>
        <v>0</v>
      </c>
      <c r="O163" s="80"/>
      <c r="P163" s="80"/>
      <c r="Q163" s="80"/>
      <c r="R163" s="84">
        <f t="shared" si="12"/>
        <v>0</v>
      </c>
      <c r="S163" s="19" t="str">
        <f t="shared" si="9"/>
        <v>OK</v>
      </c>
      <c r="T163" s="48"/>
      <c r="U163" s="48"/>
      <c r="V163" s="48"/>
      <c r="W163" s="48"/>
      <c r="X163" s="48"/>
      <c r="Y163" s="50"/>
      <c r="Z163" s="50"/>
      <c r="AA163" s="50"/>
      <c r="AB163" s="50"/>
      <c r="AC163" s="50"/>
      <c r="AD163" s="50"/>
      <c r="AE163" s="50"/>
      <c r="AF163" s="51"/>
      <c r="AG163" s="51"/>
      <c r="AH163" s="51"/>
      <c r="AI163" s="51"/>
    </row>
    <row r="164" spans="1:35" ht="40" customHeight="1" x14ac:dyDescent="0.35">
      <c r="A164" s="109"/>
      <c r="B164" s="112"/>
      <c r="C164" s="33">
        <v>161</v>
      </c>
      <c r="D164" s="115"/>
      <c r="E164" s="39" t="s">
        <v>127</v>
      </c>
      <c r="F164" s="40" t="s">
        <v>125</v>
      </c>
      <c r="G164" s="40" t="s">
        <v>28</v>
      </c>
      <c r="H164" s="40" t="s">
        <v>29</v>
      </c>
      <c r="I164" s="38">
        <v>6.59</v>
      </c>
      <c r="J164" s="17">
        <v>0</v>
      </c>
      <c r="K164" s="79">
        <f t="shared" si="10"/>
        <v>0</v>
      </c>
      <c r="L164" s="81">
        <f t="shared" si="13"/>
        <v>0</v>
      </c>
      <c r="M164" s="82"/>
      <c r="N164" s="83">
        <f t="shared" si="11"/>
        <v>0</v>
      </c>
      <c r="O164" s="80"/>
      <c r="P164" s="80"/>
      <c r="Q164" s="80"/>
      <c r="R164" s="84">
        <f t="shared" si="12"/>
        <v>0</v>
      </c>
      <c r="S164" s="19" t="str">
        <f t="shared" si="9"/>
        <v>OK</v>
      </c>
      <c r="T164" s="48"/>
      <c r="U164" s="48"/>
      <c r="V164" s="48"/>
      <c r="W164" s="48"/>
      <c r="X164" s="48"/>
      <c r="Y164" s="50"/>
      <c r="Z164" s="50"/>
      <c r="AA164" s="50"/>
      <c r="AB164" s="50"/>
      <c r="AC164" s="50"/>
      <c r="AD164" s="50"/>
      <c r="AE164" s="50"/>
      <c r="AF164" s="51"/>
      <c r="AG164" s="51"/>
      <c r="AH164" s="51"/>
      <c r="AI164" s="51"/>
    </row>
    <row r="165" spans="1:35" ht="40" customHeight="1" x14ac:dyDescent="0.35">
      <c r="A165" s="109"/>
      <c r="B165" s="112"/>
      <c r="C165" s="33">
        <v>162</v>
      </c>
      <c r="D165" s="115"/>
      <c r="E165" s="39" t="s">
        <v>41</v>
      </c>
      <c r="F165" s="40" t="s">
        <v>10</v>
      </c>
      <c r="G165" s="40" t="s">
        <v>28</v>
      </c>
      <c r="H165" s="40" t="s">
        <v>29</v>
      </c>
      <c r="I165" s="38">
        <v>74.28</v>
      </c>
      <c r="J165" s="17">
        <v>0</v>
      </c>
      <c r="K165" s="79">
        <f t="shared" si="10"/>
        <v>0</v>
      </c>
      <c r="L165" s="81">
        <f t="shared" si="13"/>
        <v>0</v>
      </c>
      <c r="M165" s="82"/>
      <c r="N165" s="83">
        <f t="shared" si="11"/>
        <v>0</v>
      </c>
      <c r="O165" s="80"/>
      <c r="P165" s="80"/>
      <c r="Q165" s="80"/>
      <c r="R165" s="84">
        <f t="shared" si="12"/>
        <v>0</v>
      </c>
      <c r="S165" s="19" t="str">
        <f t="shared" si="9"/>
        <v>OK</v>
      </c>
      <c r="T165" s="48"/>
      <c r="U165" s="48"/>
      <c r="V165" s="48"/>
      <c r="W165" s="48"/>
      <c r="X165" s="48"/>
      <c r="Y165" s="50"/>
      <c r="Z165" s="50"/>
      <c r="AA165" s="50"/>
      <c r="AB165" s="50"/>
      <c r="AC165" s="50"/>
      <c r="AD165" s="50"/>
      <c r="AE165" s="50"/>
      <c r="AF165" s="51"/>
      <c r="AG165" s="51"/>
      <c r="AH165" s="51"/>
      <c r="AI165" s="51"/>
    </row>
    <row r="166" spans="1:35" ht="40" customHeight="1" x14ac:dyDescent="0.35">
      <c r="A166" s="109"/>
      <c r="B166" s="112"/>
      <c r="C166" s="33">
        <v>163</v>
      </c>
      <c r="D166" s="115"/>
      <c r="E166" s="39" t="s">
        <v>42</v>
      </c>
      <c r="F166" s="40" t="s">
        <v>43</v>
      </c>
      <c r="G166" s="40" t="s">
        <v>28</v>
      </c>
      <c r="H166" s="40" t="s">
        <v>29</v>
      </c>
      <c r="I166" s="38">
        <v>26.57</v>
      </c>
      <c r="J166" s="17">
        <v>0</v>
      </c>
      <c r="K166" s="79">
        <f t="shared" si="10"/>
        <v>0</v>
      </c>
      <c r="L166" s="81">
        <f t="shared" si="13"/>
        <v>0</v>
      </c>
      <c r="M166" s="82"/>
      <c r="N166" s="83">
        <f t="shared" si="11"/>
        <v>0</v>
      </c>
      <c r="O166" s="80"/>
      <c r="P166" s="80"/>
      <c r="Q166" s="80"/>
      <c r="R166" s="84">
        <f t="shared" si="12"/>
        <v>0</v>
      </c>
      <c r="S166" s="19" t="str">
        <f t="shared" si="9"/>
        <v>OK</v>
      </c>
      <c r="T166" s="48"/>
      <c r="U166" s="48"/>
      <c r="V166" s="48"/>
      <c r="W166" s="48"/>
      <c r="X166" s="48"/>
      <c r="Y166" s="50"/>
      <c r="Z166" s="50"/>
      <c r="AA166" s="50"/>
      <c r="AB166" s="50"/>
      <c r="AC166" s="50"/>
      <c r="AD166" s="50"/>
      <c r="AE166" s="50"/>
      <c r="AF166" s="51"/>
      <c r="AG166" s="51"/>
      <c r="AH166" s="51"/>
      <c r="AI166" s="51"/>
    </row>
    <row r="167" spans="1:35" ht="40" customHeight="1" x14ac:dyDescent="0.35">
      <c r="A167" s="109"/>
      <c r="B167" s="112"/>
      <c r="C167" s="33">
        <v>164</v>
      </c>
      <c r="D167" s="115"/>
      <c r="E167" s="39" t="s">
        <v>44</v>
      </c>
      <c r="F167" s="40" t="s">
        <v>37</v>
      </c>
      <c r="G167" s="40" t="s">
        <v>45</v>
      </c>
      <c r="H167" s="40" t="s">
        <v>29</v>
      </c>
      <c r="I167" s="38">
        <v>34.21</v>
      </c>
      <c r="J167" s="17">
        <v>0</v>
      </c>
      <c r="K167" s="79">
        <f t="shared" si="10"/>
        <v>0</v>
      </c>
      <c r="L167" s="81">
        <f t="shared" si="13"/>
        <v>0</v>
      </c>
      <c r="M167" s="82"/>
      <c r="N167" s="83">
        <f t="shared" si="11"/>
        <v>0</v>
      </c>
      <c r="O167" s="80"/>
      <c r="P167" s="80"/>
      <c r="Q167" s="80"/>
      <c r="R167" s="84">
        <f t="shared" si="12"/>
        <v>0</v>
      </c>
      <c r="S167" s="19" t="str">
        <f t="shared" si="9"/>
        <v>OK</v>
      </c>
      <c r="T167" s="48"/>
      <c r="U167" s="48"/>
      <c r="V167" s="48"/>
      <c r="W167" s="48"/>
      <c r="X167" s="48"/>
      <c r="Y167" s="50"/>
      <c r="Z167" s="50"/>
      <c r="AA167" s="50"/>
      <c r="AB167" s="50"/>
      <c r="AC167" s="50"/>
      <c r="AD167" s="50"/>
      <c r="AE167" s="50"/>
      <c r="AF167" s="51"/>
      <c r="AG167" s="51"/>
      <c r="AH167" s="51"/>
      <c r="AI167" s="51"/>
    </row>
    <row r="168" spans="1:35" ht="40" customHeight="1" x14ac:dyDescent="0.35">
      <c r="A168" s="109"/>
      <c r="B168" s="112"/>
      <c r="C168" s="33">
        <v>165</v>
      </c>
      <c r="D168" s="115"/>
      <c r="E168" s="39" t="s">
        <v>46</v>
      </c>
      <c r="F168" s="40" t="s">
        <v>37</v>
      </c>
      <c r="G168" s="40" t="s">
        <v>99</v>
      </c>
      <c r="H168" s="40" t="s">
        <v>29</v>
      </c>
      <c r="I168" s="38">
        <v>27</v>
      </c>
      <c r="J168" s="17">
        <v>0</v>
      </c>
      <c r="K168" s="79">
        <f t="shared" si="10"/>
        <v>0</v>
      </c>
      <c r="L168" s="81">
        <f t="shared" si="13"/>
        <v>0</v>
      </c>
      <c r="M168" s="82"/>
      <c r="N168" s="83">
        <f t="shared" si="11"/>
        <v>0</v>
      </c>
      <c r="O168" s="80"/>
      <c r="P168" s="80"/>
      <c r="Q168" s="80"/>
      <c r="R168" s="84">
        <f t="shared" si="12"/>
        <v>0</v>
      </c>
      <c r="S168" s="19" t="str">
        <f t="shared" si="9"/>
        <v>OK</v>
      </c>
      <c r="T168" s="48"/>
      <c r="U168" s="48"/>
      <c r="V168" s="48"/>
      <c r="W168" s="48"/>
      <c r="X168" s="48"/>
      <c r="Y168" s="50"/>
      <c r="Z168" s="50"/>
      <c r="AA168" s="50"/>
      <c r="AB168" s="50"/>
      <c r="AC168" s="50"/>
      <c r="AD168" s="50"/>
      <c r="AE168" s="50"/>
      <c r="AF168" s="51"/>
      <c r="AG168" s="51"/>
      <c r="AH168" s="51"/>
      <c r="AI168" s="51"/>
    </row>
    <row r="169" spans="1:35" ht="40" customHeight="1" x14ac:dyDescent="0.35">
      <c r="A169" s="109"/>
      <c r="B169" s="112"/>
      <c r="C169" s="33">
        <v>166</v>
      </c>
      <c r="D169" s="115"/>
      <c r="E169" s="39" t="s">
        <v>48</v>
      </c>
      <c r="F169" s="40" t="s">
        <v>37</v>
      </c>
      <c r="G169" s="40" t="s">
        <v>49</v>
      </c>
      <c r="H169" s="40" t="s">
        <v>29</v>
      </c>
      <c r="I169" s="38">
        <v>19.21</v>
      </c>
      <c r="J169" s="17">
        <v>0</v>
      </c>
      <c r="K169" s="79">
        <f t="shared" si="10"/>
        <v>0</v>
      </c>
      <c r="L169" s="81">
        <f t="shared" si="13"/>
        <v>0</v>
      </c>
      <c r="M169" s="82"/>
      <c r="N169" s="83">
        <f t="shared" si="11"/>
        <v>0</v>
      </c>
      <c r="O169" s="80"/>
      <c r="P169" s="80"/>
      <c r="Q169" s="80"/>
      <c r="R169" s="84">
        <f t="shared" si="12"/>
        <v>0</v>
      </c>
      <c r="S169" s="19" t="str">
        <f t="shared" si="9"/>
        <v>OK</v>
      </c>
      <c r="T169" s="48"/>
      <c r="U169" s="48"/>
      <c r="V169" s="48"/>
      <c r="W169" s="48"/>
      <c r="X169" s="48"/>
      <c r="Y169" s="50"/>
      <c r="Z169" s="50"/>
      <c r="AA169" s="50"/>
      <c r="AB169" s="50"/>
      <c r="AC169" s="50"/>
      <c r="AD169" s="50"/>
      <c r="AE169" s="50"/>
      <c r="AF169" s="51"/>
      <c r="AG169" s="51"/>
      <c r="AH169" s="51"/>
      <c r="AI169" s="51"/>
    </row>
    <row r="170" spans="1:35" ht="40" customHeight="1" x14ac:dyDescent="0.35">
      <c r="A170" s="109"/>
      <c r="B170" s="112"/>
      <c r="C170" s="33">
        <v>167</v>
      </c>
      <c r="D170" s="115"/>
      <c r="E170" s="39" t="s">
        <v>50</v>
      </c>
      <c r="F170" s="40" t="s">
        <v>37</v>
      </c>
      <c r="G170" s="40" t="s">
        <v>51</v>
      </c>
      <c r="H170" s="40" t="s">
        <v>29</v>
      </c>
      <c r="I170" s="38">
        <v>240.3</v>
      </c>
      <c r="J170" s="17">
        <v>0</v>
      </c>
      <c r="K170" s="79">
        <f t="shared" si="10"/>
        <v>0</v>
      </c>
      <c r="L170" s="81">
        <f t="shared" si="13"/>
        <v>0</v>
      </c>
      <c r="M170" s="82"/>
      <c r="N170" s="83">
        <f t="shared" si="11"/>
        <v>0</v>
      </c>
      <c r="O170" s="80"/>
      <c r="P170" s="80"/>
      <c r="Q170" s="80"/>
      <c r="R170" s="84">
        <f t="shared" si="12"/>
        <v>0</v>
      </c>
      <c r="S170" s="19" t="str">
        <f t="shared" si="9"/>
        <v>OK</v>
      </c>
      <c r="T170" s="48"/>
      <c r="U170" s="48"/>
      <c r="V170" s="48"/>
      <c r="W170" s="48"/>
      <c r="X170" s="48"/>
      <c r="Y170" s="50"/>
      <c r="Z170" s="50"/>
      <c r="AA170" s="50"/>
      <c r="AB170" s="50"/>
      <c r="AC170" s="50"/>
      <c r="AD170" s="50"/>
      <c r="AE170" s="50"/>
      <c r="AF170" s="51"/>
      <c r="AG170" s="51"/>
      <c r="AH170" s="51"/>
      <c r="AI170" s="51"/>
    </row>
    <row r="171" spans="1:35" ht="40" customHeight="1" x14ac:dyDescent="0.35">
      <c r="A171" s="109"/>
      <c r="B171" s="112"/>
      <c r="C171" s="33">
        <v>168</v>
      </c>
      <c r="D171" s="115"/>
      <c r="E171" s="39" t="s">
        <v>52</v>
      </c>
      <c r="F171" s="40" t="s">
        <v>37</v>
      </c>
      <c r="G171" s="40" t="s">
        <v>53</v>
      </c>
      <c r="H171" s="40" t="s">
        <v>29</v>
      </c>
      <c r="I171" s="38">
        <v>262.35000000000002</v>
      </c>
      <c r="J171" s="17">
        <v>0</v>
      </c>
      <c r="K171" s="79">
        <f t="shared" si="10"/>
        <v>0</v>
      </c>
      <c r="L171" s="81">
        <f t="shared" si="13"/>
        <v>0</v>
      </c>
      <c r="M171" s="82"/>
      <c r="N171" s="83">
        <f t="shared" si="11"/>
        <v>0</v>
      </c>
      <c r="O171" s="80"/>
      <c r="P171" s="80"/>
      <c r="Q171" s="80"/>
      <c r="R171" s="84">
        <f t="shared" si="12"/>
        <v>0</v>
      </c>
      <c r="S171" s="19" t="str">
        <f t="shared" si="9"/>
        <v>OK</v>
      </c>
      <c r="T171" s="48"/>
      <c r="U171" s="48"/>
      <c r="V171" s="48"/>
      <c r="W171" s="48"/>
      <c r="X171" s="48"/>
      <c r="Y171" s="50"/>
      <c r="Z171" s="50"/>
      <c r="AA171" s="50"/>
      <c r="AB171" s="50"/>
      <c r="AC171" s="50"/>
      <c r="AD171" s="50"/>
      <c r="AE171" s="50"/>
      <c r="AF171" s="51"/>
      <c r="AG171" s="51"/>
      <c r="AH171" s="51"/>
      <c r="AI171" s="51"/>
    </row>
    <row r="172" spans="1:35" ht="40" customHeight="1" x14ac:dyDescent="0.35">
      <c r="A172" s="109"/>
      <c r="B172" s="112"/>
      <c r="C172" s="33">
        <v>169</v>
      </c>
      <c r="D172" s="115"/>
      <c r="E172" s="39" t="s">
        <v>54</v>
      </c>
      <c r="F172" s="40" t="s">
        <v>37</v>
      </c>
      <c r="G172" s="40" t="s">
        <v>95</v>
      </c>
      <c r="H172" s="40" t="s">
        <v>29</v>
      </c>
      <c r="I172" s="38">
        <v>86.48</v>
      </c>
      <c r="J172" s="17">
        <v>0</v>
      </c>
      <c r="K172" s="79">
        <f t="shared" si="10"/>
        <v>0</v>
      </c>
      <c r="L172" s="81">
        <f t="shared" si="13"/>
        <v>0</v>
      </c>
      <c r="M172" s="82"/>
      <c r="N172" s="83">
        <f t="shared" si="11"/>
        <v>0</v>
      </c>
      <c r="O172" s="80"/>
      <c r="P172" s="80"/>
      <c r="Q172" s="80"/>
      <c r="R172" s="84">
        <f t="shared" si="12"/>
        <v>0</v>
      </c>
      <c r="S172" s="19" t="str">
        <f t="shared" si="9"/>
        <v>OK</v>
      </c>
      <c r="T172" s="48"/>
      <c r="U172" s="48"/>
      <c r="V172" s="48"/>
      <c r="W172" s="48"/>
      <c r="X172" s="48"/>
      <c r="Y172" s="50"/>
      <c r="Z172" s="50"/>
      <c r="AA172" s="50"/>
      <c r="AB172" s="50"/>
      <c r="AC172" s="50"/>
      <c r="AD172" s="50"/>
      <c r="AE172" s="50"/>
      <c r="AF172" s="51"/>
      <c r="AG172" s="51"/>
      <c r="AH172" s="51"/>
      <c r="AI172" s="51"/>
    </row>
    <row r="173" spans="1:35" ht="40" customHeight="1" x14ac:dyDescent="0.35">
      <c r="A173" s="109"/>
      <c r="B173" s="112"/>
      <c r="C173" s="33">
        <v>170</v>
      </c>
      <c r="D173" s="115"/>
      <c r="E173" s="39" t="s">
        <v>56</v>
      </c>
      <c r="F173" s="40" t="s">
        <v>37</v>
      </c>
      <c r="G173" s="40" t="s">
        <v>96</v>
      </c>
      <c r="H173" s="40" t="s">
        <v>29</v>
      </c>
      <c r="I173" s="38">
        <v>33.17</v>
      </c>
      <c r="J173" s="17">
        <v>0</v>
      </c>
      <c r="K173" s="79">
        <f t="shared" si="10"/>
        <v>0</v>
      </c>
      <c r="L173" s="81">
        <f t="shared" si="13"/>
        <v>0</v>
      </c>
      <c r="M173" s="82"/>
      <c r="N173" s="83">
        <f t="shared" si="11"/>
        <v>0</v>
      </c>
      <c r="O173" s="80"/>
      <c r="P173" s="80"/>
      <c r="Q173" s="80"/>
      <c r="R173" s="84">
        <f t="shared" si="12"/>
        <v>0</v>
      </c>
      <c r="S173" s="19" t="str">
        <f t="shared" si="9"/>
        <v>OK</v>
      </c>
      <c r="T173" s="48"/>
      <c r="U173" s="48"/>
      <c r="V173" s="48"/>
      <c r="W173" s="48"/>
      <c r="X173" s="48"/>
      <c r="Y173" s="50"/>
      <c r="Z173" s="50"/>
      <c r="AA173" s="50"/>
      <c r="AB173" s="50"/>
      <c r="AC173" s="50"/>
      <c r="AD173" s="50"/>
      <c r="AE173" s="50"/>
      <c r="AF173" s="51"/>
      <c r="AG173" s="51"/>
      <c r="AH173" s="51"/>
      <c r="AI173" s="51"/>
    </row>
    <row r="174" spans="1:35" ht="40" customHeight="1" x14ac:dyDescent="0.35">
      <c r="A174" s="109"/>
      <c r="B174" s="112"/>
      <c r="C174" s="33">
        <v>171</v>
      </c>
      <c r="D174" s="115"/>
      <c r="E174" s="39" t="s">
        <v>58</v>
      </c>
      <c r="F174" s="40" t="s">
        <v>37</v>
      </c>
      <c r="G174" s="40" t="s">
        <v>59</v>
      </c>
      <c r="H174" s="40" t="s">
        <v>29</v>
      </c>
      <c r="I174" s="38">
        <v>74.31</v>
      </c>
      <c r="J174" s="17">
        <v>0</v>
      </c>
      <c r="K174" s="79">
        <f t="shared" si="10"/>
        <v>0</v>
      </c>
      <c r="L174" s="81">
        <f t="shared" si="13"/>
        <v>0</v>
      </c>
      <c r="M174" s="82"/>
      <c r="N174" s="83">
        <f t="shared" si="11"/>
        <v>0</v>
      </c>
      <c r="O174" s="80"/>
      <c r="P174" s="80"/>
      <c r="Q174" s="80"/>
      <c r="R174" s="84">
        <f t="shared" si="12"/>
        <v>0</v>
      </c>
      <c r="S174" s="19" t="str">
        <f t="shared" si="9"/>
        <v>OK</v>
      </c>
      <c r="T174" s="48"/>
      <c r="U174" s="48"/>
      <c r="V174" s="48"/>
      <c r="W174" s="48"/>
      <c r="X174" s="48"/>
      <c r="Y174" s="50"/>
      <c r="Z174" s="50"/>
      <c r="AA174" s="50"/>
      <c r="AB174" s="50"/>
      <c r="AC174" s="50"/>
      <c r="AD174" s="50"/>
      <c r="AE174" s="50"/>
      <c r="AF174" s="51"/>
      <c r="AG174" s="51"/>
      <c r="AH174" s="51"/>
      <c r="AI174" s="51"/>
    </row>
    <row r="175" spans="1:35" ht="40" customHeight="1" x14ac:dyDescent="0.35">
      <c r="A175" s="109"/>
      <c r="B175" s="112"/>
      <c r="C175" s="33">
        <v>172</v>
      </c>
      <c r="D175" s="115"/>
      <c r="E175" s="39" t="s">
        <v>60</v>
      </c>
      <c r="F175" s="40" t="s">
        <v>37</v>
      </c>
      <c r="G175" s="40" t="s">
        <v>61</v>
      </c>
      <c r="H175" s="40" t="s">
        <v>29</v>
      </c>
      <c r="I175" s="38">
        <v>124.47</v>
      </c>
      <c r="J175" s="17">
        <v>0</v>
      </c>
      <c r="K175" s="79">
        <f t="shared" si="10"/>
        <v>0</v>
      </c>
      <c r="L175" s="81">
        <f t="shared" si="13"/>
        <v>0</v>
      </c>
      <c r="M175" s="82"/>
      <c r="N175" s="83">
        <f t="shared" si="11"/>
        <v>0</v>
      </c>
      <c r="O175" s="80"/>
      <c r="P175" s="80"/>
      <c r="Q175" s="80"/>
      <c r="R175" s="84">
        <f t="shared" si="12"/>
        <v>0</v>
      </c>
      <c r="S175" s="19" t="str">
        <f t="shared" si="9"/>
        <v>OK</v>
      </c>
      <c r="T175" s="48"/>
      <c r="U175" s="48"/>
      <c r="V175" s="48"/>
      <c r="W175" s="48"/>
      <c r="X175" s="48"/>
      <c r="Y175" s="50"/>
      <c r="Z175" s="50"/>
      <c r="AA175" s="50"/>
      <c r="AB175" s="50"/>
      <c r="AC175" s="50"/>
      <c r="AD175" s="50"/>
      <c r="AE175" s="50"/>
      <c r="AF175" s="51"/>
      <c r="AG175" s="51"/>
      <c r="AH175" s="51"/>
      <c r="AI175" s="51"/>
    </row>
    <row r="176" spans="1:35" ht="40" customHeight="1" x14ac:dyDescent="0.35">
      <c r="A176" s="109"/>
      <c r="B176" s="112"/>
      <c r="C176" s="33">
        <v>173</v>
      </c>
      <c r="D176" s="115"/>
      <c r="E176" s="39" t="s">
        <v>62</v>
      </c>
      <c r="F176" s="40" t="s">
        <v>125</v>
      </c>
      <c r="G176" s="40" t="s">
        <v>63</v>
      </c>
      <c r="H176" s="40" t="s">
        <v>29</v>
      </c>
      <c r="I176" s="38">
        <v>1329.82</v>
      </c>
      <c r="J176" s="17">
        <v>0</v>
      </c>
      <c r="K176" s="79">
        <f t="shared" si="10"/>
        <v>0</v>
      </c>
      <c r="L176" s="81">
        <f t="shared" si="13"/>
        <v>0</v>
      </c>
      <c r="M176" s="82"/>
      <c r="N176" s="83">
        <f t="shared" si="11"/>
        <v>0</v>
      </c>
      <c r="O176" s="80"/>
      <c r="P176" s="80"/>
      <c r="Q176" s="80"/>
      <c r="R176" s="84">
        <f t="shared" si="12"/>
        <v>0</v>
      </c>
      <c r="S176" s="19" t="str">
        <f t="shared" si="9"/>
        <v>OK</v>
      </c>
      <c r="T176" s="48"/>
      <c r="U176" s="48"/>
      <c r="V176" s="48"/>
      <c r="W176" s="48"/>
      <c r="X176" s="48"/>
      <c r="Y176" s="50"/>
      <c r="Z176" s="50"/>
      <c r="AA176" s="50"/>
      <c r="AB176" s="50"/>
      <c r="AC176" s="50"/>
      <c r="AD176" s="50"/>
      <c r="AE176" s="50"/>
      <c r="AF176" s="51"/>
      <c r="AG176" s="51"/>
      <c r="AH176" s="51"/>
      <c r="AI176" s="51"/>
    </row>
    <row r="177" spans="1:35" ht="40" customHeight="1" x14ac:dyDescent="0.35">
      <c r="A177" s="109"/>
      <c r="B177" s="112"/>
      <c r="C177" s="33">
        <v>174</v>
      </c>
      <c r="D177" s="115"/>
      <c r="E177" s="39" t="s">
        <v>64</v>
      </c>
      <c r="F177" s="40" t="s">
        <v>125</v>
      </c>
      <c r="G177" s="40" t="s">
        <v>63</v>
      </c>
      <c r="H177" s="40" t="s">
        <v>29</v>
      </c>
      <c r="I177" s="38">
        <v>699.23</v>
      </c>
      <c r="J177" s="17">
        <v>0</v>
      </c>
      <c r="K177" s="79">
        <f t="shared" si="10"/>
        <v>0</v>
      </c>
      <c r="L177" s="81">
        <f t="shared" si="13"/>
        <v>0</v>
      </c>
      <c r="M177" s="82"/>
      <c r="N177" s="83">
        <f t="shared" si="11"/>
        <v>0</v>
      </c>
      <c r="O177" s="80"/>
      <c r="P177" s="80"/>
      <c r="Q177" s="80"/>
      <c r="R177" s="84">
        <f t="shared" si="12"/>
        <v>0</v>
      </c>
      <c r="S177" s="19" t="str">
        <f t="shared" si="9"/>
        <v>OK</v>
      </c>
      <c r="T177" s="48"/>
      <c r="U177" s="48"/>
      <c r="V177" s="48"/>
      <c r="W177" s="48"/>
      <c r="X177" s="48"/>
      <c r="Y177" s="50"/>
      <c r="Z177" s="50"/>
      <c r="AA177" s="50"/>
      <c r="AB177" s="50"/>
      <c r="AC177" s="50"/>
      <c r="AD177" s="50"/>
      <c r="AE177" s="50"/>
      <c r="AF177" s="51"/>
      <c r="AG177" s="51"/>
      <c r="AH177" s="51"/>
      <c r="AI177" s="51"/>
    </row>
    <row r="178" spans="1:35" ht="40" customHeight="1" x14ac:dyDescent="0.35">
      <c r="A178" s="109"/>
      <c r="B178" s="112"/>
      <c r="C178" s="33">
        <v>175</v>
      </c>
      <c r="D178" s="115"/>
      <c r="E178" s="39" t="s">
        <v>65</v>
      </c>
      <c r="F178" s="40" t="s">
        <v>125</v>
      </c>
      <c r="G178" s="40" t="s">
        <v>66</v>
      </c>
      <c r="H178" s="40" t="s">
        <v>29</v>
      </c>
      <c r="I178" s="38">
        <v>188.79</v>
      </c>
      <c r="J178" s="17">
        <v>0</v>
      </c>
      <c r="K178" s="79">
        <f t="shared" si="10"/>
        <v>0</v>
      </c>
      <c r="L178" s="81">
        <f t="shared" si="13"/>
        <v>0</v>
      </c>
      <c r="M178" s="82"/>
      <c r="N178" s="83">
        <f t="shared" si="11"/>
        <v>0</v>
      </c>
      <c r="O178" s="80"/>
      <c r="P178" s="80"/>
      <c r="Q178" s="80"/>
      <c r="R178" s="84">
        <f t="shared" si="12"/>
        <v>0</v>
      </c>
      <c r="S178" s="19" t="str">
        <f t="shared" si="9"/>
        <v>OK</v>
      </c>
      <c r="T178" s="48"/>
      <c r="U178" s="48"/>
      <c r="V178" s="48"/>
      <c r="W178" s="48"/>
      <c r="X178" s="48"/>
      <c r="Y178" s="50"/>
      <c r="Z178" s="50"/>
      <c r="AA178" s="50"/>
      <c r="AB178" s="50"/>
      <c r="AC178" s="50"/>
      <c r="AD178" s="50"/>
      <c r="AE178" s="50"/>
      <c r="AF178" s="51"/>
      <c r="AG178" s="51"/>
      <c r="AH178" s="51"/>
      <c r="AI178" s="51"/>
    </row>
    <row r="179" spans="1:35" ht="40" customHeight="1" x14ac:dyDescent="0.35">
      <c r="A179" s="109"/>
      <c r="B179" s="112"/>
      <c r="C179" s="33">
        <v>176</v>
      </c>
      <c r="D179" s="115"/>
      <c r="E179" s="39" t="s">
        <v>69</v>
      </c>
      <c r="F179" s="40" t="s">
        <v>125</v>
      </c>
      <c r="G179" s="40" t="s">
        <v>28</v>
      </c>
      <c r="H179" s="40" t="s">
        <v>29</v>
      </c>
      <c r="I179" s="38">
        <v>433.26</v>
      </c>
      <c r="J179" s="17">
        <v>0</v>
      </c>
      <c r="K179" s="79">
        <f t="shared" si="10"/>
        <v>0</v>
      </c>
      <c r="L179" s="81">
        <f t="shared" si="13"/>
        <v>0</v>
      </c>
      <c r="M179" s="82"/>
      <c r="N179" s="83">
        <f t="shared" si="11"/>
        <v>0</v>
      </c>
      <c r="O179" s="80"/>
      <c r="P179" s="80"/>
      <c r="Q179" s="80"/>
      <c r="R179" s="84">
        <f t="shared" si="12"/>
        <v>0</v>
      </c>
      <c r="S179" s="19" t="str">
        <f t="shared" si="9"/>
        <v>OK</v>
      </c>
      <c r="T179" s="48"/>
      <c r="U179" s="48"/>
      <c r="V179" s="48"/>
      <c r="W179" s="48"/>
      <c r="X179" s="48"/>
      <c r="Y179" s="50"/>
      <c r="Z179" s="50"/>
      <c r="AA179" s="50"/>
      <c r="AB179" s="50"/>
      <c r="AC179" s="50"/>
      <c r="AD179" s="50"/>
      <c r="AE179" s="50"/>
      <c r="AF179" s="51"/>
      <c r="AG179" s="51"/>
      <c r="AH179" s="51"/>
      <c r="AI179" s="51"/>
    </row>
    <row r="180" spans="1:35" ht="40" customHeight="1" x14ac:dyDescent="0.35">
      <c r="A180" s="109"/>
      <c r="B180" s="112"/>
      <c r="C180" s="33">
        <v>177</v>
      </c>
      <c r="D180" s="115"/>
      <c r="E180" s="39" t="s">
        <v>70</v>
      </c>
      <c r="F180" s="40" t="s">
        <v>125</v>
      </c>
      <c r="G180" s="40" t="s">
        <v>71</v>
      </c>
      <c r="H180" s="40" t="s">
        <v>29</v>
      </c>
      <c r="I180" s="38">
        <v>164.74</v>
      </c>
      <c r="J180" s="17">
        <v>0</v>
      </c>
      <c r="K180" s="79">
        <f t="shared" si="10"/>
        <v>0</v>
      </c>
      <c r="L180" s="81">
        <f t="shared" si="13"/>
        <v>0</v>
      </c>
      <c r="M180" s="82"/>
      <c r="N180" s="83">
        <f t="shared" si="11"/>
        <v>0</v>
      </c>
      <c r="O180" s="80"/>
      <c r="P180" s="80"/>
      <c r="Q180" s="80"/>
      <c r="R180" s="84">
        <f t="shared" si="12"/>
        <v>0</v>
      </c>
      <c r="S180" s="19" t="str">
        <f t="shared" si="9"/>
        <v>OK</v>
      </c>
      <c r="T180" s="48"/>
      <c r="U180" s="48"/>
      <c r="V180" s="48"/>
      <c r="W180" s="48"/>
      <c r="X180" s="48"/>
      <c r="Y180" s="50"/>
      <c r="Z180" s="50"/>
      <c r="AA180" s="50"/>
      <c r="AB180" s="50"/>
      <c r="AC180" s="50"/>
      <c r="AD180" s="50"/>
      <c r="AE180" s="50"/>
      <c r="AF180" s="51"/>
      <c r="AG180" s="51"/>
      <c r="AH180" s="51"/>
      <c r="AI180" s="51"/>
    </row>
    <row r="181" spans="1:35" ht="40" customHeight="1" x14ac:dyDescent="0.35">
      <c r="A181" s="109"/>
      <c r="B181" s="112"/>
      <c r="C181" s="33">
        <v>178</v>
      </c>
      <c r="D181" s="115"/>
      <c r="E181" s="39" t="s">
        <v>74</v>
      </c>
      <c r="F181" s="40" t="s">
        <v>125</v>
      </c>
      <c r="G181" s="40" t="s">
        <v>75</v>
      </c>
      <c r="H181" s="40" t="s">
        <v>29</v>
      </c>
      <c r="I181" s="38">
        <v>1340</v>
      </c>
      <c r="J181" s="17">
        <v>0</v>
      </c>
      <c r="K181" s="79">
        <f t="shared" si="10"/>
        <v>0</v>
      </c>
      <c r="L181" s="81">
        <f t="shared" si="13"/>
        <v>0</v>
      </c>
      <c r="M181" s="82"/>
      <c r="N181" s="83">
        <f t="shared" si="11"/>
        <v>0</v>
      </c>
      <c r="O181" s="80"/>
      <c r="P181" s="80"/>
      <c r="Q181" s="80"/>
      <c r="R181" s="84">
        <f t="shared" si="12"/>
        <v>0</v>
      </c>
      <c r="S181" s="19" t="str">
        <f t="shared" si="9"/>
        <v>OK</v>
      </c>
      <c r="T181" s="48"/>
      <c r="U181" s="48"/>
      <c r="V181" s="48"/>
      <c r="W181" s="48"/>
      <c r="X181" s="48"/>
      <c r="Y181" s="50"/>
      <c r="Z181" s="50"/>
      <c r="AA181" s="50"/>
      <c r="AB181" s="50"/>
      <c r="AC181" s="50"/>
      <c r="AD181" s="50"/>
      <c r="AE181" s="50"/>
      <c r="AF181" s="51"/>
      <c r="AG181" s="51"/>
      <c r="AH181" s="51"/>
      <c r="AI181" s="51"/>
    </row>
    <row r="182" spans="1:35" ht="40" customHeight="1" x14ac:dyDescent="0.35">
      <c r="A182" s="109"/>
      <c r="B182" s="112"/>
      <c r="C182" s="33">
        <v>179</v>
      </c>
      <c r="D182" s="115"/>
      <c r="E182" s="39" t="s">
        <v>76</v>
      </c>
      <c r="F182" s="40" t="s">
        <v>125</v>
      </c>
      <c r="G182" s="40" t="s">
        <v>28</v>
      </c>
      <c r="H182" s="40" t="s">
        <v>29</v>
      </c>
      <c r="I182" s="38">
        <v>716.77</v>
      </c>
      <c r="J182" s="17">
        <v>0</v>
      </c>
      <c r="K182" s="79">
        <f t="shared" si="10"/>
        <v>0</v>
      </c>
      <c r="L182" s="81">
        <f t="shared" si="13"/>
        <v>0</v>
      </c>
      <c r="M182" s="82"/>
      <c r="N182" s="83">
        <f t="shared" si="11"/>
        <v>0</v>
      </c>
      <c r="O182" s="80"/>
      <c r="P182" s="80"/>
      <c r="Q182" s="80"/>
      <c r="R182" s="84">
        <f t="shared" si="12"/>
        <v>0</v>
      </c>
      <c r="S182" s="19" t="str">
        <f t="shared" si="9"/>
        <v>OK</v>
      </c>
      <c r="T182" s="48"/>
      <c r="U182" s="48"/>
      <c r="V182" s="48"/>
      <c r="W182" s="48"/>
      <c r="X182" s="48"/>
      <c r="Y182" s="50"/>
      <c r="Z182" s="50"/>
      <c r="AA182" s="50"/>
      <c r="AB182" s="50"/>
      <c r="AC182" s="50"/>
      <c r="AD182" s="50"/>
      <c r="AE182" s="50"/>
      <c r="AF182" s="51"/>
      <c r="AG182" s="51"/>
      <c r="AH182" s="51"/>
      <c r="AI182" s="51"/>
    </row>
    <row r="183" spans="1:35" ht="40" customHeight="1" x14ac:dyDescent="0.35">
      <c r="A183" s="109"/>
      <c r="B183" s="112"/>
      <c r="C183" s="33">
        <v>180</v>
      </c>
      <c r="D183" s="115"/>
      <c r="E183" s="39" t="s">
        <v>78</v>
      </c>
      <c r="F183" s="40" t="s">
        <v>125</v>
      </c>
      <c r="G183" s="40" t="s">
        <v>28</v>
      </c>
      <c r="H183" s="40" t="s">
        <v>29</v>
      </c>
      <c r="I183" s="38">
        <v>90</v>
      </c>
      <c r="J183" s="17">
        <v>0</v>
      </c>
      <c r="K183" s="79">
        <f t="shared" si="10"/>
        <v>0</v>
      </c>
      <c r="L183" s="81">
        <f t="shared" si="13"/>
        <v>0</v>
      </c>
      <c r="M183" s="82"/>
      <c r="N183" s="83">
        <f t="shared" si="11"/>
        <v>0</v>
      </c>
      <c r="O183" s="80"/>
      <c r="P183" s="80"/>
      <c r="Q183" s="80"/>
      <c r="R183" s="84">
        <f t="shared" si="12"/>
        <v>0</v>
      </c>
      <c r="S183" s="19" t="str">
        <f t="shared" si="9"/>
        <v>OK</v>
      </c>
      <c r="T183" s="48"/>
      <c r="U183" s="48"/>
      <c r="V183" s="48"/>
      <c r="W183" s="48"/>
      <c r="X183" s="48"/>
      <c r="Y183" s="50"/>
      <c r="Z183" s="50"/>
      <c r="AA183" s="50"/>
      <c r="AB183" s="50"/>
      <c r="AC183" s="50"/>
      <c r="AD183" s="50"/>
      <c r="AE183" s="50"/>
      <c r="AF183" s="51"/>
      <c r="AG183" s="51"/>
      <c r="AH183" s="51"/>
      <c r="AI183" s="51"/>
    </row>
    <row r="184" spans="1:35" ht="40" customHeight="1" x14ac:dyDescent="0.35">
      <c r="A184" s="109"/>
      <c r="B184" s="112"/>
      <c r="C184" s="33">
        <v>181</v>
      </c>
      <c r="D184" s="115"/>
      <c r="E184" s="39" t="s">
        <v>131</v>
      </c>
      <c r="F184" s="40" t="s">
        <v>125</v>
      </c>
      <c r="G184" s="40" t="s">
        <v>28</v>
      </c>
      <c r="H184" s="40" t="s">
        <v>29</v>
      </c>
      <c r="I184" s="38">
        <v>85.21</v>
      </c>
      <c r="J184" s="17">
        <v>0</v>
      </c>
      <c r="K184" s="79">
        <f t="shared" si="10"/>
        <v>0</v>
      </c>
      <c r="L184" s="81">
        <f t="shared" si="13"/>
        <v>0</v>
      </c>
      <c r="M184" s="82"/>
      <c r="N184" s="83">
        <f t="shared" si="11"/>
        <v>0</v>
      </c>
      <c r="O184" s="80"/>
      <c r="P184" s="80"/>
      <c r="Q184" s="80"/>
      <c r="R184" s="84">
        <f t="shared" si="12"/>
        <v>0</v>
      </c>
      <c r="S184" s="19" t="str">
        <f t="shared" si="9"/>
        <v>OK</v>
      </c>
      <c r="T184" s="48"/>
      <c r="U184" s="48"/>
      <c r="V184" s="48"/>
      <c r="W184" s="48"/>
      <c r="X184" s="48"/>
      <c r="Y184" s="50"/>
      <c r="Z184" s="50"/>
      <c r="AA184" s="50"/>
      <c r="AB184" s="50"/>
      <c r="AC184" s="50"/>
      <c r="AD184" s="50"/>
      <c r="AE184" s="50"/>
      <c r="AF184" s="51"/>
      <c r="AG184" s="51"/>
      <c r="AH184" s="51"/>
      <c r="AI184" s="51"/>
    </row>
    <row r="185" spans="1:35" ht="40" customHeight="1" x14ac:dyDescent="0.35">
      <c r="A185" s="109"/>
      <c r="B185" s="112"/>
      <c r="C185" s="33">
        <v>182</v>
      </c>
      <c r="D185" s="115"/>
      <c r="E185" s="39" t="s">
        <v>132</v>
      </c>
      <c r="F185" s="40" t="s">
        <v>37</v>
      </c>
      <c r="G185" s="40" t="s">
        <v>100</v>
      </c>
      <c r="H185" s="40" t="s">
        <v>29</v>
      </c>
      <c r="I185" s="38">
        <v>16.18</v>
      </c>
      <c r="J185" s="17">
        <v>0</v>
      </c>
      <c r="K185" s="79">
        <f t="shared" si="10"/>
        <v>0</v>
      </c>
      <c r="L185" s="81">
        <f t="shared" si="13"/>
        <v>0</v>
      </c>
      <c r="M185" s="82"/>
      <c r="N185" s="83">
        <f t="shared" si="11"/>
        <v>0</v>
      </c>
      <c r="O185" s="80"/>
      <c r="P185" s="80"/>
      <c r="Q185" s="80"/>
      <c r="R185" s="84">
        <f t="shared" si="12"/>
        <v>0</v>
      </c>
      <c r="S185" s="19" t="str">
        <f t="shared" si="9"/>
        <v>OK</v>
      </c>
      <c r="T185" s="48"/>
      <c r="U185" s="48"/>
      <c r="V185" s="48"/>
      <c r="W185" s="48"/>
      <c r="X185" s="48"/>
      <c r="Y185" s="50"/>
      <c r="Z185" s="50"/>
      <c r="AA185" s="50"/>
      <c r="AB185" s="50"/>
      <c r="AC185" s="50"/>
      <c r="AD185" s="50"/>
      <c r="AE185" s="50"/>
      <c r="AF185" s="51"/>
      <c r="AG185" s="51"/>
      <c r="AH185" s="51"/>
      <c r="AI185" s="51"/>
    </row>
    <row r="186" spans="1:35" ht="40" customHeight="1" x14ac:dyDescent="0.35">
      <c r="A186" s="109"/>
      <c r="B186" s="112"/>
      <c r="C186" s="33">
        <v>183</v>
      </c>
      <c r="D186" s="115"/>
      <c r="E186" s="39" t="s">
        <v>135</v>
      </c>
      <c r="F186" s="40" t="s">
        <v>37</v>
      </c>
      <c r="G186" s="40" t="s">
        <v>82</v>
      </c>
      <c r="H186" s="40" t="s">
        <v>29</v>
      </c>
      <c r="I186" s="38">
        <v>65.41</v>
      </c>
      <c r="J186" s="17">
        <v>0</v>
      </c>
      <c r="K186" s="79">
        <f t="shared" si="10"/>
        <v>0</v>
      </c>
      <c r="L186" s="81">
        <f t="shared" si="13"/>
        <v>0</v>
      </c>
      <c r="M186" s="82"/>
      <c r="N186" s="83">
        <f t="shared" si="11"/>
        <v>0</v>
      </c>
      <c r="O186" s="80"/>
      <c r="P186" s="80"/>
      <c r="Q186" s="80"/>
      <c r="R186" s="84">
        <f t="shared" si="12"/>
        <v>0</v>
      </c>
      <c r="S186" s="19" t="str">
        <f t="shared" si="9"/>
        <v>OK</v>
      </c>
      <c r="T186" s="48"/>
      <c r="U186" s="48"/>
      <c r="V186" s="48"/>
      <c r="W186" s="48"/>
      <c r="X186" s="48"/>
      <c r="Y186" s="50"/>
      <c r="Z186" s="50"/>
      <c r="AA186" s="50"/>
      <c r="AB186" s="50"/>
      <c r="AC186" s="50"/>
      <c r="AD186" s="50"/>
      <c r="AE186" s="50"/>
      <c r="AF186" s="51"/>
      <c r="AG186" s="51"/>
      <c r="AH186" s="51"/>
      <c r="AI186" s="51"/>
    </row>
    <row r="187" spans="1:35" ht="40" customHeight="1" x14ac:dyDescent="0.35">
      <c r="A187" s="109"/>
      <c r="B187" s="112"/>
      <c r="C187" s="33">
        <v>184</v>
      </c>
      <c r="D187" s="115"/>
      <c r="E187" s="39" t="s">
        <v>136</v>
      </c>
      <c r="F187" s="40" t="s">
        <v>37</v>
      </c>
      <c r="G187" s="40" t="s">
        <v>83</v>
      </c>
      <c r="H187" s="40" t="s">
        <v>29</v>
      </c>
      <c r="I187" s="38">
        <v>34.229999999999997</v>
      </c>
      <c r="J187" s="17">
        <v>0</v>
      </c>
      <c r="K187" s="79">
        <f t="shared" si="10"/>
        <v>0</v>
      </c>
      <c r="L187" s="81">
        <f t="shared" si="13"/>
        <v>0</v>
      </c>
      <c r="M187" s="82"/>
      <c r="N187" s="83">
        <f t="shared" si="11"/>
        <v>0</v>
      </c>
      <c r="O187" s="80"/>
      <c r="P187" s="80"/>
      <c r="Q187" s="80"/>
      <c r="R187" s="84">
        <f t="shared" si="12"/>
        <v>0</v>
      </c>
      <c r="S187" s="19" t="str">
        <f t="shared" si="9"/>
        <v>OK</v>
      </c>
      <c r="T187" s="48"/>
      <c r="U187" s="48"/>
      <c r="V187" s="48"/>
      <c r="W187" s="48"/>
      <c r="X187" s="48"/>
      <c r="Y187" s="50"/>
      <c r="Z187" s="50"/>
      <c r="AA187" s="50"/>
      <c r="AB187" s="50"/>
      <c r="AC187" s="50"/>
      <c r="AD187" s="50"/>
      <c r="AE187" s="50"/>
      <c r="AF187" s="51"/>
      <c r="AG187" s="51"/>
      <c r="AH187" s="51"/>
      <c r="AI187" s="51"/>
    </row>
    <row r="188" spans="1:35" ht="40" customHeight="1" x14ac:dyDescent="0.35">
      <c r="A188" s="109"/>
      <c r="B188" s="112"/>
      <c r="C188" s="33">
        <v>185</v>
      </c>
      <c r="D188" s="115"/>
      <c r="E188" s="39" t="s">
        <v>86</v>
      </c>
      <c r="F188" s="40" t="s">
        <v>125</v>
      </c>
      <c r="G188" s="40" t="s">
        <v>87</v>
      </c>
      <c r="H188" s="40" t="s">
        <v>29</v>
      </c>
      <c r="I188" s="38">
        <v>578.94000000000005</v>
      </c>
      <c r="J188" s="17">
        <v>0</v>
      </c>
      <c r="K188" s="79">
        <f t="shared" si="10"/>
        <v>0</v>
      </c>
      <c r="L188" s="81">
        <f t="shared" si="13"/>
        <v>0</v>
      </c>
      <c r="M188" s="82"/>
      <c r="N188" s="83">
        <f t="shared" si="11"/>
        <v>0</v>
      </c>
      <c r="O188" s="80"/>
      <c r="P188" s="80"/>
      <c r="Q188" s="80"/>
      <c r="R188" s="84">
        <f t="shared" si="12"/>
        <v>0</v>
      </c>
      <c r="S188" s="19" t="str">
        <f t="shared" si="9"/>
        <v>OK</v>
      </c>
      <c r="T188" s="48"/>
      <c r="U188" s="48"/>
      <c r="V188" s="48"/>
      <c r="W188" s="48"/>
      <c r="X188" s="48"/>
      <c r="Y188" s="50"/>
      <c r="Z188" s="50"/>
      <c r="AA188" s="50"/>
      <c r="AB188" s="50"/>
      <c r="AC188" s="50"/>
      <c r="AD188" s="50"/>
      <c r="AE188" s="50"/>
      <c r="AF188" s="51"/>
      <c r="AG188" s="51"/>
      <c r="AH188" s="51"/>
      <c r="AI188" s="51"/>
    </row>
    <row r="189" spans="1:35" ht="40" customHeight="1" x14ac:dyDescent="0.35">
      <c r="A189" s="109"/>
      <c r="B189" s="112"/>
      <c r="C189" s="33">
        <v>186</v>
      </c>
      <c r="D189" s="115"/>
      <c r="E189" s="39" t="s">
        <v>90</v>
      </c>
      <c r="F189" s="40" t="s">
        <v>37</v>
      </c>
      <c r="G189" s="40" t="s">
        <v>28</v>
      </c>
      <c r="H189" s="40" t="s">
        <v>29</v>
      </c>
      <c r="I189" s="38">
        <v>135</v>
      </c>
      <c r="J189" s="17">
        <v>0</v>
      </c>
      <c r="K189" s="79">
        <f t="shared" si="10"/>
        <v>0</v>
      </c>
      <c r="L189" s="81">
        <f t="shared" si="13"/>
        <v>0</v>
      </c>
      <c r="M189" s="82"/>
      <c r="N189" s="83">
        <f t="shared" si="11"/>
        <v>0</v>
      </c>
      <c r="O189" s="80"/>
      <c r="P189" s="80"/>
      <c r="Q189" s="80"/>
      <c r="R189" s="84">
        <f t="shared" si="12"/>
        <v>0</v>
      </c>
      <c r="S189" s="19" t="str">
        <f t="shared" si="9"/>
        <v>OK</v>
      </c>
      <c r="T189" s="48"/>
      <c r="U189" s="48"/>
      <c r="V189" s="48"/>
      <c r="W189" s="48"/>
      <c r="X189" s="48"/>
      <c r="Y189" s="50"/>
      <c r="Z189" s="50"/>
      <c r="AA189" s="50"/>
      <c r="AB189" s="50"/>
      <c r="AC189" s="50"/>
      <c r="AD189" s="50"/>
      <c r="AE189" s="50"/>
      <c r="AF189" s="51"/>
      <c r="AG189" s="51"/>
      <c r="AH189" s="51"/>
      <c r="AI189" s="51"/>
    </row>
    <row r="190" spans="1:35" ht="40" customHeight="1" x14ac:dyDescent="0.35">
      <c r="A190" s="109"/>
      <c r="B190" s="112"/>
      <c r="C190" s="33">
        <v>187</v>
      </c>
      <c r="D190" s="115"/>
      <c r="E190" s="39" t="s">
        <v>91</v>
      </c>
      <c r="F190" s="40" t="s">
        <v>37</v>
      </c>
      <c r="G190" s="40" t="s">
        <v>92</v>
      </c>
      <c r="H190" s="40" t="s">
        <v>29</v>
      </c>
      <c r="I190" s="38">
        <v>24.21</v>
      </c>
      <c r="J190" s="17">
        <v>0</v>
      </c>
      <c r="K190" s="79">
        <f t="shared" si="10"/>
        <v>0</v>
      </c>
      <c r="L190" s="81">
        <f t="shared" si="13"/>
        <v>0</v>
      </c>
      <c r="M190" s="82"/>
      <c r="N190" s="83">
        <f t="shared" si="11"/>
        <v>0</v>
      </c>
      <c r="O190" s="80"/>
      <c r="P190" s="80"/>
      <c r="Q190" s="80"/>
      <c r="R190" s="84">
        <f t="shared" si="12"/>
        <v>0</v>
      </c>
      <c r="S190" s="19" t="str">
        <f t="shared" si="9"/>
        <v>OK</v>
      </c>
      <c r="T190" s="48"/>
      <c r="U190" s="48"/>
      <c r="V190" s="48"/>
      <c r="W190" s="48"/>
      <c r="X190" s="48"/>
      <c r="Y190" s="50"/>
      <c r="Z190" s="50"/>
      <c r="AA190" s="50"/>
      <c r="AB190" s="50"/>
      <c r="AC190" s="50"/>
      <c r="AD190" s="50"/>
      <c r="AE190" s="50"/>
      <c r="AF190" s="51"/>
      <c r="AG190" s="51"/>
      <c r="AH190" s="51"/>
      <c r="AI190" s="51"/>
    </row>
    <row r="191" spans="1:35" ht="40" customHeight="1" x14ac:dyDescent="0.35">
      <c r="A191" s="109"/>
      <c r="B191" s="112"/>
      <c r="C191" s="33">
        <v>188</v>
      </c>
      <c r="D191" s="115"/>
      <c r="E191" s="39" t="s">
        <v>93</v>
      </c>
      <c r="F191" s="40" t="s">
        <v>125</v>
      </c>
      <c r="G191" s="40" t="s">
        <v>28</v>
      </c>
      <c r="H191" s="40" t="s">
        <v>29</v>
      </c>
      <c r="I191" s="38">
        <v>224</v>
      </c>
      <c r="J191" s="17">
        <v>0</v>
      </c>
      <c r="K191" s="79">
        <f t="shared" si="10"/>
        <v>0</v>
      </c>
      <c r="L191" s="81">
        <f t="shared" si="13"/>
        <v>0</v>
      </c>
      <c r="M191" s="82"/>
      <c r="N191" s="83">
        <f t="shared" si="11"/>
        <v>0</v>
      </c>
      <c r="O191" s="80"/>
      <c r="P191" s="80"/>
      <c r="Q191" s="80"/>
      <c r="R191" s="84">
        <f t="shared" si="12"/>
        <v>0</v>
      </c>
      <c r="S191" s="19" t="str">
        <f t="shared" si="9"/>
        <v>OK</v>
      </c>
      <c r="T191" s="48"/>
      <c r="U191" s="48"/>
      <c r="V191" s="48"/>
      <c r="W191" s="48"/>
      <c r="X191" s="48"/>
      <c r="Y191" s="50"/>
      <c r="Z191" s="50"/>
      <c r="AA191" s="50"/>
      <c r="AB191" s="50"/>
      <c r="AC191" s="50"/>
      <c r="AD191" s="50"/>
      <c r="AE191" s="50"/>
      <c r="AF191" s="51"/>
      <c r="AG191" s="51"/>
      <c r="AH191" s="51"/>
      <c r="AI191" s="51"/>
    </row>
    <row r="192" spans="1:35" ht="40" customHeight="1" x14ac:dyDescent="0.35">
      <c r="A192" s="110"/>
      <c r="B192" s="113"/>
      <c r="C192" s="33">
        <v>189</v>
      </c>
      <c r="D192" s="116"/>
      <c r="E192" s="39" t="s">
        <v>94</v>
      </c>
      <c r="F192" s="40" t="s">
        <v>125</v>
      </c>
      <c r="G192" s="40" t="s">
        <v>28</v>
      </c>
      <c r="H192" s="40" t="s">
        <v>29</v>
      </c>
      <c r="I192" s="38">
        <v>245</v>
      </c>
      <c r="J192" s="17">
        <v>0</v>
      </c>
      <c r="K192" s="79">
        <f t="shared" si="10"/>
        <v>0</v>
      </c>
      <c r="L192" s="81">
        <f t="shared" si="13"/>
        <v>0</v>
      </c>
      <c r="M192" s="82"/>
      <c r="N192" s="83">
        <f t="shared" si="11"/>
        <v>0</v>
      </c>
      <c r="O192" s="80"/>
      <c r="P192" s="80"/>
      <c r="Q192" s="80"/>
      <c r="R192" s="84">
        <f t="shared" si="12"/>
        <v>0</v>
      </c>
      <c r="S192" s="19" t="str">
        <f t="shared" si="9"/>
        <v>OK</v>
      </c>
      <c r="T192" s="48"/>
      <c r="U192" s="48"/>
      <c r="V192" s="48"/>
      <c r="W192" s="48"/>
      <c r="X192" s="48"/>
      <c r="Y192" s="50"/>
      <c r="Z192" s="50"/>
      <c r="AA192" s="50"/>
      <c r="AB192" s="50"/>
      <c r="AC192" s="50"/>
      <c r="AD192" s="50"/>
      <c r="AE192" s="50"/>
      <c r="AF192" s="51"/>
      <c r="AG192" s="51"/>
      <c r="AH192" s="51"/>
      <c r="AI192" s="51"/>
    </row>
    <row r="193" spans="1:35" ht="40" customHeight="1" x14ac:dyDescent="0.35">
      <c r="A193" s="108" t="s">
        <v>144</v>
      </c>
      <c r="B193" s="111">
        <v>6</v>
      </c>
      <c r="C193" s="33">
        <v>190</v>
      </c>
      <c r="D193" s="114" t="s">
        <v>124</v>
      </c>
      <c r="E193" s="39" t="s">
        <v>27</v>
      </c>
      <c r="F193" s="40" t="s">
        <v>125</v>
      </c>
      <c r="G193" s="40" t="s">
        <v>137</v>
      </c>
      <c r="H193" s="40" t="s">
        <v>29</v>
      </c>
      <c r="I193" s="38">
        <v>177</v>
      </c>
      <c r="J193" s="17">
        <v>0</v>
      </c>
      <c r="K193" s="79">
        <f t="shared" si="10"/>
        <v>0</v>
      </c>
      <c r="L193" s="81">
        <f t="shared" si="13"/>
        <v>0</v>
      </c>
      <c r="M193" s="82"/>
      <c r="N193" s="83">
        <f t="shared" si="11"/>
        <v>0</v>
      </c>
      <c r="O193" s="80"/>
      <c r="P193" s="80"/>
      <c r="Q193" s="80"/>
      <c r="R193" s="84">
        <f t="shared" si="12"/>
        <v>0</v>
      </c>
      <c r="S193" s="19" t="str">
        <f t="shared" si="9"/>
        <v>OK</v>
      </c>
      <c r="T193" s="48"/>
      <c r="U193" s="48"/>
      <c r="V193" s="48"/>
      <c r="W193" s="48"/>
      <c r="X193" s="48"/>
      <c r="Y193" s="50"/>
      <c r="Z193" s="50"/>
      <c r="AA193" s="50"/>
      <c r="AB193" s="50"/>
      <c r="AC193" s="50"/>
      <c r="AD193" s="50"/>
      <c r="AE193" s="50"/>
      <c r="AF193" s="51"/>
      <c r="AG193" s="51"/>
      <c r="AH193" s="51"/>
      <c r="AI193" s="51"/>
    </row>
    <row r="194" spans="1:35" ht="40" customHeight="1" x14ac:dyDescent="0.35">
      <c r="A194" s="109"/>
      <c r="B194" s="112"/>
      <c r="C194" s="33">
        <v>191</v>
      </c>
      <c r="D194" s="115"/>
      <c r="E194" s="39" t="s">
        <v>30</v>
      </c>
      <c r="F194" s="40" t="s">
        <v>31</v>
      </c>
      <c r="G194" s="40" t="s">
        <v>137</v>
      </c>
      <c r="H194" s="40" t="s">
        <v>29</v>
      </c>
      <c r="I194" s="38">
        <v>15</v>
      </c>
      <c r="J194" s="17">
        <v>0</v>
      </c>
      <c r="K194" s="79">
        <f t="shared" si="10"/>
        <v>0</v>
      </c>
      <c r="L194" s="81">
        <f t="shared" si="13"/>
        <v>0</v>
      </c>
      <c r="M194" s="82"/>
      <c r="N194" s="83">
        <f t="shared" si="11"/>
        <v>0</v>
      </c>
      <c r="O194" s="80"/>
      <c r="P194" s="80"/>
      <c r="Q194" s="80"/>
      <c r="R194" s="84">
        <f t="shared" si="12"/>
        <v>0</v>
      </c>
      <c r="S194" s="19" t="str">
        <f t="shared" si="9"/>
        <v>OK</v>
      </c>
      <c r="T194" s="48"/>
      <c r="U194" s="48"/>
      <c r="V194" s="48"/>
      <c r="W194" s="48"/>
      <c r="X194" s="48"/>
      <c r="Y194" s="50"/>
      <c r="Z194" s="50"/>
      <c r="AA194" s="50"/>
      <c r="AB194" s="50"/>
      <c r="AC194" s="50"/>
      <c r="AD194" s="50"/>
      <c r="AE194" s="50"/>
      <c r="AF194" s="51"/>
      <c r="AG194" s="51"/>
      <c r="AH194" s="51"/>
      <c r="AI194" s="51"/>
    </row>
    <row r="195" spans="1:35" ht="40" customHeight="1" x14ac:dyDescent="0.35">
      <c r="A195" s="109"/>
      <c r="B195" s="112"/>
      <c r="C195" s="33">
        <v>192</v>
      </c>
      <c r="D195" s="115"/>
      <c r="E195" s="39" t="s">
        <v>32</v>
      </c>
      <c r="F195" s="40" t="s">
        <v>125</v>
      </c>
      <c r="G195" s="40" t="s">
        <v>137</v>
      </c>
      <c r="H195" s="40" t="s">
        <v>29</v>
      </c>
      <c r="I195" s="38">
        <v>32</v>
      </c>
      <c r="J195" s="17">
        <v>0</v>
      </c>
      <c r="K195" s="79">
        <f t="shared" si="10"/>
        <v>0</v>
      </c>
      <c r="L195" s="81">
        <f t="shared" si="13"/>
        <v>0</v>
      </c>
      <c r="M195" s="82"/>
      <c r="N195" s="83">
        <f t="shared" si="11"/>
        <v>0</v>
      </c>
      <c r="O195" s="80"/>
      <c r="P195" s="80"/>
      <c r="Q195" s="80"/>
      <c r="R195" s="84">
        <f t="shared" si="12"/>
        <v>0</v>
      </c>
      <c r="S195" s="19" t="str">
        <f t="shared" si="9"/>
        <v>OK</v>
      </c>
      <c r="T195" s="48"/>
      <c r="U195" s="48"/>
      <c r="V195" s="48"/>
      <c r="W195" s="48"/>
      <c r="X195" s="48"/>
      <c r="Y195" s="50"/>
      <c r="Z195" s="50"/>
      <c r="AA195" s="50"/>
      <c r="AB195" s="50"/>
      <c r="AC195" s="50"/>
      <c r="AD195" s="50"/>
      <c r="AE195" s="50"/>
      <c r="AF195" s="51"/>
      <c r="AG195" s="51"/>
      <c r="AH195" s="51"/>
      <c r="AI195" s="51"/>
    </row>
    <row r="196" spans="1:35" ht="40" customHeight="1" x14ac:dyDescent="0.35">
      <c r="A196" s="109"/>
      <c r="B196" s="112"/>
      <c r="C196" s="33">
        <v>193</v>
      </c>
      <c r="D196" s="115"/>
      <c r="E196" s="39" t="s">
        <v>33</v>
      </c>
      <c r="F196" s="40" t="s">
        <v>125</v>
      </c>
      <c r="G196" s="40" t="s">
        <v>101</v>
      </c>
      <c r="H196" s="40" t="s">
        <v>29</v>
      </c>
      <c r="I196" s="38">
        <v>52</v>
      </c>
      <c r="J196" s="17">
        <v>0</v>
      </c>
      <c r="K196" s="79">
        <f t="shared" ref="K196:K259" si="14">IF(SUM(T196:AK196)&gt;J196,J196,SUM(T196:AK196))</f>
        <v>0</v>
      </c>
      <c r="L196" s="81">
        <f t="shared" si="13"/>
        <v>0</v>
      </c>
      <c r="M196" s="82"/>
      <c r="N196" s="83">
        <f t="shared" ref="N196:N259" si="15">ROUND(IF(J196*0.25-0.5&lt;0,0,J196*0.25-0.5),0)-Q196-O196</f>
        <v>0</v>
      </c>
      <c r="O196" s="80"/>
      <c r="P196" s="80"/>
      <c r="Q196" s="80"/>
      <c r="R196" s="84">
        <f t="shared" ref="R196:R259" si="16">J196-(SUM(T196:AC196))+M196</f>
        <v>0</v>
      </c>
      <c r="S196" s="19" t="str">
        <f t="shared" si="9"/>
        <v>OK</v>
      </c>
      <c r="T196" s="48"/>
      <c r="U196" s="48"/>
      <c r="V196" s="48"/>
      <c r="W196" s="48"/>
      <c r="X196" s="48"/>
      <c r="Y196" s="50"/>
      <c r="Z196" s="50"/>
      <c r="AA196" s="50"/>
      <c r="AB196" s="50"/>
      <c r="AC196" s="50"/>
      <c r="AD196" s="50"/>
      <c r="AE196" s="50"/>
      <c r="AF196" s="51"/>
      <c r="AG196" s="51"/>
      <c r="AH196" s="51"/>
      <c r="AI196" s="51"/>
    </row>
    <row r="197" spans="1:35" ht="40" customHeight="1" x14ac:dyDescent="0.35">
      <c r="A197" s="109"/>
      <c r="B197" s="112"/>
      <c r="C197" s="33">
        <v>194</v>
      </c>
      <c r="D197" s="115"/>
      <c r="E197" s="39" t="s">
        <v>35</v>
      </c>
      <c r="F197" s="40" t="s">
        <v>125</v>
      </c>
      <c r="G197" s="40" t="s">
        <v>102</v>
      </c>
      <c r="H197" s="40" t="s">
        <v>29</v>
      </c>
      <c r="I197" s="38">
        <v>66.489999999999995</v>
      </c>
      <c r="J197" s="17">
        <v>0</v>
      </c>
      <c r="K197" s="79">
        <f t="shared" si="14"/>
        <v>0</v>
      </c>
      <c r="L197" s="81">
        <f t="shared" ref="L197:L260" si="17">(SUM(T197:AK197))</f>
        <v>0</v>
      </c>
      <c r="M197" s="82"/>
      <c r="N197" s="83">
        <f t="shared" si="15"/>
        <v>0</v>
      </c>
      <c r="O197" s="80"/>
      <c r="P197" s="80"/>
      <c r="Q197" s="80"/>
      <c r="R197" s="84">
        <f t="shared" si="16"/>
        <v>0</v>
      </c>
      <c r="S197" s="19" t="str">
        <f t="shared" si="9"/>
        <v>OK</v>
      </c>
      <c r="T197" s="48"/>
      <c r="U197" s="48"/>
      <c r="V197" s="48"/>
      <c r="W197" s="48"/>
      <c r="X197" s="48"/>
      <c r="Y197" s="50"/>
      <c r="Z197" s="50"/>
      <c r="AA197" s="50"/>
      <c r="AB197" s="50"/>
      <c r="AC197" s="50"/>
      <c r="AD197" s="50"/>
      <c r="AE197" s="50"/>
      <c r="AF197" s="51"/>
      <c r="AG197" s="51"/>
      <c r="AH197" s="51"/>
      <c r="AI197" s="51"/>
    </row>
    <row r="198" spans="1:35" ht="40" customHeight="1" x14ac:dyDescent="0.35">
      <c r="A198" s="109"/>
      <c r="B198" s="112"/>
      <c r="C198" s="33">
        <v>195</v>
      </c>
      <c r="D198" s="115"/>
      <c r="E198" s="39" t="s">
        <v>127</v>
      </c>
      <c r="F198" s="40" t="s">
        <v>125</v>
      </c>
      <c r="G198" s="40" t="s">
        <v>137</v>
      </c>
      <c r="H198" s="40" t="s">
        <v>29</v>
      </c>
      <c r="I198" s="38">
        <v>6.59</v>
      </c>
      <c r="J198" s="17">
        <v>0</v>
      </c>
      <c r="K198" s="79">
        <f t="shared" si="14"/>
        <v>0</v>
      </c>
      <c r="L198" s="81">
        <f t="shared" si="17"/>
        <v>0</v>
      </c>
      <c r="M198" s="82"/>
      <c r="N198" s="83">
        <f t="shared" si="15"/>
        <v>0</v>
      </c>
      <c r="O198" s="80"/>
      <c r="P198" s="80"/>
      <c r="Q198" s="80"/>
      <c r="R198" s="84">
        <f t="shared" si="16"/>
        <v>0</v>
      </c>
      <c r="S198" s="19" t="str">
        <f t="shared" si="9"/>
        <v>OK</v>
      </c>
      <c r="T198" s="48"/>
      <c r="U198" s="48"/>
      <c r="V198" s="48"/>
      <c r="W198" s="48"/>
      <c r="X198" s="48"/>
      <c r="Y198" s="50"/>
      <c r="Z198" s="50"/>
      <c r="AA198" s="50"/>
      <c r="AB198" s="50"/>
      <c r="AC198" s="50"/>
      <c r="AD198" s="50"/>
      <c r="AE198" s="50"/>
      <c r="AF198" s="51"/>
      <c r="AG198" s="51"/>
      <c r="AH198" s="51"/>
      <c r="AI198" s="51"/>
    </row>
    <row r="199" spans="1:35" ht="40" customHeight="1" x14ac:dyDescent="0.35">
      <c r="A199" s="109"/>
      <c r="B199" s="112"/>
      <c r="C199" s="33">
        <v>196</v>
      </c>
      <c r="D199" s="115"/>
      <c r="E199" s="39" t="s">
        <v>128</v>
      </c>
      <c r="F199" s="40" t="s">
        <v>37</v>
      </c>
      <c r="G199" s="40" t="s">
        <v>103</v>
      </c>
      <c r="H199" s="40" t="s">
        <v>29</v>
      </c>
      <c r="I199" s="38">
        <v>10</v>
      </c>
      <c r="J199" s="17">
        <v>0</v>
      </c>
      <c r="K199" s="79">
        <f t="shared" si="14"/>
        <v>0</v>
      </c>
      <c r="L199" s="81">
        <f t="shared" si="17"/>
        <v>0</v>
      </c>
      <c r="M199" s="82"/>
      <c r="N199" s="83">
        <f t="shared" si="15"/>
        <v>0</v>
      </c>
      <c r="O199" s="80"/>
      <c r="P199" s="80"/>
      <c r="Q199" s="80"/>
      <c r="R199" s="84">
        <f t="shared" si="16"/>
        <v>0</v>
      </c>
      <c r="S199" s="19" t="str">
        <f t="shared" si="9"/>
        <v>OK</v>
      </c>
      <c r="T199" s="48"/>
      <c r="U199" s="48"/>
      <c r="V199" s="48"/>
      <c r="W199" s="48"/>
      <c r="X199" s="48"/>
      <c r="Y199" s="50"/>
      <c r="Z199" s="50"/>
      <c r="AA199" s="50"/>
      <c r="AB199" s="50"/>
      <c r="AC199" s="50"/>
      <c r="AD199" s="50"/>
      <c r="AE199" s="50"/>
      <c r="AF199" s="51"/>
      <c r="AG199" s="51"/>
      <c r="AH199" s="51"/>
      <c r="AI199" s="51"/>
    </row>
    <row r="200" spans="1:35" ht="40" customHeight="1" x14ac:dyDescent="0.35">
      <c r="A200" s="109"/>
      <c r="B200" s="112"/>
      <c r="C200" s="33">
        <v>197</v>
      </c>
      <c r="D200" s="115"/>
      <c r="E200" s="39" t="s">
        <v>129</v>
      </c>
      <c r="F200" s="40" t="s">
        <v>37</v>
      </c>
      <c r="G200" s="40" t="s">
        <v>104</v>
      </c>
      <c r="H200" s="40" t="s">
        <v>29</v>
      </c>
      <c r="I200" s="38">
        <v>12</v>
      </c>
      <c r="J200" s="17">
        <v>0</v>
      </c>
      <c r="K200" s="79">
        <f t="shared" si="14"/>
        <v>0</v>
      </c>
      <c r="L200" s="81">
        <f t="shared" si="17"/>
        <v>0</v>
      </c>
      <c r="M200" s="82"/>
      <c r="N200" s="83">
        <f t="shared" si="15"/>
        <v>0</v>
      </c>
      <c r="O200" s="80"/>
      <c r="P200" s="80"/>
      <c r="Q200" s="80"/>
      <c r="R200" s="84">
        <f t="shared" si="16"/>
        <v>0</v>
      </c>
      <c r="S200" s="19" t="str">
        <f t="shared" si="9"/>
        <v>OK</v>
      </c>
      <c r="T200" s="48"/>
      <c r="U200" s="48"/>
      <c r="V200" s="48"/>
      <c r="W200" s="48"/>
      <c r="X200" s="48"/>
      <c r="Y200" s="50"/>
      <c r="Z200" s="50"/>
      <c r="AA200" s="50"/>
      <c r="AB200" s="50"/>
      <c r="AC200" s="50"/>
      <c r="AD200" s="50"/>
      <c r="AE200" s="50"/>
      <c r="AF200" s="51"/>
      <c r="AG200" s="51"/>
      <c r="AH200" s="51"/>
      <c r="AI200" s="51"/>
    </row>
    <row r="201" spans="1:35" ht="40" customHeight="1" x14ac:dyDescent="0.35">
      <c r="A201" s="109"/>
      <c r="B201" s="112"/>
      <c r="C201" s="33">
        <v>198</v>
      </c>
      <c r="D201" s="115"/>
      <c r="E201" s="39" t="s">
        <v>130</v>
      </c>
      <c r="F201" s="40" t="s">
        <v>37</v>
      </c>
      <c r="G201" s="40" t="s">
        <v>105</v>
      </c>
      <c r="H201" s="40" t="s">
        <v>29</v>
      </c>
      <c r="I201" s="38">
        <v>13</v>
      </c>
      <c r="J201" s="17">
        <v>0</v>
      </c>
      <c r="K201" s="79">
        <f t="shared" si="14"/>
        <v>0</v>
      </c>
      <c r="L201" s="81">
        <f t="shared" si="17"/>
        <v>0</v>
      </c>
      <c r="M201" s="82"/>
      <c r="N201" s="83">
        <f t="shared" si="15"/>
        <v>0</v>
      </c>
      <c r="O201" s="80"/>
      <c r="P201" s="80"/>
      <c r="Q201" s="80"/>
      <c r="R201" s="84">
        <f t="shared" si="16"/>
        <v>0</v>
      </c>
      <c r="S201" s="19" t="str">
        <f t="shared" si="9"/>
        <v>OK</v>
      </c>
      <c r="T201" s="48"/>
      <c r="U201" s="48"/>
      <c r="V201" s="48"/>
      <c r="W201" s="48"/>
      <c r="X201" s="48"/>
      <c r="Y201" s="50"/>
      <c r="Z201" s="50"/>
      <c r="AA201" s="50"/>
      <c r="AB201" s="50"/>
      <c r="AC201" s="50"/>
      <c r="AD201" s="50"/>
      <c r="AE201" s="50"/>
      <c r="AF201" s="51"/>
      <c r="AG201" s="51"/>
      <c r="AH201" s="51"/>
      <c r="AI201" s="51"/>
    </row>
    <row r="202" spans="1:35" ht="40" customHeight="1" x14ac:dyDescent="0.35">
      <c r="A202" s="109"/>
      <c r="B202" s="112"/>
      <c r="C202" s="33">
        <v>199</v>
      </c>
      <c r="D202" s="115"/>
      <c r="E202" s="39" t="s">
        <v>41</v>
      </c>
      <c r="F202" s="40" t="s">
        <v>10</v>
      </c>
      <c r="G202" s="40" t="s">
        <v>137</v>
      </c>
      <c r="H202" s="40" t="s">
        <v>29</v>
      </c>
      <c r="I202" s="38">
        <v>50</v>
      </c>
      <c r="J202" s="17">
        <v>0</v>
      </c>
      <c r="K202" s="79">
        <f t="shared" si="14"/>
        <v>0</v>
      </c>
      <c r="L202" s="81">
        <f t="shared" si="17"/>
        <v>0</v>
      </c>
      <c r="M202" s="82"/>
      <c r="N202" s="83">
        <f t="shared" si="15"/>
        <v>0</v>
      </c>
      <c r="O202" s="80"/>
      <c r="P202" s="80"/>
      <c r="Q202" s="80"/>
      <c r="R202" s="84">
        <f t="shared" si="16"/>
        <v>0</v>
      </c>
      <c r="S202" s="19" t="str">
        <f t="shared" si="9"/>
        <v>OK</v>
      </c>
      <c r="T202" s="48"/>
      <c r="U202" s="48"/>
      <c r="V202" s="48"/>
      <c r="W202" s="48"/>
      <c r="X202" s="48"/>
      <c r="Y202" s="50"/>
      <c r="Z202" s="50"/>
      <c r="AA202" s="50"/>
      <c r="AB202" s="50"/>
      <c r="AC202" s="50"/>
      <c r="AD202" s="50"/>
      <c r="AE202" s="50"/>
      <c r="AF202" s="51"/>
      <c r="AG202" s="51"/>
      <c r="AH202" s="51"/>
      <c r="AI202" s="51"/>
    </row>
    <row r="203" spans="1:35" ht="40" customHeight="1" x14ac:dyDescent="0.35">
      <c r="A203" s="109"/>
      <c r="B203" s="112"/>
      <c r="C203" s="33">
        <v>200</v>
      </c>
      <c r="D203" s="115"/>
      <c r="E203" s="39" t="s">
        <v>42</v>
      </c>
      <c r="F203" s="40" t="s">
        <v>43</v>
      </c>
      <c r="G203" s="40" t="s">
        <v>137</v>
      </c>
      <c r="H203" s="40" t="s">
        <v>29</v>
      </c>
      <c r="I203" s="38">
        <v>25</v>
      </c>
      <c r="J203" s="17">
        <v>0</v>
      </c>
      <c r="K203" s="79">
        <f t="shared" si="14"/>
        <v>0</v>
      </c>
      <c r="L203" s="81">
        <f t="shared" si="17"/>
        <v>0</v>
      </c>
      <c r="M203" s="82"/>
      <c r="N203" s="83">
        <f t="shared" si="15"/>
        <v>0</v>
      </c>
      <c r="O203" s="80"/>
      <c r="P203" s="80"/>
      <c r="Q203" s="80"/>
      <c r="R203" s="84">
        <f t="shared" si="16"/>
        <v>0</v>
      </c>
      <c r="S203" s="19" t="str">
        <f t="shared" si="9"/>
        <v>OK</v>
      </c>
      <c r="T203" s="48"/>
      <c r="U203" s="48"/>
      <c r="V203" s="48"/>
      <c r="W203" s="48"/>
      <c r="X203" s="48"/>
      <c r="Y203" s="50"/>
      <c r="Z203" s="50"/>
      <c r="AA203" s="50"/>
      <c r="AB203" s="50"/>
      <c r="AC203" s="50"/>
      <c r="AD203" s="50"/>
      <c r="AE203" s="50"/>
      <c r="AF203" s="51"/>
      <c r="AG203" s="51"/>
      <c r="AH203" s="51"/>
      <c r="AI203" s="51"/>
    </row>
    <row r="204" spans="1:35" ht="40" customHeight="1" x14ac:dyDescent="0.35">
      <c r="A204" s="109"/>
      <c r="B204" s="112"/>
      <c r="C204" s="33">
        <v>201</v>
      </c>
      <c r="D204" s="115"/>
      <c r="E204" s="39" t="s">
        <v>44</v>
      </c>
      <c r="F204" s="40" t="s">
        <v>37</v>
      </c>
      <c r="G204" s="40" t="s">
        <v>106</v>
      </c>
      <c r="H204" s="40" t="s">
        <v>29</v>
      </c>
      <c r="I204" s="38">
        <v>34.21</v>
      </c>
      <c r="J204" s="17">
        <v>0</v>
      </c>
      <c r="K204" s="79">
        <f t="shared" si="14"/>
        <v>0</v>
      </c>
      <c r="L204" s="81">
        <f t="shared" si="17"/>
        <v>0</v>
      </c>
      <c r="M204" s="82"/>
      <c r="N204" s="83">
        <f t="shared" si="15"/>
        <v>0</v>
      </c>
      <c r="O204" s="80"/>
      <c r="P204" s="80"/>
      <c r="Q204" s="80"/>
      <c r="R204" s="84">
        <f t="shared" si="16"/>
        <v>0</v>
      </c>
      <c r="S204" s="19" t="str">
        <f t="shared" si="9"/>
        <v>OK</v>
      </c>
      <c r="T204" s="48"/>
      <c r="U204" s="48"/>
      <c r="V204" s="48"/>
      <c r="W204" s="48"/>
      <c r="X204" s="48"/>
      <c r="Y204" s="50"/>
      <c r="Z204" s="50"/>
      <c r="AA204" s="50"/>
      <c r="AB204" s="50"/>
      <c r="AC204" s="50"/>
      <c r="AD204" s="50"/>
      <c r="AE204" s="50"/>
      <c r="AF204" s="51"/>
      <c r="AG204" s="51"/>
      <c r="AH204" s="51"/>
      <c r="AI204" s="51"/>
    </row>
    <row r="205" spans="1:35" ht="40" customHeight="1" x14ac:dyDescent="0.35">
      <c r="A205" s="109"/>
      <c r="B205" s="112"/>
      <c r="C205" s="33">
        <v>202</v>
      </c>
      <c r="D205" s="115"/>
      <c r="E205" s="39" t="s">
        <v>46</v>
      </c>
      <c r="F205" s="40" t="s">
        <v>37</v>
      </c>
      <c r="G205" s="40" t="s">
        <v>107</v>
      </c>
      <c r="H205" s="40" t="s">
        <v>29</v>
      </c>
      <c r="I205" s="38">
        <v>27</v>
      </c>
      <c r="J205" s="17">
        <v>0</v>
      </c>
      <c r="K205" s="79">
        <f t="shared" si="14"/>
        <v>0</v>
      </c>
      <c r="L205" s="81">
        <f t="shared" si="17"/>
        <v>0</v>
      </c>
      <c r="M205" s="82"/>
      <c r="N205" s="83">
        <f t="shared" si="15"/>
        <v>0</v>
      </c>
      <c r="O205" s="80"/>
      <c r="P205" s="80"/>
      <c r="Q205" s="80"/>
      <c r="R205" s="84">
        <f t="shared" si="16"/>
        <v>0</v>
      </c>
      <c r="S205" s="19" t="str">
        <f t="shared" si="9"/>
        <v>OK</v>
      </c>
      <c r="T205" s="48"/>
      <c r="U205" s="48"/>
      <c r="V205" s="48"/>
      <c r="W205" s="48"/>
      <c r="X205" s="48"/>
      <c r="Y205" s="50"/>
      <c r="Z205" s="50"/>
      <c r="AA205" s="50"/>
      <c r="AB205" s="50"/>
      <c r="AC205" s="50"/>
      <c r="AD205" s="50"/>
      <c r="AE205" s="50"/>
      <c r="AF205" s="51"/>
      <c r="AG205" s="51"/>
      <c r="AH205" s="51"/>
      <c r="AI205" s="51"/>
    </row>
    <row r="206" spans="1:35" ht="40" customHeight="1" x14ac:dyDescent="0.35">
      <c r="A206" s="109"/>
      <c r="B206" s="112"/>
      <c r="C206" s="33">
        <v>203</v>
      </c>
      <c r="D206" s="115"/>
      <c r="E206" s="39" t="s">
        <v>48</v>
      </c>
      <c r="F206" s="40" t="s">
        <v>37</v>
      </c>
      <c r="G206" s="40" t="s">
        <v>108</v>
      </c>
      <c r="H206" s="40" t="s">
        <v>29</v>
      </c>
      <c r="I206" s="38">
        <v>18</v>
      </c>
      <c r="J206" s="17">
        <v>0</v>
      </c>
      <c r="K206" s="79">
        <f t="shared" si="14"/>
        <v>0</v>
      </c>
      <c r="L206" s="81">
        <f t="shared" si="17"/>
        <v>0</v>
      </c>
      <c r="M206" s="82"/>
      <c r="N206" s="83">
        <f t="shared" si="15"/>
        <v>0</v>
      </c>
      <c r="O206" s="80"/>
      <c r="P206" s="80"/>
      <c r="Q206" s="80"/>
      <c r="R206" s="84">
        <f t="shared" si="16"/>
        <v>0</v>
      </c>
      <c r="S206" s="19" t="str">
        <f t="shared" si="9"/>
        <v>OK</v>
      </c>
      <c r="T206" s="48"/>
      <c r="U206" s="48"/>
      <c r="V206" s="48"/>
      <c r="W206" s="48"/>
      <c r="X206" s="48"/>
      <c r="Y206" s="50"/>
      <c r="Z206" s="50"/>
      <c r="AA206" s="50"/>
      <c r="AB206" s="50"/>
      <c r="AC206" s="50"/>
      <c r="AD206" s="50"/>
      <c r="AE206" s="50"/>
      <c r="AF206" s="51"/>
      <c r="AG206" s="51"/>
      <c r="AH206" s="51"/>
      <c r="AI206" s="51"/>
    </row>
    <row r="207" spans="1:35" ht="40" customHeight="1" x14ac:dyDescent="0.35">
      <c r="A207" s="109"/>
      <c r="B207" s="112"/>
      <c r="C207" s="33">
        <v>204</v>
      </c>
      <c r="D207" s="115"/>
      <c r="E207" s="39" t="s">
        <v>50</v>
      </c>
      <c r="F207" s="40" t="s">
        <v>37</v>
      </c>
      <c r="G207" s="40" t="s">
        <v>109</v>
      </c>
      <c r="H207" s="40" t="s">
        <v>29</v>
      </c>
      <c r="I207" s="38">
        <v>240.3</v>
      </c>
      <c r="J207" s="17">
        <v>0</v>
      </c>
      <c r="K207" s="79">
        <f t="shared" si="14"/>
        <v>0</v>
      </c>
      <c r="L207" s="81">
        <f t="shared" si="17"/>
        <v>0</v>
      </c>
      <c r="M207" s="82"/>
      <c r="N207" s="83">
        <f t="shared" si="15"/>
        <v>0</v>
      </c>
      <c r="O207" s="80"/>
      <c r="P207" s="80"/>
      <c r="Q207" s="80"/>
      <c r="R207" s="84">
        <f t="shared" si="16"/>
        <v>0</v>
      </c>
      <c r="S207" s="19" t="str">
        <f t="shared" si="9"/>
        <v>OK</v>
      </c>
      <c r="T207" s="48"/>
      <c r="U207" s="48"/>
      <c r="V207" s="48"/>
      <c r="W207" s="48"/>
      <c r="X207" s="48"/>
      <c r="Y207" s="50"/>
      <c r="Z207" s="50"/>
      <c r="AA207" s="50"/>
      <c r="AB207" s="50"/>
      <c r="AC207" s="50"/>
      <c r="AD207" s="50"/>
      <c r="AE207" s="50"/>
      <c r="AF207" s="51"/>
      <c r="AG207" s="51"/>
      <c r="AH207" s="51"/>
      <c r="AI207" s="51"/>
    </row>
    <row r="208" spans="1:35" ht="40" customHeight="1" x14ac:dyDescent="0.35">
      <c r="A208" s="109"/>
      <c r="B208" s="112"/>
      <c r="C208" s="33">
        <v>205</v>
      </c>
      <c r="D208" s="115"/>
      <c r="E208" s="39" t="s">
        <v>52</v>
      </c>
      <c r="F208" s="40" t="s">
        <v>37</v>
      </c>
      <c r="G208" s="40" t="s">
        <v>110</v>
      </c>
      <c r="H208" s="40" t="s">
        <v>29</v>
      </c>
      <c r="I208" s="38">
        <v>262.35000000000002</v>
      </c>
      <c r="J208" s="17">
        <v>0</v>
      </c>
      <c r="K208" s="79">
        <f t="shared" si="14"/>
        <v>0</v>
      </c>
      <c r="L208" s="81">
        <f t="shared" si="17"/>
        <v>0</v>
      </c>
      <c r="M208" s="82"/>
      <c r="N208" s="83">
        <f t="shared" si="15"/>
        <v>0</v>
      </c>
      <c r="O208" s="80"/>
      <c r="P208" s="80"/>
      <c r="Q208" s="80"/>
      <c r="R208" s="84">
        <f t="shared" si="16"/>
        <v>0</v>
      </c>
      <c r="S208" s="19" t="str">
        <f t="shared" si="9"/>
        <v>OK</v>
      </c>
      <c r="T208" s="48"/>
      <c r="U208" s="48"/>
      <c r="V208" s="48"/>
      <c r="W208" s="48"/>
      <c r="X208" s="48"/>
      <c r="Y208" s="50"/>
      <c r="Z208" s="50"/>
      <c r="AA208" s="50"/>
      <c r="AB208" s="50"/>
      <c r="AC208" s="50"/>
      <c r="AD208" s="50"/>
      <c r="AE208" s="50"/>
      <c r="AF208" s="51"/>
      <c r="AG208" s="51"/>
      <c r="AH208" s="51"/>
      <c r="AI208" s="51"/>
    </row>
    <row r="209" spans="1:35" ht="40" customHeight="1" x14ac:dyDescent="0.35">
      <c r="A209" s="109"/>
      <c r="B209" s="112"/>
      <c r="C209" s="33">
        <v>206</v>
      </c>
      <c r="D209" s="115"/>
      <c r="E209" s="39" t="s">
        <v>54</v>
      </c>
      <c r="F209" s="40" t="s">
        <v>37</v>
      </c>
      <c r="G209" s="40" t="s">
        <v>111</v>
      </c>
      <c r="H209" s="40" t="s">
        <v>29</v>
      </c>
      <c r="I209" s="38">
        <v>78.8</v>
      </c>
      <c r="J209" s="17">
        <v>0</v>
      </c>
      <c r="K209" s="79">
        <f t="shared" si="14"/>
        <v>0</v>
      </c>
      <c r="L209" s="81">
        <f t="shared" si="17"/>
        <v>0</v>
      </c>
      <c r="M209" s="82"/>
      <c r="N209" s="83">
        <f t="shared" si="15"/>
        <v>0</v>
      </c>
      <c r="O209" s="80"/>
      <c r="P209" s="80"/>
      <c r="Q209" s="80"/>
      <c r="R209" s="84">
        <f t="shared" si="16"/>
        <v>0</v>
      </c>
      <c r="S209" s="19" t="str">
        <f t="shared" si="9"/>
        <v>OK</v>
      </c>
      <c r="T209" s="48"/>
      <c r="U209" s="48"/>
      <c r="V209" s="48"/>
      <c r="W209" s="48"/>
      <c r="X209" s="48"/>
      <c r="Y209" s="50"/>
      <c r="Z209" s="50"/>
      <c r="AA209" s="50"/>
      <c r="AB209" s="50"/>
      <c r="AC209" s="50"/>
      <c r="AD209" s="50"/>
      <c r="AE209" s="50"/>
      <c r="AF209" s="51"/>
      <c r="AG209" s="51"/>
      <c r="AH209" s="51"/>
      <c r="AI209" s="51"/>
    </row>
    <row r="210" spans="1:35" ht="40" customHeight="1" x14ac:dyDescent="0.35">
      <c r="A210" s="109"/>
      <c r="B210" s="112"/>
      <c r="C210" s="33">
        <v>207</v>
      </c>
      <c r="D210" s="115"/>
      <c r="E210" s="39" t="s">
        <v>56</v>
      </c>
      <c r="F210" s="40" t="s">
        <v>37</v>
      </c>
      <c r="G210" s="40" t="s">
        <v>112</v>
      </c>
      <c r="H210" s="40" t="s">
        <v>29</v>
      </c>
      <c r="I210" s="38">
        <v>33.17</v>
      </c>
      <c r="J210" s="17">
        <v>0</v>
      </c>
      <c r="K210" s="79">
        <f t="shared" si="14"/>
        <v>0</v>
      </c>
      <c r="L210" s="81">
        <f t="shared" si="17"/>
        <v>0</v>
      </c>
      <c r="M210" s="82"/>
      <c r="N210" s="83">
        <f t="shared" si="15"/>
        <v>0</v>
      </c>
      <c r="O210" s="80"/>
      <c r="P210" s="80"/>
      <c r="Q210" s="80"/>
      <c r="R210" s="84">
        <f t="shared" si="16"/>
        <v>0</v>
      </c>
      <c r="S210" s="19" t="str">
        <f t="shared" si="9"/>
        <v>OK</v>
      </c>
      <c r="T210" s="48"/>
      <c r="U210" s="48"/>
      <c r="V210" s="48"/>
      <c r="W210" s="48"/>
      <c r="X210" s="48"/>
      <c r="Y210" s="50"/>
      <c r="Z210" s="50"/>
      <c r="AA210" s="50"/>
      <c r="AB210" s="50"/>
      <c r="AC210" s="50"/>
      <c r="AD210" s="50"/>
      <c r="AE210" s="50"/>
      <c r="AF210" s="51"/>
      <c r="AG210" s="51"/>
      <c r="AH210" s="51"/>
      <c r="AI210" s="51"/>
    </row>
    <row r="211" spans="1:35" ht="40" customHeight="1" x14ac:dyDescent="0.35">
      <c r="A211" s="109"/>
      <c r="B211" s="112"/>
      <c r="C211" s="33">
        <v>208</v>
      </c>
      <c r="D211" s="115"/>
      <c r="E211" s="39" t="s">
        <v>58</v>
      </c>
      <c r="F211" s="40" t="s">
        <v>37</v>
      </c>
      <c r="G211" s="40" t="s">
        <v>113</v>
      </c>
      <c r="H211" s="40" t="s">
        <v>29</v>
      </c>
      <c r="I211" s="38">
        <v>74.31</v>
      </c>
      <c r="J211" s="17">
        <v>0</v>
      </c>
      <c r="K211" s="79">
        <f t="shared" si="14"/>
        <v>0</v>
      </c>
      <c r="L211" s="81">
        <f t="shared" si="17"/>
        <v>0</v>
      </c>
      <c r="M211" s="82"/>
      <c r="N211" s="83">
        <f t="shared" si="15"/>
        <v>0</v>
      </c>
      <c r="O211" s="80"/>
      <c r="P211" s="80"/>
      <c r="Q211" s="80"/>
      <c r="R211" s="84">
        <f t="shared" si="16"/>
        <v>0</v>
      </c>
      <c r="S211" s="19" t="str">
        <f t="shared" si="9"/>
        <v>OK</v>
      </c>
      <c r="T211" s="48"/>
      <c r="U211" s="48"/>
      <c r="V211" s="48"/>
      <c r="W211" s="48"/>
      <c r="X211" s="48"/>
      <c r="Y211" s="50"/>
      <c r="Z211" s="50"/>
      <c r="AA211" s="50"/>
      <c r="AB211" s="50"/>
      <c r="AC211" s="50"/>
      <c r="AD211" s="50"/>
      <c r="AE211" s="50"/>
      <c r="AF211" s="51"/>
      <c r="AG211" s="51"/>
      <c r="AH211" s="51"/>
      <c r="AI211" s="51"/>
    </row>
    <row r="212" spans="1:35" ht="40" customHeight="1" x14ac:dyDescent="0.35">
      <c r="A212" s="109"/>
      <c r="B212" s="112"/>
      <c r="C212" s="33">
        <v>209</v>
      </c>
      <c r="D212" s="115"/>
      <c r="E212" s="39" t="s">
        <v>60</v>
      </c>
      <c r="F212" s="40" t="s">
        <v>37</v>
      </c>
      <c r="G212" s="40" t="s">
        <v>114</v>
      </c>
      <c r="H212" s="40" t="s">
        <v>29</v>
      </c>
      <c r="I212" s="38">
        <v>124.47</v>
      </c>
      <c r="J212" s="17">
        <v>0</v>
      </c>
      <c r="K212" s="79">
        <f t="shared" si="14"/>
        <v>0</v>
      </c>
      <c r="L212" s="81">
        <f t="shared" si="17"/>
        <v>0</v>
      </c>
      <c r="M212" s="82"/>
      <c r="N212" s="83">
        <f t="shared" si="15"/>
        <v>0</v>
      </c>
      <c r="O212" s="80"/>
      <c r="P212" s="80"/>
      <c r="Q212" s="80"/>
      <c r="R212" s="84">
        <f t="shared" si="16"/>
        <v>0</v>
      </c>
      <c r="S212" s="19" t="str">
        <f t="shared" si="9"/>
        <v>OK</v>
      </c>
      <c r="T212" s="48"/>
      <c r="U212" s="48"/>
      <c r="V212" s="48"/>
      <c r="W212" s="48"/>
      <c r="X212" s="48"/>
      <c r="Y212" s="50"/>
      <c r="Z212" s="50"/>
      <c r="AA212" s="50"/>
      <c r="AB212" s="50"/>
      <c r="AC212" s="50"/>
      <c r="AD212" s="50"/>
      <c r="AE212" s="50"/>
      <c r="AF212" s="51"/>
      <c r="AG212" s="51"/>
      <c r="AH212" s="51"/>
      <c r="AI212" s="51"/>
    </row>
    <row r="213" spans="1:35" ht="40" customHeight="1" x14ac:dyDescent="0.35">
      <c r="A213" s="109"/>
      <c r="B213" s="112"/>
      <c r="C213" s="33">
        <v>210</v>
      </c>
      <c r="D213" s="115"/>
      <c r="E213" s="39" t="s">
        <v>62</v>
      </c>
      <c r="F213" s="40" t="s">
        <v>125</v>
      </c>
      <c r="G213" s="40" t="s">
        <v>115</v>
      </c>
      <c r="H213" s="40" t="s">
        <v>29</v>
      </c>
      <c r="I213" s="38">
        <v>1329.2</v>
      </c>
      <c r="J213" s="17">
        <v>0</v>
      </c>
      <c r="K213" s="79">
        <f t="shared" si="14"/>
        <v>0</v>
      </c>
      <c r="L213" s="81">
        <f t="shared" si="17"/>
        <v>0</v>
      </c>
      <c r="M213" s="82"/>
      <c r="N213" s="83">
        <f t="shared" si="15"/>
        <v>0</v>
      </c>
      <c r="O213" s="80"/>
      <c r="P213" s="80"/>
      <c r="Q213" s="80"/>
      <c r="R213" s="84">
        <f t="shared" si="16"/>
        <v>0</v>
      </c>
      <c r="S213" s="19" t="str">
        <f t="shared" si="9"/>
        <v>OK</v>
      </c>
      <c r="T213" s="48"/>
      <c r="U213" s="48"/>
      <c r="V213" s="48"/>
      <c r="W213" s="48"/>
      <c r="X213" s="48"/>
      <c r="Y213" s="50"/>
      <c r="Z213" s="50"/>
      <c r="AA213" s="50"/>
      <c r="AB213" s="50"/>
      <c r="AC213" s="50"/>
      <c r="AD213" s="50"/>
      <c r="AE213" s="50"/>
      <c r="AF213" s="51"/>
      <c r="AG213" s="51"/>
      <c r="AH213" s="51"/>
      <c r="AI213" s="51"/>
    </row>
    <row r="214" spans="1:35" ht="40" customHeight="1" x14ac:dyDescent="0.35">
      <c r="A214" s="109"/>
      <c r="B214" s="112"/>
      <c r="C214" s="33">
        <v>211</v>
      </c>
      <c r="D214" s="115"/>
      <c r="E214" s="39" t="s">
        <v>64</v>
      </c>
      <c r="F214" s="40" t="s">
        <v>125</v>
      </c>
      <c r="G214" s="40" t="s">
        <v>115</v>
      </c>
      <c r="H214" s="40" t="s">
        <v>29</v>
      </c>
      <c r="I214" s="38">
        <v>699.21</v>
      </c>
      <c r="J214" s="17">
        <v>0</v>
      </c>
      <c r="K214" s="79">
        <f t="shared" si="14"/>
        <v>0</v>
      </c>
      <c r="L214" s="81">
        <f t="shared" si="17"/>
        <v>0</v>
      </c>
      <c r="M214" s="82"/>
      <c r="N214" s="83">
        <f t="shared" si="15"/>
        <v>0</v>
      </c>
      <c r="O214" s="80"/>
      <c r="P214" s="80"/>
      <c r="Q214" s="80"/>
      <c r="R214" s="84">
        <f t="shared" si="16"/>
        <v>0</v>
      </c>
      <c r="S214" s="19" t="str">
        <f t="shared" si="9"/>
        <v>OK</v>
      </c>
      <c r="T214" s="48"/>
      <c r="U214" s="48"/>
      <c r="V214" s="48"/>
      <c r="W214" s="48"/>
      <c r="X214" s="48"/>
      <c r="Y214" s="50"/>
      <c r="Z214" s="50"/>
      <c r="AA214" s="50"/>
      <c r="AB214" s="50"/>
      <c r="AC214" s="50"/>
      <c r="AD214" s="50"/>
      <c r="AE214" s="50"/>
      <c r="AF214" s="51"/>
      <c r="AG214" s="51"/>
      <c r="AH214" s="51"/>
      <c r="AI214" s="51"/>
    </row>
    <row r="215" spans="1:35" ht="40" customHeight="1" x14ac:dyDescent="0.35">
      <c r="A215" s="109"/>
      <c r="B215" s="112"/>
      <c r="C215" s="33">
        <v>212</v>
      </c>
      <c r="D215" s="115"/>
      <c r="E215" s="39" t="s">
        <v>65</v>
      </c>
      <c r="F215" s="40" t="s">
        <v>125</v>
      </c>
      <c r="G215" s="40" t="s">
        <v>116</v>
      </c>
      <c r="H215" s="40" t="s">
        <v>29</v>
      </c>
      <c r="I215" s="38">
        <v>160</v>
      </c>
      <c r="J215" s="17">
        <v>0</v>
      </c>
      <c r="K215" s="79">
        <f t="shared" si="14"/>
        <v>0</v>
      </c>
      <c r="L215" s="81">
        <f t="shared" si="17"/>
        <v>0</v>
      </c>
      <c r="M215" s="82"/>
      <c r="N215" s="83">
        <f t="shared" si="15"/>
        <v>0</v>
      </c>
      <c r="O215" s="80"/>
      <c r="P215" s="80"/>
      <c r="Q215" s="80"/>
      <c r="R215" s="84">
        <f t="shared" si="16"/>
        <v>0</v>
      </c>
      <c r="S215" s="19" t="str">
        <f t="shared" si="9"/>
        <v>OK</v>
      </c>
      <c r="T215" s="48"/>
      <c r="U215" s="48"/>
      <c r="V215" s="48"/>
      <c r="W215" s="48"/>
      <c r="X215" s="48"/>
      <c r="Y215" s="50"/>
      <c r="Z215" s="50"/>
      <c r="AA215" s="50"/>
      <c r="AB215" s="50"/>
      <c r="AC215" s="50"/>
      <c r="AD215" s="50"/>
      <c r="AE215" s="50"/>
      <c r="AF215" s="51"/>
      <c r="AG215" s="51"/>
      <c r="AH215" s="51"/>
      <c r="AI215" s="51"/>
    </row>
    <row r="216" spans="1:35" ht="40" customHeight="1" x14ac:dyDescent="0.35">
      <c r="A216" s="109"/>
      <c r="B216" s="112"/>
      <c r="C216" s="33">
        <v>213</v>
      </c>
      <c r="D216" s="115"/>
      <c r="E216" s="39" t="s">
        <v>69</v>
      </c>
      <c r="F216" s="40" t="s">
        <v>125</v>
      </c>
      <c r="G216" s="40" t="s">
        <v>137</v>
      </c>
      <c r="H216" s="40" t="s">
        <v>29</v>
      </c>
      <c r="I216" s="38">
        <v>242</v>
      </c>
      <c r="J216" s="17">
        <v>0</v>
      </c>
      <c r="K216" s="79">
        <f t="shared" si="14"/>
        <v>0</v>
      </c>
      <c r="L216" s="81">
        <f t="shared" si="17"/>
        <v>0</v>
      </c>
      <c r="M216" s="82"/>
      <c r="N216" s="83">
        <f t="shared" si="15"/>
        <v>0</v>
      </c>
      <c r="O216" s="80"/>
      <c r="P216" s="80"/>
      <c r="Q216" s="80"/>
      <c r="R216" s="84">
        <f t="shared" si="16"/>
        <v>0</v>
      </c>
      <c r="S216" s="19" t="str">
        <f t="shared" si="9"/>
        <v>OK</v>
      </c>
      <c r="T216" s="48"/>
      <c r="U216" s="48"/>
      <c r="V216" s="48"/>
      <c r="W216" s="48"/>
      <c r="X216" s="48"/>
      <c r="Y216" s="50"/>
      <c r="Z216" s="50"/>
      <c r="AA216" s="50"/>
      <c r="AB216" s="50"/>
      <c r="AC216" s="50"/>
      <c r="AD216" s="50"/>
      <c r="AE216" s="50"/>
      <c r="AF216" s="51"/>
      <c r="AG216" s="51"/>
      <c r="AH216" s="51"/>
      <c r="AI216" s="51"/>
    </row>
    <row r="217" spans="1:35" ht="40" customHeight="1" x14ac:dyDescent="0.35">
      <c r="A217" s="109"/>
      <c r="B217" s="112"/>
      <c r="C217" s="33">
        <v>214</v>
      </c>
      <c r="D217" s="115"/>
      <c r="E217" s="39" t="s">
        <v>70</v>
      </c>
      <c r="F217" s="40" t="s">
        <v>125</v>
      </c>
      <c r="G217" s="40" t="s">
        <v>71</v>
      </c>
      <c r="H217" s="40" t="s">
        <v>29</v>
      </c>
      <c r="I217" s="38">
        <v>164.74</v>
      </c>
      <c r="J217" s="17">
        <v>0</v>
      </c>
      <c r="K217" s="79">
        <f t="shared" si="14"/>
        <v>0</v>
      </c>
      <c r="L217" s="81">
        <f t="shared" si="17"/>
        <v>0</v>
      </c>
      <c r="M217" s="82"/>
      <c r="N217" s="83">
        <f t="shared" si="15"/>
        <v>0</v>
      </c>
      <c r="O217" s="80"/>
      <c r="P217" s="80"/>
      <c r="Q217" s="80"/>
      <c r="R217" s="84">
        <f t="shared" si="16"/>
        <v>0</v>
      </c>
      <c r="S217" s="19" t="str">
        <f t="shared" si="9"/>
        <v>OK</v>
      </c>
      <c r="T217" s="48"/>
      <c r="U217" s="48"/>
      <c r="V217" s="48"/>
      <c r="W217" s="48"/>
      <c r="X217" s="48"/>
      <c r="Y217" s="50"/>
      <c r="Z217" s="50"/>
      <c r="AA217" s="50"/>
      <c r="AB217" s="50"/>
      <c r="AC217" s="50"/>
      <c r="AD217" s="50"/>
      <c r="AE217" s="50"/>
      <c r="AF217" s="51"/>
      <c r="AG217" s="51"/>
      <c r="AH217" s="51"/>
      <c r="AI217" s="51"/>
    </row>
    <row r="218" spans="1:35" ht="40" customHeight="1" x14ac:dyDescent="0.35">
      <c r="A218" s="109"/>
      <c r="B218" s="112"/>
      <c r="C218" s="33">
        <v>215</v>
      </c>
      <c r="D218" s="115"/>
      <c r="E218" s="39" t="s">
        <v>72</v>
      </c>
      <c r="F218" s="40" t="s">
        <v>125</v>
      </c>
      <c r="G218" s="40" t="s">
        <v>101</v>
      </c>
      <c r="H218" s="40" t="s">
        <v>29</v>
      </c>
      <c r="I218" s="38">
        <v>960</v>
      </c>
      <c r="J218" s="17">
        <v>0</v>
      </c>
      <c r="K218" s="79">
        <f t="shared" si="14"/>
        <v>0</v>
      </c>
      <c r="L218" s="81">
        <f t="shared" si="17"/>
        <v>0</v>
      </c>
      <c r="M218" s="82"/>
      <c r="N218" s="83">
        <f t="shared" si="15"/>
        <v>0</v>
      </c>
      <c r="O218" s="80"/>
      <c r="P218" s="80"/>
      <c r="Q218" s="80"/>
      <c r="R218" s="84">
        <f t="shared" si="16"/>
        <v>0</v>
      </c>
      <c r="S218" s="19" t="str">
        <f t="shared" si="9"/>
        <v>OK</v>
      </c>
      <c r="T218" s="48"/>
      <c r="U218" s="48"/>
      <c r="V218" s="48"/>
      <c r="W218" s="48"/>
      <c r="X218" s="48"/>
      <c r="Y218" s="50"/>
      <c r="Z218" s="50"/>
      <c r="AA218" s="50"/>
      <c r="AB218" s="50"/>
      <c r="AC218" s="50"/>
      <c r="AD218" s="50"/>
      <c r="AE218" s="50"/>
      <c r="AF218" s="51"/>
      <c r="AG218" s="51"/>
      <c r="AH218" s="51"/>
      <c r="AI218" s="51"/>
    </row>
    <row r="219" spans="1:35" ht="40" customHeight="1" x14ac:dyDescent="0.35">
      <c r="A219" s="109"/>
      <c r="B219" s="112"/>
      <c r="C219" s="33">
        <v>216</v>
      </c>
      <c r="D219" s="115"/>
      <c r="E219" s="39" t="s">
        <v>74</v>
      </c>
      <c r="F219" s="40" t="s">
        <v>125</v>
      </c>
      <c r="G219" s="40" t="s">
        <v>102</v>
      </c>
      <c r="H219" s="40" t="s">
        <v>29</v>
      </c>
      <c r="I219" s="38">
        <v>1340</v>
      </c>
      <c r="J219" s="17">
        <v>0</v>
      </c>
      <c r="K219" s="79">
        <f t="shared" si="14"/>
        <v>0</v>
      </c>
      <c r="L219" s="81">
        <f t="shared" si="17"/>
        <v>0</v>
      </c>
      <c r="M219" s="82"/>
      <c r="N219" s="83">
        <f t="shared" si="15"/>
        <v>0</v>
      </c>
      <c r="O219" s="80"/>
      <c r="P219" s="80"/>
      <c r="Q219" s="80"/>
      <c r="R219" s="84">
        <f t="shared" si="16"/>
        <v>0</v>
      </c>
      <c r="S219" s="19" t="str">
        <f t="shared" si="9"/>
        <v>OK</v>
      </c>
      <c r="T219" s="48"/>
      <c r="U219" s="48"/>
      <c r="V219" s="48"/>
      <c r="W219" s="48"/>
      <c r="X219" s="48"/>
      <c r="Y219" s="50"/>
      <c r="Z219" s="50"/>
      <c r="AA219" s="50"/>
      <c r="AB219" s="50"/>
      <c r="AC219" s="50"/>
      <c r="AD219" s="50"/>
      <c r="AE219" s="50"/>
      <c r="AF219" s="51"/>
      <c r="AG219" s="51"/>
      <c r="AH219" s="51"/>
      <c r="AI219" s="51"/>
    </row>
    <row r="220" spans="1:35" ht="40" customHeight="1" x14ac:dyDescent="0.35">
      <c r="A220" s="109"/>
      <c r="B220" s="112"/>
      <c r="C220" s="33">
        <v>217</v>
      </c>
      <c r="D220" s="115"/>
      <c r="E220" s="39" t="s">
        <v>76</v>
      </c>
      <c r="F220" s="40" t="s">
        <v>125</v>
      </c>
      <c r="G220" s="40" t="s">
        <v>137</v>
      </c>
      <c r="H220" s="40" t="s">
        <v>29</v>
      </c>
      <c r="I220" s="38">
        <v>610</v>
      </c>
      <c r="J220" s="17">
        <v>0</v>
      </c>
      <c r="K220" s="79">
        <f t="shared" si="14"/>
        <v>0</v>
      </c>
      <c r="L220" s="81">
        <f t="shared" si="17"/>
        <v>0</v>
      </c>
      <c r="M220" s="82"/>
      <c r="N220" s="83">
        <f t="shared" si="15"/>
        <v>0</v>
      </c>
      <c r="O220" s="80"/>
      <c r="P220" s="80"/>
      <c r="Q220" s="80"/>
      <c r="R220" s="84">
        <f t="shared" si="16"/>
        <v>0</v>
      </c>
      <c r="S220" s="19" t="str">
        <f t="shared" si="9"/>
        <v>OK</v>
      </c>
      <c r="T220" s="48"/>
      <c r="U220" s="48"/>
      <c r="V220" s="48"/>
      <c r="W220" s="48"/>
      <c r="X220" s="48"/>
      <c r="Y220" s="50"/>
      <c r="Z220" s="50"/>
      <c r="AA220" s="50"/>
      <c r="AB220" s="50"/>
      <c r="AC220" s="50"/>
      <c r="AD220" s="50"/>
      <c r="AE220" s="50"/>
      <c r="AF220" s="51"/>
      <c r="AG220" s="51"/>
      <c r="AH220" s="51"/>
      <c r="AI220" s="51"/>
    </row>
    <row r="221" spans="1:35" ht="40" customHeight="1" x14ac:dyDescent="0.35">
      <c r="A221" s="109"/>
      <c r="B221" s="112"/>
      <c r="C221" s="33">
        <v>218</v>
      </c>
      <c r="D221" s="115"/>
      <c r="E221" s="39" t="s">
        <v>77</v>
      </c>
      <c r="F221" s="40" t="s">
        <v>125</v>
      </c>
      <c r="G221" s="40" t="s">
        <v>137</v>
      </c>
      <c r="H221" s="40" t="s">
        <v>29</v>
      </c>
      <c r="I221" s="38">
        <v>1150</v>
      </c>
      <c r="J221" s="17">
        <v>0</v>
      </c>
      <c r="K221" s="79">
        <f t="shared" si="14"/>
        <v>0</v>
      </c>
      <c r="L221" s="81">
        <f t="shared" si="17"/>
        <v>0</v>
      </c>
      <c r="M221" s="82"/>
      <c r="N221" s="83">
        <f t="shared" si="15"/>
        <v>0</v>
      </c>
      <c r="O221" s="80"/>
      <c r="P221" s="80"/>
      <c r="Q221" s="80"/>
      <c r="R221" s="84">
        <f t="shared" si="16"/>
        <v>0</v>
      </c>
      <c r="S221" s="19" t="str">
        <f t="shared" si="9"/>
        <v>OK</v>
      </c>
      <c r="T221" s="48"/>
      <c r="U221" s="48"/>
      <c r="V221" s="48"/>
      <c r="W221" s="48"/>
      <c r="X221" s="48"/>
      <c r="Y221" s="50"/>
      <c r="Z221" s="50"/>
      <c r="AA221" s="50"/>
      <c r="AB221" s="50"/>
      <c r="AC221" s="50"/>
      <c r="AD221" s="50"/>
      <c r="AE221" s="50"/>
      <c r="AF221" s="51"/>
      <c r="AG221" s="51"/>
      <c r="AH221" s="51"/>
      <c r="AI221" s="51"/>
    </row>
    <row r="222" spans="1:35" ht="40" customHeight="1" x14ac:dyDescent="0.35">
      <c r="A222" s="109"/>
      <c r="B222" s="112"/>
      <c r="C222" s="33">
        <v>219</v>
      </c>
      <c r="D222" s="115"/>
      <c r="E222" s="39" t="s">
        <v>78</v>
      </c>
      <c r="F222" s="40" t="s">
        <v>125</v>
      </c>
      <c r="G222" s="40" t="s">
        <v>137</v>
      </c>
      <c r="H222" s="40" t="s">
        <v>29</v>
      </c>
      <c r="I222" s="38">
        <v>90</v>
      </c>
      <c r="J222" s="17">
        <v>0</v>
      </c>
      <c r="K222" s="79">
        <f t="shared" si="14"/>
        <v>0</v>
      </c>
      <c r="L222" s="81">
        <f t="shared" si="17"/>
        <v>0</v>
      </c>
      <c r="M222" s="82"/>
      <c r="N222" s="83">
        <f t="shared" si="15"/>
        <v>0</v>
      </c>
      <c r="O222" s="80"/>
      <c r="P222" s="80"/>
      <c r="Q222" s="80"/>
      <c r="R222" s="84">
        <f t="shared" si="16"/>
        <v>0</v>
      </c>
      <c r="S222" s="19" t="str">
        <f t="shared" si="9"/>
        <v>OK</v>
      </c>
      <c r="T222" s="48"/>
      <c r="U222" s="48"/>
      <c r="V222" s="48"/>
      <c r="W222" s="48"/>
      <c r="X222" s="48"/>
      <c r="Y222" s="50"/>
      <c r="Z222" s="50"/>
      <c r="AA222" s="50"/>
      <c r="AB222" s="50"/>
      <c r="AC222" s="50"/>
      <c r="AD222" s="50"/>
      <c r="AE222" s="50"/>
      <c r="AF222" s="51"/>
      <c r="AG222" s="51"/>
      <c r="AH222" s="51"/>
      <c r="AI222" s="51"/>
    </row>
    <row r="223" spans="1:35" ht="40" customHeight="1" x14ac:dyDescent="0.35">
      <c r="A223" s="109"/>
      <c r="B223" s="112"/>
      <c r="C223" s="33">
        <v>220</v>
      </c>
      <c r="D223" s="115"/>
      <c r="E223" s="39" t="s">
        <v>131</v>
      </c>
      <c r="F223" s="40" t="s">
        <v>125</v>
      </c>
      <c r="G223" s="40" t="s">
        <v>137</v>
      </c>
      <c r="H223" s="40" t="s">
        <v>29</v>
      </c>
      <c r="I223" s="38">
        <v>70</v>
      </c>
      <c r="J223" s="17">
        <v>0</v>
      </c>
      <c r="K223" s="79">
        <f t="shared" si="14"/>
        <v>0</v>
      </c>
      <c r="L223" s="81">
        <f t="shared" si="17"/>
        <v>0</v>
      </c>
      <c r="M223" s="82"/>
      <c r="N223" s="83">
        <f t="shared" si="15"/>
        <v>0</v>
      </c>
      <c r="O223" s="80"/>
      <c r="P223" s="80"/>
      <c r="Q223" s="80"/>
      <c r="R223" s="84">
        <f t="shared" si="16"/>
        <v>0</v>
      </c>
      <c r="S223" s="19" t="str">
        <f t="shared" si="9"/>
        <v>OK</v>
      </c>
      <c r="T223" s="48"/>
      <c r="U223" s="48"/>
      <c r="V223" s="48"/>
      <c r="W223" s="48"/>
      <c r="X223" s="48"/>
      <c r="Y223" s="50"/>
      <c r="Z223" s="50"/>
      <c r="AA223" s="50"/>
      <c r="AB223" s="50"/>
      <c r="AC223" s="50"/>
      <c r="AD223" s="50"/>
      <c r="AE223" s="50"/>
      <c r="AF223" s="51"/>
      <c r="AG223" s="51"/>
      <c r="AH223" s="51"/>
      <c r="AI223" s="51"/>
    </row>
    <row r="224" spans="1:35" ht="40" customHeight="1" x14ac:dyDescent="0.35">
      <c r="A224" s="109"/>
      <c r="B224" s="112"/>
      <c r="C224" s="33">
        <v>221</v>
      </c>
      <c r="D224" s="115"/>
      <c r="E224" s="39" t="s">
        <v>132</v>
      </c>
      <c r="F224" s="40" t="s">
        <v>37</v>
      </c>
      <c r="G224" s="40" t="s">
        <v>117</v>
      </c>
      <c r="H224" s="40" t="s">
        <v>29</v>
      </c>
      <c r="I224" s="38">
        <v>16.18</v>
      </c>
      <c r="J224" s="17">
        <v>0</v>
      </c>
      <c r="K224" s="79">
        <f t="shared" si="14"/>
        <v>0</v>
      </c>
      <c r="L224" s="81">
        <f t="shared" si="17"/>
        <v>0</v>
      </c>
      <c r="M224" s="82"/>
      <c r="N224" s="83">
        <f t="shared" si="15"/>
        <v>0</v>
      </c>
      <c r="O224" s="80"/>
      <c r="P224" s="80"/>
      <c r="Q224" s="80"/>
      <c r="R224" s="84">
        <f t="shared" si="16"/>
        <v>0</v>
      </c>
      <c r="S224" s="19" t="str">
        <f t="shared" si="9"/>
        <v>OK</v>
      </c>
      <c r="T224" s="48"/>
      <c r="U224" s="48"/>
      <c r="V224" s="48"/>
      <c r="W224" s="48"/>
      <c r="X224" s="48"/>
      <c r="Y224" s="50"/>
      <c r="Z224" s="50"/>
      <c r="AA224" s="50"/>
      <c r="AB224" s="50"/>
      <c r="AC224" s="50"/>
      <c r="AD224" s="50"/>
      <c r="AE224" s="50"/>
      <c r="AF224" s="51"/>
      <c r="AG224" s="51"/>
      <c r="AH224" s="51"/>
      <c r="AI224" s="51"/>
    </row>
    <row r="225" spans="1:35" ht="40" customHeight="1" x14ac:dyDescent="0.35">
      <c r="A225" s="109"/>
      <c r="B225" s="112"/>
      <c r="C225" s="33">
        <v>222</v>
      </c>
      <c r="D225" s="115"/>
      <c r="E225" s="39" t="s">
        <v>135</v>
      </c>
      <c r="F225" s="40" t="s">
        <v>37</v>
      </c>
      <c r="G225" s="40" t="s">
        <v>118</v>
      </c>
      <c r="H225" s="40" t="s">
        <v>29</v>
      </c>
      <c r="I225" s="38">
        <v>45</v>
      </c>
      <c r="J225" s="17">
        <v>0</v>
      </c>
      <c r="K225" s="79">
        <f t="shared" si="14"/>
        <v>0</v>
      </c>
      <c r="L225" s="81">
        <f t="shared" si="17"/>
        <v>0</v>
      </c>
      <c r="M225" s="82"/>
      <c r="N225" s="83">
        <f t="shared" si="15"/>
        <v>0</v>
      </c>
      <c r="O225" s="80"/>
      <c r="P225" s="80"/>
      <c r="Q225" s="80"/>
      <c r="R225" s="84">
        <f t="shared" si="16"/>
        <v>0</v>
      </c>
      <c r="S225" s="19" t="str">
        <f t="shared" si="9"/>
        <v>OK</v>
      </c>
      <c r="T225" s="48"/>
      <c r="U225" s="48"/>
      <c r="V225" s="48"/>
      <c r="W225" s="48"/>
      <c r="X225" s="48"/>
      <c r="Y225" s="50"/>
      <c r="Z225" s="50"/>
      <c r="AA225" s="50"/>
      <c r="AB225" s="50"/>
      <c r="AC225" s="50"/>
      <c r="AD225" s="50"/>
      <c r="AE225" s="50"/>
      <c r="AF225" s="51"/>
      <c r="AG225" s="51"/>
      <c r="AH225" s="51"/>
      <c r="AI225" s="51"/>
    </row>
    <row r="226" spans="1:35" ht="40" customHeight="1" x14ac:dyDescent="0.35">
      <c r="A226" s="109"/>
      <c r="B226" s="112"/>
      <c r="C226" s="33">
        <v>223</v>
      </c>
      <c r="D226" s="115"/>
      <c r="E226" s="39" t="s">
        <v>136</v>
      </c>
      <c r="F226" s="40" t="s">
        <v>37</v>
      </c>
      <c r="G226" s="40" t="s">
        <v>119</v>
      </c>
      <c r="H226" s="40" t="s">
        <v>29</v>
      </c>
      <c r="I226" s="38">
        <v>30</v>
      </c>
      <c r="J226" s="17">
        <v>0</v>
      </c>
      <c r="K226" s="79">
        <f t="shared" si="14"/>
        <v>0</v>
      </c>
      <c r="L226" s="81">
        <f t="shared" si="17"/>
        <v>0</v>
      </c>
      <c r="M226" s="82"/>
      <c r="N226" s="83">
        <f t="shared" si="15"/>
        <v>0</v>
      </c>
      <c r="O226" s="80"/>
      <c r="P226" s="80"/>
      <c r="Q226" s="80"/>
      <c r="R226" s="84">
        <f t="shared" si="16"/>
        <v>0</v>
      </c>
      <c r="S226" s="19" t="str">
        <f t="shared" si="9"/>
        <v>OK</v>
      </c>
      <c r="T226" s="48"/>
      <c r="U226" s="48"/>
      <c r="V226" s="48"/>
      <c r="W226" s="48"/>
      <c r="X226" s="48"/>
      <c r="Y226" s="50"/>
      <c r="Z226" s="50"/>
      <c r="AA226" s="50"/>
      <c r="AB226" s="50"/>
      <c r="AC226" s="50"/>
      <c r="AD226" s="50"/>
      <c r="AE226" s="50"/>
      <c r="AF226" s="51"/>
      <c r="AG226" s="51"/>
      <c r="AH226" s="51"/>
      <c r="AI226" s="51"/>
    </row>
    <row r="227" spans="1:35" ht="40" customHeight="1" x14ac:dyDescent="0.35">
      <c r="A227" s="109"/>
      <c r="B227" s="112"/>
      <c r="C227" s="33">
        <v>224</v>
      </c>
      <c r="D227" s="115"/>
      <c r="E227" s="39" t="s">
        <v>86</v>
      </c>
      <c r="F227" s="40" t="s">
        <v>125</v>
      </c>
      <c r="G227" s="40" t="s">
        <v>137</v>
      </c>
      <c r="H227" s="40" t="s">
        <v>29</v>
      </c>
      <c r="I227" s="38">
        <v>400</v>
      </c>
      <c r="J227" s="17">
        <v>0</v>
      </c>
      <c r="K227" s="79">
        <f t="shared" si="14"/>
        <v>0</v>
      </c>
      <c r="L227" s="81">
        <f t="shared" si="17"/>
        <v>0</v>
      </c>
      <c r="M227" s="82"/>
      <c r="N227" s="83">
        <f t="shared" si="15"/>
        <v>0</v>
      </c>
      <c r="O227" s="80"/>
      <c r="P227" s="80"/>
      <c r="Q227" s="80"/>
      <c r="R227" s="84">
        <f t="shared" si="16"/>
        <v>0</v>
      </c>
      <c r="S227" s="19" t="str">
        <f t="shared" si="9"/>
        <v>OK</v>
      </c>
      <c r="T227" s="48"/>
      <c r="U227" s="48"/>
      <c r="V227" s="48"/>
      <c r="W227" s="48"/>
      <c r="X227" s="48"/>
      <c r="Y227" s="50"/>
      <c r="Z227" s="50"/>
      <c r="AA227" s="50"/>
      <c r="AB227" s="50"/>
      <c r="AC227" s="50"/>
      <c r="AD227" s="50"/>
      <c r="AE227" s="50"/>
      <c r="AF227" s="51"/>
      <c r="AG227" s="51"/>
      <c r="AH227" s="51"/>
      <c r="AI227" s="51"/>
    </row>
    <row r="228" spans="1:35" ht="40" customHeight="1" x14ac:dyDescent="0.35">
      <c r="A228" s="109"/>
      <c r="B228" s="112"/>
      <c r="C228" s="33">
        <v>225</v>
      </c>
      <c r="D228" s="115"/>
      <c r="E228" s="39" t="s">
        <v>89</v>
      </c>
      <c r="F228" s="40" t="s">
        <v>37</v>
      </c>
      <c r="G228" s="40" t="s">
        <v>137</v>
      </c>
      <c r="H228" s="40" t="s">
        <v>29</v>
      </c>
      <c r="I228" s="38">
        <v>190</v>
      </c>
      <c r="J228" s="17">
        <v>0</v>
      </c>
      <c r="K228" s="79">
        <f t="shared" si="14"/>
        <v>0</v>
      </c>
      <c r="L228" s="81">
        <f t="shared" si="17"/>
        <v>0</v>
      </c>
      <c r="M228" s="82"/>
      <c r="N228" s="83">
        <f t="shared" si="15"/>
        <v>0</v>
      </c>
      <c r="O228" s="80"/>
      <c r="P228" s="80"/>
      <c r="Q228" s="80"/>
      <c r="R228" s="84">
        <f t="shared" si="16"/>
        <v>0</v>
      </c>
      <c r="S228" s="19" t="str">
        <f t="shared" si="9"/>
        <v>OK</v>
      </c>
      <c r="T228" s="48"/>
      <c r="U228" s="48"/>
      <c r="V228" s="48"/>
      <c r="W228" s="48"/>
      <c r="X228" s="48"/>
      <c r="Y228" s="50"/>
      <c r="Z228" s="50"/>
      <c r="AA228" s="50"/>
      <c r="AB228" s="50"/>
      <c r="AC228" s="50"/>
      <c r="AD228" s="50"/>
      <c r="AE228" s="50"/>
      <c r="AF228" s="51"/>
      <c r="AG228" s="51"/>
      <c r="AH228" s="51"/>
      <c r="AI228" s="51"/>
    </row>
    <row r="229" spans="1:35" ht="40" customHeight="1" x14ac:dyDescent="0.35">
      <c r="A229" s="109"/>
      <c r="B229" s="112"/>
      <c r="C229" s="33">
        <v>226</v>
      </c>
      <c r="D229" s="115"/>
      <c r="E229" s="39" t="s">
        <v>90</v>
      </c>
      <c r="F229" s="40" t="s">
        <v>37</v>
      </c>
      <c r="G229" s="40" t="s">
        <v>137</v>
      </c>
      <c r="H229" s="40" t="s">
        <v>29</v>
      </c>
      <c r="I229" s="38">
        <v>100</v>
      </c>
      <c r="J229" s="17">
        <v>0</v>
      </c>
      <c r="K229" s="79">
        <f t="shared" si="14"/>
        <v>0</v>
      </c>
      <c r="L229" s="81">
        <f t="shared" si="17"/>
        <v>0</v>
      </c>
      <c r="M229" s="82"/>
      <c r="N229" s="83">
        <f t="shared" si="15"/>
        <v>0</v>
      </c>
      <c r="O229" s="80"/>
      <c r="P229" s="80"/>
      <c r="Q229" s="80"/>
      <c r="R229" s="84">
        <f t="shared" si="16"/>
        <v>0</v>
      </c>
      <c r="S229" s="19" t="str">
        <f t="shared" si="9"/>
        <v>OK</v>
      </c>
      <c r="T229" s="48"/>
      <c r="U229" s="48"/>
      <c r="V229" s="48"/>
      <c r="W229" s="48"/>
      <c r="X229" s="48"/>
      <c r="Y229" s="50"/>
      <c r="Z229" s="50"/>
      <c r="AA229" s="50"/>
      <c r="AB229" s="50"/>
      <c r="AC229" s="50"/>
      <c r="AD229" s="50"/>
      <c r="AE229" s="50"/>
      <c r="AF229" s="51"/>
      <c r="AG229" s="51"/>
      <c r="AH229" s="51"/>
      <c r="AI229" s="51"/>
    </row>
    <row r="230" spans="1:35" ht="40" customHeight="1" x14ac:dyDescent="0.35">
      <c r="A230" s="109"/>
      <c r="B230" s="112"/>
      <c r="C230" s="33">
        <v>227</v>
      </c>
      <c r="D230" s="115"/>
      <c r="E230" s="39" t="s">
        <v>91</v>
      </c>
      <c r="F230" s="40" t="s">
        <v>37</v>
      </c>
      <c r="G230" s="40" t="s">
        <v>120</v>
      </c>
      <c r="H230" s="40" t="s">
        <v>29</v>
      </c>
      <c r="I230" s="38">
        <v>20</v>
      </c>
      <c r="J230" s="17">
        <v>0</v>
      </c>
      <c r="K230" s="79">
        <f t="shared" si="14"/>
        <v>0</v>
      </c>
      <c r="L230" s="81">
        <f t="shared" si="17"/>
        <v>0</v>
      </c>
      <c r="M230" s="82"/>
      <c r="N230" s="83">
        <f t="shared" si="15"/>
        <v>0</v>
      </c>
      <c r="O230" s="80"/>
      <c r="P230" s="80"/>
      <c r="Q230" s="80"/>
      <c r="R230" s="84">
        <f t="shared" si="16"/>
        <v>0</v>
      </c>
      <c r="S230" s="19" t="str">
        <f t="shared" si="9"/>
        <v>OK</v>
      </c>
      <c r="T230" s="48"/>
      <c r="U230" s="48"/>
      <c r="V230" s="48"/>
      <c r="W230" s="48"/>
      <c r="X230" s="48"/>
      <c r="Y230" s="50"/>
      <c r="Z230" s="50"/>
      <c r="AA230" s="50"/>
      <c r="AB230" s="50"/>
      <c r="AC230" s="50"/>
      <c r="AD230" s="50"/>
      <c r="AE230" s="50"/>
      <c r="AF230" s="51"/>
      <c r="AG230" s="51"/>
      <c r="AH230" s="51"/>
      <c r="AI230" s="51"/>
    </row>
    <row r="231" spans="1:35" ht="40" customHeight="1" x14ac:dyDescent="0.35">
      <c r="A231" s="109"/>
      <c r="B231" s="112"/>
      <c r="C231" s="33">
        <v>228</v>
      </c>
      <c r="D231" s="115"/>
      <c r="E231" s="39" t="s">
        <v>93</v>
      </c>
      <c r="F231" s="40" t="s">
        <v>125</v>
      </c>
      <c r="G231" s="40" t="s">
        <v>137</v>
      </c>
      <c r="H231" s="40" t="s">
        <v>29</v>
      </c>
      <c r="I231" s="38">
        <v>133</v>
      </c>
      <c r="J231" s="17">
        <v>0</v>
      </c>
      <c r="K231" s="79">
        <f t="shared" si="14"/>
        <v>0</v>
      </c>
      <c r="L231" s="81">
        <f t="shared" si="17"/>
        <v>0</v>
      </c>
      <c r="M231" s="82"/>
      <c r="N231" s="83">
        <f t="shared" si="15"/>
        <v>0</v>
      </c>
      <c r="O231" s="80"/>
      <c r="P231" s="80"/>
      <c r="Q231" s="80"/>
      <c r="R231" s="84">
        <f t="shared" si="16"/>
        <v>0</v>
      </c>
      <c r="S231" s="19" t="str">
        <f t="shared" si="9"/>
        <v>OK</v>
      </c>
      <c r="T231" s="48"/>
      <c r="U231" s="48"/>
      <c r="V231" s="48"/>
      <c r="W231" s="48"/>
      <c r="X231" s="48"/>
      <c r="Y231" s="50"/>
      <c r="Z231" s="50"/>
      <c r="AA231" s="50"/>
      <c r="AB231" s="50"/>
      <c r="AC231" s="50"/>
      <c r="AD231" s="50"/>
      <c r="AE231" s="50"/>
      <c r="AF231" s="51"/>
      <c r="AG231" s="51"/>
      <c r="AH231" s="51"/>
      <c r="AI231" s="51"/>
    </row>
    <row r="232" spans="1:35" ht="40" customHeight="1" x14ac:dyDescent="0.35">
      <c r="A232" s="110"/>
      <c r="B232" s="113"/>
      <c r="C232" s="33">
        <v>229</v>
      </c>
      <c r="D232" s="116"/>
      <c r="E232" s="39" t="s">
        <v>94</v>
      </c>
      <c r="F232" s="40" t="s">
        <v>125</v>
      </c>
      <c r="G232" s="40" t="s">
        <v>137</v>
      </c>
      <c r="H232" s="40" t="s">
        <v>29</v>
      </c>
      <c r="I232" s="38">
        <v>204.77</v>
      </c>
      <c r="J232" s="17">
        <v>0</v>
      </c>
      <c r="K232" s="79">
        <f t="shared" si="14"/>
        <v>0</v>
      </c>
      <c r="L232" s="81">
        <f t="shared" si="17"/>
        <v>0</v>
      </c>
      <c r="M232" s="82"/>
      <c r="N232" s="83">
        <f t="shared" si="15"/>
        <v>0</v>
      </c>
      <c r="O232" s="80"/>
      <c r="P232" s="80"/>
      <c r="Q232" s="80"/>
      <c r="R232" s="84">
        <f t="shared" si="16"/>
        <v>0</v>
      </c>
      <c r="S232" s="19" t="str">
        <f t="shared" si="9"/>
        <v>OK</v>
      </c>
      <c r="T232" s="48"/>
      <c r="U232" s="48"/>
      <c r="V232" s="48"/>
      <c r="W232" s="48"/>
      <c r="X232" s="48"/>
      <c r="Y232" s="50"/>
      <c r="Z232" s="50"/>
      <c r="AA232" s="50"/>
      <c r="AB232" s="50"/>
      <c r="AC232" s="50"/>
      <c r="AD232" s="50"/>
      <c r="AE232" s="50"/>
      <c r="AF232" s="51"/>
      <c r="AG232" s="51"/>
      <c r="AH232" s="51"/>
      <c r="AI232" s="51"/>
    </row>
    <row r="233" spans="1:35" ht="40" customHeight="1" x14ac:dyDescent="0.35">
      <c r="A233" s="108" t="s">
        <v>145</v>
      </c>
      <c r="B233" s="111">
        <v>7</v>
      </c>
      <c r="C233" s="33">
        <v>230</v>
      </c>
      <c r="D233" s="114" t="s">
        <v>124</v>
      </c>
      <c r="E233" s="39" t="s">
        <v>27</v>
      </c>
      <c r="F233" s="40" t="s">
        <v>125</v>
      </c>
      <c r="G233" s="40" t="s">
        <v>137</v>
      </c>
      <c r="H233" s="40" t="s">
        <v>29</v>
      </c>
      <c r="I233" s="38">
        <v>177</v>
      </c>
      <c r="J233" s="17">
        <v>0</v>
      </c>
      <c r="K233" s="79">
        <f t="shared" si="14"/>
        <v>0</v>
      </c>
      <c r="L233" s="81">
        <f t="shared" si="17"/>
        <v>0</v>
      </c>
      <c r="M233" s="82"/>
      <c r="N233" s="83">
        <f t="shared" si="15"/>
        <v>0</v>
      </c>
      <c r="O233" s="80"/>
      <c r="P233" s="80"/>
      <c r="Q233" s="80"/>
      <c r="R233" s="84">
        <f t="shared" si="16"/>
        <v>0</v>
      </c>
      <c r="S233" s="19" t="str">
        <f t="shared" si="9"/>
        <v>OK</v>
      </c>
      <c r="T233" s="48"/>
      <c r="U233" s="48"/>
      <c r="V233" s="48"/>
      <c r="W233" s="48"/>
      <c r="X233" s="48"/>
      <c r="Y233" s="50"/>
      <c r="Z233" s="50"/>
      <c r="AA233" s="50"/>
      <c r="AB233" s="50"/>
      <c r="AC233" s="50"/>
      <c r="AD233" s="50"/>
      <c r="AE233" s="50"/>
      <c r="AF233" s="51"/>
      <c r="AG233" s="51"/>
      <c r="AH233" s="51"/>
      <c r="AI233" s="51"/>
    </row>
    <row r="234" spans="1:35" ht="40" customHeight="1" x14ac:dyDescent="0.35">
      <c r="A234" s="109"/>
      <c r="B234" s="112"/>
      <c r="C234" s="33">
        <v>231</v>
      </c>
      <c r="D234" s="115"/>
      <c r="E234" s="39" t="s">
        <v>30</v>
      </c>
      <c r="F234" s="40" t="s">
        <v>31</v>
      </c>
      <c r="G234" s="40" t="s">
        <v>137</v>
      </c>
      <c r="H234" s="40" t="s">
        <v>29</v>
      </c>
      <c r="I234" s="38">
        <v>20</v>
      </c>
      <c r="J234" s="17">
        <v>0</v>
      </c>
      <c r="K234" s="79">
        <f t="shared" si="14"/>
        <v>0</v>
      </c>
      <c r="L234" s="81">
        <f t="shared" si="17"/>
        <v>0</v>
      </c>
      <c r="M234" s="82"/>
      <c r="N234" s="83">
        <f t="shared" si="15"/>
        <v>0</v>
      </c>
      <c r="O234" s="80"/>
      <c r="P234" s="80"/>
      <c r="Q234" s="80"/>
      <c r="R234" s="84">
        <f t="shared" si="16"/>
        <v>0</v>
      </c>
      <c r="S234" s="19" t="str">
        <f t="shared" si="9"/>
        <v>OK</v>
      </c>
      <c r="T234" s="48"/>
      <c r="U234" s="48"/>
      <c r="V234" s="48"/>
      <c r="W234" s="48"/>
      <c r="X234" s="48"/>
      <c r="Y234" s="50"/>
      <c r="Z234" s="50"/>
      <c r="AA234" s="50"/>
      <c r="AB234" s="50"/>
      <c r="AC234" s="50"/>
      <c r="AD234" s="50"/>
      <c r="AE234" s="50"/>
      <c r="AF234" s="51"/>
      <c r="AG234" s="51"/>
      <c r="AH234" s="51"/>
      <c r="AI234" s="51"/>
    </row>
    <row r="235" spans="1:35" ht="40" customHeight="1" x14ac:dyDescent="0.35">
      <c r="A235" s="109"/>
      <c r="B235" s="112"/>
      <c r="C235" s="33">
        <v>232</v>
      </c>
      <c r="D235" s="115"/>
      <c r="E235" s="39" t="s">
        <v>32</v>
      </c>
      <c r="F235" s="40" t="s">
        <v>125</v>
      </c>
      <c r="G235" s="40" t="s">
        <v>137</v>
      </c>
      <c r="H235" s="40" t="s">
        <v>29</v>
      </c>
      <c r="I235" s="38">
        <v>32</v>
      </c>
      <c r="J235" s="17">
        <v>0</v>
      </c>
      <c r="K235" s="79">
        <f t="shared" si="14"/>
        <v>0</v>
      </c>
      <c r="L235" s="81">
        <f t="shared" si="17"/>
        <v>0</v>
      </c>
      <c r="M235" s="82"/>
      <c r="N235" s="83">
        <f t="shared" si="15"/>
        <v>0</v>
      </c>
      <c r="O235" s="80"/>
      <c r="P235" s="80"/>
      <c r="Q235" s="80"/>
      <c r="R235" s="84">
        <f t="shared" si="16"/>
        <v>0</v>
      </c>
      <c r="S235" s="19" t="str">
        <f t="shared" si="9"/>
        <v>OK</v>
      </c>
      <c r="T235" s="48"/>
      <c r="U235" s="48"/>
      <c r="V235" s="48"/>
      <c r="W235" s="48"/>
      <c r="X235" s="48"/>
      <c r="Y235" s="50"/>
      <c r="Z235" s="50"/>
      <c r="AA235" s="50"/>
      <c r="AB235" s="50"/>
      <c r="AC235" s="50"/>
      <c r="AD235" s="50"/>
      <c r="AE235" s="50"/>
      <c r="AF235" s="51"/>
      <c r="AG235" s="51"/>
      <c r="AH235" s="51"/>
      <c r="AI235" s="51"/>
    </row>
    <row r="236" spans="1:35" ht="40" customHeight="1" x14ac:dyDescent="0.35">
      <c r="A236" s="109"/>
      <c r="B236" s="112"/>
      <c r="C236" s="33">
        <v>233</v>
      </c>
      <c r="D236" s="115"/>
      <c r="E236" s="39" t="s">
        <v>33</v>
      </c>
      <c r="F236" s="40" t="s">
        <v>125</v>
      </c>
      <c r="G236" s="40" t="s">
        <v>101</v>
      </c>
      <c r="H236" s="40" t="s">
        <v>29</v>
      </c>
      <c r="I236" s="38">
        <v>52</v>
      </c>
      <c r="J236" s="17">
        <v>0</v>
      </c>
      <c r="K236" s="79">
        <f t="shared" si="14"/>
        <v>0</v>
      </c>
      <c r="L236" s="81">
        <f t="shared" si="17"/>
        <v>0</v>
      </c>
      <c r="M236" s="82"/>
      <c r="N236" s="83">
        <f t="shared" si="15"/>
        <v>0</v>
      </c>
      <c r="O236" s="80"/>
      <c r="P236" s="80"/>
      <c r="Q236" s="80"/>
      <c r="R236" s="84">
        <f t="shared" si="16"/>
        <v>0</v>
      </c>
      <c r="S236" s="19" t="str">
        <f t="shared" si="9"/>
        <v>OK</v>
      </c>
      <c r="T236" s="48"/>
      <c r="U236" s="48"/>
      <c r="V236" s="48"/>
      <c r="W236" s="48"/>
      <c r="X236" s="48"/>
      <c r="Y236" s="50"/>
      <c r="Z236" s="50"/>
      <c r="AA236" s="50"/>
      <c r="AB236" s="50"/>
      <c r="AC236" s="50"/>
      <c r="AD236" s="50"/>
      <c r="AE236" s="50"/>
      <c r="AF236" s="51"/>
      <c r="AG236" s="51"/>
      <c r="AH236" s="51"/>
      <c r="AI236" s="51"/>
    </row>
    <row r="237" spans="1:35" ht="40" customHeight="1" x14ac:dyDescent="0.35">
      <c r="A237" s="109"/>
      <c r="B237" s="112"/>
      <c r="C237" s="33">
        <v>234</v>
      </c>
      <c r="D237" s="115"/>
      <c r="E237" s="39" t="s">
        <v>35</v>
      </c>
      <c r="F237" s="40" t="s">
        <v>125</v>
      </c>
      <c r="G237" s="40" t="s">
        <v>102</v>
      </c>
      <c r="H237" s="40" t="s">
        <v>29</v>
      </c>
      <c r="I237" s="38">
        <v>75</v>
      </c>
      <c r="J237" s="17">
        <v>0</v>
      </c>
      <c r="K237" s="79">
        <f t="shared" si="14"/>
        <v>0</v>
      </c>
      <c r="L237" s="81">
        <f t="shared" si="17"/>
        <v>0</v>
      </c>
      <c r="M237" s="82"/>
      <c r="N237" s="83">
        <f t="shared" si="15"/>
        <v>0</v>
      </c>
      <c r="O237" s="80"/>
      <c r="P237" s="80"/>
      <c r="Q237" s="80"/>
      <c r="R237" s="84">
        <f t="shared" si="16"/>
        <v>0</v>
      </c>
      <c r="S237" s="19" t="str">
        <f t="shared" si="9"/>
        <v>OK</v>
      </c>
      <c r="T237" s="48"/>
      <c r="U237" s="48"/>
      <c r="V237" s="48"/>
      <c r="W237" s="48"/>
      <c r="X237" s="48"/>
      <c r="Y237" s="50"/>
      <c r="Z237" s="50"/>
      <c r="AA237" s="50"/>
      <c r="AB237" s="50"/>
      <c r="AC237" s="50"/>
      <c r="AD237" s="50"/>
      <c r="AE237" s="50"/>
      <c r="AF237" s="51"/>
      <c r="AG237" s="51"/>
      <c r="AH237" s="51"/>
      <c r="AI237" s="51"/>
    </row>
    <row r="238" spans="1:35" ht="40" customHeight="1" x14ac:dyDescent="0.35">
      <c r="A238" s="109"/>
      <c r="B238" s="112"/>
      <c r="C238" s="33">
        <v>235</v>
      </c>
      <c r="D238" s="115"/>
      <c r="E238" s="39" t="s">
        <v>127</v>
      </c>
      <c r="F238" s="40" t="s">
        <v>125</v>
      </c>
      <c r="G238" s="40" t="s">
        <v>137</v>
      </c>
      <c r="H238" s="40" t="s">
        <v>29</v>
      </c>
      <c r="I238" s="38">
        <v>6.59</v>
      </c>
      <c r="J238" s="17">
        <v>0</v>
      </c>
      <c r="K238" s="79">
        <f t="shared" si="14"/>
        <v>0</v>
      </c>
      <c r="L238" s="81">
        <f t="shared" si="17"/>
        <v>0</v>
      </c>
      <c r="M238" s="82"/>
      <c r="N238" s="83">
        <f t="shared" si="15"/>
        <v>0</v>
      </c>
      <c r="O238" s="80"/>
      <c r="P238" s="80"/>
      <c r="Q238" s="80"/>
      <c r="R238" s="84">
        <f t="shared" si="16"/>
        <v>0</v>
      </c>
      <c r="S238" s="19" t="str">
        <f t="shared" si="9"/>
        <v>OK</v>
      </c>
      <c r="T238" s="48"/>
      <c r="U238" s="48"/>
      <c r="V238" s="48"/>
      <c r="W238" s="48"/>
      <c r="X238" s="48"/>
      <c r="Y238" s="50"/>
      <c r="Z238" s="50"/>
      <c r="AA238" s="50"/>
      <c r="AB238" s="50"/>
      <c r="AC238" s="50"/>
      <c r="AD238" s="50"/>
      <c r="AE238" s="50"/>
      <c r="AF238" s="51"/>
      <c r="AG238" s="51"/>
      <c r="AH238" s="51"/>
      <c r="AI238" s="51"/>
    </row>
    <row r="239" spans="1:35" ht="40" customHeight="1" x14ac:dyDescent="0.35">
      <c r="A239" s="109"/>
      <c r="B239" s="112"/>
      <c r="C239" s="33">
        <v>236</v>
      </c>
      <c r="D239" s="115"/>
      <c r="E239" s="39" t="s">
        <v>128</v>
      </c>
      <c r="F239" s="40" t="s">
        <v>37</v>
      </c>
      <c r="G239" s="40" t="s">
        <v>103</v>
      </c>
      <c r="H239" s="40" t="s">
        <v>29</v>
      </c>
      <c r="I239" s="38">
        <v>13.33</v>
      </c>
      <c r="J239" s="17">
        <v>0</v>
      </c>
      <c r="K239" s="79">
        <f t="shared" si="14"/>
        <v>0</v>
      </c>
      <c r="L239" s="81">
        <f t="shared" si="17"/>
        <v>0</v>
      </c>
      <c r="M239" s="82"/>
      <c r="N239" s="83">
        <f t="shared" si="15"/>
        <v>0</v>
      </c>
      <c r="O239" s="80"/>
      <c r="P239" s="80"/>
      <c r="Q239" s="80"/>
      <c r="R239" s="84">
        <f t="shared" si="16"/>
        <v>0</v>
      </c>
      <c r="S239" s="19" t="str">
        <f t="shared" si="9"/>
        <v>OK</v>
      </c>
      <c r="T239" s="48"/>
      <c r="U239" s="48"/>
      <c r="V239" s="48"/>
      <c r="W239" s="48"/>
      <c r="X239" s="48"/>
      <c r="Y239" s="50"/>
      <c r="Z239" s="50"/>
      <c r="AA239" s="50"/>
      <c r="AB239" s="50"/>
      <c r="AC239" s="50"/>
      <c r="AD239" s="50"/>
      <c r="AE239" s="50"/>
      <c r="AF239" s="51"/>
      <c r="AG239" s="51"/>
      <c r="AH239" s="51"/>
      <c r="AI239" s="51"/>
    </row>
    <row r="240" spans="1:35" ht="40" customHeight="1" x14ac:dyDescent="0.35">
      <c r="A240" s="109"/>
      <c r="B240" s="112"/>
      <c r="C240" s="33">
        <v>237</v>
      </c>
      <c r="D240" s="115"/>
      <c r="E240" s="39" t="s">
        <v>129</v>
      </c>
      <c r="F240" s="40" t="s">
        <v>37</v>
      </c>
      <c r="G240" s="40" t="s">
        <v>104</v>
      </c>
      <c r="H240" s="40" t="s">
        <v>29</v>
      </c>
      <c r="I240" s="38">
        <v>19.63</v>
      </c>
      <c r="J240" s="17">
        <v>0</v>
      </c>
      <c r="K240" s="79">
        <f t="shared" si="14"/>
        <v>0</v>
      </c>
      <c r="L240" s="81">
        <f t="shared" si="17"/>
        <v>0</v>
      </c>
      <c r="M240" s="82"/>
      <c r="N240" s="83">
        <f t="shared" si="15"/>
        <v>0</v>
      </c>
      <c r="O240" s="80"/>
      <c r="P240" s="80"/>
      <c r="Q240" s="80"/>
      <c r="R240" s="84">
        <f t="shared" si="16"/>
        <v>0</v>
      </c>
      <c r="S240" s="19" t="str">
        <f t="shared" si="9"/>
        <v>OK</v>
      </c>
      <c r="T240" s="48"/>
      <c r="U240" s="48"/>
      <c r="V240" s="48"/>
      <c r="W240" s="48"/>
      <c r="X240" s="48"/>
      <c r="Y240" s="50"/>
      <c r="Z240" s="50"/>
      <c r="AA240" s="50"/>
      <c r="AB240" s="50"/>
      <c r="AC240" s="50"/>
      <c r="AD240" s="50"/>
      <c r="AE240" s="50"/>
      <c r="AF240" s="51"/>
      <c r="AG240" s="51"/>
      <c r="AH240" s="51"/>
      <c r="AI240" s="51"/>
    </row>
    <row r="241" spans="1:35" ht="40" customHeight="1" x14ac:dyDescent="0.35">
      <c r="A241" s="109"/>
      <c r="B241" s="112"/>
      <c r="C241" s="33">
        <v>238</v>
      </c>
      <c r="D241" s="115"/>
      <c r="E241" s="39" t="s">
        <v>130</v>
      </c>
      <c r="F241" s="40" t="s">
        <v>37</v>
      </c>
      <c r="G241" s="40" t="s">
        <v>105</v>
      </c>
      <c r="H241" s="40" t="s">
        <v>29</v>
      </c>
      <c r="I241" s="38">
        <v>13</v>
      </c>
      <c r="J241" s="17">
        <v>0</v>
      </c>
      <c r="K241" s="79">
        <f t="shared" si="14"/>
        <v>0</v>
      </c>
      <c r="L241" s="81">
        <f t="shared" si="17"/>
        <v>0</v>
      </c>
      <c r="M241" s="82"/>
      <c r="N241" s="83">
        <f t="shared" si="15"/>
        <v>0</v>
      </c>
      <c r="O241" s="80"/>
      <c r="P241" s="80"/>
      <c r="Q241" s="80"/>
      <c r="R241" s="84">
        <f t="shared" si="16"/>
        <v>0</v>
      </c>
      <c r="S241" s="19" t="str">
        <f t="shared" si="9"/>
        <v>OK</v>
      </c>
      <c r="T241" s="48"/>
      <c r="U241" s="48"/>
      <c r="V241" s="48"/>
      <c r="W241" s="48"/>
      <c r="X241" s="48"/>
      <c r="Y241" s="50"/>
      <c r="Z241" s="50"/>
      <c r="AA241" s="50"/>
      <c r="AB241" s="50"/>
      <c r="AC241" s="50"/>
      <c r="AD241" s="50"/>
      <c r="AE241" s="50"/>
      <c r="AF241" s="51"/>
      <c r="AG241" s="51"/>
      <c r="AH241" s="51"/>
      <c r="AI241" s="51"/>
    </row>
    <row r="242" spans="1:35" ht="40" customHeight="1" x14ac:dyDescent="0.35">
      <c r="A242" s="109"/>
      <c r="B242" s="112"/>
      <c r="C242" s="33">
        <v>239</v>
      </c>
      <c r="D242" s="115"/>
      <c r="E242" s="39" t="s">
        <v>41</v>
      </c>
      <c r="F242" s="40" t="s">
        <v>10</v>
      </c>
      <c r="G242" s="40" t="s">
        <v>137</v>
      </c>
      <c r="H242" s="40" t="s">
        <v>29</v>
      </c>
      <c r="I242" s="38">
        <v>50.51</v>
      </c>
      <c r="J242" s="17">
        <v>0</v>
      </c>
      <c r="K242" s="79">
        <f t="shared" si="14"/>
        <v>0</v>
      </c>
      <c r="L242" s="81">
        <f t="shared" si="17"/>
        <v>0</v>
      </c>
      <c r="M242" s="82"/>
      <c r="N242" s="83">
        <f t="shared" si="15"/>
        <v>0</v>
      </c>
      <c r="O242" s="80"/>
      <c r="P242" s="80"/>
      <c r="Q242" s="80"/>
      <c r="R242" s="84">
        <f t="shared" si="16"/>
        <v>0</v>
      </c>
      <c r="S242" s="19" t="str">
        <f t="shared" si="9"/>
        <v>OK</v>
      </c>
      <c r="T242" s="48"/>
      <c r="U242" s="48"/>
      <c r="V242" s="48"/>
      <c r="W242" s="48"/>
      <c r="X242" s="48"/>
      <c r="Y242" s="50"/>
      <c r="Z242" s="50"/>
      <c r="AA242" s="50"/>
      <c r="AB242" s="50"/>
      <c r="AC242" s="50"/>
      <c r="AD242" s="50"/>
      <c r="AE242" s="50"/>
      <c r="AF242" s="51"/>
      <c r="AG242" s="51"/>
      <c r="AH242" s="51"/>
      <c r="AI242" s="51"/>
    </row>
    <row r="243" spans="1:35" ht="40" customHeight="1" x14ac:dyDescent="0.35">
      <c r="A243" s="109"/>
      <c r="B243" s="112"/>
      <c r="C243" s="33">
        <v>240</v>
      </c>
      <c r="D243" s="115"/>
      <c r="E243" s="39" t="s">
        <v>42</v>
      </c>
      <c r="F243" s="40" t="s">
        <v>43</v>
      </c>
      <c r="G243" s="40" t="s">
        <v>137</v>
      </c>
      <c r="H243" s="40" t="s">
        <v>29</v>
      </c>
      <c r="I243" s="38">
        <v>25.04</v>
      </c>
      <c r="J243" s="17">
        <v>0</v>
      </c>
      <c r="K243" s="79">
        <f t="shared" si="14"/>
        <v>0</v>
      </c>
      <c r="L243" s="81">
        <f t="shared" si="17"/>
        <v>0</v>
      </c>
      <c r="M243" s="82"/>
      <c r="N243" s="83">
        <f t="shared" si="15"/>
        <v>0</v>
      </c>
      <c r="O243" s="80"/>
      <c r="P243" s="80"/>
      <c r="Q243" s="80"/>
      <c r="R243" s="84">
        <f t="shared" si="16"/>
        <v>0</v>
      </c>
      <c r="S243" s="19" t="str">
        <f t="shared" si="9"/>
        <v>OK</v>
      </c>
      <c r="T243" s="48"/>
      <c r="U243" s="48"/>
      <c r="V243" s="48"/>
      <c r="W243" s="48"/>
      <c r="X243" s="48"/>
      <c r="Y243" s="50"/>
      <c r="Z243" s="50"/>
      <c r="AA243" s="50"/>
      <c r="AB243" s="50"/>
      <c r="AC243" s="50"/>
      <c r="AD243" s="50"/>
      <c r="AE243" s="50"/>
      <c r="AF243" s="51"/>
      <c r="AG243" s="51"/>
      <c r="AH243" s="51"/>
      <c r="AI243" s="51"/>
    </row>
    <row r="244" spans="1:35" ht="40" customHeight="1" x14ac:dyDescent="0.35">
      <c r="A244" s="109"/>
      <c r="B244" s="112"/>
      <c r="C244" s="33">
        <v>241</v>
      </c>
      <c r="D244" s="115"/>
      <c r="E244" s="39" t="s">
        <v>44</v>
      </c>
      <c r="F244" s="40" t="s">
        <v>37</v>
      </c>
      <c r="G244" s="40" t="s">
        <v>106</v>
      </c>
      <c r="H244" s="40" t="s">
        <v>29</v>
      </c>
      <c r="I244" s="38">
        <v>34.21</v>
      </c>
      <c r="J244" s="17">
        <v>0</v>
      </c>
      <c r="K244" s="79">
        <f t="shared" si="14"/>
        <v>0</v>
      </c>
      <c r="L244" s="81">
        <f t="shared" si="17"/>
        <v>0</v>
      </c>
      <c r="M244" s="82"/>
      <c r="N244" s="83">
        <f t="shared" si="15"/>
        <v>0</v>
      </c>
      <c r="O244" s="80"/>
      <c r="P244" s="80"/>
      <c r="Q244" s="80"/>
      <c r="R244" s="84">
        <f t="shared" si="16"/>
        <v>0</v>
      </c>
      <c r="S244" s="19" t="str">
        <f t="shared" si="9"/>
        <v>OK</v>
      </c>
      <c r="T244" s="48"/>
      <c r="U244" s="48"/>
      <c r="V244" s="48"/>
      <c r="W244" s="48"/>
      <c r="X244" s="48"/>
      <c r="Y244" s="50"/>
      <c r="Z244" s="50"/>
      <c r="AA244" s="50"/>
      <c r="AB244" s="50"/>
      <c r="AC244" s="50"/>
      <c r="AD244" s="50"/>
      <c r="AE244" s="50"/>
      <c r="AF244" s="51"/>
      <c r="AG244" s="51"/>
      <c r="AH244" s="51"/>
      <c r="AI244" s="51"/>
    </row>
    <row r="245" spans="1:35" ht="40" customHeight="1" x14ac:dyDescent="0.35">
      <c r="A245" s="109"/>
      <c r="B245" s="112"/>
      <c r="C245" s="33">
        <v>242</v>
      </c>
      <c r="D245" s="115"/>
      <c r="E245" s="39" t="s">
        <v>46</v>
      </c>
      <c r="F245" s="40" t="s">
        <v>37</v>
      </c>
      <c r="G245" s="40" t="s">
        <v>107</v>
      </c>
      <c r="H245" s="40" t="s">
        <v>29</v>
      </c>
      <c r="I245" s="38">
        <v>27</v>
      </c>
      <c r="J245" s="17">
        <v>0</v>
      </c>
      <c r="K245" s="79">
        <f t="shared" si="14"/>
        <v>0</v>
      </c>
      <c r="L245" s="81">
        <f t="shared" si="17"/>
        <v>0</v>
      </c>
      <c r="M245" s="82"/>
      <c r="N245" s="83">
        <f t="shared" si="15"/>
        <v>0</v>
      </c>
      <c r="O245" s="80"/>
      <c r="P245" s="80"/>
      <c r="Q245" s="80"/>
      <c r="R245" s="84">
        <f t="shared" si="16"/>
        <v>0</v>
      </c>
      <c r="S245" s="19" t="str">
        <f t="shared" si="9"/>
        <v>OK</v>
      </c>
      <c r="T245" s="48"/>
      <c r="U245" s="48"/>
      <c r="V245" s="48"/>
      <c r="W245" s="48"/>
      <c r="X245" s="48"/>
      <c r="Y245" s="50"/>
      <c r="Z245" s="50"/>
      <c r="AA245" s="50"/>
      <c r="AB245" s="50"/>
      <c r="AC245" s="50"/>
      <c r="AD245" s="50"/>
      <c r="AE245" s="50"/>
      <c r="AF245" s="51"/>
      <c r="AG245" s="51"/>
      <c r="AH245" s="51"/>
      <c r="AI245" s="51"/>
    </row>
    <row r="246" spans="1:35" ht="40" customHeight="1" x14ac:dyDescent="0.35">
      <c r="A246" s="109"/>
      <c r="B246" s="112"/>
      <c r="C246" s="33">
        <v>243</v>
      </c>
      <c r="D246" s="115"/>
      <c r="E246" s="39" t="s">
        <v>48</v>
      </c>
      <c r="F246" s="40" t="s">
        <v>37</v>
      </c>
      <c r="G246" s="40" t="s">
        <v>108</v>
      </c>
      <c r="H246" s="40" t="s">
        <v>29</v>
      </c>
      <c r="I246" s="38">
        <v>18</v>
      </c>
      <c r="J246" s="17">
        <v>0</v>
      </c>
      <c r="K246" s="79">
        <f t="shared" si="14"/>
        <v>0</v>
      </c>
      <c r="L246" s="81">
        <f t="shared" si="17"/>
        <v>0</v>
      </c>
      <c r="M246" s="82"/>
      <c r="N246" s="83">
        <f t="shared" si="15"/>
        <v>0</v>
      </c>
      <c r="O246" s="80"/>
      <c r="P246" s="80"/>
      <c r="Q246" s="80"/>
      <c r="R246" s="84">
        <f t="shared" si="16"/>
        <v>0</v>
      </c>
      <c r="S246" s="19" t="str">
        <f t="shared" si="9"/>
        <v>OK</v>
      </c>
      <c r="T246" s="48"/>
      <c r="U246" s="48"/>
      <c r="V246" s="48"/>
      <c r="W246" s="48"/>
      <c r="X246" s="48"/>
      <c r="Y246" s="50"/>
      <c r="Z246" s="50"/>
      <c r="AA246" s="50"/>
      <c r="AB246" s="50"/>
      <c r="AC246" s="50"/>
      <c r="AD246" s="50"/>
      <c r="AE246" s="50"/>
      <c r="AF246" s="51"/>
      <c r="AG246" s="51"/>
      <c r="AH246" s="51"/>
      <c r="AI246" s="51"/>
    </row>
    <row r="247" spans="1:35" ht="40" customHeight="1" x14ac:dyDescent="0.35">
      <c r="A247" s="109"/>
      <c r="B247" s="112"/>
      <c r="C247" s="33">
        <v>244</v>
      </c>
      <c r="D247" s="115"/>
      <c r="E247" s="39" t="s">
        <v>50</v>
      </c>
      <c r="F247" s="40" t="s">
        <v>37</v>
      </c>
      <c r="G247" s="40" t="s">
        <v>109</v>
      </c>
      <c r="H247" s="40" t="s">
        <v>29</v>
      </c>
      <c r="I247" s="38">
        <v>240.3</v>
      </c>
      <c r="J247" s="17">
        <v>0</v>
      </c>
      <c r="K247" s="79">
        <f t="shared" si="14"/>
        <v>0</v>
      </c>
      <c r="L247" s="81">
        <f t="shared" si="17"/>
        <v>0</v>
      </c>
      <c r="M247" s="82"/>
      <c r="N247" s="83">
        <f t="shared" si="15"/>
        <v>0</v>
      </c>
      <c r="O247" s="80"/>
      <c r="P247" s="80"/>
      <c r="Q247" s="80"/>
      <c r="R247" s="84">
        <f t="shared" si="16"/>
        <v>0</v>
      </c>
      <c r="S247" s="19" t="str">
        <f t="shared" si="9"/>
        <v>OK</v>
      </c>
      <c r="T247" s="48"/>
      <c r="U247" s="48"/>
      <c r="V247" s="48"/>
      <c r="W247" s="48"/>
      <c r="X247" s="48"/>
      <c r="Y247" s="50"/>
      <c r="Z247" s="50"/>
      <c r="AA247" s="50"/>
      <c r="AB247" s="50"/>
      <c r="AC247" s="50"/>
      <c r="AD247" s="50"/>
      <c r="AE247" s="50"/>
      <c r="AF247" s="51"/>
      <c r="AG247" s="51"/>
      <c r="AH247" s="51"/>
      <c r="AI247" s="51"/>
    </row>
    <row r="248" spans="1:35" ht="40" customHeight="1" x14ac:dyDescent="0.35">
      <c r="A248" s="109"/>
      <c r="B248" s="112"/>
      <c r="C248" s="33">
        <v>245</v>
      </c>
      <c r="D248" s="115"/>
      <c r="E248" s="39" t="s">
        <v>52</v>
      </c>
      <c r="F248" s="40" t="s">
        <v>37</v>
      </c>
      <c r="G248" s="40" t="s">
        <v>110</v>
      </c>
      <c r="H248" s="40" t="s">
        <v>29</v>
      </c>
      <c r="I248" s="38">
        <v>262.35000000000002</v>
      </c>
      <c r="J248" s="17">
        <v>0</v>
      </c>
      <c r="K248" s="79">
        <f t="shared" si="14"/>
        <v>0</v>
      </c>
      <c r="L248" s="81">
        <f t="shared" si="17"/>
        <v>0</v>
      </c>
      <c r="M248" s="82"/>
      <c r="N248" s="83">
        <f t="shared" si="15"/>
        <v>0</v>
      </c>
      <c r="O248" s="80"/>
      <c r="P248" s="80"/>
      <c r="Q248" s="80"/>
      <c r="R248" s="84">
        <f t="shared" si="16"/>
        <v>0</v>
      </c>
      <c r="S248" s="19" t="str">
        <f t="shared" si="9"/>
        <v>OK</v>
      </c>
      <c r="T248" s="48"/>
      <c r="U248" s="48"/>
      <c r="V248" s="48"/>
      <c r="W248" s="48"/>
      <c r="X248" s="48"/>
      <c r="Y248" s="50"/>
      <c r="Z248" s="50"/>
      <c r="AA248" s="50"/>
      <c r="AB248" s="50"/>
      <c r="AC248" s="50"/>
      <c r="AD248" s="50"/>
      <c r="AE248" s="50"/>
      <c r="AF248" s="51"/>
      <c r="AG248" s="51"/>
      <c r="AH248" s="51"/>
      <c r="AI248" s="51"/>
    </row>
    <row r="249" spans="1:35" ht="40" customHeight="1" x14ac:dyDescent="0.35">
      <c r="A249" s="109"/>
      <c r="B249" s="112"/>
      <c r="C249" s="33">
        <v>246</v>
      </c>
      <c r="D249" s="115"/>
      <c r="E249" s="39" t="s">
        <v>54</v>
      </c>
      <c r="F249" s="40" t="s">
        <v>37</v>
      </c>
      <c r="G249" s="40" t="s">
        <v>121</v>
      </c>
      <c r="H249" s="40" t="s">
        <v>29</v>
      </c>
      <c r="I249" s="38">
        <v>78.8</v>
      </c>
      <c r="J249" s="17">
        <v>0</v>
      </c>
      <c r="K249" s="79">
        <f t="shared" si="14"/>
        <v>0</v>
      </c>
      <c r="L249" s="81">
        <f t="shared" si="17"/>
        <v>0</v>
      </c>
      <c r="M249" s="82"/>
      <c r="N249" s="83">
        <f t="shared" si="15"/>
        <v>0</v>
      </c>
      <c r="O249" s="80"/>
      <c r="P249" s="80"/>
      <c r="Q249" s="80"/>
      <c r="R249" s="84">
        <f t="shared" si="16"/>
        <v>0</v>
      </c>
      <c r="S249" s="19" t="str">
        <f t="shared" si="9"/>
        <v>OK</v>
      </c>
      <c r="T249" s="48"/>
      <c r="U249" s="48"/>
      <c r="V249" s="48"/>
      <c r="W249" s="48"/>
      <c r="X249" s="48"/>
      <c r="Y249" s="50"/>
      <c r="Z249" s="50"/>
      <c r="AA249" s="50"/>
      <c r="AB249" s="50"/>
      <c r="AC249" s="50"/>
      <c r="AD249" s="50"/>
      <c r="AE249" s="50"/>
      <c r="AF249" s="51"/>
      <c r="AG249" s="51"/>
      <c r="AH249" s="51"/>
      <c r="AI249" s="51"/>
    </row>
    <row r="250" spans="1:35" ht="40" customHeight="1" x14ac:dyDescent="0.35">
      <c r="A250" s="109"/>
      <c r="B250" s="112"/>
      <c r="C250" s="33">
        <v>247</v>
      </c>
      <c r="D250" s="115"/>
      <c r="E250" s="39" t="s">
        <v>56</v>
      </c>
      <c r="F250" s="40" t="s">
        <v>37</v>
      </c>
      <c r="G250" s="40" t="s">
        <v>122</v>
      </c>
      <c r="H250" s="40" t="s">
        <v>29</v>
      </c>
      <c r="I250" s="38">
        <v>33.17</v>
      </c>
      <c r="J250" s="17">
        <v>0</v>
      </c>
      <c r="K250" s="79">
        <f t="shared" si="14"/>
        <v>0</v>
      </c>
      <c r="L250" s="81">
        <f t="shared" si="17"/>
        <v>0</v>
      </c>
      <c r="M250" s="82"/>
      <c r="N250" s="83">
        <f t="shared" si="15"/>
        <v>0</v>
      </c>
      <c r="O250" s="80"/>
      <c r="P250" s="80"/>
      <c r="Q250" s="80"/>
      <c r="R250" s="84">
        <f t="shared" si="16"/>
        <v>0</v>
      </c>
      <c r="S250" s="19" t="str">
        <f t="shared" si="9"/>
        <v>OK</v>
      </c>
      <c r="T250" s="48"/>
      <c r="U250" s="48"/>
      <c r="V250" s="48"/>
      <c r="W250" s="48"/>
      <c r="X250" s="48"/>
      <c r="Y250" s="50"/>
      <c r="Z250" s="50"/>
      <c r="AA250" s="50"/>
      <c r="AB250" s="50"/>
      <c r="AC250" s="50"/>
      <c r="AD250" s="50"/>
      <c r="AE250" s="50"/>
      <c r="AF250" s="51"/>
      <c r="AG250" s="51"/>
      <c r="AH250" s="51"/>
      <c r="AI250" s="51"/>
    </row>
    <row r="251" spans="1:35" ht="40" customHeight="1" x14ac:dyDescent="0.35">
      <c r="A251" s="109"/>
      <c r="B251" s="112"/>
      <c r="C251" s="33">
        <v>248</v>
      </c>
      <c r="D251" s="115"/>
      <c r="E251" s="39" t="s">
        <v>58</v>
      </c>
      <c r="F251" s="40" t="s">
        <v>37</v>
      </c>
      <c r="G251" s="40" t="s">
        <v>113</v>
      </c>
      <c r="H251" s="40" t="s">
        <v>29</v>
      </c>
      <c r="I251" s="38">
        <v>74.31</v>
      </c>
      <c r="J251" s="17">
        <v>0</v>
      </c>
      <c r="K251" s="79">
        <f t="shared" si="14"/>
        <v>0</v>
      </c>
      <c r="L251" s="81">
        <f t="shared" si="17"/>
        <v>0</v>
      </c>
      <c r="M251" s="82"/>
      <c r="N251" s="83">
        <f t="shared" si="15"/>
        <v>0</v>
      </c>
      <c r="O251" s="80"/>
      <c r="P251" s="80"/>
      <c r="Q251" s="80"/>
      <c r="R251" s="84">
        <f t="shared" si="16"/>
        <v>0</v>
      </c>
      <c r="S251" s="19" t="str">
        <f t="shared" si="9"/>
        <v>OK</v>
      </c>
      <c r="T251" s="48"/>
      <c r="U251" s="48"/>
      <c r="V251" s="48"/>
      <c r="W251" s="48"/>
      <c r="X251" s="48"/>
      <c r="Y251" s="50"/>
      <c r="Z251" s="50"/>
      <c r="AA251" s="50"/>
      <c r="AB251" s="50"/>
      <c r="AC251" s="50"/>
      <c r="AD251" s="50"/>
      <c r="AE251" s="50"/>
      <c r="AF251" s="51"/>
      <c r="AG251" s="51"/>
      <c r="AH251" s="51"/>
      <c r="AI251" s="51"/>
    </row>
    <row r="252" spans="1:35" ht="40" customHeight="1" x14ac:dyDescent="0.35">
      <c r="A252" s="109"/>
      <c r="B252" s="112"/>
      <c r="C252" s="33">
        <v>249</v>
      </c>
      <c r="D252" s="115"/>
      <c r="E252" s="39" t="s">
        <v>60</v>
      </c>
      <c r="F252" s="40" t="s">
        <v>37</v>
      </c>
      <c r="G252" s="40" t="s">
        <v>114</v>
      </c>
      <c r="H252" s="40" t="s">
        <v>29</v>
      </c>
      <c r="I252" s="38">
        <v>124.47</v>
      </c>
      <c r="J252" s="17">
        <v>0</v>
      </c>
      <c r="K252" s="79">
        <f t="shared" si="14"/>
        <v>0</v>
      </c>
      <c r="L252" s="81">
        <f t="shared" si="17"/>
        <v>0</v>
      </c>
      <c r="M252" s="82"/>
      <c r="N252" s="83">
        <f t="shared" si="15"/>
        <v>0</v>
      </c>
      <c r="O252" s="80"/>
      <c r="P252" s="80"/>
      <c r="Q252" s="80"/>
      <c r="R252" s="84">
        <f t="shared" si="16"/>
        <v>0</v>
      </c>
      <c r="S252" s="19" t="str">
        <f t="shared" si="9"/>
        <v>OK</v>
      </c>
      <c r="T252" s="48"/>
      <c r="U252" s="48"/>
      <c r="V252" s="48"/>
      <c r="W252" s="48"/>
      <c r="X252" s="48"/>
      <c r="Y252" s="50"/>
      <c r="Z252" s="50"/>
      <c r="AA252" s="50"/>
      <c r="AB252" s="50"/>
      <c r="AC252" s="50"/>
      <c r="AD252" s="50"/>
      <c r="AE252" s="50"/>
      <c r="AF252" s="51"/>
      <c r="AG252" s="51"/>
      <c r="AH252" s="51"/>
      <c r="AI252" s="51"/>
    </row>
    <row r="253" spans="1:35" ht="40" customHeight="1" x14ac:dyDescent="0.35">
      <c r="A253" s="109"/>
      <c r="B253" s="112"/>
      <c r="C253" s="33">
        <v>250</v>
      </c>
      <c r="D253" s="115"/>
      <c r="E253" s="39" t="s">
        <v>62</v>
      </c>
      <c r="F253" s="40" t="s">
        <v>125</v>
      </c>
      <c r="G253" s="40" t="s">
        <v>115</v>
      </c>
      <c r="H253" s="40" t="s">
        <v>29</v>
      </c>
      <c r="I253" s="38">
        <v>1329.82</v>
      </c>
      <c r="J253" s="17">
        <v>0</v>
      </c>
      <c r="K253" s="79">
        <f t="shared" si="14"/>
        <v>0</v>
      </c>
      <c r="L253" s="81">
        <f t="shared" si="17"/>
        <v>0</v>
      </c>
      <c r="M253" s="82"/>
      <c r="N253" s="83">
        <f t="shared" si="15"/>
        <v>0</v>
      </c>
      <c r="O253" s="80"/>
      <c r="P253" s="80"/>
      <c r="Q253" s="80"/>
      <c r="R253" s="84">
        <f t="shared" si="16"/>
        <v>0</v>
      </c>
      <c r="S253" s="19" t="str">
        <f t="shared" si="9"/>
        <v>OK</v>
      </c>
      <c r="T253" s="48"/>
      <c r="U253" s="48"/>
      <c r="V253" s="48"/>
      <c r="W253" s="48"/>
      <c r="X253" s="48"/>
      <c r="Y253" s="50"/>
      <c r="Z253" s="50"/>
      <c r="AA253" s="50"/>
      <c r="AB253" s="50"/>
      <c r="AC253" s="50"/>
      <c r="AD253" s="50"/>
      <c r="AE253" s="50"/>
      <c r="AF253" s="51"/>
      <c r="AG253" s="51"/>
      <c r="AH253" s="51"/>
      <c r="AI253" s="51"/>
    </row>
    <row r="254" spans="1:35" ht="40" customHeight="1" x14ac:dyDescent="0.35">
      <c r="A254" s="109"/>
      <c r="B254" s="112"/>
      <c r="C254" s="33">
        <v>251</v>
      </c>
      <c r="D254" s="115"/>
      <c r="E254" s="39" t="s">
        <v>64</v>
      </c>
      <c r="F254" s="40" t="s">
        <v>125</v>
      </c>
      <c r="G254" s="40" t="s">
        <v>115</v>
      </c>
      <c r="H254" s="40" t="s">
        <v>29</v>
      </c>
      <c r="I254" s="38">
        <v>699.21</v>
      </c>
      <c r="J254" s="17">
        <v>0</v>
      </c>
      <c r="K254" s="79">
        <f t="shared" si="14"/>
        <v>0</v>
      </c>
      <c r="L254" s="81">
        <f t="shared" si="17"/>
        <v>0</v>
      </c>
      <c r="M254" s="82"/>
      <c r="N254" s="83">
        <f t="shared" si="15"/>
        <v>0</v>
      </c>
      <c r="O254" s="80"/>
      <c r="P254" s="80"/>
      <c r="Q254" s="80"/>
      <c r="R254" s="84">
        <f t="shared" si="16"/>
        <v>0</v>
      </c>
      <c r="S254" s="19" t="str">
        <f t="shared" si="9"/>
        <v>OK</v>
      </c>
      <c r="T254" s="48"/>
      <c r="U254" s="48"/>
      <c r="V254" s="48"/>
      <c r="W254" s="48"/>
      <c r="X254" s="48"/>
      <c r="Y254" s="50"/>
      <c r="Z254" s="50"/>
      <c r="AA254" s="50"/>
      <c r="AB254" s="50"/>
      <c r="AC254" s="50"/>
      <c r="AD254" s="50"/>
      <c r="AE254" s="50"/>
      <c r="AF254" s="51"/>
      <c r="AG254" s="51"/>
      <c r="AH254" s="51"/>
      <c r="AI254" s="51"/>
    </row>
    <row r="255" spans="1:35" ht="40" customHeight="1" x14ac:dyDescent="0.35">
      <c r="A255" s="109"/>
      <c r="B255" s="112"/>
      <c r="C255" s="33">
        <v>252</v>
      </c>
      <c r="D255" s="115"/>
      <c r="E255" s="39" t="s">
        <v>65</v>
      </c>
      <c r="F255" s="40" t="s">
        <v>125</v>
      </c>
      <c r="G255" s="40" t="s">
        <v>116</v>
      </c>
      <c r="H255" s="40" t="s">
        <v>29</v>
      </c>
      <c r="I255" s="38">
        <v>160</v>
      </c>
      <c r="J255" s="17">
        <v>0</v>
      </c>
      <c r="K255" s="79">
        <f t="shared" si="14"/>
        <v>0</v>
      </c>
      <c r="L255" s="81">
        <f t="shared" si="17"/>
        <v>0</v>
      </c>
      <c r="M255" s="82"/>
      <c r="N255" s="83">
        <f t="shared" si="15"/>
        <v>0</v>
      </c>
      <c r="O255" s="80"/>
      <c r="P255" s="80"/>
      <c r="Q255" s="80"/>
      <c r="R255" s="84">
        <f t="shared" si="16"/>
        <v>0</v>
      </c>
      <c r="S255" s="19" t="str">
        <f t="shared" si="9"/>
        <v>OK</v>
      </c>
      <c r="T255" s="48"/>
      <c r="U255" s="48"/>
      <c r="V255" s="48"/>
      <c r="W255" s="48"/>
      <c r="X255" s="48"/>
      <c r="Y255" s="50"/>
      <c r="Z255" s="50"/>
      <c r="AA255" s="50"/>
      <c r="AB255" s="50"/>
      <c r="AC255" s="50"/>
      <c r="AD255" s="50"/>
      <c r="AE255" s="50"/>
      <c r="AF255" s="51"/>
      <c r="AG255" s="51"/>
      <c r="AH255" s="51"/>
      <c r="AI255" s="51"/>
    </row>
    <row r="256" spans="1:35" ht="40" customHeight="1" x14ac:dyDescent="0.35">
      <c r="A256" s="109"/>
      <c r="B256" s="112"/>
      <c r="C256" s="33">
        <v>253</v>
      </c>
      <c r="D256" s="115"/>
      <c r="E256" s="39" t="s">
        <v>69</v>
      </c>
      <c r="F256" s="40" t="s">
        <v>125</v>
      </c>
      <c r="G256" s="40" t="s">
        <v>137</v>
      </c>
      <c r="H256" s="40" t="s">
        <v>29</v>
      </c>
      <c r="I256" s="38">
        <v>433.26</v>
      </c>
      <c r="J256" s="17">
        <v>0</v>
      </c>
      <c r="K256" s="79">
        <f t="shared" si="14"/>
        <v>0</v>
      </c>
      <c r="L256" s="81">
        <f t="shared" si="17"/>
        <v>0</v>
      </c>
      <c r="M256" s="82"/>
      <c r="N256" s="83">
        <f t="shared" si="15"/>
        <v>0</v>
      </c>
      <c r="O256" s="80"/>
      <c r="P256" s="80"/>
      <c r="Q256" s="80"/>
      <c r="R256" s="84">
        <f t="shared" si="16"/>
        <v>0</v>
      </c>
      <c r="S256" s="19" t="str">
        <f t="shared" si="9"/>
        <v>OK</v>
      </c>
      <c r="T256" s="48"/>
      <c r="U256" s="48"/>
      <c r="V256" s="48"/>
      <c r="W256" s="48"/>
      <c r="X256" s="48"/>
      <c r="Y256" s="50"/>
      <c r="Z256" s="50"/>
      <c r="AA256" s="50"/>
      <c r="AB256" s="50"/>
      <c r="AC256" s="50"/>
      <c r="AD256" s="50"/>
      <c r="AE256" s="50"/>
      <c r="AF256" s="51"/>
      <c r="AG256" s="51"/>
      <c r="AH256" s="51"/>
      <c r="AI256" s="51"/>
    </row>
    <row r="257" spans="1:35" ht="40" customHeight="1" x14ac:dyDescent="0.35">
      <c r="A257" s="109"/>
      <c r="B257" s="112"/>
      <c r="C257" s="33">
        <v>254</v>
      </c>
      <c r="D257" s="115"/>
      <c r="E257" s="39" t="s">
        <v>70</v>
      </c>
      <c r="F257" s="40" t="s">
        <v>125</v>
      </c>
      <c r="G257" s="40" t="s">
        <v>71</v>
      </c>
      <c r="H257" s="40" t="s">
        <v>29</v>
      </c>
      <c r="I257" s="38">
        <v>164.74</v>
      </c>
      <c r="J257" s="17">
        <v>0</v>
      </c>
      <c r="K257" s="79">
        <f t="shared" si="14"/>
        <v>0</v>
      </c>
      <c r="L257" s="81">
        <f t="shared" si="17"/>
        <v>0</v>
      </c>
      <c r="M257" s="82"/>
      <c r="N257" s="83">
        <f t="shared" si="15"/>
        <v>0</v>
      </c>
      <c r="O257" s="80"/>
      <c r="P257" s="80"/>
      <c r="Q257" s="80"/>
      <c r="R257" s="84">
        <f t="shared" si="16"/>
        <v>0</v>
      </c>
      <c r="S257" s="19" t="str">
        <f t="shared" si="9"/>
        <v>OK</v>
      </c>
      <c r="T257" s="48"/>
      <c r="U257" s="48"/>
      <c r="V257" s="48"/>
      <c r="W257" s="48"/>
      <c r="X257" s="48"/>
      <c r="Y257" s="50"/>
      <c r="Z257" s="50"/>
      <c r="AA257" s="50"/>
      <c r="AB257" s="50"/>
      <c r="AC257" s="50"/>
      <c r="AD257" s="50"/>
      <c r="AE257" s="50"/>
      <c r="AF257" s="51"/>
      <c r="AG257" s="51"/>
      <c r="AH257" s="51"/>
      <c r="AI257" s="51"/>
    </row>
    <row r="258" spans="1:35" ht="40" customHeight="1" x14ac:dyDescent="0.35">
      <c r="A258" s="109"/>
      <c r="B258" s="112"/>
      <c r="C258" s="33">
        <v>255</v>
      </c>
      <c r="D258" s="115"/>
      <c r="E258" s="39" t="s">
        <v>72</v>
      </c>
      <c r="F258" s="40" t="s">
        <v>125</v>
      </c>
      <c r="G258" s="40" t="s">
        <v>101</v>
      </c>
      <c r="H258" s="40" t="s">
        <v>29</v>
      </c>
      <c r="I258" s="38">
        <v>960</v>
      </c>
      <c r="J258" s="17">
        <v>0</v>
      </c>
      <c r="K258" s="79">
        <f t="shared" si="14"/>
        <v>0</v>
      </c>
      <c r="L258" s="81">
        <f t="shared" si="17"/>
        <v>0</v>
      </c>
      <c r="M258" s="82"/>
      <c r="N258" s="83">
        <f t="shared" si="15"/>
        <v>0</v>
      </c>
      <c r="O258" s="80"/>
      <c r="P258" s="80"/>
      <c r="Q258" s="80"/>
      <c r="R258" s="84">
        <f t="shared" si="16"/>
        <v>0</v>
      </c>
      <c r="S258" s="19" t="str">
        <f t="shared" si="9"/>
        <v>OK</v>
      </c>
      <c r="T258" s="48"/>
      <c r="U258" s="48"/>
      <c r="V258" s="48"/>
      <c r="W258" s="48"/>
      <c r="X258" s="48"/>
      <c r="Y258" s="50"/>
      <c r="Z258" s="50"/>
      <c r="AA258" s="50"/>
      <c r="AB258" s="50"/>
      <c r="AC258" s="50"/>
      <c r="AD258" s="50"/>
      <c r="AE258" s="50"/>
      <c r="AF258" s="51"/>
      <c r="AG258" s="51"/>
      <c r="AH258" s="51"/>
      <c r="AI258" s="51"/>
    </row>
    <row r="259" spans="1:35" ht="40" customHeight="1" x14ac:dyDescent="0.35">
      <c r="A259" s="109"/>
      <c r="B259" s="112"/>
      <c r="C259" s="33">
        <v>256</v>
      </c>
      <c r="D259" s="115"/>
      <c r="E259" s="39" t="s">
        <v>74</v>
      </c>
      <c r="F259" s="40" t="s">
        <v>125</v>
      </c>
      <c r="G259" s="40" t="s">
        <v>102</v>
      </c>
      <c r="H259" s="40" t="s">
        <v>29</v>
      </c>
      <c r="I259" s="38">
        <v>1340</v>
      </c>
      <c r="J259" s="17">
        <v>0</v>
      </c>
      <c r="K259" s="79">
        <f t="shared" si="14"/>
        <v>0</v>
      </c>
      <c r="L259" s="81">
        <f t="shared" si="17"/>
        <v>0</v>
      </c>
      <c r="M259" s="82"/>
      <c r="N259" s="83">
        <f t="shared" si="15"/>
        <v>0</v>
      </c>
      <c r="O259" s="80"/>
      <c r="P259" s="80"/>
      <c r="Q259" s="80"/>
      <c r="R259" s="84">
        <f t="shared" si="16"/>
        <v>0</v>
      </c>
      <c r="S259" s="19" t="str">
        <f t="shared" si="9"/>
        <v>OK</v>
      </c>
      <c r="T259" s="48"/>
      <c r="U259" s="48"/>
      <c r="V259" s="48"/>
      <c r="W259" s="48"/>
      <c r="X259" s="48"/>
      <c r="Y259" s="50"/>
      <c r="Z259" s="50"/>
      <c r="AA259" s="50"/>
      <c r="AB259" s="50"/>
      <c r="AC259" s="50"/>
      <c r="AD259" s="50"/>
      <c r="AE259" s="50"/>
      <c r="AF259" s="51"/>
      <c r="AG259" s="51"/>
      <c r="AH259" s="51"/>
      <c r="AI259" s="51"/>
    </row>
    <row r="260" spans="1:35" ht="40" customHeight="1" x14ac:dyDescent="0.35">
      <c r="A260" s="109"/>
      <c r="B260" s="112"/>
      <c r="C260" s="33">
        <v>257</v>
      </c>
      <c r="D260" s="115"/>
      <c r="E260" s="39" t="s">
        <v>76</v>
      </c>
      <c r="F260" s="40" t="s">
        <v>125</v>
      </c>
      <c r="G260" s="40" t="s">
        <v>137</v>
      </c>
      <c r="H260" s="40" t="s">
        <v>29</v>
      </c>
      <c r="I260" s="38">
        <v>610.15</v>
      </c>
      <c r="J260" s="17">
        <v>0</v>
      </c>
      <c r="K260" s="79">
        <f t="shared" ref="K260:K323" si="18">IF(SUM(T260:AK260)&gt;J260,J260,SUM(T260:AK260))</f>
        <v>0</v>
      </c>
      <c r="L260" s="81">
        <f t="shared" si="17"/>
        <v>0</v>
      </c>
      <c r="M260" s="82"/>
      <c r="N260" s="83">
        <f t="shared" ref="N260:N323" si="19">ROUND(IF(J260*0.25-0.5&lt;0,0,J260*0.25-0.5),0)-Q260-O260</f>
        <v>0</v>
      </c>
      <c r="O260" s="80"/>
      <c r="P260" s="80"/>
      <c r="Q260" s="80"/>
      <c r="R260" s="84">
        <f t="shared" ref="R260:R323" si="20">J260-(SUM(T260:AC260))+M260</f>
        <v>0</v>
      </c>
      <c r="S260" s="19" t="str">
        <f t="shared" si="9"/>
        <v>OK</v>
      </c>
      <c r="T260" s="48"/>
      <c r="U260" s="48"/>
      <c r="V260" s="48"/>
      <c r="W260" s="48"/>
      <c r="X260" s="48"/>
      <c r="Y260" s="50"/>
      <c r="Z260" s="50"/>
      <c r="AA260" s="50"/>
      <c r="AB260" s="50"/>
      <c r="AC260" s="50"/>
      <c r="AD260" s="50"/>
      <c r="AE260" s="50"/>
      <c r="AF260" s="51"/>
      <c r="AG260" s="51"/>
      <c r="AH260" s="51"/>
      <c r="AI260" s="51"/>
    </row>
    <row r="261" spans="1:35" ht="40" customHeight="1" x14ac:dyDescent="0.35">
      <c r="A261" s="109"/>
      <c r="B261" s="112"/>
      <c r="C261" s="33">
        <v>258</v>
      </c>
      <c r="D261" s="115"/>
      <c r="E261" s="39" t="s">
        <v>77</v>
      </c>
      <c r="F261" s="40" t="s">
        <v>125</v>
      </c>
      <c r="G261" s="40" t="s">
        <v>137</v>
      </c>
      <c r="H261" s="40" t="s">
        <v>29</v>
      </c>
      <c r="I261" s="38">
        <v>1150.1199999999999</v>
      </c>
      <c r="J261" s="17">
        <v>0</v>
      </c>
      <c r="K261" s="79">
        <f t="shared" si="18"/>
        <v>0</v>
      </c>
      <c r="L261" s="81">
        <f t="shared" ref="L261:L324" si="21">(SUM(T261:AK261))</f>
        <v>0</v>
      </c>
      <c r="M261" s="82"/>
      <c r="N261" s="83">
        <f t="shared" si="19"/>
        <v>0</v>
      </c>
      <c r="O261" s="80"/>
      <c r="P261" s="80"/>
      <c r="Q261" s="80"/>
      <c r="R261" s="84">
        <f t="shared" si="20"/>
        <v>0</v>
      </c>
      <c r="S261" s="19" t="str">
        <f t="shared" si="9"/>
        <v>OK</v>
      </c>
      <c r="T261" s="48"/>
      <c r="U261" s="48"/>
      <c r="V261" s="48"/>
      <c r="W261" s="48"/>
      <c r="X261" s="48"/>
      <c r="Y261" s="50"/>
      <c r="Z261" s="50"/>
      <c r="AA261" s="50"/>
      <c r="AB261" s="50"/>
      <c r="AC261" s="50"/>
      <c r="AD261" s="50"/>
      <c r="AE261" s="50"/>
      <c r="AF261" s="51"/>
      <c r="AG261" s="51"/>
      <c r="AH261" s="51"/>
      <c r="AI261" s="51"/>
    </row>
    <row r="262" spans="1:35" ht="40" customHeight="1" x14ac:dyDescent="0.35">
      <c r="A262" s="109"/>
      <c r="B262" s="112"/>
      <c r="C262" s="33">
        <v>259</v>
      </c>
      <c r="D262" s="115"/>
      <c r="E262" s="39" t="s">
        <v>78</v>
      </c>
      <c r="F262" s="40" t="s">
        <v>125</v>
      </c>
      <c r="G262" s="40" t="s">
        <v>137</v>
      </c>
      <c r="H262" s="40" t="s">
        <v>29</v>
      </c>
      <c r="I262" s="38">
        <v>90</v>
      </c>
      <c r="J262" s="17">
        <v>0</v>
      </c>
      <c r="K262" s="79">
        <f t="shared" si="18"/>
        <v>0</v>
      </c>
      <c r="L262" s="81">
        <f t="shared" si="21"/>
        <v>0</v>
      </c>
      <c r="M262" s="82"/>
      <c r="N262" s="83">
        <f t="shared" si="19"/>
        <v>0</v>
      </c>
      <c r="O262" s="80"/>
      <c r="P262" s="80"/>
      <c r="Q262" s="80"/>
      <c r="R262" s="84">
        <f t="shared" si="20"/>
        <v>0</v>
      </c>
      <c r="S262" s="19" t="str">
        <f t="shared" si="9"/>
        <v>OK</v>
      </c>
      <c r="T262" s="48"/>
      <c r="U262" s="48"/>
      <c r="V262" s="48"/>
      <c r="W262" s="48"/>
      <c r="X262" s="48"/>
      <c r="Y262" s="50"/>
      <c r="Z262" s="50"/>
      <c r="AA262" s="50"/>
      <c r="AB262" s="50"/>
      <c r="AC262" s="50"/>
      <c r="AD262" s="50"/>
      <c r="AE262" s="50"/>
      <c r="AF262" s="51"/>
      <c r="AG262" s="51"/>
      <c r="AH262" s="51"/>
      <c r="AI262" s="51"/>
    </row>
    <row r="263" spans="1:35" ht="40" customHeight="1" x14ac:dyDescent="0.35">
      <c r="A263" s="109"/>
      <c r="B263" s="112"/>
      <c r="C263" s="33">
        <v>260</v>
      </c>
      <c r="D263" s="115"/>
      <c r="E263" s="39" t="s">
        <v>131</v>
      </c>
      <c r="F263" s="40" t="s">
        <v>125</v>
      </c>
      <c r="G263" s="40" t="s">
        <v>137</v>
      </c>
      <c r="H263" s="40" t="s">
        <v>29</v>
      </c>
      <c r="I263" s="38">
        <v>85.21</v>
      </c>
      <c r="J263" s="17">
        <v>0</v>
      </c>
      <c r="K263" s="79">
        <f t="shared" si="18"/>
        <v>0</v>
      </c>
      <c r="L263" s="81">
        <f t="shared" si="21"/>
        <v>0</v>
      </c>
      <c r="M263" s="82"/>
      <c r="N263" s="83">
        <f t="shared" si="19"/>
        <v>0</v>
      </c>
      <c r="O263" s="80"/>
      <c r="P263" s="80"/>
      <c r="Q263" s="80"/>
      <c r="R263" s="84">
        <f t="shared" si="20"/>
        <v>0</v>
      </c>
      <c r="S263" s="19" t="str">
        <f t="shared" si="9"/>
        <v>OK</v>
      </c>
      <c r="T263" s="48"/>
      <c r="U263" s="48"/>
      <c r="V263" s="48"/>
      <c r="W263" s="48"/>
      <c r="X263" s="48"/>
      <c r="Y263" s="50"/>
      <c r="Z263" s="50"/>
      <c r="AA263" s="50"/>
      <c r="AB263" s="50"/>
      <c r="AC263" s="50"/>
      <c r="AD263" s="50"/>
      <c r="AE263" s="50"/>
      <c r="AF263" s="51"/>
      <c r="AG263" s="51"/>
      <c r="AH263" s="51"/>
      <c r="AI263" s="51"/>
    </row>
    <row r="264" spans="1:35" ht="40" customHeight="1" x14ac:dyDescent="0.35">
      <c r="A264" s="109"/>
      <c r="B264" s="112"/>
      <c r="C264" s="33">
        <v>261</v>
      </c>
      <c r="D264" s="115"/>
      <c r="E264" s="39" t="s">
        <v>132</v>
      </c>
      <c r="F264" s="40" t="s">
        <v>37</v>
      </c>
      <c r="G264" s="40" t="s">
        <v>117</v>
      </c>
      <c r="H264" s="40" t="s">
        <v>29</v>
      </c>
      <c r="I264" s="38">
        <v>16.18</v>
      </c>
      <c r="J264" s="17">
        <v>0</v>
      </c>
      <c r="K264" s="79">
        <f t="shared" si="18"/>
        <v>0</v>
      </c>
      <c r="L264" s="81">
        <f t="shared" si="21"/>
        <v>0</v>
      </c>
      <c r="M264" s="82"/>
      <c r="N264" s="83">
        <f t="shared" si="19"/>
        <v>0</v>
      </c>
      <c r="O264" s="80"/>
      <c r="P264" s="80"/>
      <c r="Q264" s="80"/>
      <c r="R264" s="84">
        <f t="shared" si="20"/>
        <v>0</v>
      </c>
      <c r="S264" s="19" t="str">
        <f t="shared" si="9"/>
        <v>OK</v>
      </c>
      <c r="T264" s="48"/>
      <c r="U264" s="48"/>
      <c r="V264" s="48"/>
      <c r="W264" s="48"/>
      <c r="X264" s="48"/>
      <c r="Y264" s="50"/>
      <c r="Z264" s="50"/>
      <c r="AA264" s="50"/>
      <c r="AB264" s="50"/>
      <c r="AC264" s="50"/>
      <c r="AD264" s="50"/>
      <c r="AE264" s="50"/>
      <c r="AF264" s="51"/>
      <c r="AG264" s="51"/>
      <c r="AH264" s="51"/>
      <c r="AI264" s="51"/>
    </row>
    <row r="265" spans="1:35" ht="40" customHeight="1" x14ac:dyDescent="0.35">
      <c r="A265" s="109"/>
      <c r="B265" s="112"/>
      <c r="C265" s="33">
        <v>262</v>
      </c>
      <c r="D265" s="115"/>
      <c r="E265" s="39" t="s">
        <v>135</v>
      </c>
      <c r="F265" s="40" t="s">
        <v>37</v>
      </c>
      <c r="G265" s="40" t="s">
        <v>118</v>
      </c>
      <c r="H265" s="40" t="s">
        <v>29</v>
      </c>
      <c r="I265" s="38">
        <v>65.41</v>
      </c>
      <c r="J265" s="17">
        <v>0</v>
      </c>
      <c r="K265" s="79">
        <f t="shared" si="18"/>
        <v>0</v>
      </c>
      <c r="L265" s="81">
        <f t="shared" si="21"/>
        <v>0</v>
      </c>
      <c r="M265" s="82"/>
      <c r="N265" s="83">
        <f t="shared" si="19"/>
        <v>0</v>
      </c>
      <c r="O265" s="80"/>
      <c r="P265" s="80"/>
      <c r="Q265" s="80"/>
      <c r="R265" s="84">
        <f t="shared" si="20"/>
        <v>0</v>
      </c>
      <c r="S265" s="19" t="str">
        <f t="shared" si="9"/>
        <v>OK</v>
      </c>
      <c r="T265" s="48"/>
      <c r="U265" s="48"/>
      <c r="V265" s="48"/>
      <c r="W265" s="48"/>
      <c r="X265" s="48"/>
      <c r="Y265" s="50"/>
      <c r="Z265" s="50"/>
      <c r="AA265" s="50"/>
      <c r="AB265" s="50"/>
      <c r="AC265" s="50"/>
      <c r="AD265" s="50"/>
      <c r="AE265" s="50"/>
      <c r="AF265" s="51"/>
      <c r="AG265" s="51"/>
      <c r="AH265" s="51"/>
      <c r="AI265" s="51"/>
    </row>
    <row r="266" spans="1:35" ht="40" customHeight="1" x14ac:dyDescent="0.35">
      <c r="A266" s="109"/>
      <c r="B266" s="112"/>
      <c r="C266" s="33">
        <v>263</v>
      </c>
      <c r="D266" s="115"/>
      <c r="E266" s="39" t="s">
        <v>136</v>
      </c>
      <c r="F266" s="40" t="s">
        <v>37</v>
      </c>
      <c r="G266" s="40" t="s">
        <v>119</v>
      </c>
      <c r="H266" s="40" t="s">
        <v>29</v>
      </c>
      <c r="I266" s="38">
        <v>34.229999999999997</v>
      </c>
      <c r="J266" s="17">
        <v>0</v>
      </c>
      <c r="K266" s="79">
        <f t="shared" si="18"/>
        <v>0</v>
      </c>
      <c r="L266" s="81">
        <f t="shared" si="21"/>
        <v>0</v>
      </c>
      <c r="M266" s="82"/>
      <c r="N266" s="83">
        <f t="shared" si="19"/>
        <v>0</v>
      </c>
      <c r="O266" s="80"/>
      <c r="P266" s="80"/>
      <c r="Q266" s="80"/>
      <c r="R266" s="84">
        <f t="shared" si="20"/>
        <v>0</v>
      </c>
      <c r="S266" s="19" t="str">
        <f t="shared" si="9"/>
        <v>OK</v>
      </c>
      <c r="T266" s="48"/>
      <c r="U266" s="48"/>
      <c r="V266" s="48"/>
      <c r="W266" s="48"/>
      <c r="X266" s="48"/>
      <c r="Y266" s="50"/>
      <c r="Z266" s="50"/>
      <c r="AA266" s="50"/>
      <c r="AB266" s="50"/>
      <c r="AC266" s="50"/>
      <c r="AD266" s="50"/>
      <c r="AE266" s="50"/>
      <c r="AF266" s="51"/>
      <c r="AG266" s="51"/>
      <c r="AH266" s="51"/>
      <c r="AI266" s="51"/>
    </row>
    <row r="267" spans="1:35" ht="40" customHeight="1" x14ac:dyDescent="0.35">
      <c r="A267" s="109"/>
      <c r="B267" s="112"/>
      <c r="C267" s="33">
        <v>264</v>
      </c>
      <c r="D267" s="115"/>
      <c r="E267" s="39" t="s">
        <v>86</v>
      </c>
      <c r="F267" s="40" t="s">
        <v>125</v>
      </c>
      <c r="G267" s="40" t="s">
        <v>137</v>
      </c>
      <c r="H267" s="40" t="s">
        <v>29</v>
      </c>
      <c r="I267" s="38">
        <v>578.94000000000005</v>
      </c>
      <c r="J267" s="17">
        <v>0</v>
      </c>
      <c r="K267" s="79">
        <f t="shared" si="18"/>
        <v>0</v>
      </c>
      <c r="L267" s="81">
        <f t="shared" si="21"/>
        <v>0</v>
      </c>
      <c r="M267" s="82"/>
      <c r="N267" s="83">
        <f t="shared" si="19"/>
        <v>0</v>
      </c>
      <c r="O267" s="80"/>
      <c r="P267" s="80"/>
      <c r="Q267" s="80"/>
      <c r="R267" s="84">
        <f t="shared" si="20"/>
        <v>0</v>
      </c>
      <c r="S267" s="19" t="str">
        <f t="shared" si="9"/>
        <v>OK</v>
      </c>
      <c r="T267" s="48"/>
      <c r="U267" s="48"/>
      <c r="V267" s="48"/>
      <c r="W267" s="48"/>
      <c r="X267" s="48"/>
      <c r="Y267" s="50"/>
      <c r="Z267" s="50"/>
      <c r="AA267" s="50"/>
      <c r="AB267" s="50"/>
      <c r="AC267" s="50"/>
      <c r="AD267" s="50"/>
      <c r="AE267" s="50"/>
      <c r="AF267" s="51"/>
      <c r="AG267" s="51"/>
      <c r="AH267" s="51"/>
      <c r="AI267" s="51"/>
    </row>
    <row r="268" spans="1:35" ht="40" customHeight="1" x14ac:dyDescent="0.35">
      <c r="A268" s="109"/>
      <c r="B268" s="112"/>
      <c r="C268" s="33">
        <v>265</v>
      </c>
      <c r="D268" s="115"/>
      <c r="E268" s="39" t="s">
        <v>89</v>
      </c>
      <c r="F268" s="40" t="s">
        <v>37</v>
      </c>
      <c r="G268" s="40" t="s">
        <v>137</v>
      </c>
      <c r="H268" s="40" t="s">
        <v>29</v>
      </c>
      <c r="I268" s="38">
        <v>225.31</v>
      </c>
      <c r="J268" s="17">
        <v>0</v>
      </c>
      <c r="K268" s="79">
        <f t="shared" si="18"/>
        <v>0</v>
      </c>
      <c r="L268" s="81">
        <f t="shared" si="21"/>
        <v>0</v>
      </c>
      <c r="M268" s="82"/>
      <c r="N268" s="83">
        <f t="shared" si="19"/>
        <v>0</v>
      </c>
      <c r="O268" s="80"/>
      <c r="P268" s="80"/>
      <c r="Q268" s="80"/>
      <c r="R268" s="84">
        <f t="shared" si="20"/>
        <v>0</v>
      </c>
      <c r="S268" s="19" t="str">
        <f t="shared" si="9"/>
        <v>OK</v>
      </c>
      <c r="T268" s="48"/>
      <c r="U268" s="48"/>
      <c r="V268" s="48"/>
      <c r="W268" s="48"/>
      <c r="X268" s="48"/>
      <c r="Y268" s="50"/>
      <c r="Z268" s="50"/>
      <c r="AA268" s="50"/>
      <c r="AB268" s="50"/>
      <c r="AC268" s="50"/>
      <c r="AD268" s="50"/>
      <c r="AE268" s="50"/>
      <c r="AF268" s="51"/>
      <c r="AG268" s="51"/>
      <c r="AH268" s="51"/>
      <c r="AI268" s="51"/>
    </row>
    <row r="269" spans="1:35" ht="40" customHeight="1" x14ac:dyDescent="0.35">
      <c r="A269" s="109"/>
      <c r="B269" s="112"/>
      <c r="C269" s="33">
        <v>266</v>
      </c>
      <c r="D269" s="115"/>
      <c r="E269" s="39" t="s">
        <v>90</v>
      </c>
      <c r="F269" s="40" t="s">
        <v>37</v>
      </c>
      <c r="G269" s="40" t="s">
        <v>137</v>
      </c>
      <c r="H269" s="40" t="s">
        <v>29</v>
      </c>
      <c r="I269" s="38">
        <v>135</v>
      </c>
      <c r="J269" s="17">
        <v>0</v>
      </c>
      <c r="K269" s="79">
        <f t="shared" si="18"/>
        <v>0</v>
      </c>
      <c r="L269" s="81">
        <f t="shared" si="21"/>
        <v>0</v>
      </c>
      <c r="M269" s="82"/>
      <c r="N269" s="83">
        <f t="shared" si="19"/>
        <v>0</v>
      </c>
      <c r="O269" s="80"/>
      <c r="P269" s="80"/>
      <c r="Q269" s="80"/>
      <c r="R269" s="84">
        <f t="shared" si="20"/>
        <v>0</v>
      </c>
      <c r="S269" s="19" t="str">
        <f t="shared" si="9"/>
        <v>OK</v>
      </c>
      <c r="T269" s="48"/>
      <c r="U269" s="48"/>
      <c r="V269" s="48"/>
      <c r="W269" s="48"/>
      <c r="X269" s="48"/>
      <c r="Y269" s="50"/>
      <c r="Z269" s="50"/>
      <c r="AA269" s="50"/>
      <c r="AB269" s="50"/>
      <c r="AC269" s="50"/>
      <c r="AD269" s="50"/>
      <c r="AE269" s="50"/>
      <c r="AF269" s="51"/>
      <c r="AG269" s="51"/>
      <c r="AH269" s="51"/>
      <c r="AI269" s="51"/>
    </row>
    <row r="270" spans="1:35" ht="40" customHeight="1" x14ac:dyDescent="0.35">
      <c r="A270" s="110"/>
      <c r="B270" s="113"/>
      <c r="C270" s="33">
        <v>267</v>
      </c>
      <c r="D270" s="116"/>
      <c r="E270" s="39" t="s">
        <v>91</v>
      </c>
      <c r="F270" s="40" t="s">
        <v>37</v>
      </c>
      <c r="G270" s="40" t="s">
        <v>120</v>
      </c>
      <c r="H270" s="40" t="s">
        <v>29</v>
      </c>
      <c r="I270" s="38">
        <v>24.21</v>
      </c>
      <c r="J270" s="17">
        <v>0</v>
      </c>
      <c r="K270" s="79">
        <f t="shared" si="18"/>
        <v>0</v>
      </c>
      <c r="L270" s="81">
        <f t="shared" si="21"/>
        <v>0</v>
      </c>
      <c r="M270" s="82"/>
      <c r="N270" s="83">
        <f t="shared" si="19"/>
        <v>0</v>
      </c>
      <c r="O270" s="80"/>
      <c r="P270" s="80"/>
      <c r="Q270" s="80"/>
      <c r="R270" s="84">
        <f t="shared" si="20"/>
        <v>0</v>
      </c>
      <c r="S270" s="19" t="str">
        <f t="shared" si="9"/>
        <v>OK</v>
      </c>
      <c r="T270" s="48"/>
      <c r="U270" s="48"/>
      <c r="V270" s="48"/>
      <c r="W270" s="48"/>
      <c r="X270" s="48"/>
      <c r="Y270" s="50"/>
      <c r="Z270" s="50"/>
      <c r="AA270" s="50"/>
      <c r="AB270" s="50"/>
      <c r="AC270" s="50"/>
      <c r="AD270" s="50"/>
      <c r="AE270" s="50"/>
      <c r="AF270" s="51"/>
      <c r="AG270" s="51"/>
      <c r="AH270" s="51"/>
      <c r="AI270" s="51"/>
    </row>
    <row r="271" spans="1:35" ht="40" customHeight="1" x14ac:dyDescent="0.35">
      <c r="A271" s="108" t="s">
        <v>146</v>
      </c>
      <c r="B271" s="111">
        <v>8</v>
      </c>
      <c r="C271" s="33">
        <v>268</v>
      </c>
      <c r="D271" s="114" t="s">
        <v>123</v>
      </c>
      <c r="E271" s="39" t="s">
        <v>27</v>
      </c>
      <c r="F271" s="40" t="s">
        <v>125</v>
      </c>
      <c r="G271" s="40" t="s">
        <v>28</v>
      </c>
      <c r="H271" s="40" t="s">
        <v>29</v>
      </c>
      <c r="I271" s="38">
        <v>242.52</v>
      </c>
      <c r="J271" s="17">
        <v>0</v>
      </c>
      <c r="K271" s="79">
        <f t="shared" si="18"/>
        <v>0</v>
      </c>
      <c r="L271" s="81">
        <f t="shared" si="21"/>
        <v>0</v>
      </c>
      <c r="M271" s="82"/>
      <c r="N271" s="83">
        <f t="shared" si="19"/>
        <v>0</v>
      </c>
      <c r="O271" s="80"/>
      <c r="P271" s="80"/>
      <c r="Q271" s="80"/>
      <c r="R271" s="84">
        <f t="shared" si="20"/>
        <v>0</v>
      </c>
      <c r="S271" s="19" t="str">
        <f t="shared" si="9"/>
        <v>OK</v>
      </c>
      <c r="T271" s="48"/>
      <c r="U271" s="48"/>
      <c r="V271" s="48"/>
      <c r="W271" s="48"/>
      <c r="X271" s="48"/>
      <c r="Y271" s="50"/>
      <c r="Z271" s="50"/>
      <c r="AA271" s="50"/>
      <c r="AB271" s="50"/>
      <c r="AC271" s="50"/>
      <c r="AD271" s="50"/>
      <c r="AE271" s="50"/>
      <c r="AF271" s="51"/>
      <c r="AG271" s="51"/>
      <c r="AH271" s="51"/>
      <c r="AI271" s="51"/>
    </row>
    <row r="272" spans="1:35" ht="40" customHeight="1" x14ac:dyDescent="0.35">
      <c r="A272" s="109"/>
      <c r="B272" s="112"/>
      <c r="C272" s="33">
        <v>269</v>
      </c>
      <c r="D272" s="115"/>
      <c r="E272" s="39" t="s">
        <v>30</v>
      </c>
      <c r="F272" s="40" t="s">
        <v>31</v>
      </c>
      <c r="G272" s="40" t="s">
        <v>28</v>
      </c>
      <c r="H272" s="40" t="s">
        <v>29</v>
      </c>
      <c r="I272" s="38">
        <v>19.399999999999999</v>
      </c>
      <c r="J272" s="17">
        <v>0</v>
      </c>
      <c r="K272" s="79">
        <f t="shared" si="18"/>
        <v>0</v>
      </c>
      <c r="L272" s="81">
        <f t="shared" si="21"/>
        <v>0</v>
      </c>
      <c r="M272" s="82"/>
      <c r="N272" s="83">
        <f t="shared" si="19"/>
        <v>0</v>
      </c>
      <c r="O272" s="80"/>
      <c r="P272" s="80"/>
      <c r="Q272" s="80"/>
      <c r="R272" s="84">
        <f t="shared" si="20"/>
        <v>0</v>
      </c>
      <c r="S272" s="19" t="str">
        <f t="shared" si="9"/>
        <v>OK</v>
      </c>
      <c r="T272" s="48"/>
      <c r="U272" s="48"/>
      <c r="V272" s="48"/>
      <c r="W272" s="48"/>
      <c r="X272" s="48"/>
      <c r="Y272" s="50"/>
      <c r="Z272" s="50"/>
      <c r="AA272" s="50"/>
      <c r="AB272" s="50"/>
      <c r="AC272" s="50"/>
      <c r="AD272" s="50"/>
      <c r="AE272" s="50"/>
      <c r="AF272" s="51"/>
      <c r="AG272" s="51"/>
      <c r="AH272" s="51"/>
      <c r="AI272" s="51"/>
    </row>
    <row r="273" spans="1:35" ht="40" customHeight="1" x14ac:dyDescent="0.35">
      <c r="A273" s="109"/>
      <c r="B273" s="112"/>
      <c r="C273" s="33">
        <v>270</v>
      </c>
      <c r="D273" s="115"/>
      <c r="E273" s="39" t="s">
        <v>32</v>
      </c>
      <c r="F273" s="40" t="s">
        <v>125</v>
      </c>
      <c r="G273" s="40" t="s">
        <v>28</v>
      </c>
      <c r="H273" s="40" t="s">
        <v>29</v>
      </c>
      <c r="I273" s="38">
        <v>31.04</v>
      </c>
      <c r="J273" s="17">
        <v>0</v>
      </c>
      <c r="K273" s="79">
        <f t="shared" si="18"/>
        <v>0</v>
      </c>
      <c r="L273" s="81">
        <f t="shared" si="21"/>
        <v>0</v>
      </c>
      <c r="M273" s="82"/>
      <c r="N273" s="83">
        <f t="shared" si="19"/>
        <v>0</v>
      </c>
      <c r="O273" s="80"/>
      <c r="P273" s="80"/>
      <c r="Q273" s="80"/>
      <c r="R273" s="84">
        <f t="shared" si="20"/>
        <v>0</v>
      </c>
      <c r="S273" s="19" t="str">
        <f t="shared" si="9"/>
        <v>OK</v>
      </c>
      <c r="T273" s="48"/>
      <c r="U273" s="48"/>
      <c r="V273" s="48"/>
      <c r="W273" s="48"/>
      <c r="X273" s="48"/>
      <c r="Y273" s="50"/>
      <c r="Z273" s="50"/>
      <c r="AA273" s="50"/>
      <c r="AB273" s="50"/>
      <c r="AC273" s="50"/>
      <c r="AD273" s="50"/>
      <c r="AE273" s="50"/>
      <c r="AF273" s="51"/>
      <c r="AG273" s="51"/>
      <c r="AH273" s="51"/>
      <c r="AI273" s="51"/>
    </row>
    <row r="274" spans="1:35" ht="40" customHeight="1" x14ac:dyDescent="0.35">
      <c r="A274" s="109"/>
      <c r="B274" s="112"/>
      <c r="C274" s="33">
        <v>271</v>
      </c>
      <c r="D274" s="115"/>
      <c r="E274" s="39" t="s">
        <v>33</v>
      </c>
      <c r="F274" s="40" t="s">
        <v>125</v>
      </c>
      <c r="G274" s="40" t="s">
        <v>34</v>
      </c>
      <c r="H274" s="40" t="s">
        <v>29</v>
      </c>
      <c r="I274" s="38">
        <v>50.44</v>
      </c>
      <c r="J274" s="17">
        <v>0</v>
      </c>
      <c r="K274" s="79">
        <f t="shared" si="18"/>
        <v>0</v>
      </c>
      <c r="L274" s="81">
        <f t="shared" si="21"/>
        <v>0</v>
      </c>
      <c r="M274" s="82"/>
      <c r="N274" s="83">
        <f t="shared" si="19"/>
        <v>0</v>
      </c>
      <c r="O274" s="80"/>
      <c r="P274" s="80"/>
      <c r="Q274" s="80"/>
      <c r="R274" s="84">
        <f t="shared" si="20"/>
        <v>0</v>
      </c>
      <c r="S274" s="19" t="str">
        <f t="shared" si="9"/>
        <v>OK</v>
      </c>
      <c r="T274" s="48"/>
      <c r="U274" s="48"/>
      <c r="V274" s="48"/>
      <c r="W274" s="48"/>
      <c r="X274" s="48"/>
      <c r="Y274" s="50"/>
      <c r="Z274" s="50"/>
      <c r="AA274" s="50"/>
      <c r="AB274" s="50"/>
      <c r="AC274" s="50"/>
      <c r="AD274" s="50"/>
      <c r="AE274" s="50"/>
      <c r="AF274" s="51"/>
      <c r="AG274" s="51"/>
      <c r="AH274" s="51"/>
      <c r="AI274" s="51"/>
    </row>
    <row r="275" spans="1:35" ht="40" customHeight="1" x14ac:dyDescent="0.35">
      <c r="A275" s="109"/>
      <c r="B275" s="112"/>
      <c r="C275" s="33">
        <v>272</v>
      </c>
      <c r="D275" s="115"/>
      <c r="E275" s="39" t="s">
        <v>35</v>
      </c>
      <c r="F275" s="40" t="s">
        <v>125</v>
      </c>
      <c r="G275" s="40" t="s">
        <v>36</v>
      </c>
      <c r="H275" s="40" t="s">
        <v>29</v>
      </c>
      <c r="I275" s="38">
        <v>72.75</v>
      </c>
      <c r="J275" s="17">
        <v>0</v>
      </c>
      <c r="K275" s="79">
        <f t="shared" si="18"/>
        <v>0</v>
      </c>
      <c r="L275" s="81">
        <f t="shared" si="21"/>
        <v>0</v>
      </c>
      <c r="M275" s="82"/>
      <c r="N275" s="83">
        <f t="shared" si="19"/>
        <v>0</v>
      </c>
      <c r="O275" s="80"/>
      <c r="P275" s="80"/>
      <c r="Q275" s="80"/>
      <c r="R275" s="84">
        <f t="shared" si="20"/>
        <v>0</v>
      </c>
      <c r="S275" s="19" t="str">
        <f t="shared" si="9"/>
        <v>OK</v>
      </c>
      <c r="T275" s="48"/>
      <c r="U275" s="48"/>
      <c r="V275" s="48"/>
      <c r="W275" s="48"/>
      <c r="X275" s="48"/>
      <c r="Y275" s="50"/>
      <c r="Z275" s="50"/>
      <c r="AA275" s="50"/>
      <c r="AB275" s="50"/>
      <c r="AC275" s="50"/>
      <c r="AD275" s="50"/>
      <c r="AE275" s="50"/>
      <c r="AF275" s="51"/>
      <c r="AG275" s="51"/>
      <c r="AH275" s="51"/>
      <c r="AI275" s="51"/>
    </row>
    <row r="276" spans="1:35" ht="40" customHeight="1" x14ac:dyDescent="0.35">
      <c r="A276" s="109"/>
      <c r="B276" s="112"/>
      <c r="C276" s="33">
        <v>273</v>
      </c>
      <c r="D276" s="115"/>
      <c r="E276" s="39" t="s">
        <v>127</v>
      </c>
      <c r="F276" s="40" t="s">
        <v>125</v>
      </c>
      <c r="G276" s="40" t="s">
        <v>28</v>
      </c>
      <c r="H276" s="40" t="s">
        <v>29</v>
      </c>
      <c r="I276" s="38">
        <v>6.39</v>
      </c>
      <c r="J276" s="17">
        <v>0</v>
      </c>
      <c r="K276" s="79">
        <f t="shared" si="18"/>
        <v>0</v>
      </c>
      <c r="L276" s="81">
        <f t="shared" si="21"/>
        <v>0</v>
      </c>
      <c r="M276" s="82"/>
      <c r="N276" s="83">
        <f t="shared" si="19"/>
        <v>0</v>
      </c>
      <c r="O276" s="80"/>
      <c r="P276" s="80"/>
      <c r="Q276" s="80"/>
      <c r="R276" s="84">
        <f t="shared" si="20"/>
        <v>0</v>
      </c>
      <c r="S276" s="19" t="str">
        <f t="shared" si="9"/>
        <v>OK</v>
      </c>
      <c r="T276" s="48"/>
      <c r="U276" s="48"/>
      <c r="V276" s="48"/>
      <c r="W276" s="48"/>
      <c r="X276" s="48"/>
      <c r="Y276" s="50"/>
      <c r="Z276" s="50"/>
      <c r="AA276" s="50"/>
      <c r="AB276" s="50"/>
      <c r="AC276" s="50"/>
      <c r="AD276" s="50"/>
      <c r="AE276" s="50"/>
      <c r="AF276" s="51"/>
      <c r="AG276" s="51"/>
      <c r="AH276" s="51"/>
      <c r="AI276" s="51"/>
    </row>
    <row r="277" spans="1:35" ht="40" customHeight="1" x14ac:dyDescent="0.35">
      <c r="A277" s="109"/>
      <c r="B277" s="112"/>
      <c r="C277" s="33">
        <v>274</v>
      </c>
      <c r="D277" s="115"/>
      <c r="E277" s="39" t="s">
        <v>128</v>
      </c>
      <c r="F277" s="40" t="s">
        <v>37</v>
      </c>
      <c r="G277" s="40" t="s">
        <v>38</v>
      </c>
      <c r="H277" s="40" t="s">
        <v>29</v>
      </c>
      <c r="I277" s="38">
        <v>12.93</v>
      </c>
      <c r="J277" s="17">
        <v>0</v>
      </c>
      <c r="K277" s="79">
        <f t="shared" si="18"/>
        <v>0</v>
      </c>
      <c r="L277" s="81">
        <f t="shared" si="21"/>
        <v>0</v>
      </c>
      <c r="M277" s="82"/>
      <c r="N277" s="83">
        <f t="shared" si="19"/>
        <v>0</v>
      </c>
      <c r="O277" s="80"/>
      <c r="P277" s="80"/>
      <c r="Q277" s="80"/>
      <c r="R277" s="84">
        <f t="shared" si="20"/>
        <v>0</v>
      </c>
      <c r="S277" s="19" t="str">
        <f t="shared" si="9"/>
        <v>OK</v>
      </c>
      <c r="T277" s="48"/>
      <c r="U277" s="48"/>
      <c r="V277" s="48"/>
      <c r="W277" s="48"/>
      <c r="X277" s="48"/>
      <c r="Y277" s="50"/>
      <c r="Z277" s="50"/>
      <c r="AA277" s="50"/>
      <c r="AB277" s="50"/>
      <c r="AC277" s="50"/>
      <c r="AD277" s="50"/>
      <c r="AE277" s="50"/>
      <c r="AF277" s="51"/>
      <c r="AG277" s="51"/>
      <c r="AH277" s="51"/>
      <c r="AI277" s="51"/>
    </row>
    <row r="278" spans="1:35" ht="40" customHeight="1" x14ac:dyDescent="0.35">
      <c r="A278" s="109"/>
      <c r="B278" s="112"/>
      <c r="C278" s="33">
        <v>275</v>
      </c>
      <c r="D278" s="115"/>
      <c r="E278" s="39" t="s">
        <v>129</v>
      </c>
      <c r="F278" s="40" t="s">
        <v>37</v>
      </c>
      <c r="G278" s="40" t="s">
        <v>39</v>
      </c>
      <c r="H278" s="40" t="s">
        <v>29</v>
      </c>
      <c r="I278" s="38">
        <v>19.04</v>
      </c>
      <c r="J278" s="17">
        <v>0</v>
      </c>
      <c r="K278" s="79">
        <f t="shared" si="18"/>
        <v>0</v>
      </c>
      <c r="L278" s="81">
        <f t="shared" si="21"/>
        <v>0</v>
      </c>
      <c r="M278" s="82"/>
      <c r="N278" s="83">
        <f t="shared" si="19"/>
        <v>0</v>
      </c>
      <c r="O278" s="80"/>
      <c r="P278" s="80"/>
      <c r="Q278" s="80"/>
      <c r="R278" s="84">
        <f t="shared" si="20"/>
        <v>0</v>
      </c>
      <c r="S278" s="19" t="str">
        <f t="shared" si="9"/>
        <v>OK</v>
      </c>
      <c r="T278" s="48"/>
      <c r="U278" s="48"/>
      <c r="V278" s="48"/>
      <c r="W278" s="48"/>
      <c r="X278" s="48"/>
      <c r="Y278" s="50"/>
      <c r="Z278" s="50"/>
      <c r="AA278" s="50"/>
      <c r="AB278" s="50"/>
      <c r="AC278" s="50"/>
      <c r="AD278" s="50"/>
      <c r="AE278" s="50"/>
      <c r="AF278" s="51"/>
      <c r="AG278" s="51"/>
      <c r="AH278" s="51"/>
      <c r="AI278" s="51"/>
    </row>
    <row r="279" spans="1:35" ht="40" customHeight="1" x14ac:dyDescent="0.35">
      <c r="A279" s="109"/>
      <c r="B279" s="112"/>
      <c r="C279" s="33">
        <v>276</v>
      </c>
      <c r="D279" s="115"/>
      <c r="E279" s="39" t="s">
        <v>130</v>
      </c>
      <c r="F279" s="40" t="s">
        <v>37</v>
      </c>
      <c r="G279" s="40" t="s">
        <v>40</v>
      </c>
      <c r="H279" s="40" t="s">
        <v>29</v>
      </c>
      <c r="I279" s="38">
        <v>20.69</v>
      </c>
      <c r="J279" s="17">
        <v>0</v>
      </c>
      <c r="K279" s="79">
        <f t="shared" si="18"/>
        <v>0</v>
      </c>
      <c r="L279" s="81">
        <f t="shared" si="21"/>
        <v>0</v>
      </c>
      <c r="M279" s="82"/>
      <c r="N279" s="83">
        <f t="shared" si="19"/>
        <v>0</v>
      </c>
      <c r="O279" s="80"/>
      <c r="P279" s="80"/>
      <c r="Q279" s="80"/>
      <c r="R279" s="84">
        <f t="shared" si="20"/>
        <v>0</v>
      </c>
      <c r="S279" s="19" t="str">
        <f t="shared" si="9"/>
        <v>OK</v>
      </c>
      <c r="T279" s="48"/>
      <c r="U279" s="48"/>
      <c r="V279" s="48"/>
      <c r="W279" s="48"/>
      <c r="X279" s="48"/>
      <c r="Y279" s="50"/>
      <c r="Z279" s="50"/>
      <c r="AA279" s="50"/>
      <c r="AB279" s="50"/>
      <c r="AC279" s="50"/>
      <c r="AD279" s="50"/>
      <c r="AE279" s="50"/>
      <c r="AF279" s="51"/>
      <c r="AG279" s="51"/>
      <c r="AH279" s="51"/>
      <c r="AI279" s="51"/>
    </row>
    <row r="280" spans="1:35" ht="40" customHeight="1" x14ac:dyDescent="0.35">
      <c r="A280" s="109"/>
      <c r="B280" s="112"/>
      <c r="C280" s="33">
        <v>277</v>
      </c>
      <c r="D280" s="115"/>
      <c r="E280" s="39" t="s">
        <v>41</v>
      </c>
      <c r="F280" s="40" t="s">
        <v>10</v>
      </c>
      <c r="G280" s="40" t="s">
        <v>28</v>
      </c>
      <c r="H280" s="40" t="s">
        <v>29</v>
      </c>
      <c r="I280" s="38">
        <v>72.05</v>
      </c>
      <c r="J280" s="17">
        <v>0</v>
      </c>
      <c r="K280" s="79">
        <f t="shared" si="18"/>
        <v>0</v>
      </c>
      <c r="L280" s="81">
        <f t="shared" si="21"/>
        <v>0</v>
      </c>
      <c r="M280" s="82"/>
      <c r="N280" s="83">
        <f t="shared" si="19"/>
        <v>0</v>
      </c>
      <c r="O280" s="80"/>
      <c r="P280" s="80"/>
      <c r="Q280" s="80"/>
      <c r="R280" s="84">
        <f t="shared" si="20"/>
        <v>0</v>
      </c>
      <c r="S280" s="19" t="str">
        <f t="shared" si="9"/>
        <v>OK</v>
      </c>
      <c r="T280" s="48"/>
      <c r="U280" s="48"/>
      <c r="V280" s="48"/>
      <c r="W280" s="48"/>
      <c r="X280" s="48"/>
      <c r="Y280" s="50"/>
      <c r="Z280" s="50"/>
      <c r="AA280" s="50"/>
      <c r="AB280" s="50"/>
      <c r="AC280" s="50"/>
      <c r="AD280" s="50"/>
      <c r="AE280" s="50"/>
      <c r="AF280" s="51"/>
      <c r="AG280" s="51"/>
      <c r="AH280" s="51"/>
      <c r="AI280" s="51"/>
    </row>
    <row r="281" spans="1:35" ht="40" customHeight="1" x14ac:dyDescent="0.35">
      <c r="A281" s="109"/>
      <c r="B281" s="112"/>
      <c r="C281" s="33">
        <v>278</v>
      </c>
      <c r="D281" s="115"/>
      <c r="E281" s="39" t="s">
        <v>42</v>
      </c>
      <c r="F281" s="40" t="s">
        <v>43</v>
      </c>
      <c r="G281" s="40" t="s">
        <v>28</v>
      </c>
      <c r="H281" s="40" t="s">
        <v>29</v>
      </c>
      <c r="I281" s="38">
        <v>25.77</v>
      </c>
      <c r="J281" s="17">
        <v>0</v>
      </c>
      <c r="K281" s="79">
        <f t="shared" si="18"/>
        <v>0</v>
      </c>
      <c r="L281" s="81">
        <f t="shared" si="21"/>
        <v>0</v>
      </c>
      <c r="M281" s="82"/>
      <c r="N281" s="83">
        <f t="shared" si="19"/>
        <v>0</v>
      </c>
      <c r="O281" s="80"/>
      <c r="P281" s="80"/>
      <c r="Q281" s="80"/>
      <c r="R281" s="84">
        <f t="shared" si="20"/>
        <v>0</v>
      </c>
      <c r="S281" s="19" t="str">
        <f t="shared" si="9"/>
        <v>OK</v>
      </c>
      <c r="T281" s="48"/>
      <c r="U281" s="48"/>
      <c r="V281" s="48"/>
      <c r="W281" s="48"/>
      <c r="X281" s="48"/>
      <c r="Y281" s="50"/>
      <c r="Z281" s="50"/>
      <c r="AA281" s="50"/>
      <c r="AB281" s="50"/>
      <c r="AC281" s="50"/>
      <c r="AD281" s="50"/>
      <c r="AE281" s="50"/>
      <c r="AF281" s="51"/>
      <c r="AG281" s="51"/>
      <c r="AH281" s="51"/>
      <c r="AI281" s="51"/>
    </row>
    <row r="282" spans="1:35" ht="40" customHeight="1" x14ac:dyDescent="0.35">
      <c r="A282" s="109"/>
      <c r="B282" s="112"/>
      <c r="C282" s="33">
        <v>279</v>
      </c>
      <c r="D282" s="115"/>
      <c r="E282" s="39" t="s">
        <v>44</v>
      </c>
      <c r="F282" s="40" t="s">
        <v>37</v>
      </c>
      <c r="G282" s="40" t="s">
        <v>45</v>
      </c>
      <c r="H282" s="40" t="s">
        <v>29</v>
      </c>
      <c r="I282" s="38">
        <v>33.18</v>
      </c>
      <c r="J282" s="17">
        <v>0</v>
      </c>
      <c r="K282" s="79">
        <f t="shared" si="18"/>
        <v>0</v>
      </c>
      <c r="L282" s="81">
        <f t="shared" si="21"/>
        <v>0</v>
      </c>
      <c r="M282" s="82"/>
      <c r="N282" s="83">
        <f t="shared" si="19"/>
        <v>0</v>
      </c>
      <c r="O282" s="80"/>
      <c r="P282" s="80"/>
      <c r="Q282" s="80"/>
      <c r="R282" s="84">
        <f t="shared" si="20"/>
        <v>0</v>
      </c>
      <c r="S282" s="19" t="str">
        <f t="shared" si="9"/>
        <v>OK</v>
      </c>
      <c r="T282" s="48"/>
      <c r="U282" s="48"/>
      <c r="V282" s="48"/>
      <c r="W282" s="48"/>
      <c r="X282" s="48"/>
      <c r="Y282" s="50"/>
      <c r="Z282" s="50"/>
      <c r="AA282" s="50"/>
      <c r="AB282" s="50"/>
      <c r="AC282" s="50"/>
      <c r="AD282" s="50"/>
      <c r="AE282" s="50"/>
      <c r="AF282" s="51"/>
      <c r="AG282" s="51"/>
      <c r="AH282" s="51"/>
      <c r="AI282" s="51"/>
    </row>
    <row r="283" spans="1:35" ht="40" customHeight="1" x14ac:dyDescent="0.35">
      <c r="A283" s="109"/>
      <c r="B283" s="112"/>
      <c r="C283" s="33">
        <v>280</v>
      </c>
      <c r="D283" s="115"/>
      <c r="E283" s="39" t="s">
        <v>46</v>
      </c>
      <c r="F283" s="40" t="s">
        <v>37</v>
      </c>
      <c r="G283" s="40" t="s">
        <v>47</v>
      </c>
      <c r="H283" s="40" t="s">
        <v>29</v>
      </c>
      <c r="I283" s="38">
        <v>26.19</v>
      </c>
      <c r="J283" s="17">
        <v>0</v>
      </c>
      <c r="K283" s="79">
        <f t="shared" si="18"/>
        <v>0</v>
      </c>
      <c r="L283" s="81">
        <f t="shared" si="21"/>
        <v>0</v>
      </c>
      <c r="M283" s="82"/>
      <c r="N283" s="83">
        <f t="shared" si="19"/>
        <v>0</v>
      </c>
      <c r="O283" s="80"/>
      <c r="P283" s="80"/>
      <c r="Q283" s="80"/>
      <c r="R283" s="84">
        <f t="shared" si="20"/>
        <v>0</v>
      </c>
      <c r="S283" s="19" t="str">
        <f t="shared" si="9"/>
        <v>OK</v>
      </c>
      <c r="T283" s="48"/>
      <c r="U283" s="48"/>
      <c r="V283" s="48"/>
      <c r="W283" s="48"/>
      <c r="X283" s="48"/>
      <c r="Y283" s="50"/>
      <c r="Z283" s="50"/>
      <c r="AA283" s="50"/>
      <c r="AB283" s="50"/>
      <c r="AC283" s="50"/>
      <c r="AD283" s="50"/>
      <c r="AE283" s="50"/>
      <c r="AF283" s="51"/>
      <c r="AG283" s="51"/>
      <c r="AH283" s="51"/>
      <c r="AI283" s="51"/>
    </row>
    <row r="284" spans="1:35" ht="40" customHeight="1" x14ac:dyDescent="0.35">
      <c r="A284" s="109"/>
      <c r="B284" s="112"/>
      <c r="C284" s="33">
        <v>281</v>
      </c>
      <c r="D284" s="115"/>
      <c r="E284" s="39" t="s">
        <v>48</v>
      </c>
      <c r="F284" s="40" t="s">
        <v>37</v>
      </c>
      <c r="G284" s="40" t="s">
        <v>49</v>
      </c>
      <c r="H284" s="40" t="s">
        <v>29</v>
      </c>
      <c r="I284" s="38">
        <v>18.63</v>
      </c>
      <c r="J284" s="17">
        <v>0</v>
      </c>
      <c r="K284" s="79">
        <f t="shared" si="18"/>
        <v>0</v>
      </c>
      <c r="L284" s="81">
        <f t="shared" si="21"/>
        <v>0</v>
      </c>
      <c r="M284" s="82"/>
      <c r="N284" s="83">
        <f t="shared" si="19"/>
        <v>0</v>
      </c>
      <c r="O284" s="80"/>
      <c r="P284" s="80"/>
      <c r="Q284" s="80"/>
      <c r="R284" s="84">
        <f t="shared" si="20"/>
        <v>0</v>
      </c>
      <c r="S284" s="19" t="str">
        <f t="shared" si="9"/>
        <v>OK</v>
      </c>
      <c r="T284" s="48"/>
      <c r="U284" s="48"/>
      <c r="V284" s="48"/>
      <c r="W284" s="48"/>
      <c r="X284" s="48"/>
      <c r="Y284" s="50"/>
      <c r="Z284" s="50"/>
      <c r="AA284" s="50"/>
      <c r="AB284" s="50"/>
      <c r="AC284" s="50"/>
      <c r="AD284" s="50"/>
      <c r="AE284" s="50"/>
      <c r="AF284" s="51"/>
      <c r="AG284" s="51"/>
      <c r="AH284" s="51"/>
      <c r="AI284" s="51"/>
    </row>
    <row r="285" spans="1:35" ht="40" customHeight="1" x14ac:dyDescent="0.35">
      <c r="A285" s="109"/>
      <c r="B285" s="112"/>
      <c r="C285" s="33">
        <v>282</v>
      </c>
      <c r="D285" s="115"/>
      <c r="E285" s="39" t="s">
        <v>50</v>
      </c>
      <c r="F285" s="40" t="s">
        <v>37</v>
      </c>
      <c r="G285" s="40" t="s">
        <v>51</v>
      </c>
      <c r="H285" s="40" t="s">
        <v>29</v>
      </c>
      <c r="I285" s="38">
        <v>233.11</v>
      </c>
      <c r="J285" s="17">
        <v>0</v>
      </c>
      <c r="K285" s="79">
        <f t="shared" si="18"/>
        <v>0</v>
      </c>
      <c r="L285" s="81">
        <f t="shared" si="21"/>
        <v>0</v>
      </c>
      <c r="M285" s="82"/>
      <c r="N285" s="83">
        <f t="shared" si="19"/>
        <v>0</v>
      </c>
      <c r="O285" s="80"/>
      <c r="P285" s="80"/>
      <c r="Q285" s="80"/>
      <c r="R285" s="84">
        <f t="shared" si="20"/>
        <v>0</v>
      </c>
      <c r="S285" s="19" t="str">
        <f t="shared" si="9"/>
        <v>OK</v>
      </c>
      <c r="T285" s="48"/>
      <c r="U285" s="48"/>
      <c r="V285" s="48"/>
      <c r="W285" s="48"/>
      <c r="X285" s="48"/>
      <c r="Y285" s="50"/>
      <c r="Z285" s="50"/>
      <c r="AA285" s="50"/>
      <c r="AB285" s="50"/>
      <c r="AC285" s="50"/>
      <c r="AD285" s="50"/>
      <c r="AE285" s="50"/>
      <c r="AF285" s="51"/>
      <c r="AG285" s="51"/>
      <c r="AH285" s="51"/>
      <c r="AI285" s="51"/>
    </row>
    <row r="286" spans="1:35" ht="40" customHeight="1" x14ac:dyDescent="0.35">
      <c r="A286" s="109"/>
      <c r="B286" s="112"/>
      <c r="C286" s="33">
        <v>283</v>
      </c>
      <c r="D286" s="115"/>
      <c r="E286" s="39" t="s">
        <v>52</v>
      </c>
      <c r="F286" s="40" t="s">
        <v>37</v>
      </c>
      <c r="G286" s="40" t="s">
        <v>53</v>
      </c>
      <c r="H286" s="40" t="s">
        <v>29</v>
      </c>
      <c r="I286" s="38">
        <v>254.5</v>
      </c>
      <c r="J286" s="17">
        <v>0</v>
      </c>
      <c r="K286" s="79">
        <f t="shared" si="18"/>
        <v>0</v>
      </c>
      <c r="L286" s="81">
        <f t="shared" si="21"/>
        <v>0</v>
      </c>
      <c r="M286" s="82"/>
      <c r="N286" s="83">
        <f t="shared" si="19"/>
        <v>0</v>
      </c>
      <c r="O286" s="80"/>
      <c r="P286" s="80"/>
      <c r="Q286" s="80"/>
      <c r="R286" s="84">
        <f t="shared" si="20"/>
        <v>0</v>
      </c>
      <c r="S286" s="19" t="str">
        <f t="shared" si="9"/>
        <v>OK</v>
      </c>
      <c r="T286" s="48"/>
      <c r="U286" s="48"/>
      <c r="V286" s="48"/>
      <c r="W286" s="48"/>
      <c r="X286" s="48"/>
      <c r="Y286" s="50"/>
      <c r="Z286" s="50"/>
      <c r="AA286" s="50"/>
      <c r="AB286" s="50"/>
      <c r="AC286" s="50"/>
      <c r="AD286" s="50"/>
      <c r="AE286" s="50"/>
      <c r="AF286" s="51"/>
      <c r="AG286" s="51"/>
      <c r="AH286" s="51"/>
      <c r="AI286" s="51"/>
    </row>
    <row r="287" spans="1:35" ht="40" customHeight="1" x14ac:dyDescent="0.35">
      <c r="A287" s="109"/>
      <c r="B287" s="112"/>
      <c r="C287" s="33">
        <v>284</v>
      </c>
      <c r="D287" s="115"/>
      <c r="E287" s="39" t="s">
        <v>54</v>
      </c>
      <c r="F287" s="40" t="s">
        <v>37</v>
      </c>
      <c r="G287" s="40" t="s">
        <v>95</v>
      </c>
      <c r="H287" s="40" t="s">
        <v>29</v>
      </c>
      <c r="I287" s="38">
        <v>83.89</v>
      </c>
      <c r="J287" s="17">
        <v>0</v>
      </c>
      <c r="K287" s="79">
        <f t="shared" si="18"/>
        <v>0</v>
      </c>
      <c r="L287" s="81">
        <f t="shared" si="21"/>
        <v>0</v>
      </c>
      <c r="M287" s="82"/>
      <c r="N287" s="83">
        <f t="shared" si="19"/>
        <v>0</v>
      </c>
      <c r="O287" s="80"/>
      <c r="P287" s="80"/>
      <c r="Q287" s="80"/>
      <c r="R287" s="84">
        <f t="shared" si="20"/>
        <v>0</v>
      </c>
      <c r="S287" s="19" t="str">
        <f t="shared" si="9"/>
        <v>OK</v>
      </c>
      <c r="T287" s="48"/>
      <c r="U287" s="48"/>
      <c r="V287" s="48"/>
      <c r="W287" s="48"/>
      <c r="X287" s="48"/>
      <c r="Y287" s="50"/>
      <c r="Z287" s="50"/>
      <c r="AA287" s="50"/>
      <c r="AB287" s="50"/>
      <c r="AC287" s="50"/>
      <c r="AD287" s="50"/>
      <c r="AE287" s="50"/>
      <c r="AF287" s="51"/>
      <c r="AG287" s="51"/>
      <c r="AH287" s="51"/>
      <c r="AI287" s="51"/>
    </row>
    <row r="288" spans="1:35" ht="40" customHeight="1" x14ac:dyDescent="0.35">
      <c r="A288" s="109"/>
      <c r="B288" s="112"/>
      <c r="C288" s="33">
        <v>285</v>
      </c>
      <c r="D288" s="115"/>
      <c r="E288" s="39" t="s">
        <v>56</v>
      </c>
      <c r="F288" s="40" t="s">
        <v>37</v>
      </c>
      <c r="G288" s="40" t="s">
        <v>96</v>
      </c>
      <c r="H288" s="40" t="s">
        <v>29</v>
      </c>
      <c r="I288" s="38">
        <v>32.17</v>
      </c>
      <c r="J288" s="17">
        <v>0</v>
      </c>
      <c r="K288" s="79">
        <f t="shared" si="18"/>
        <v>0</v>
      </c>
      <c r="L288" s="81">
        <f t="shared" si="21"/>
        <v>0</v>
      </c>
      <c r="M288" s="82"/>
      <c r="N288" s="83">
        <f t="shared" si="19"/>
        <v>0</v>
      </c>
      <c r="O288" s="80"/>
      <c r="P288" s="80"/>
      <c r="Q288" s="80"/>
      <c r="R288" s="84">
        <f t="shared" si="20"/>
        <v>0</v>
      </c>
      <c r="S288" s="19" t="str">
        <f t="shared" si="9"/>
        <v>OK</v>
      </c>
      <c r="T288" s="48"/>
      <c r="U288" s="48"/>
      <c r="V288" s="48"/>
      <c r="W288" s="48"/>
      <c r="X288" s="48"/>
      <c r="Y288" s="50"/>
      <c r="Z288" s="50"/>
      <c r="AA288" s="50"/>
      <c r="AB288" s="50"/>
      <c r="AC288" s="50"/>
      <c r="AD288" s="50"/>
      <c r="AE288" s="50"/>
      <c r="AF288" s="51"/>
      <c r="AG288" s="51"/>
      <c r="AH288" s="51"/>
      <c r="AI288" s="51"/>
    </row>
    <row r="289" spans="1:35" ht="40" customHeight="1" x14ac:dyDescent="0.35">
      <c r="A289" s="109"/>
      <c r="B289" s="112"/>
      <c r="C289" s="33">
        <v>286</v>
      </c>
      <c r="D289" s="115"/>
      <c r="E289" s="39" t="s">
        <v>58</v>
      </c>
      <c r="F289" s="40" t="s">
        <v>37</v>
      </c>
      <c r="G289" s="40" t="s">
        <v>59</v>
      </c>
      <c r="H289" s="40" t="s">
        <v>29</v>
      </c>
      <c r="I289" s="38">
        <v>72.08</v>
      </c>
      <c r="J289" s="17">
        <v>0</v>
      </c>
      <c r="K289" s="79">
        <f t="shared" si="18"/>
        <v>0</v>
      </c>
      <c r="L289" s="81">
        <f t="shared" si="21"/>
        <v>0</v>
      </c>
      <c r="M289" s="82"/>
      <c r="N289" s="83">
        <f t="shared" si="19"/>
        <v>0</v>
      </c>
      <c r="O289" s="80"/>
      <c r="P289" s="80"/>
      <c r="Q289" s="80"/>
      <c r="R289" s="84">
        <f t="shared" si="20"/>
        <v>0</v>
      </c>
      <c r="S289" s="19" t="str">
        <f t="shared" si="9"/>
        <v>OK</v>
      </c>
      <c r="T289" s="48"/>
      <c r="U289" s="48"/>
      <c r="V289" s="48"/>
      <c r="W289" s="48"/>
      <c r="X289" s="48"/>
      <c r="Y289" s="50"/>
      <c r="Z289" s="50"/>
      <c r="AA289" s="50"/>
      <c r="AB289" s="50"/>
      <c r="AC289" s="50"/>
      <c r="AD289" s="50"/>
      <c r="AE289" s="50"/>
      <c r="AF289" s="51"/>
      <c r="AG289" s="51"/>
      <c r="AH289" s="51"/>
      <c r="AI289" s="51"/>
    </row>
    <row r="290" spans="1:35" ht="40" customHeight="1" x14ac:dyDescent="0.35">
      <c r="A290" s="109"/>
      <c r="B290" s="112"/>
      <c r="C290" s="33">
        <v>287</v>
      </c>
      <c r="D290" s="115"/>
      <c r="E290" s="39" t="s">
        <v>60</v>
      </c>
      <c r="F290" s="40" t="s">
        <v>37</v>
      </c>
      <c r="G290" s="40" t="s">
        <v>61</v>
      </c>
      <c r="H290" s="40" t="s">
        <v>29</v>
      </c>
      <c r="I290" s="38">
        <v>120.74</v>
      </c>
      <c r="J290" s="17">
        <v>0</v>
      </c>
      <c r="K290" s="79">
        <f t="shared" si="18"/>
        <v>0</v>
      </c>
      <c r="L290" s="81">
        <f t="shared" si="21"/>
        <v>0</v>
      </c>
      <c r="M290" s="82"/>
      <c r="N290" s="83">
        <f t="shared" si="19"/>
        <v>0</v>
      </c>
      <c r="O290" s="80"/>
      <c r="P290" s="80"/>
      <c r="Q290" s="80"/>
      <c r="R290" s="84">
        <f t="shared" si="20"/>
        <v>0</v>
      </c>
      <c r="S290" s="19" t="str">
        <f t="shared" si="9"/>
        <v>OK</v>
      </c>
      <c r="T290" s="48"/>
      <c r="U290" s="48"/>
      <c r="V290" s="48"/>
      <c r="W290" s="48"/>
      <c r="X290" s="48"/>
      <c r="Y290" s="50"/>
      <c r="Z290" s="50"/>
      <c r="AA290" s="50"/>
      <c r="AB290" s="50"/>
      <c r="AC290" s="50"/>
      <c r="AD290" s="50"/>
      <c r="AE290" s="50"/>
      <c r="AF290" s="51"/>
      <c r="AG290" s="51"/>
      <c r="AH290" s="51"/>
      <c r="AI290" s="51"/>
    </row>
    <row r="291" spans="1:35" ht="40" customHeight="1" x14ac:dyDescent="0.35">
      <c r="A291" s="109"/>
      <c r="B291" s="112"/>
      <c r="C291" s="33">
        <v>288</v>
      </c>
      <c r="D291" s="115"/>
      <c r="E291" s="39" t="s">
        <v>62</v>
      </c>
      <c r="F291" s="40" t="s">
        <v>125</v>
      </c>
      <c r="G291" s="40" t="s">
        <v>63</v>
      </c>
      <c r="H291" s="40" t="s">
        <v>29</v>
      </c>
      <c r="I291" s="38">
        <v>1290.07</v>
      </c>
      <c r="J291" s="17">
        <v>0</v>
      </c>
      <c r="K291" s="79">
        <f t="shared" si="18"/>
        <v>0</v>
      </c>
      <c r="L291" s="81">
        <f t="shared" si="21"/>
        <v>0</v>
      </c>
      <c r="M291" s="82"/>
      <c r="N291" s="83">
        <f t="shared" si="19"/>
        <v>0</v>
      </c>
      <c r="O291" s="80"/>
      <c r="P291" s="80"/>
      <c r="Q291" s="80"/>
      <c r="R291" s="84">
        <f t="shared" si="20"/>
        <v>0</v>
      </c>
      <c r="S291" s="19" t="str">
        <f t="shared" si="9"/>
        <v>OK</v>
      </c>
      <c r="T291" s="48"/>
      <c r="U291" s="48"/>
      <c r="V291" s="48"/>
      <c r="W291" s="48"/>
      <c r="X291" s="48"/>
      <c r="Y291" s="50"/>
      <c r="Z291" s="50"/>
      <c r="AA291" s="50"/>
      <c r="AB291" s="50"/>
      <c r="AC291" s="50"/>
      <c r="AD291" s="50"/>
      <c r="AE291" s="50"/>
      <c r="AF291" s="51"/>
      <c r="AG291" s="51"/>
      <c r="AH291" s="51"/>
      <c r="AI291" s="51"/>
    </row>
    <row r="292" spans="1:35" ht="40" customHeight="1" x14ac:dyDescent="0.35">
      <c r="A292" s="109"/>
      <c r="B292" s="112"/>
      <c r="C292" s="33">
        <v>289</v>
      </c>
      <c r="D292" s="115"/>
      <c r="E292" s="39" t="s">
        <v>64</v>
      </c>
      <c r="F292" s="40" t="s">
        <v>125</v>
      </c>
      <c r="G292" s="40" t="s">
        <v>63</v>
      </c>
      <c r="H292" s="40" t="s">
        <v>29</v>
      </c>
      <c r="I292" s="38">
        <v>678.33</v>
      </c>
      <c r="J292" s="17">
        <v>0</v>
      </c>
      <c r="K292" s="79">
        <f t="shared" si="18"/>
        <v>0</v>
      </c>
      <c r="L292" s="81">
        <f t="shared" si="21"/>
        <v>0</v>
      </c>
      <c r="M292" s="82"/>
      <c r="N292" s="83">
        <f t="shared" si="19"/>
        <v>0</v>
      </c>
      <c r="O292" s="80"/>
      <c r="P292" s="80"/>
      <c r="Q292" s="80"/>
      <c r="R292" s="84">
        <f t="shared" si="20"/>
        <v>0</v>
      </c>
      <c r="S292" s="19" t="str">
        <f t="shared" si="9"/>
        <v>OK</v>
      </c>
      <c r="T292" s="48"/>
      <c r="U292" s="48"/>
      <c r="V292" s="48"/>
      <c r="W292" s="48"/>
      <c r="X292" s="48"/>
      <c r="Y292" s="50"/>
      <c r="Z292" s="50"/>
      <c r="AA292" s="50"/>
      <c r="AB292" s="50"/>
      <c r="AC292" s="50"/>
      <c r="AD292" s="50"/>
      <c r="AE292" s="50"/>
      <c r="AF292" s="51"/>
      <c r="AG292" s="51"/>
      <c r="AH292" s="51"/>
      <c r="AI292" s="51"/>
    </row>
    <row r="293" spans="1:35" ht="40" customHeight="1" x14ac:dyDescent="0.35">
      <c r="A293" s="109"/>
      <c r="B293" s="112"/>
      <c r="C293" s="33">
        <v>290</v>
      </c>
      <c r="D293" s="115"/>
      <c r="E293" s="39" t="s">
        <v>65</v>
      </c>
      <c r="F293" s="40" t="s">
        <v>125</v>
      </c>
      <c r="G293" s="40" t="s">
        <v>66</v>
      </c>
      <c r="H293" s="40" t="s">
        <v>29</v>
      </c>
      <c r="I293" s="38">
        <v>183.14</v>
      </c>
      <c r="J293" s="17">
        <v>0</v>
      </c>
      <c r="K293" s="79">
        <f t="shared" si="18"/>
        <v>0</v>
      </c>
      <c r="L293" s="81">
        <f t="shared" si="21"/>
        <v>0</v>
      </c>
      <c r="M293" s="82"/>
      <c r="N293" s="83">
        <f t="shared" si="19"/>
        <v>0</v>
      </c>
      <c r="O293" s="80"/>
      <c r="P293" s="80"/>
      <c r="Q293" s="80"/>
      <c r="R293" s="84">
        <f t="shared" si="20"/>
        <v>0</v>
      </c>
      <c r="S293" s="19" t="str">
        <f t="shared" si="9"/>
        <v>OK</v>
      </c>
      <c r="T293" s="48"/>
      <c r="U293" s="48"/>
      <c r="V293" s="48"/>
      <c r="W293" s="48"/>
      <c r="X293" s="48"/>
      <c r="Y293" s="50"/>
      <c r="Z293" s="50"/>
      <c r="AA293" s="50"/>
      <c r="AB293" s="50"/>
      <c r="AC293" s="50"/>
      <c r="AD293" s="50"/>
      <c r="AE293" s="50"/>
      <c r="AF293" s="51"/>
      <c r="AG293" s="51"/>
      <c r="AH293" s="51"/>
      <c r="AI293" s="51"/>
    </row>
    <row r="294" spans="1:35" ht="40" customHeight="1" x14ac:dyDescent="0.35">
      <c r="A294" s="109"/>
      <c r="B294" s="112"/>
      <c r="C294" s="33">
        <v>291</v>
      </c>
      <c r="D294" s="115"/>
      <c r="E294" s="39" t="s">
        <v>67</v>
      </c>
      <c r="F294" s="40" t="s">
        <v>125</v>
      </c>
      <c r="G294" s="40" t="s">
        <v>68</v>
      </c>
      <c r="H294" s="40" t="s">
        <v>29</v>
      </c>
      <c r="I294" s="38">
        <v>841.19</v>
      </c>
      <c r="J294" s="17">
        <v>0</v>
      </c>
      <c r="K294" s="79">
        <f t="shared" si="18"/>
        <v>0</v>
      </c>
      <c r="L294" s="81">
        <f t="shared" si="21"/>
        <v>0</v>
      </c>
      <c r="M294" s="82"/>
      <c r="N294" s="83">
        <f t="shared" si="19"/>
        <v>0</v>
      </c>
      <c r="O294" s="80"/>
      <c r="P294" s="80"/>
      <c r="Q294" s="80"/>
      <c r="R294" s="84">
        <f t="shared" si="20"/>
        <v>0</v>
      </c>
      <c r="S294" s="19" t="str">
        <f t="shared" si="9"/>
        <v>OK</v>
      </c>
      <c r="T294" s="48"/>
      <c r="U294" s="48"/>
      <c r="V294" s="48"/>
      <c r="W294" s="48"/>
      <c r="X294" s="48"/>
      <c r="Y294" s="50"/>
      <c r="Z294" s="50"/>
      <c r="AA294" s="50"/>
      <c r="AB294" s="50"/>
      <c r="AC294" s="50"/>
      <c r="AD294" s="50"/>
      <c r="AE294" s="50"/>
      <c r="AF294" s="51"/>
      <c r="AG294" s="51"/>
      <c r="AH294" s="51"/>
      <c r="AI294" s="51"/>
    </row>
    <row r="295" spans="1:35" ht="40" customHeight="1" x14ac:dyDescent="0.35">
      <c r="A295" s="109"/>
      <c r="B295" s="112"/>
      <c r="C295" s="33">
        <v>292</v>
      </c>
      <c r="D295" s="115"/>
      <c r="E295" s="39" t="s">
        <v>69</v>
      </c>
      <c r="F295" s="40" t="s">
        <v>125</v>
      </c>
      <c r="G295" s="40" t="s">
        <v>28</v>
      </c>
      <c r="H295" s="40" t="s">
        <v>29</v>
      </c>
      <c r="I295" s="38">
        <v>420.31</v>
      </c>
      <c r="J295" s="17">
        <v>0</v>
      </c>
      <c r="K295" s="79">
        <f t="shared" si="18"/>
        <v>0</v>
      </c>
      <c r="L295" s="81">
        <f t="shared" si="21"/>
        <v>0</v>
      </c>
      <c r="M295" s="82"/>
      <c r="N295" s="83">
        <f t="shared" si="19"/>
        <v>0</v>
      </c>
      <c r="O295" s="80"/>
      <c r="P295" s="80"/>
      <c r="Q295" s="80"/>
      <c r="R295" s="84">
        <f t="shared" si="20"/>
        <v>0</v>
      </c>
      <c r="S295" s="19" t="str">
        <f t="shared" ref="S295:S354" si="22">IF(R295&lt;0,"ATENÇÃO","OK")</f>
        <v>OK</v>
      </c>
      <c r="T295" s="48"/>
      <c r="U295" s="48"/>
      <c r="V295" s="48"/>
      <c r="W295" s="48"/>
      <c r="X295" s="48"/>
      <c r="Y295" s="50"/>
      <c r="Z295" s="50"/>
      <c r="AA295" s="50"/>
      <c r="AB295" s="50"/>
      <c r="AC295" s="50"/>
      <c r="AD295" s="50"/>
      <c r="AE295" s="50"/>
      <c r="AF295" s="51"/>
      <c r="AG295" s="51"/>
      <c r="AH295" s="51"/>
      <c r="AI295" s="51"/>
    </row>
    <row r="296" spans="1:35" ht="40" customHeight="1" x14ac:dyDescent="0.35">
      <c r="A296" s="109"/>
      <c r="B296" s="112"/>
      <c r="C296" s="33">
        <v>293</v>
      </c>
      <c r="D296" s="115"/>
      <c r="E296" s="39" t="s">
        <v>70</v>
      </c>
      <c r="F296" s="40" t="s">
        <v>125</v>
      </c>
      <c r="G296" s="40" t="s">
        <v>71</v>
      </c>
      <c r="H296" s="40" t="s">
        <v>29</v>
      </c>
      <c r="I296" s="38">
        <v>159.81</v>
      </c>
      <c r="J296" s="17">
        <v>0</v>
      </c>
      <c r="K296" s="79">
        <f t="shared" si="18"/>
        <v>0</v>
      </c>
      <c r="L296" s="81">
        <f t="shared" si="21"/>
        <v>0</v>
      </c>
      <c r="M296" s="82"/>
      <c r="N296" s="83">
        <f t="shared" si="19"/>
        <v>0</v>
      </c>
      <c r="O296" s="80"/>
      <c r="P296" s="80"/>
      <c r="Q296" s="80"/>
      <c r="R296" s="84">
        <f t="shared" si="20"/>
        <v>0</v>
      </c>
      <c r="S296" s="19" t="str">
        <f t="shared" si="22"/>
        <v>OK</v>
      </c>
      <c r="T296" s="48"/>
      <c r="U296" s="48"/>
      <c r="V296" s="48"/>
      <c r="W296" s="48"/>
      <c r="X296" s="48"/>
      <c r="Y296" s="50"/>
      <c r="Z296" s="50"/>
      <c r="AA296" s="50"/>
      <c r="AB296" s="50"/>
      <c r="AC296" s="50"/>
      <c r="AD296" s="50"/>
      <c r="AE296" s="50"/>
      <c r="AF296" s="51"/>
      <c r="AG296" s="51"/>
      <c r="AH296" s="51"/>
      <c r="AI296" s="51"/>
    </row>
    <row r="297" spans="1:35" ht="40" customHeight="1" x14ac:dyDescent="0.35">
      <c r="A297" s="109"/>
      <c r="B297" s="112"/>
      <c r="C297" s="33">
        <v>294</v>
      </c>
      <c r="D297" s="115"/>
      <c r="E297" s="39" t="s">
        <v>72</v>
      </c>
      <c r="F297" s="40" t="s">
        <v>125</v>
      </c>
      <c r="G297" s="40" t="s">
        <v>73</v>
      </c>
      <c r="H297" s="40" t="s">
        <v>29</v>
      </c>
      <c r="I297" s="38">
        <v>931.3</v>
      </c>
      <c r="J297" s="17">
        <v>0</v>
      </c>
      <c r="K297" s="79">
        <f t="shared" si="18"/>
        <v>0</v>
      </c>
      <c r="L297" s="81">
        <f t="shared" si="21"/>
        <v>0</v>
      </c>
      <c r="M297" s="82"/>
      <c r="N297" s="83">
        <f t="shared" si="19"/>
        <v>0</v>
      </c>
      <c r="O297" s="80"/>
      <c r="P297" s="80"/>
      <c r="Q297" s="80"/>
      <c r="R297" s="84">
        <f t="shared" si="20"/>
        <v>0</v>
      </c>
      <c r="S297" s="19" t="str">
        <f t="shared" si="22"/>
        <v>OK</v>
      </c>
      <c r="T297" s="48"/>
      <c r="U297" s="48"/>
      <c r="V297" s="48"/>
      <c r="W297" s="48"/>
      <c r="X297" s="48"/>
      <c r="Y297" s="50"/>
      <c r="Z297" s="50"/>
      <c r="AA297" s="50"/>
      <c r="AB297" s="50"/>
      <c r="AC297" s="50"/>
      <c r="AD297" s="50"/>
      <c r="AE297" s="50"/>
      <c r="AF297" s="51"/>
      <c r="AG297" s="51"/>
      <c r="AH297" s="51"/>
      <c r="AI297" s="51"/>
    </row>
    <row r="298" spans="1:35" ht="40" customHeight="1" x14ac:dyDescent="0.35">
      <c r="A298" s="109"/>
      <c r="B298" s="112"/>
      <c r="C298" s="33">
        <v>295</v>
      </c>
      <c r="D298" s="115"/>
      <c r="E298" s="39" t="s">
        <v>74</v>
      </c>
      <c r="F298" s="40" t="s">
        <v>125</v>
      </c>
      <c r="G298" s="40" t="s">
        <v>75</v>
      </c>
      <c r="H298" s="40" t="s">
        <v>29</v>
      </c>
      <c r="I298" s="38">
        <v>1299.95</v>
      </c>
      <c r="J298" s="17">
        <v>0</v>
      </c>
      <c r="K298" s="79">
        <f t="shared" si="18"/>
        <v>0</v>
      </c>
      <c r="L298" s="81">
        <f t="shared" si="21"/>
        <v>0</v>
      </c>
      <c r="M298" s="82"/>
      <c r="N298" s="83">
        <f t="shared" si="19"/>
        <v>0</v>
      </c>
      <c r="O298" s="80"/>
      <c r="P298" s="80"/>
      <c r="Q298" s="80"/>
      <c r="R298" s="84">
        <f t="shared" si="20"/>
        <v>0</v>
      </c>
      <c r="S298" s="19" t="str">
        <f t="shared" si="22"/>
        <v>OK</v>
      </c>
      <c r="T298" s="48"/>
      <c r="U298" s="48"/>
      <c r="V298" s="48"/>
      <c r="W298" s="48"/>
      <c r="X298" s="48"/>
      <c r="Y298" s="50"/>
      <c r="Z298" s="50"/>
      <c r="AA298" s="50"/>
      <c r="AB298" s="50"/>
      <c r="AC298" s="50"/>
      <c r="AD298" s="50"/>
      <c r="AE298" s="50"/>
      <c r="AF298" s="51"/>
      <c r="AG298" s="51"/>
      <c r="AH298" s="51"/>
      <c r="AI298" s="51"/>
    </row>
    <row r="299" spans="1:35" ht="40" customHeight="1" x14ac:dyDescent="0.35">
      <c r="A299" s="109"/>
      <c r="B299" s="112"/>
      <c r="C299" s="33">
        <v>296</v>
      </c>
      <c r="D299" s="115"/>
      <c r="E299" s="39" t="s">
        <v>78</v>
      </c>
      <c r="F299" s="40" t="s">
        <v>125</v>
      </c>
      <c r="G299" s="40" t="s">
        <v>28</v>
      </c>
      <c r="H299" s="40" t="s">
        <v>29</v>
      </c>
      <c r="I299" s="38">
        <v>87.31</v>
      </c>
      <c r="J299" s="17">
        <v>0</v>
      </c>
      <c r="K299" s="79">
        <f t="shared" si="18"/>
        <v>0</v>
      </c>
      <c r="L299" s="81">
        <f t="shared" si="21"/>
        <v>0</v>
      </c>
      <c r="M299" s="82"/>
      <c r="N299" s="83">
        <f t="shared" si="19"/>
        <v>0</v>
      </c>
      <c r="O299" s="80"/>
      <c r="P299" s="80"/>
      <c r="Q299" s="80"/>
      <c r="R299" s="84">
        <f t="shared" si="20"/>
        <v>0</v>
      </c>
      <c r="S299" s="19" t="str">
        <f t="shared" si="22"/>
        <v>OK</v>
      </c>
      <c r="T299" s="48"/>
      <c r="U299" s="48"/>
      <c r="V299" s="48"/>
      <c r="W299" s="48"/>
      <c r="X299" s="48"/>
      <c r="Y299" s="50"/>
      <c r="Z299" s="50"/>
      <c r="AA299" s="50"/>
      <c r="AB299" s="50"/>
      <c r="AC299" s="50"/>
      <c r="AD299" s="50"/>
      <c r="AE299" s="50"/>
      <c r="AF299" s="51"/>
      <c r="AG299" s="51"/>
      <c r="AH299" s="51"/>
      <c r="AI299" s="51"/>
    </row>
    <row r="300" spans="1:35" ht="40" customHeight="1" x14ac:dyDescent="0.35">
      <c r="A300" s="109"/>
      <c r="B300" s="112"/>
      <c r="C300" s="33">
        <v>297</v>
      </c>
      <c r="D300" s="115"/>
      <c r="E300" s="39" t="s">
        <v>131</v>
      </c>
      <c r="F300" s="40" t="s">
        <v>125</v>
      </c>
      <c r="G300" s="40" t="s">
        <v>28</v>
      </c>
      <c r="H300" s="40" t="s">
        <v>29</v>
      </c>
      <c r="I300" s="38">
        <v>82.66</v>
      </c>
      <c r="J300" s="17">
        <v>0</v>
      </c>
      <c r="K300" s="79">
        <f t="shared" si="18"/>
        <v>0</v>
      </c>
      <c r="L300" s="81">
        <f t="shared" si="21"/>
        <v>0</v>
      </c>
      <c r="M300" s="82"/>
      <c r="N300" s="83">
        <f t="shared" si="19"/>
        <v>0</v>
      </c>
      <c r="O300" s="80"/>
      <c r="P300" s="80"/>
      <c r="Q300" s="80"/>
      <c r="R300" s="84">
        <f t="shared" si="20"/>
        <v>0</v>
      </c>
      <c r="S300" s="19" t="str">
        <f t="shared" si="22"/>
        <v>OK</v>
      </c>
      <c r="T300" s="48"/>
      <c r="U300" s="48"/>
      <c r="V300" s="48"/>
      <c r="W300" s="48"/>
      <c r="X300" s="48"/>
      <c r="Y300" s="50"/>
      <c r="Z300" s="50"/>
      <c r="AA300" s="50"/>
      <c r="AB300" s="50"/>
      <c r="AC300" s="50"/>
      <c r="AD300" s="50"/>
      <c r="AE300" s="50"/>
      <c r="AF300" s="51"/>
      <c r="AG300" s="51"/>
      <c r="AH300" s="51"/>
      <c r="AI300" s="51"/>
    </row>
    <row r="301" spans="1:35" ht="40" customHeight="1" x14ac:dyDescent="0.35">
      <c r="A301" s="109"/>
      <c r="B301" s="112"/>
      <c r="C301" s="33">
        <v>298</v>
      </c>
      <c r="D301" s="115"/>
      <c r="E301" s="39" t="s">
        <v>132</v>
      </c>
      <c r="F301" s="40" t="s">
        <v>37</v>
      </c>
      <c r="G301" s="40" t="s">
        <v>79</v>
      </c>
      <c r="H301" s="40" t="s">
        <v>29</v>
      </c>
      <c r="I301" s="38">
        <v>15.69</v>
      </c>
      <c r="J301" s="17">
        <v>0</v>
      </c>
      <c r="K301" s="79">
        <f t="shared" si="18"/>
        <v>0</v>
      </c>
      <c r="L301" s="81">
        <f t="shared" si="21"/>
        <v>0</v>
      </c>
      <c r="M301" s="82"/>
      <c r="N301" s="83">
        <f t="shared" si="19"/>
        <v>0</v>
      </c>
      <c r="O301" s="80"/>
      <c r="P301" s="80"/>
      <c r="Q301" s="80"/>
      <c r="R301" s="84">
        <f t="shared" si="20"/>
        <v>0</v>
      </c>
      <c r="S301" s="19" t="str">
        <f t="shared" si="22"/>
        <v>OK</v>
      </c>
      <c r="T301" s="48"/>
      <c r="U301" s="48"/>
      <c r="V301" s="48"/>
      <c r="W301" s="48"/>
      <c r="X301" s="48"/>
      <c r="Y301" s="50"/>
      <c r="Z301" s="50"/>
      <c r="AA301" s="50"/>
      <c r="AB301" s="50"/>
      <c r="AC301" s="50"/>
      <c r="AD301" s="50"/>
      <c r="AE301" s="50"/>
      <c r="AF301" s="51"/>
      <c r="AG301" s="51"/>
      <c r="AH301" s="51"/>
      <c r="AI301" s="51"/>
    </row>
    <row r="302" spans="1:35" ht="40" customHeight="1" x14ac:dyDescent="0.35">
      <c r="A302" s="109"/>
      <c r="B302" s="112"/>
      <c r="C302" s="33">
        <v>299</v>
      </c>
      <c r="D302" s="115"/>
      <c r="E302" s="39" t="s">
        <v>133</v>
      </c>
      <c r="F302" s="40" t="s">
        <v>37</v>
      </c>
      <c r="G302" s="40" t="s">
        <v>80</v>
      </c>
      <c r="H302" s="40" t="s">
        <v>29</v>
      </c>
      <c r="I302" s="38">
        <v>24.05</v>
      </c>
      <c r="J302" s="17">
        <v>0</v>
      </c>
      <c r="K302" s="79">
        <f t="shared" si="18"/>
        <v>0</v>
      </c>
      <c r="L302" s="81">
        <f t="shared" si="21"/>
        <v>0</v>
      </c>
      <c r="M302" s="82"/>
      <c r="N302" s="83">
        <f t="shared" si="19"/>
        <v>0</v>
      </c>
      <c r="O302" s="80"/>
      <c r="P302" s="80"/>
      <c r="Q302" s="80"/>
      <c r="R302" s="84">
        <f t="shared" si="20"/>
        <v>0</v>
      </c>
      <c r="S302" s="19" t="str">
        <f t="shared" si="22"/>
        <v>OK</v>
      </c>
      <c r="T302" s="48"/>
      <c r="U302" s="48"/>
      <c r="V302" s="48"/>
      <c r="W302" s="48"/>
      <c r="X302" s="48"/>
      <c r="Y302" s="50"/>
      <c r="Z302" s="50"/>
      <c r="AA302" s="50"/>
      <c r="AB302" s="50"/>
      <c r="AC302" s="50"/>
      <c r="AD302" s="50"/>
      <c r="AE302" s="50"/>
      <c r="AF302" s="51"/>
      <c r="AG302" s="51"/>
      <c r="AH302" s="51"/>
      <c r="AI302" s="51"/>
    </row>
    <row r="303" spans="1:35" ht="40" customHeight="1" x14ac:dyDescent="0.35">
      <c r="A303" s="109"/>
      <c r="B303" s="112"/>
      <c r="C303" s="33">
        <v>300</v>
      </c>
      <c r="D303" s="115"/>
      <c r="E303" s="39" t="s">
        <v>134</v>
      </c>
      <c r="F303" s="40" t="s">
        <v>37</v>
      </c>
      <c r="G303" s="40" t="s">
        <v>81</v>
      </c>
      <c r="H303" s="40" t="s">
        <v>29</v>
      </c>
      <c r="I303" s="38">
        <v>25.2</v>
      </c>
      <c r="J303" s="17">
        <v>0</v>
      </c>
      <c r="K303" s="79">
        <f t="shared" si="18"/>
        <v>0</v>
      </c>
      <c r="L303" s="81">
        <f t="shared" si="21"/>
        <v>0</v>
      </c>
      <c r="M303" s="82"/>
      <c r="N303" s="83">
        <f t="shared" si="19"/>
        <v>0</v>
      </c>
      <c r="O303" s="80"/>
      <c r="P303" s="80"/>
      <c r="Q303" s="80"/>
      <c r="R303" s="84">
        <f t="shared" si="20"/>
        <v>0</v>
      </c>
      <c r="S303" s="19" t="str">
        <f t="shared" si="22"/>
        <v>OK</v>
      </c>
      <c r="T303" s="48"/>
      <c r="U303" s="48"/>
      <c r="V303" s="48"/>
      <c r="W303" s="48"/>
      <c r="X303" s="48"/>
      <c r="Y303" s="50"/>
      <c r="Z303" s="50"/>
      <c r="AA303" s="50"/>
      <c r="AB303" s="50"/>
      <c r="AC303" s="50"/>
      <c r="AD303" s="50"/>
      <c r="AE303" s="50"/>
      <c r="AF303" s="51"/>
      <c r="AG303" s="51"/>
      <c r="AH303" s="51"/>
      <c r="AI303" s="51"/>
    </row>
    <row r="304" spans="1:35" ht="40" customHeight="1" x14ac:dyDescent="0.35">
      <c r="A304" s="109"/>
      <c r="B304" s="112"/>
      <c r="C304" s="33">
        <v>301</v>
      </c>
      <c r="D304" s="115"/>
      <c r="E304" s="39" t="s">
        <v>135</v>
      </c>
      <c r="F304" s="40" t="s">
        <v>37</v>
      </c>
      <c r="G304" s="40" t="s">
        <v>82</v>
      </c>
      <c r="H304" s="40" t="s">
        <v>29</v>
      </c>
      <c r="I304" s="38">
        <v>63.45</v>
      </c>
      <c r="J304" s="17">
        <v>0</v>
      </c>
      <c r="K304" s="79">
        <f t="shared" si="18"/>
        <v>0</v>
      </c>
      <c r="L304" s="81">
        <f t="shared" si="21"/>
        <v>0</v>
      </c>
      <c r="M304" s="82"/>
      <c r="N304" s="83">
        <f t="shared" si="19"/>
        <v>0</v>
      </c>
      <c r="O304" s="80"/>
      <c r="P304" s="80"/>
      <c r="Q304" s="80"/>
      <c r="R304" s="84">
        <f t="shared" si="20"/>
        <v>0</v>
      </c>
      <c r="S304" s="19" t="str">
        <f t="shared" si="22"/>
        <v>OK</v>
      </c>
      <c r="T304" s="48"/>
      <c r="U304" s="48"/>
      <c r="V304" s="48"/>
      <c r="W304" s="48"/>
      <c r="X304" s="48"/>
      <c r="Y304" s="50"/>
      <c r="Z304" s="50"/>
      <c r="AA304" s="50"/>
      <c r="AB304" s="50"/>
      <c r="AC304" s="50"/>
      <c r="AD304" s="50"/>
      <c r="AE304" s="50"/>
      <c r="AF304" s="51"/>
      <c r="AG304" s="51"/>
      <c r="AH304" s="51"/>
      <c r="AI304" s="51"/>
    </row>
    <row r="305" spans="1:35" ht="40" customHeight="1" x14ac:dyDescent="0.35">
      <c r="A305" s="109"/>
      <c r="B305" s="112"/>
      <c r="C305" s="33">
        <v>302</v>
      </c>
      <c r="D305" s="115"/>
      <c r="E305" s="39" t="s">
        <v>136</v>
      </c>
      <c r="F305" s="40" t="s">
        <v>37</v>
      </c>
      <c r="G305" s="40" t="s">
        <v>83</v>
      </c>
      <c r="H305" s="40" t="s">
        <v>29</v>
      </c>
      <c r="I305" s="38">
        <v>33.200000000000003</v>
      </c>
      <c r="J305" s="17">
        <v>0</v>
      </c>
      <c r="K305" s="79">
        <f t="shared" si="18"/>
        <v>0</v>
      </c>
      <c r="L305" s="81">
        <f t="shared" si="21"/>
        <v>0</v>
      </c>
      <c r="M305" s="82"/>
      <c r="N305" s="83">
        <f t="shared" si="19"/>
        <v>0</v>
      </c>
      <c r="O305" s="80"/>
      <c r="P305" s="80"/>
      <c r="Q305" s="80"/>
      <c r="R305" s="84">
        <f t="shared" si="20"/>
        <v>0</v>
      </c>
      <c r="S305" s="19" t="str">
        <f t="shared" si="22"/>
        <v>OK</v>
      </c>
      <c r="T305" s="48"/>
      <c r="U305" s="48"/>
      <c r="V305" s="48"/>
      <c r="W305" s="48"/>
      <c r="X305" s="48"/>
      <c r="Y305" s="50"/>
      <c r="Z305" s="50"/>
      <c r="AA305" s="50"/>
      <c r="AB305" s="50"/>
      <c r="AC305" s="50"/>
      <c r="AD305" s="50"/>
      <c r="AE305" s="50"/>
      <c r="AF305" s="51"/>
      <c r="AG305" s="51"/>
      <c r="AH305" s="51"/>
      <c r="AI305" s="51"/>
    </row>
    <row r="306" spans="1:35" ht="40" customHeight="1" x14ac:dyDescent="0.35">
      <c r="A306" s="109"/>
      <c r="B306" s="112"/>
      <c r="C306" s="33">
        <v>303</v>
      </c>
      <c r="D306" s="115"/>
      <c r="E306" s="39" t="s">
        <v>84</v>
      </c>
      <c r="F306" s="40" t="s">
        <v>125</v>
      </c>
      <c r="G306" s="40" t="s">
        <v>85</v>
      </c>
      <c r="H306" s="40" t="s">
        <v>29</v>
      </c>
      <c r="I306" s="38">
        <v>1374.33</v>
      </c>
      <c r="J306" s="17">
        <v>0</v>
      </c>
      <c r="K306" s="79">
        <f t="shared" si="18"/>
        <v>0</v>
      </c>
      <c r="L306" s="81">
        <f t="shared" si="21"/>
        <v>0</v>
      </c>
      <c r="M306" s="82"/>
      <c r="N306" s="83">
        <f t="shared" si="19"/>
        <v>0</v>
      </c>
      <c r="O306" s="80"/>
      <c r="P306" s="80"/>
      <c r="Q306" s="80"/>
      <c r="R306" s="84">
        <f t="shared" si="20"/>
        <v>0</v>
      </c>
      <c r="S306" s="19" t="str">
        <f t="shared" si="22"/>
        <v>OK</v>
      </c>
      <c r="T306" s="48"/>
      <c r="U306" s="48"/>
      <c r="V306" s="48"/>
      <c r="W306" s="48"/>
      <c r="X306" s="48"/>
      <c r="Y306" s="50"/>
      <c r="Z306" s="50"/>
      <c r="AA306" s="50"/>
      <c r="AB306" s="50"/>
      <c r="AC306" s="50"/>
      <c r="AD306" s="50"/>
      <c r="AE306" s="50"/>
      <c r="AF306" s="51"/>
      <c r="AG306" s="51"/>
      <c r="AH306" s="51"/>
      <c r="AI306" s="51"/>
    </row>
    <row r="307" spans="1:35" ht="40" customHeight="1" x14ac:dyDescent="0.35">
      <c r="A307" s="109"/>
      <c r="B307" s="112"/>
      <c r="C307" s="33">
        <v>304</v>
      </c>
      <c r="D307" s="115"/>
      <c r="E307" s="39" t="s">
        <v>86</v>
      </c>
      <c r="F307" s="40" t="s">
        <v>125</v>
      </c>
      <c r="G307" s="40" t="s">
        <v>87</v>
      </c>
      <c r="H307" s="40" t="s">
        <v>29</v>
      </c>
      <c r="I307" s="38">
        <v>561.63</v>
      </c>
      <c r="J307" s="17">
        <v>0</v>
      </c>
      <c r="K307" s="79">
        <f t="shared" si="18"/>
        <v>0</v>
      </c>
      <c r="L307" s="81">
        <f t="shared" si="21"/>
        <v>0</v>
      </c>
      <c r="M307" s="82"/>
      <c r="N307" s="83">
        <f t="shared" si="19"/>
        <v>0</v>
      </c>
      <c r="O307" s="80"/>
      <c r="P307" s="80"/>
      <c r="Q307" s="80"/>
      <c r="R307" s="84">
        <f t="shared" si="20"/>
        <v>0</v>
      </c>
      <c r="S307" s="19" t="str">
        <f t="shared" si="22"/>
        <v>OK</v>
      </c>
      <c r="T307" s="48"/>
      <c r="U307" s="48"/>
      <c r="V307" s="48"/>
      <c r="W307" s="48"/>
      <c r="X307" s="48"/>
      <c r="Y307" s="50"/>
      <c r="Z307" s="50"/>
      <c r="AA307" s="50"/>
      <c r="AB307" s="50"/>
      <c r="AC307" s="50"/>
      <c r="AD307" s="50"/>
      <c r="AE307" s="50"/>
      <c r="AF307" s="51"/>
      <c r="AG307" s="51"/>
      <c r="AH307" s="51"/>
      <c r="AI307" s="51"/>
    </row>
    <row r="308" spans="1:35" ht="40" customHeight="1" x14ac:dyDescent="0.35">
      <c r="A308" s="109"/>
      <c r="B308" s="112"/>
      <c r="C308" s="33">
        <v>305</v>
      </c>
      <c r="D308" s="115"/>
      <c r="E308" s="39" t="s">
        <v>88</v>
      </c>
      <c r="F308" s="40" t="s">
        <v>125</v>
      </c>
      <c r="G308" s="40" t="s">
        <v>28</v>
      </c>
      <c r="H308" s="40" t="s">
        <v>29</v>
      </c>
      <c r="I308" s="38">
        <v>1115.6199999999999</v>
      </c>
      <c r="J308" s="17">
        <v>0</v>
      </c>
      <c r="K308" s="79">
        <f t="shared" si="18"/>
        <v>0</v>
      </c>
      <c r="L308" s="81">
        <f t="shared" si="21"/>
        <v>0</v>
      </c>
      <c r="M308" s="82"/>
      <c r="N308" s="83">
        <f t="shared" si="19"/>
        <v>0</v>
      </c>
      <c r="O308" s="80"/>
      <c r="P308" s="80"/>
      <c r="Q308" s="80"/>
      <c r="R308" s="84">
        <f t="shared" si="20"/>
        <v>0</v>
      </c>
      <c r="S308" s="19" t="str">
        <f t="shared" si="22"/>
        <v>OK</v>
      </c>
      <c r="T308" s="48"/>
      <c r="U308" s="48"/>
      <c r="V308" s="48"/>
      <c r="W308" s="48"/>
      <c r="X308" s="48"/>
      <c r="Y308" s="50"/>
      <c r="Z308" s="50"/>
      <c r="AA308" s="50"/>
      <c r="AB308" s="50"/>
      <c r="AC308" s="50"/>
      <c r="AD308" s="50"/>
      <c r="AE308" s="50"/>
      <c r="AF308" s="51"/>
      <c r="AG308" s="51"/>
      <c r="AH308" s="51"/>
      <c r="AI308" s="51"/>
    </row>
    <row r="309" spans="1:35" ht="40" customHeight="1" x14ac:dyDescent="0.35">
      <c r="A309" s="109"/>
      <c r="B309" s="112"/>
      <c r="C309" s="33">
        <v>306</v>
      </c>
      <c r="D309" s="115"/>
      <c r="E309" s="39" t="s">
        <v>89</v>
      </c>
      <c r="F309" s="40" t="s">
        <v>37</v>
      </c>
      <c r="G309" s="40" t="s">
        <v>28</v>
      </c>
      <c r="H309" s="40" t="s">
        <v>29</v>
      </c>
      <c r="I309" s="38">
        <v>232.82</v>
      </c>
      <c r="J309" s="17">
        <v>0</v>
      </c>
      <c r="K309" s="79">
        <f t="shared" si="18"/>
        <v>0</v>
      </c>
      <c r="L309" s="81">
        <f t="shared" si="21"/>
        <v>0</v>
      </c>
      <c r="M309" s="82"/>
      <c r="N309" s="83">
        <f t="shared" si="19"/>
        <v>0</v>
      </c>
      <c r="O309" s="80"/>
      <c r="P309" s="80"/>
      <c r="Q309" s="80"/>
      <c r="R309" s="84">
        <f t="shared" si="20"/>
        <v>0</v>
      </c>
      <c r="S309" s="19" t="str">
        <f t="shared" si="22"/>
        <v>OK</v>
      </c>
      <c r="T309" s="48"/>
      <c r="U309" s="48"/>
      <c r="V309" s="48"/>
      <c r="W309" s="48"/>
      <c r="X309" s="48"/>
      <c r="Y309" s="50"/>
      <c r="Z309" s="50"/>
      <c r="AA309" s="50"/>
      <c r="AB309" s="50"/>
      <c r="AC309" s="50"/>
      <c r="AD309" s="50"/>
      <c r="AE309" s="50"/>
      <c r="AF309" s="51"/>
      <c r="AG309" s="51"/>
      <c r="AH309" s="51"/>
      <c r="AI309" s="51"/>
    </row>
    <row r="310" spans="1:35" ht="40" customHeight="1" x14ac:dyDescent="0.35">
      <c r="A310" s="109"/>
      <c r="B310" s="112"/>
      <c r="C310" s="33">
        <v>307</v>
      </c>
      <c r="D310" s="115"/>
      <c r="E310" s="39" t="s">
        <v>90</v>
      </c>
      <c r="F310" s="40" t="s">
        <v>37</v>
      </c>
      <c r="G310" s="40" t="s">
        <v>28</v>
      </c>
      <c r="H310" s="40" t="s">
        <v>29</v>
      </c>
      <c r="I310" s="38">
        <v>130.96</v>
      </c>
      <c r="J310" s="17">
        <v>0</v>
      </c>
      <c r="K310" s="79">
        <f t="shared" si="18"/>
        <v>0</v>
      </c>
      <c r="L310" s="81">
        <f t="shared" si="21"/>
        <v>0</v>
      </c>
      <c r="M310" s="82"/>
      <c r="N310" s="83">
        <f t="shared" si="19"/>
        <v>0</v>
      </c>
      <c r="O310" s="80"/>
      <c r="P310" s="80"/>
      <c r="Q310" s="80"/>
      <c r="R310" s="84">
        <f t="shared" si="20"/>
        <v>0</v>
      </c>
      <c r="S310" s="19" t="str">
        <f t="shared" si="22"/>
        <v>OK</v>
      </c>
      <c r="T310" s="48"/>
      <c r="U310" s="48"/>
      <c r="V310" s="48"/>
      <c r="W310" s="48"/>
      <c r="X310" s="48"/>
      <c r="Y310" s="50"/>
      <c r="Z310" s="50"/>
      <c r="AA310" s="50"/>
      <c r="AB310" s="50"/>
      <c r="AC310" s="50"/>
      <c r="AD310" s="50"/>
      <c r="AE310" s="50"/>
      <c r="AF310" s="51"/>
      <c r="AG310" s="51"/>
      <c r="AH310" s="51"/>
      <c r="AI310" s="51"/>
    </row>
    <row r="311" spans="1:35" ht="40" customHeight="1" x14ac:dyDescent="0.35">
      <c r="A311" s="109"/>
      <c r="B311" s="112"/>
      <c r="C311" s="33">
        <v>308</v>
      </c>
      <c r="D311" s="115"/>
      <c r="E311" s="39" t="s">
        <v>91</v>
      </c>
      <c r="F311" s="40" t="s">
        <v>37</v>
      </c>
      <c r="G311" s="40" t="s">
        <v>28</v>
      </c>
      <c r="H311" s="40" t="s">
        <v>29</v>
      </c>
      <c r="I311" s="38">
        <v>23.48</v>
      </c>
      <c r="J311" s="17">
        <v>0</v>
      </c>
      <c r="K311" s="79">
        <f t="shared" si="18"/>
        <v>0</v>
      </c>
      <c r="L311" s="81">
        <f t="shared" si="21"/>
        <v>0</v>
      </c>
      <c r="M311" s="82"/>
      <c r="N311" s="83">
        <f t="shared" si="19"/>
        <v>0</v>
      </c>
      <c r="O311" s="80"/>
      <c r="P311" s="80"/>
      <c r="Q311" s="80"/>
      <c r="R311" s="84">
        <f t="shared" si="20"/>
        <v>0</v>
      </c>
      <c r="S311" s="19" t="str">
        <f t="shared" si="22"/>
        <v>OK</v>
      </c>
      <c r="T311" s="48"/>
      <c r="U311" s="48"/>
      <c r="V311" s="48"/>
      <c r="W311" s="48"/>
      <c r="X311" s="48"/>
      <c r="Y311" s="50"/>
      <c r="Z311" s="50"/>
      <c r="AA311" s="50"/>
      <c r="AB311" s="50"/>
      <c r="AC311" s="50"/>
      <c r="AD311" s="50"/>
      <c r="AE311" s="50"/>
      <c r="AF311" s="51"/>
      <c r="AG311" s="51"/>
      <c r="AH311" s="51"/>
      <c r="AI311" s="51"/>
    </row>
    <row r="312" spans="1:35" ht="40" customHeight="1" x14ac:dyDescent="0.35">
      <c r="A312" s="110"/>
      <c r="B312" s="113"/>
      <c r="C312" s="33">
        <v>309</v>
      </c>
      <c r="D312" s="116"/>
      <c r="E312" s="39" t="s">
        <v>94</v>
      </c>
      <c r="F312" s="40" t="s">
        <v>125</v>
      </c>
      <c r="G312" s="40" t="s">
        <v>28</v>
      </c>
      <c r="H312" s="40" t="s">
        <v>29</v>
      </c>
      <c r="I312" s="38">
        <v>237.67</v>
      </c>
      <c r="J312" s="17">
        <v>0</v>
      </c>
      <c r="K312" s="79">
        <f t="shared" si="18"/>
        <v>0</v>
      </c>
      <c r="L312" s="81">
        <f t="shared" si="21"/>
        <v>0</v>
      </c>
      <c r="M312" s="82"/>
      <c r="N312" s="83">
        <f t="shared" si="19"/>
        <v>0</v>
      </c>
      <c r="O312" s="80"/>
      <c r="P312" s="80"/>
      <c r="Q312" s="80"/>
      <c r="R312" s="84">
        <f t="shared" si="20"/>
        <v>0</v>
      </c>
      <c r="S312" s="19" t="str">
        <f t="shared" si="22"/>
        <v>OK</v>
      </c>
      <c r="T312" s="48"/>
      <c r="U312" s="48"/>
      <c r="V312" s="48"/>
      <c r="W312" s="48"/>
      <c r="X312" s="48"/>
      <c r="Y312" s="50"/>
      <c r="Z312" s="50"/>
      <c r="AA312" s="50"/>
      <c r="AB312" s="50"/>
      <c r="AC312" s="50"/>
      <c r="AD312" s="50"/>
      <c r="AE312" s="50"/>
      <c r="AF312" s="51"/>
      <c r="AG312" s="51"/>
      <c r="AH312" s="51"/>
      <c r="AI312" s="51"/>
    </row>
    <row r="313" spans="1:35" ht="40" customHeight="1" x14ac:dyDescent="0.35">
      <c r="A313" s="108" t="s">
        <v>147</v>
      </c>
      <c r="B313" s="111">
        <v>9</v>
      </c>
      <c r="C313" s="33">
        <v>310</v>
      </c>
      <c r="D313" s="114" t="s">
        <v>123</v>
      </c>
      <c r="E313" s="39" t="s">
        <v>27</v>
      </c>
      <c r="F313" s="40" t="s">
        <v>125</v>
      </c>
      <c r="G313" s="40" t="s">
        <v>28</v>
      </c>
      <c r="H313" s="40" t="s">
        <v>29</v>
      </c>
      <c r="I313" s="38">
        <v>238.58</v>
      </c>
      <c r="J313" s="17">
        <v>0</v>
      </c>
      <c r="K313" s="79">
        <f t="shared" si="18"/>
        <v>0</v>
      </c>
      <c r="L313" s="81">
        <f t="shared" si="21"/>
        <v>0</v>
      </c>
      <c r="M313" s="82"/>
      <c r="N313" s="83">
        <f t="shared" si="19"/>
        <v>0</v>
      </c>
      <c r="O313" s="80"/>
      <c r="P313" s="80"/>
      <c r="Q313" s="80"/>
      <c r="R313" s="84">
        <f t="shared" si="20"/>
        <v>0</v>
      </c>
      <c r="S313" s="19" t="str">
        <f t="shared" si="22"/>
        <v>OK</v>
      </c>
      <c r="T313" s="48"/>
      <c r="U313" s="48"/>
      <c r="V313" s="48"/>
      <c r="W313" s="48"/>
      <c r="X313" s="48"/>
      <c r="Y313" s="50"/>
      <c r="Z313" s="50"/>
      <c r="AA313" s="50"/>
      <c r="AB313" s="50"/>
      <c r="AC313" s="50"/>
      <c r="AD313" s="50"/>
      <c r="AE313" s="50"/>
      <c r="AF313" s="51"/>
      <c r="AG313" s="51"/>
      <c r="AH313" s="51"/>
      <c r="AI313" s="51"/>
    </row>
    <row r="314" spans="1:35" ht="40" customHeight="1" x14ac:dyDescent="0.35">
      <c r="A314" s="109"/>
      <c r="B314" s="112"/>
      <c r="C314" s="33">
        <v>311</v>
      </c>
      <c r="D314" s="115"/>
      <c r="E314" s="39" t="s">
        <v>30</v>
      </c>
      <c r="F314" s="40" t="s">
        <v>31</v>
      </c>
      <c r="G314" s="40" t="s">
        <v>28</v>
      </c>
      <c r="H314" s="40" t="s">
        <v>29</v>
      </c>
      <c r="I314" s="38">
        <v>19.079999999999998</v>
      </c>
      <c r="J314" s="17">
        <v>0</v>
      </c>
      <c r="K314" s="79">
        <f t="shared" si="18"/>
        <v>0</v>
      </c>
      <c r="L314" s="81">
        <f t="shared" si="21"/>
        <v>0</v>
      </c>
      <c r="M314" s="82"/>
      <c r="N314" s="83">
        <f t="shared" si="19"/>
        <v>0</v>
      </c>
      <c r="O314" s="80"/>
      <c r="P314" s="80"/>
      <c r="Q314" s="80"/>
      <c r="R314" s="84">
        <f t="shared" si="20"/>
        <v>0</v>
      </c>
      <c r="S314" s="19" t="str">
        <f t="shared" si="22"/>
        <v>OK</v>
      </c>
      <c r="T314" s="48"/>
      <c r="U314" s="48"/>
      <c r="V314" s="48"/>
      <c r="W314" s="48"/>
      <c r="X314" s="48"/>
      <c r="Y314" s="50"/>
      <c r="Z314" s="50"/>
      <c r="AA314" s="50"/>
      <c r="AB314" s="50"/>
      <c r="AC314" s="50"/>
      <c r="AD314" s="50"/>
      <c r="AE314" s="50"/>
      <c r="AF314" s="51"/>
      <c r="AG314" s="51"/>
      <c r="AH314" s="51"/>
      <c r="AI314" s="51"/>
    </row>
    <row r="315" spans="1:35" ht="40" customHeight="1" x14ac:dyDescent="0.35">
      <c r="A315" s="109"/>
      <c r="B315" s="112"/>
      <c r="C315" s="33">
        <v>312</v>
      </c>
      <c r="D315" s="115"/>
      <c r="E315" s="39" t="s">
        <v>32</v>
      </c>
      <c r="F315" s="40" t="s">
        <v>125</v>
      </c>
      <c r="G315" s="40" t="s">
        <v>28</v>
      </c>
      <c r="H315" s="40" t="s">
        <v>29</v>
      </c>
      <c r="I315" s="38">
        <v>30.53</v>
      </c>
      <c r="J315" s="17">
        <v>0</v>
      </c>
      <c r="K315" s="79">
        <f t="shared" si="18"/>
        <v>0</v>
      </c>
      <c r="L315" s="81">
        <f t="shared" si="21"/>
        <v>0</v>
      </c>
      <c r="M315" s="82"/>
      <c r="N315" s="83">
        <f t="shared" si="19"/>
        <v>0</v>
      </c>
      <c r="O315" s="80"/>
      <c r="P315" s="80"/>
      <c r="Q315" s="80"/>
      <c r="R315" s="84">
        <f t="shared" si="20"/>
        <v>0</v>
      </c>
      <c r="S315" s="19" t="str">
        <f t="shared" si="22"/>
        <v>OK</v>
      </c>
      <c r="T315" s="48"/>
      <c r="U315" s="48"/>
      <c r="V315" s="48"/>
      <c r="W315" s="48"/>
      <c r="X315" s="48"/>
      <c r="Y315" s="50"/>
      <c r="Z315" s="50"/>
      <c r="AA315" s="50"/>
      <c r="AB315" s="50"/>
      <c r="AC315" s="50"/>
      <c r="AD315" s="50"/>
      <c r="AE315" s="50"/>
      <c r="AF315" s="51"/>
      <c r="AG315" s="51"/>
      <c r="AH315" s="51"/>
      <c r="AI315" s="51"/>
    </row>
    <row r="316" spans="1:35" ht="40" customHeight="1" x14ac:dyDescent="0.35">
      <c r="A316" s="109"/>
      <c r="B316" s="112"/>
      <c r="C316" s="33">
        <v>313</v>
      </c>
      <c r="D316" s="115"/>
      <c r="E316" s="39" t="s">
        <v>33</v>
      </c>
      <c r="F316" s="40" t="s">
        <v>125</v>
      </c>
      <c r="G316" s="40" t="s">
        <v>34</v>
      </c>
      <c r="H316" s="40" t="s">
        <v>29</v>
      </c>
      <c r="I316" s="38">
        <v>49.62</v>
      </c>
      <c r="J316" s="17">
        <v>0</v>
      </c>
      <c r="K316" s="79">
        <f t="shared" si="18"/>
        <v>0</v>
      </c>
      <c r="L316" s="81">
        <f t="shared" si="21"/>
        <v>0</v>
      </c>
      <c r="M316" s="82"/>
      <c r="N316" s="83">
        <f t="shared" si="19"/>
        <v>0</v>
      </c>
      <c r="O316" s="80"/>
      <c r="P316" s="80"/>
      <c r="Q316" s="80"/>
      <c r="R316" s="84">
        <f t="shared" si="20"/>
        <v>0</v>
      </c>
      <c r="S316" s="19" t="str">
        <f t="shared" si="22"/>
        <v>OK</v>
      </c>
      <c r="T316" s="48"/>
      <c r="U316" s="48"/>
      <c r="V316" s="48"/>
      <c r="W316" s="48"/>
      <c r="X316" s="48"/>
      <c r="Y316" s="50"/>
      <c r="Z316" s="50"/>
      <c r="AA316" s="50"/>
      <c r="AB316" s="50"/>
      <c r="AC316" s="50"/>
      <c r="AD316" s="50"/>
      <c r="AE316" s="50"/>
      <c r="AF316" s="51"/>
      <c r="AG316" s="51"/>
      <c r="AH316" s="51"/>
      <c r="AI316" s="51"/>
    </row>
    <row r="317" spans="1:35" ht="40" customHeight="1" x14ac:dyDescent="0.35">
      <c r="A317" s="109"/>
      <c r="B317" s="112"/>
      <c r="C317" s="33">
        <v>314</v>
      </c>
      <c r="D317" s="115"/>
      <c r="E317" s="39" t="s">
        <v>35</v>
      </c>
      <c r="F317" s="40" t="s">
        <v>125</v>
      </c>
      <c r="G317" s="40" t="s">
        <v>36</v>
      </c>
      <c r="H317" s="40" t="s">
        <v>29</v>
      </c>
      <c r="I317" s="38">
        <v>71.569999999999993</v>
      </c>
      <c r="J317" s="17">
        <v>0</v>
      </c>
      <c r="K317" s="79">
        <f t="shared" si="18"/>
        <v>0</v>
      </c>
      <c r="L317" s="81">
        <f t="shared" si="21"/>
        <v>0</v>
      </c>
      <c r="M317" s="82"/>
      <c r="N317" s="83">
        <f t="shared" si="19"/>
        <v>0</v>
      </c>
      <c r="O317" s="80"/>
      <c r="P317" s="80"/>
      <c r="Q317" s="80"/>
      <c r="R317" s="84">
        <f t="shared" si="20"/>
        <v>0</v>
      </c>
      <c r="S317" s="19" t="str">
        <f t="shared" si="22"/>
        <v>OK</v>
      </c>
      <c r="T317" s="48"/>
      <c r="U317" s="48"/>
      <c r="V317" s="48"/>
      <c r="W317" s="48"/>
      <c r="X317" s="48"/>
      <c r="Y317" s="50"/>
      <c r="Z317" s="50"/>
      <c r="AA317" s="50"/>
      <c r="AB317" s="50"/>
      <c r="AC317" s="50"/>
      <c r="AD317" s="50"/>
      <c r="AE317" s="50"/>
      <c r="AF317" s="51"/>
      <c r="AG317" s="51"/>
      <c r="AH317" s="51"/>
      <c r="AI317" s="51"/>
    </row>
    <row r="318" spans="1:35" ht="40" customHeight="1" x14ac:dyDescent="0.35">
      <c r="A318" s="109"/>
      <c r="B318" s="112"/>
      <c r="C318" s="33">
        <v>315</v>
      </c>
      <c r="D318" s="115"/>
      <c r="E318" s="39" t="s">
        <v>127</v>
      </c>
      <c r="F318" s="40" t="s">
        <v>125</v>
      </c>
      <c r="G318" s="40" t="s">
        <v>28</v>
      </c>
      <c r="H318" s="40" t="s">
        <v>29</v>
      </c>
      <c r="I318" s="38">
        <v>6.28</v>
      </c>
      <c r="J318" s="17">
        <v>0</v>
      </c>
      <c r="K318" s="79">
        <f t="shared" si="18"/>
        <v>0</v>
      </c>
      <c r="L318" s="81">
        <f t="shared" si="21"/>
        <v>0</v>
      </c>
      <c r="M318" s="82"/>
      <c r="N318" s="83">
        <f t="shared" si="19"/>
        <v>0</v>
      </c>
      <c r="O318" s="80"/>
      <c r="P318" s="80"/>
      <c r="Q318" s="80"/>
      <c r="R318" s="84">
        <f t="shared" si="20"/>
        <v>0</v>
      </c>
      <c r="S318" s="19" t="str">
        <f t="shared" si="22"/>
        <v>OK</v>
      </c>
      <c r="T318" s="48"/>
      <c r="U318" s="48"/>
      <c r="V318" s="48"/>
      <c r="W318" s="48"/>
      <c r="X318" s="48"/>
      <c r="Y318" s="50"/>
      <c r="Z318" s="50"/>
      <c r="AA318" s="50"/>
      <c r="AB318" s="50"/>
      <c r="AC318" s="50"/>
      <c r="AD318" s="50"/>
      <c r="AE318" s="50"/>
      <c r="AF318" s="51"/>
      <c r="AG318" s="51"/>
      <c r="AH318" s="51"/>
      <c r="AI318" s="51"/>
    </row>
    <row r="319" spans="1:35" ht="40" customHeight="1" x14ac:dyDescent="0.35">
      <c r="A319" s="109"/>
      <c r="B319" s="112"/>
      <c r="C319" s="33">
        <v>316</v>
      </c>
      <c r="D319" s="115"/>
      <c r="E319" s="39" t="s">
        <v>128</v>
      </c>
      <c r="F319" s="40" t="s">
        <v>37</v>
      </c>
      <c r="G319" s="40" t="s">
        <v>38</v>
      </c>
      <c r="H319" s="40" t="s">
        <v>29</v>
      </c>
      <c r="I319" s="38">
        <v>12.72</v>
      </c>
      <c r="J319" s="17">
        <v>0</v>
      </c>
      <c r="K319" s="79">
        <f t="shared" si="18"/>
        <v>0</v>
      </c>
      <c r="L319" s="81">
        <f t="shared" si="21"/>
        <v>0</v>
      </c>
      <c r="M319" s="82"/>
      <c r="N319" s="83">
        <f t="shared" si="19"/>
        <v>0</v>
      </c>
      <c r="O319" s="80"/>
      <c r="P319" s="80"/>
      <c r="Q319" s="80"/>
      <c r="R319" s="84">
        <f t="shared" si="20"/>
        <v>0</v>
      </c>
      <c r="S319" s="19" t="str">
        <f t="shared" si="22"/>
        <v>OK</v>
      </c>
      <c r="T319" s="48"/>
      <c r="U319" s="48"/>
      <c r="V319" s="48"/>
      <c r="W319" s="48"/>
      <c r="X319" s="48"/>
      <c r="Y319" s="50"/>
      <c r="Z319" s="50"/>
      <c r="AA319" s="50"/>
      <c r="AB319" s="50"/>
      <c r="AC319" s="50"/>
      <c r="AD319" s="50"/>
      <c r="AE319" s="50"/>
      <c r="AF319" s="51"/>
      <c r="AG319" s="51"/>
      <c r="AH319" s="51"/>
      <c r="AI319" s="51"/>
    </row>
    <row r="320" spans="1:35" ht="40" customHeight="1" x14ac:dyDescent="0.35">
      <c r="A320" s="109"/>
      <c r="B320" s="112"/>
      <c r="C320" s="33">
        <v>317</v>
      </c>
      <c r="D320" s="115"/>
      <c r="E320" s="39" t="s">
        <v>129</v>
      </c>
      <c r="F320" s="40" t="s">
        <v>37</v>
      </c>
      <c r="G320" s="40" t="s">
        <v>39</v>
      </c>
      <c r="H320" s="40" t="s">
        <v>29</v>
      </c>
      <c r="I320" s="38">
        <v>18.73</v>
      </c>
      <c r="J320" s="17">
        <v>0</v>
      </c>
      <c r="K320" s="79">
        <f t="shared" si="18"/>
        <v>0</v>
      </c>
      <c r="L320" s="81">
        <f t="shared" si="21"/>
        <v>0</v>
      </c>
      <c r="M320" s="82"/>
      <c r="N320" s="83">
        <f t="shared" si="19"/>
        <v>0</v>
      </c>
      <c r="O320" s="80"/>
      <c r="P320" s="80"/>
      <c r="Q320" s="80"/>
      <c r="R320" s="84">
        <f t="shared" si="20"/>
        <v>0</v>
      </c>
      <c r="S320" s="19" t="str">
        <f t="shared" si="22"/>
        <v>OK</v>
      </c>
      <c r="T320" s="48"/>
      <c r="U320" s="48"/>
      <c r="V320" s="48"/>
      <c r="W320" s="48"/>
      <c r="X320" s="48"/>
      <c r="Y320" s="50"/>
      <c r="Z320" s="50"/>
      <c r="AA320" s="50"/>
      <c r="AB320" s="50"/>
      <c r="AC320" s="50"/>
      <c r="AD320" s="50"/>
      <c r="AE320" s="50"/>
      <c r="AF320" s="51"/>
      <c r="AG320" s="51"/>
      <c r="AH320" s="51"/>
      <c r="AI320" s="51"/>
    </row>
    <row r="321" spans="1:35" ht="40" customHeight="1" x14ac:dyDescent="0.35">
      <c r="A321" s="109"/>
      <c r="B321" s="112"/>
      <c r="C321" s="33">
        <v>318</v>
      </c>
      <c r="D321" s="115"/>
      <c r="E321" s="39" t="s">
        <v>130</v>
      </c>
      <c r="F321" s="40" t="s">
        <v>37</v>
      </c>
      <c r="G321" s="40" t="s">
        <v>40</v>
      </c>
      <c r="H321" s="40" t="s">
        <v>29</v>
      </c>
      <c r="I321" s="38">
        <v>20.350000000000001</v>
      </c>
      <c r="J321" s="17">
        <v>0</v>
      </c>
      <c r="K321" s="79">
        <f t="shared" si="18"/>
        <v>0</v>
      </c>
      <c r="L321" s="81">
        <f t="shared" si="21"/>
        <v>0</v>
      </c>
      <c r="M321" s="82"/>
      <c r="N321" s="83">
        <f t="shared" si="19"/>
        <v>0</v>
      </c>
      <c r="O321" s="80"/>
      <c r="P321" s="80"/>
      <c r="Q321" s="80"/>
      <c r="R321" s="84">
        <f t="shared" si="20"/>
        <v>0</v>
      </c>
      <c r="S321" s="19" t="str">
        <f t="shared" si="22"/>
        <v>OK</v>
      </c>
      <c r="T321" s="48"/>
      <c r="U321" s="48"/>
      <c r="V321" s="48"/>
      <c r="W321" s="48"/>
      <c r="X321" s="48"/>
      <c r="Y321" s="50"/>
      <c r="Z321" s="50"/>
      <c r="AA321" s="50"/>
      <c r="AB321" s="50"/>
      <c r="AC321" s="50"/>
      <c r="AD321" s="50"/>
      <c r="AE321" s="50"/>
      <c r="AF321" s="51"/>
      <c r="AG321" s="51"/>
      <c r="AH321" s="51"/>
      <c r="AI321" s="51"/>
    </row>
    <row r="322" spans="1:35" ht="40" customHeight="1" x14ac:dyDescent="0.35">
      <c r="A322" s="109"/>
      <c r="B322" s="112"/>
      <c r="C322" s="33">
        <v>319</v>
      </c>
      <c r="D322" s="115"/>
      <c r="E322" s="39" t="s">
        <v>41</v>
      </c>
      <c r="F322" s="40" t="s">
        <v>10</v>
      </c>
      <c r="G322" s="40" t="s">
        <v>28</v>
      </c>
      <c r="H322" s="40" t="s">
        <v>29</v>
      </c>
      <c r="I322" s="38">
        <v>70.88</v>
      </c>
      <c r="J322" s="17">
        <v>0</v>
      </c>
      <c r="K322" s="79">
        <f t="shared" si="18"/>
        <v>0</v>
      </c>
      <c r="L322" s="81">
        <f t="shared" si="21"/>
        <v>0</v>
      </c>
      <c r="M322" s="82"/>
      <c r="N322" s="83">
        <f t="shared" si="19"/>
        <v>0</v>
      </c>
      <c r="O322" s="80"/>
      <c r="P322" s="80"/>
      <c r="Q322" s="80"/>
      <c r="R322" s="84">
        <f t="shared" si="20"/>
        <v>0</v>
      </c>
      <c r="S322" s="19" t="str">
        <f t="shared" si="22"/>
        <v>OK</v>
      </c>
      <c r="T322" s="48"/>
      <c r="U322" s="48"/>
      <c r="V322" s="48"/>
      <c r="W322" s="48"/>
      <c r="X322" s="48"/>
      <c r="Y322" s="50"/>
      <c r="Z322" s="50"/>
      <c r="AA322" s="50"/>
      <c r="AB322" s="50"/>
      <c r="AC322" s="50"/>
      <c r="AD322" s="50"/>
      <c r="AE322" s="50"/>
      <c r="AF322" s="51"/>
      <c r="AG322" s="51"/>
      <c r="AH322" s="51"/>
      <c r="AI322" s="51"/>
    </row>
    <row r="323" spans="1:35" ht="40" customHeight="1" x14ac:dyDescent="0.35">
      <c r="A323" s="109"/>
      <c r="B323" s="112"/>
      <c r="C323" s="33">
        <v>320</v>
      </c>
      <c r="D323" s="115"/>
      <c r="E323" s="39" t="s">
        <v>42</v>
      </c>
      <c r="F323" s="40" t="s">
        <v>43</v>
      </c>
      <c r="G323" s="40" t="s">
        <v>28</v>
      </c>
      <c r="H323" s="40" t="s">
        <v>29</v>
      </c>
      <c r="I323" s="38">
        <v>25.35</v>
      </c>
      <c r="J323" s="17">
        <v>0</v>
      </c>
      <c r="K323" s="79">
        <f t="shared" si="18"/>
        <v>0</v>
      </c>
      <c r="L323" s="81">
        <f t="shared" si="21"/>
        <v>0</v>
      </c>
      <c r="M323" s="82"/>
      <c r="N323" s="83">
        <f t="shared" si="19"/>
        <v>0</v>
      </c>
      <c r="O323" s="80"/>
      <c r="P323" s="80"/>
      <c r="Q323" s="80"/>
      <c r="R323" s="84">
        <f t="shared" si="20"/>
        <v>0</v>
      </c>
      <c r="S323" s="19" t="str">
        <f t="shared" si="22"/>
        <v>OK</v>
      </c>
      <c r="T323" s="48"/>
      <c r="U323" s="48"/>
      <c r="V323" s="48"/>
      <c r="W323" s="48"/>
      <c r="X323" s="48"/>
      <c r="Y323" s="50"/>
      <c r="Z323" s="50"/>
      <c r="AA323" s="50"/>
      <c r="AB323" s="50"/>
      <c r="AC323" s="50"/>
      <c r="AD323" s="50"/>
      <c r="AE323" s="50"/>
      <c r="AF323" s="51"/>
      <c r="AG323" s="51"/>
      <c r="AH323" s="51"/>
      <c r="AI323" s="51"/>
    </row>
    <row r="324" spans="1:35" ht="40" customHeight="1" x14ac:dyDescent="0.35">
      <c r="A324" s="109"/>
      <c r="B324" s="112"/>
      <c r="C324" s="33">
        <v>321</v>
      </c>
      <c r="D324" s="115"/>
      <c r="E324" s="39" t="s">
        <v>44</v>
      </c>
      <c r="F324" s="40" t="s">
        <v>37</v>
      </c>
      <c r="G324" s="40" t="s">
        <v>45</v>
      </c>
      <c r="H324" s="40" t="s">
        <v>29</v>
      </c>
      <c r="I324" s="38">
        <v>32.64</v>
      </c>
      <c r="J324" s="17">
        <v>0</v>
      </c>
      <c r="K324" s="79">
        <f t="shared" ref="K324:K354" si="23">IF(SUM(T324:AK324)&gt;J324,J324,SUM(T324:AK324))</f>
        <v>0</v>
      </c>
      <c r="L324" s="81">
        <f t="shared" si="21"/>
        <v>0</v>
      </c>
      <c r="M324" s="82"/>
      <c r="N324" s="83">
        <f t="shared" ref="N324:N354" si="24">ROUND(IF(J324*0.25-0.5&lt;0,0,J324*0.25-0.5),0)-Q324-O324</f>
        <v>0</v>
      </c>
      <c r="O324" s="80"/>
      <c r="P324" s="80"/>
      <c r="Q324" s="80"/>
      <c r="R324" s="84">
        <f t="shared" ref="R324:R354" si="25">J324-(SUM(T324:AC324))+M324</f>
        <v>0</v>
      </c>
      <c r="S324" s="19" t="str">
        <f t="shared" si="22"/>
        <v>OK</v>
      </c>
      <c r="T324" s="48"/>
      <c r="U324" s="48"/>
      <c r="V324" s="48"/>
      <c r="W324" s="48"/>
      <c r="X324" s="48"/>
      <c r="Y324" s="50"/>
      <c r="Z324" s="50"/>
      <c r="AA324" s="50"/>
      <c r="AB324" s="50"/>
      <c r="AC324" s="50"/>
      <c r="AD324" s="50"/>
      <c r="AE324" s="50"/>
      <c r="AF324" s="51"/>
      <c r="AG324" s="51"/>
      <c r="AH324" s="51"/>
      <c r="AI324" s="51"/>
    </row>
    <row r="325" spans="1:35" ht="40" customHeight="1" x14ac:dyDescent="0.35">
      <c r="A325" s="109"/>
      <c r="B325" s="112"/>
      <c r="C325" s="33">
        <v>322</v>
      </c>
      <c r="D325" s="115"/>
      <c r="E325" s="39" t="s">
        <v>46</v>
      </c>
      <c r="F325" s="40" t="s">
        <v>37</v>
      </c>
      <c r="G325" s="40" t="s">
        <v>47</v>
      </c>
      <c r="H325" s="40" t="s">
        <v>29</v>
      </c>
      <c r="I325" s="38">
        <v>25.76</v>
      </c>
      <c r="J325" s="17">
        <v>0</v>
      </c>
      <c r="K325" s="79">
        <f t="shared" si="23"/>
        <v>0</v>
      </c>
      <c r="L325" s="81">
        <f t="shared" ref="L325:L354" si="26">(SUM(T325:AK325))</f>
        <v>0</v>
      </c>
      <c r="M325" s="82"/>
      <c r="N325" s="83">
        <f t="shared" si="24"/>
        <v>0</v>
      </c>
      <c r="O325" s="80"/>
      <c r="P325" s="80"/>
      <c r="Q325" s="80"/>
      <c r="R325" s="84">
        <f t="shared" si="25"/>
        <v>0</v>
      </c>
      <c r="S325" s="19" t="str">
        <f t="shared" si="22"/>
        <v>OK</v>
      </c>
      <c r="T325" s="48"/>
      <c r="U325" s="48"/>
      <c r="V325" s="48"/>
      <c r="W325" s="48"/>
      <c r="X325" s="48"/>
      <c r="Y325" s="50"/>
      <c r="Z325" s="50"/>
      <c r="AA325" s="50"/>
      <c r="AB325" s="50"/>
      <c r="AC325" s="50"/>
      <c r="AD325" s="50"/>
      <c r="AE325" s="50"/>
      <c r="AF325" s="51"/>
      <c r="AG325" s="51"/>
      <c r="AH325" s="51"/>
      <c r="AI325" s="51"/>
    </row>
    <row r="326" spans="1:35" ht="40" customHeight="1" x14ac:dyDescent="0.35">
      <c r="A326" s="109"/>
      <c r="B326" s="112"/>
      <c r="C326" s="33">
        <v>323</v>
      </c>
      <c r="D326" s="115"/>
      <c r="E326" s="39" t="s">
        <v>48</v>
      </c>
      <c r="F326" s="40" t="s">
        <v>37</v>
      </c>
      <c r="G326" s="40" t="s">
        <v>49</v>
      </c>
      <c r="H326" s="40" t="s">
        <v>29</v>
      </c>
      <c r="I326" s="38">
        <v>18.329999999999998</v>
      </c>
      <c r="J326" s="17">
        <v>0</v>
      </c>
      <c r="K326" s="79">
        <f t="shared" si="23"/>
        <v>0</v>
      </c>
      <c r="L326" s="81">
        <f t="shared" si="26"/>
        <v>0</v>
      </c>
      <c r="M326" s="82"/>
      <c r="N326" s="83">
        <f t="shared" si="24"/>
        <v>0</v>
      </c>
      <c r="O326" s="80"/>
      <c r="P326" s="80"/>
      <c r="Q326" s="80"/>
      <c r="R326" s="84">
        <f t="shared" si="25"/>
        <v>0</v>
      </c>
      <c r="S326" s="19" t="str">
        <f t="shared" si="22"/>
        <v>OK</v>
      </c>
      <c r="T326" s="48"/>
      <c r="U326" s="48"/>
      <c r="V326" s="48"/>
      <c r="W326" s="48"/>
      <c r="X326" s="48"/>
      <c r="Y326" s="50"/>
      <c r="Z326" s="50"/>
      <c r="AA326" s="50"/>
      <c r="AB326" s="50"/>
      <c r="AC326" s="50"/>
      <c r="AD326" s="50"/>
      <c r="AE326" s="50"/>
      <c r="AF326" s="51"/>
      <c r="AG326" s="51"/>
      <c r="AH326" s="51"/>
      <c r="AI326" s="51"/>
    </row>
    <row r="327" spans="1:35" ht="40" customHeight="1" x14ac:dyDescent="0.35">
      <c r="A327" s="109"/>
      <c r="B327" s="112"/>
      <c r="C327" s="33">
        <v>324</v>
      </c>
      <c r="D327" s="115"/>
      <c r="E327" s="39" t="s">
        <v>50</v>
      </c>
      <c r="F327" s="40" t="s">
        <v>37</v>
      </c>
      <c r="G327" s="40" t="s">
        <v>51</v>
      </c>
      <c r="H327" s="40" t="s">
        <v>29</v>
      </c>
      <c r="I327" s="38">
        <v>229.33</v>
      </c>
      <c r="J327" s="17">
        <v>0</v>
      </c>
      <c r="K327" s="79">
        <f t="shared" si="23"/>
        <v>0</v>
      </c>
      <c r="L327" s="81">
        <f t="shared" si="26"/>
        <v>0</v>
      </c>
      <c r="M327" s="82"/>
      <c r="N327" s="83">
        <f t="shared" si="24"/>
        <v>0</v>
      </c>
      <c r="O327" s="80"/>
      <c r="P327" s="80"/>
      <c r="Q327" s="80"/>
      <c r="R327" s="84">
        <f t="shared" si="25"/>
        <v>0</v>
      </c>
      <c r="S327" s="19" t="str">
        <f t="shared" si="22"/>
        <v>OK</v>
      </c>
      <c r="T327" s="48"/>
      <c r="U327" s="48"/>
      <c r="V327" s="48"/>
      <c r="W327" s="48"/>
      <c r="X327" s="48"/>
      <c r="Y327" s="50"/>
      <c r="Z327" s="50"/>
      <c r="AA327" s="50"/>
      <c r="AB327" s="50"/>
      <c r="AC327" s="50"/>
      <c r="AD327" s="50"/>
      <c r="AE327" s="50"/>
      <c r="AF327" s="51"/>
      <c r="AG327" s="51"/>
      <c r="AH327" s="51"/>
      <c r="AI327" s="51"/>
    </row>
    <row r="328" spans="1:35" ht="40" customHeight="1" x14ac:dyDescent="0.35">
      <c r="A328" s="109"/>
      <c r="B328" s="112"/>
      <c r="C328" s="33">
        <v>325</v>
      </c>
      <c r="D328" s="115"/>
      <c r="E328" s="39" t="s">
        <v>52</v>
      </c>
      <c r="F328" s="40" t="s">
        <v>37</v>
      </c>
      <c r="G328" s="40" t="s">
        <v>53</v>
      </c>
      <c r="H328" s="40" t="s">
        <v>29</v>
      </c>
      <c r="I328" s="38">
        <v>250.37</v>
      </c>
      <c r="J328" s="17">
        <v>0</v>
      </c>
      <c r="K328" s="79">
        <f t="shared" si="23"/>
        <v>0</v>
      </c>
      <c r="L328" s="81">
        <f t="shared" si="26"/>
        <v>0</v>
      </c>
      <c r="M328" s="82"/>
      <c r="N328" s="83">
        <f t="shared" si="24"/>
        <v>0</v>
      </c>
      <c r="O328" s="80"/>
      <c r="P328" s="80"/>
      <c r="Q328" s="80"/>
      <c r="R328" s="84">
        <f t="shared" si="25"/>
        <v>0</v>
      </c>
      <c r="S328" s="19" t="str">
        <f t="shared" si="22"/>
        <v>OK</v>
      </c>
      <c r="T328" s="48"/>
      <c r="U328" s="48"/>
      <c r="V328" s="48"/>
      <c r="W328" s="48"/>
      <c r="X328" s="48"/>
      <c r="Y328" s="50"/>
      <c r="Z328" s="50"/>
      <c r="AA328" s="50"/>
      <c r="AB328" s="50"/>
      <c r="AC328" s="50"/>
      <c r="AD328" s="50"/>
      <c r="AE328" s="50"/>
      <c r="AF328" s="51"/>
      <c r="AG328" s="51"/>
      <c r="AH328" s="51"/>
      <c r="AI328" s="51"/>
    </row>
    <row r="329" spans="1:35" ht="40" customHeight="1" x14ac:dyDescent="0.35">
      <c r="A329" s="109"/>
      <c r="B329" s="112"/>
      <c r="C329" s="33">
        <v>326</v>
      </c>
      <c r="D329" s="115"/>
      <c r="E329" s="39" t="s">
        <v>54</v>
      </c>
      <c r="F329" s="40" t="s">
        <v>37</v>
      </c>
      <c r="G329" s="40" t="s">
        <v>95</v>
      </c>
      <c r="H329" s="40" t="s">
        <v>29</v>
      </c>
      <c r="I329" s="38">
        <v>82.53</v>
      </c>
      <c r="J329" s="17">
        <v>0</v>
      </c>
      <c r="K329" s="79">
        <f t="shared" si="23"/>
        <v>0</v>
      </c>
      <c r="L329" s="81">
        <f t="shared" si="26"/>
        <v>0</v>
      </c>
      <c r="M329" s="82"/>
      <c r="N329" s="83">
        <f t="shared" si="24"/>
        <v>0</v>
      </c>
      <c r="O329" s="80"/>
      <c r="P329" s="80"/>
      <c r="Q329" s="80"/>
      <c r="R329" s="84">
        <f t="shared" si="25"/>
        <v>0</v>
      </c>
      <c r="S329" s="19" t="str">
        <f t="shared" si="22"/>
        <v>OK</v>
      </c>
      <c r="T329" s="48"/>
      <c r="U329" s="48"/>
      <c r="V329" s="48"/>
      <c r="W329" s="48"/>
      <c r="X329" s="48"/>
      <c r="Y329" s="50"/>
      <c r="Z329" s="50"/>
      <c r="AA329" s="50"/>
      <c r="AB329" s="50"/>
      <c r="AC329" s="50"/>
      <c r="AD329" s="50"/>
      <c r="AE329" s="50"/>
      <c r="AF329" s="51"/>
      <c r="AG329" s="51"/>
      <c r="AH329" s="51"/>
      <c r="AI329" s="51"/>
    </row>
    <row r="330" spans="1:35" ht="40" customHeight="1" x14ac:dyDescent="0.35">
      <c r="A330" s="109"/>
      <c r="B330" s="112"/>
      <c r="C330" s="33">
        <v>327</v>
      </c>
      <c r="D330" s="115"/>
      <c r="E330" s="39" t="s">
        <v>56</v>
      </c>
      <c r="F330" s="40" t="s">
        <v>37</v>
      </c>
      <c r="G330" s="40" t="s">
        <v>96</v>
      </c>
      <c r="H330" s="40" t="s">
        <v>29</v>
      </c>
      <c r="I330" s="38">
        <v>31.65</v>
      </c>
      <c r="J330" s="17">
        <v>0</v>
      </c>
      <c r="K330" s="79">
        <f t="shared" si="23"/>
        <v>0</v>
      </c>
      <c r="L330" s="81">
        <f t="shared" si="26"/>
        <v>0</v>
      </c>
      <c r="M330" s="82"/>
      <c r="N330" s="83">
        <f t="shared" si="24"/>
        <v>0</v>
      </c>
      <c r="O330" s="80"/>
      <c r="P330" s="80"/>
      <c r="Q330" s="80"/>
      <c r="R330" s="84">
        <f t="shared" si="25"/>
        <v>0</v>
      </c>
      <c r="S330" s="19" t="str">
        <f t="shared" si="22"/>
        <v>OK</v>
      </c>
      <c r="T330" s="48"/>
      <c r="U330" s="48"/>
      <c r="V330" s="48"/>
      <c r="W330" s="48"/>
      <c r="X330" s="48"/>
      <c r="Y330" s="50"/>
      <c r="Z330" s="50"/>
      <c r="AA330" s="50"/>
      <c r="AB330" s="50"/>
      <c r="AC330" s="50"/>
      <c r="AD330" s="50"/>
      <c r="AE330" s="50"/>
      <c r="AF330" s="51"/>
      <c r="AG330" s="51"/>
      <c r="AH330" s="51"/>
      <c r="AI330" s="51"/>
    </row>
    <row r="331" spans="1:35" ht="40" customHeight="1" x14ac:dyDescent="0.35">
      <c r="A331" s="109"/>
      <c r="B331" s="112"/>
      <c r="C331" s="33">
        <v>328</v>
      </c>
      <c r="D331" s="115"/>
      <c r="E331" s="39" t="s">
        <v>58</v>
      </c>
      <c r="F331" s="40" t="s">
        <v>37</v>
      </c>
      <c r="G331" s="40" t="s">
        <v>59</v>
      </c>
      <c r="H331" s="40" t="s">
        <v>29</v>
      </c>
      <c r="I331" s="38">
        <v>70.91</v>
      </c>
      <c r="J331" s="17">
        <v>0</v>
      </c>
      <c r="K331" s="79">
        <f t="shared" si="23"/>
        <v>0</v>
      </c>
      <c r="L331" s="81">
        <f t="shared" si="26"/>
        <v>0</v>
      </c>
      <c r="M331" s="82"/>
      <c r="N331" s="83">
        <f t="shared" si="24"/>
        <v>0</v>
      </c>
      <c r="O331" s="80"/>
      <c r="P331" s="80"/>
      <c r="Q331" s="80"/>
      <c r="R331" s="84">
        <f t="shared" si="25"/>
        <v>0</v>
      </c>
      <c r="S331" s="19" t="str">
        <f t="shared" si="22"/>
        <v>OK</v>
      </c>
      <c r="T331" s="48"/>
      <c r="U331" s="48"/>
      <c r="V331" s="48"/>
      <c r="W331" s="48"/>
      <c r="X331" s="48"/>
      <c r="Y331" s="50"/>
      <c r="Z331" s="50"/>
      <c r="AA331" s="50"/>
      <c r="AB331" s="50"/>
      <c r="AC331" s="50"/>
      <c r="AD331" s="50"/>
      <c r="AE331" s="50"/>
      <c r="AF331" s="51"/>
      <c r="AG331" s="51"/>
      <c r="AH331" s="51"/>
      <c r="AI331" s="51"/>
    </row>
    <row r="332" spans="1:35" ht="40" customHeight="1" x14ac:dyDescent="0.35">
      <c r="A332" s="109"/>
      <c r="B332" s="112"/>
      <c r="C332" s="33">
        <v>329</v>
      </c>
      <c r="D332" s="115"/>
      <c r="E332" s="39" t="s">
        <v>60</v>
      </c>
      <c r="F332" s="40" t="s">
        <v>37</v>
      </c>
      <c r="G332" s="40" t="s">
        <v>61</v>
      </c>
      <c r="H332" s="40" t="s">
        <v>29</v>
      </c>
      <c r="I332" s="38">
        <v>118.78</v>
      </c>
      <c r="J332" s="17">
        <v>0</v>
      </c>
      <c r="K332" s="79">
        <f t="shared" si="23"/>
        <v>0</v>
      </c>
      <c r="L332" s="81">
        <f t="shared" si="26"/>
        <v>0</v>
      </c>
      <c r="M332" s="82"/>
      <c r="N332" s="83">
        <f t="shared" si="24"/>
        <v>0</v>
      </c>
      <c r="O332" s="80"/>
      <c r="P332" s="80"/>
      <c r="Q332" s="80"/>
      <c r="R332" s="84">
        <f t="shared" si="25"/>
        <v>0</v>
      </c>
      <c r="S332" s="19" t="str">
        <f t="shared" si="22"/>
        <v>OK</v>
      </c>
      <c r="T332" s="48"/>
      <c r="U332" s="48"/>
      <c r="V332" s="48"/>
      <c r="W332" s="48"/>
      <c r="X332" s="48"/>
      <c r="Y332" s="50"/>
      <c r="Z332" s="50"/>
      <c r="AA332" s="50"/>
      <c r="AB332" s="50"/>
      <c r="AC332" s="50"/>
      <c r="AD332" s="50"/>
      <c r="AE332" s="50"/>
      <c r="AF332" s="51"/>
      <c r="AG332" s="51"/>
      <c r="AH332" s="51"/>
      <c r="AI332" s="51"/>
    </row>
    <row r="333" spans="1:35" ht="40" customHeight="1" x14ac:dyDescent="0.35">
      <c r="A333" s="109"/>
      <c r="B333" s="112"/>
      <c r="C333" s="33">
        <v>330</v>
      </c>
      <c r="D333" s="115"/>
      <c r="E333" s="39" t="s">
        <v>64</v>
      </c>
      <c r="F333" s="40" t="s">
        <v>125</v>
      </c>
      <c r="G333" s="40" t="s">
        <v>63</v>
      </c>
      <c r="H333" s="40" t="s">
        <v>29</v>
      </c>
      <c r="I333" s="38">
        <v>667.31</v>
      </c>
      <c r="J333" s="17">
        <v>0</v>
      </c>
      <c r="K333" s="79">
        <f t="shared" si="23"/>
        <v>0</v>
      </c>
      <c r="L333" s="81">
        <f t="shared" si="26"/>
        <v>0</v>
      </c>
      <c r="M333" s="82"/>
      <c r="N333" s="83">
        <f t="shared" si="24"/>
        <v>0</v>
      </c>
      <c r="O333" s="80"/>
      <c r="P333" s="80"/>
      <c r="Q333" s="80"/>
      <c r="R333" s="84">
        <f t="shared" si="25"/>
        <v>0</v>
      </c>
      <c r="S333" s="19" t="str">
        <f t="shared" si="22"/>
        <v>OK</v>
      </c>
      <c r="T333" s="48"/>
      <c r="U333" s="48"/>
      <c r="V333" s="48"/>
      <c r="W333" s="48"/>
      <c r="X333" s="48"/>
      <c r="Y333" s="50"/>
      <c r="Z333" s="50"/>
      <c r="AA333" s="50"/>
      <c r="AB333" s="50"/>
      <c r="AC333" s="50"/>
      <c r="AD333" s="50"/>
      <c r="AE333" s="50"/>
      <c r="AF333" s="51"/>
      <c r="AG333" s="51"/>
      <c r="AH333" s="51"/>
      <c r="AI333" s="51"/>
    </row>
    <row r="334" spans="1:35" ht="40" customHeight="1" x14ac:dyDescent="0.35">
      <c r="A334" s="109"/>
      <c r="B334" s="112"/>
      <c r="C334" s="33">
        <v>331</v>
      </c>
      <c r="D334" s="115"/>
      <c r="E334" s="39" t="s">
        <v>65</v>
      </c>
      <c r="F334" s="40" t="s">
        <v>125</v>
      </c>
      <c r="G334" s="40" t="s">
        <v>66</v>
      </c>
      <c r="H334" s="40" t="s">
        <v>29</v>
      </c>
      <c r="I334" s="38">
        <v>180.17</v>
      </c>
      <c r="J334" s="17">
        <v>0</v>
      </c>
      <c r="K334" s="79">
        <f t="shared" si="23"/>
        <v>0</v>
      </c>
      <c r="L334" s="81">
        <f t="shared" si="26"/>
        <v>0</v>
      </c>
      <c r="M334" s="82"/>
      <c r="N334" s="83">
        <f t="shared" si="24"/>
        <v>0</v>
      </c>
      <c r="O334" s="80"/>
      <c r="P334" s="80"/>
      <c r="Q334" s="80"/>
      <c r="R334" s="84">
        <f t="shared" si="25"/>
        <v>0</v>
      </c>
      <c r="S334" s="19" t="str">
        <f t="shared" si="22"/>
        <v>OK</v>
      </c>
      <c r="T334" s="48"/>
      <c r="U334" s="48"/>
      <c r="V334" s="48"/>
      <c r="W334" s="48"/>
      <c r="X334" s="48"/>
      <c r="Y334" s="50"/>
      <c r="Z334" s="50"/>
      <c r="AA334" s="50"/>
      <c r="AB334" s="50"/>
      <c r="AC334" s="50"/>
      <c r="AD334" s="50"/>
      <c r="AE334" s="50"/>
      <c r="AF334" s="51"/>
      <c r="AG334" s="51"/>
      <c r="AH334" s="51"/>
      <c r="AI334" s="51"/>
    </row>
    <row r="335" spans="1:35" ht="40" customHeight="1" x14ac:dyDescent="0.35">
      <c r="A335" s="109"/>
      <c r="B335" s="112"/>
      <c r="C335" s="33">
        <v>332</v>
      </c>
      <c r="D335" s="115"/>
      <c r="E335" s="39" t="s">
        <v>67</v>
      </c>
      <c r="F335" s="40" t="s">
        <v>125</v>
      </c>
      <c r="G335" s="40" t="s">
        <v>68</v>
      </c>
      <c r="H335" s="40" t="s">
        <v>29</v>
      </c>
      <c r="I335" s="38">
        <v>827.52</v>
      </c>
      <c r="J335" s="17">
        <v>0</v>
      </c>
      <c r="K335" s="79">
        <f t="shared" si="23"/>
        <v>0</v>
      </c>
      <c r="L335" s="81">
        <f t="shared" si="26"/>
        <v>0</v>
      </c>
      <c r="M335" s="82"/>
      <c r="N335" s="83">
        <f t="shared" si="24"/>
        <v>0</v>
      </c>
      <c r="O335" s="80"/>
      <c r="P335" s="80"/>
      <c r="Q335" s="80"/>
      <c r="R335" s="84">
        <f t="shared" si="25"/>
        <v>0</v>
      </c>
      <c r="S335" s="19" t="str">
        <f t="shared" si="22"/>
        <v>OK</v>
      </c>
      <c r="T335" s="48"/>
      <c r="U335" s="48"/>
      <c r="V335" s="48"/>
      <c r="W335" s="48"/>
      <c r="X335" s="48"/>
      <c r="Y335" s="50"/>
      <c r="Z335" s="50"/>
      <c r="AA335" s="50"/>
      <c r="AB335" s="50"/>
      <c r="AC335" s="50"/>
      <c r="AD335" s="50"/>
      <c r="AE335" s="50"/>
      <c r="AF335" s="51"/>
      <c r="AG335" s="51"/>
      <c r="AH335" s="51"/>
      <c r="AI335" s="51"/>
    </row>
    <row r="336" spans="1:35" ht="40" customHeight="1" x14ac:dyDescent="0.35">
      <c r="A336" s="109"/>
      <c r="B336" s="112"/>
      <c r="C336" s="33">
        <v>333</v>
      </c>
      <c r="D336" s="115"/>
      <c r="E336" s="39" t="s">
        <v>69</v>
      </c>
      <c r="F336" s="40" t="s">
        <v>125</v>
      </c>
      <c r="G336" s="40" t="s">
        <v>28</v>
      </c>
      <c r="H336" s="40" t="s">
        <v>29</v>
      </c>
      <c r="I336" s="38">
        <v>413.48</v>
      </c>
      <c r="J336" s="17">
        <v>0</v>
      </c>
      <c r="K336" s="79">
        <f t="shared" si="23"/>
        <v>0</v>
      </c>
      <c r="L336" s="81">
        <f t="shared" si="26"/>
        <v>0</v>
      </c>
      <c r="M336" s="82"/>
      <c r="N336" s="83">
        <f t="shared" si="24"/>
        <v>0</v>
      </c>
      <c r="O336" s="80"/>
      <c r="P336" s="80"/>
      <c r="Q336" s="80"/>
      <c r="R336" s="84">
        <f t="shared" si="25"/>
        <v>0</v>
      </c>
      <c r="S336" s="19" t="str">
        <f t="shared" si="22"/>
        <v>OK</v>
      </c>
      <c r="T336" s="48"/>
      <c r="U336" s="48"/>
      <c r="V336" s="48"/>
      <c r="W336" s="48"/>
      <c r="X336" s="48"/>
      <c r="Y336" s="50"/>
      <c r="Z336" s="50"/>
      <c r="AA336" s="50"/>
      <c r="AB336" s="50"/>
      <c r="AC336" s="50"/>
      <c r="AD336" s="50"/>
      <c r="AE336" s="50"/>
      <c r="AF336" s="51"/>
      <c r="AG336" s="51"/>
      <c r="AH336" s="51"/>
      <c r="AI336" s="51"/>
    </row>
    <row r="337" spans="1:35" ht="40" customHeight="1" x14ac:dyDescent="0.35">
      <c r="A337" s="109"/>
      <c r="B337" s="112"/>
      <c r="C337" s="33">
        <v>334</v>
      </c>
      <c r="D337" s="115"/>
      <c r="E337" s="39" t="s">
        <v>70</v>
      </c>
      <c r="F337" s="40" t="s">
        <v>125</v>
      </c>
      <c r="G337" s="40" t="s">
        <v>71</v>
      </c>
      <c r="H337" s="40" t="s">
        <v>29</v>
      </c>
      <c r="I337" s="38">
        <v>157.21</v>
      </c>
      <c r="J337" s="17">
        <v>0</v>
      </c>
      <c r="K337" s="79">
        <f t="shared" si="23"/>
        <v>0</v>
      </c>
      <c r="L337" s="81">
        <f t="shared" si="26"/>
        <v>0</v>
      </c>
      <c r="M337" s="82"/>
      <c r="N337" s="83">
        <f t="shared" si="24"/>
        <v>0</v>
      </c>
      <c r="O337" s="80"/>
      <c r="P337" s="80"/>
      <c r="Q337" s="80"/>
      <c r="R337" s="84">
        <f t="shared" si="25"/>
        <v>0</v>
      </c>
      <c r="S337" s="19" t="str">
        <f t="shared" si="22"/>
        <v>OK</v>
      </c>
      <c r="T337" s="48"/>
      <c r="U337" s="48"/>
      <c r="V337" s="48"/>
      <c r="W337" s="48"/>
      <c r="X337" s="48"/>
      <c r="Y337" s="50"/>
      <c r="Z337" s="50"/>
      <c r="AA337" s="50"/>
      <c r="AB337" s="50"/>
      <c r="AC337" s="50"/>
      <c r="AD337" s="50"/>
      <c r="AE337" s="50"/>
      <c r="AF337" s="51"/>
      <c r="AG337" s="51"/>
      <c r="AH337" s="51"/>
      <c r="AI337" s="51"/>
    </row>
    <row r="338" spans="1:35" ht="40" customHeight="1" x14ac:dyDescent="0.35">
      <c r="A338" s="109"/>
      <c r="B338" s="112"/>
      <c r="C338" s="33">
        <v>335</v>
      </c>
      <c r="D338" s="115"/>
      <c r="E338" s="39" t="s">
        <v>72</v>
      </c>
      <c r="F338" s="40" t="s">
        <v>125</v>
      </c>
      <c r="G338" s="40" t="s">
        <v>73</v>
      </c>
      <c r="H338" s="40" t="s">
        <v>29</v>
      </c>
      <c r="I338" s="38">
        <v>916.17</v>
      </c>
      <c r="J338" s="17">
        <v>0</v>
      </c>
      <c r="K338" s="79">
        <f t="shared" si="23"/>
        <v>0</v>
      </c>
      <c r="L338" s="81">
        <f t="shared" si="26"/>
        <v>0</v>
      </c>
      <c r="M338" s="82"/>
      <c r="N338" s="83">
        <f t="shared" si="24"/>
        <v>0</v>
      </c>
      <c r="O338" s="80"/>
      <c r="P338" s="80"/>
      <c r="Q338" s="80"/>
      <c r="R338" s="84">
        <f t="shared" si="25"/>
        <v>0</v>
      </c>
      <c r="S338" s="19" t="str">
        <f t="shared" si="22"/>
        <v>OK</v>
      </c>
      <c r="T338" s="48"/>
      <c r="U338" s="48"/>
      <c r="V338" s="48"/>
      <c r="W338" s="48"/>
      <c r="X338" s="48"/>
      <c r="Y338" s="50"/>
      <c r="Z338" s="50"/>
      <c r="AA338" s="50"/>
      <c r="AB338" s="50"/>
      <c r="AC338" s="50"/>
      <c r="AD338" s="50"/>
      <c r="AE338" s="50"/>
      <c r="AF338" s="51"/>
      <c r="AG338" s="51"/>
      <c r="AH338" s="51"/>
      <c r="AI338" s="51"/>
    </row>
    <row r="339" spans="1:35" ht="40" customHeight="1" x14ac:dyDescent="0.35">
      <c r="A339" s="109"/>
      <c r="B339" s="112"/>
      <c r="C339" s="33">
        <v>336</v>
      </c>
      <c r="D339" s="115"/>
      <c r="E339" s="39" t="s">
        <v>74</v>
      </c>
      <c r="F339" s="40" t="s">
        <v>125</v>
      </c>
      <c r="G339" s="40" t="s">
        <v>75</v>
      </c>
      <c r="H339" s="40" t="s">
        <v>29</v>
      </c>
      <c r="I339" s="38">
        <v>1278.82</v>
      </c>
      <c r="J339" s="17">
        <v>0</v>
      </c>
      <c r="K339" s="79">
        <f t="shared" si="23"/>
        <v>0</v>
      </c>
      <c r="L339" s="81">
        <f t="shared" si="26"/>
        <v>0</v>
      </c>
      <c r="M339" s="82"/>
      <c r="N339" s="83">
        <f t="shared" si="24"/>
        <v>0</v>
      </c>
      <c r="O339" s="80"/>
      <c r="P339" s="80"/>
      <c r="Q339" s="80"/>
      <c r="R339" s="84">
        <f t="shared" si="25"/>
        <v>0</v>
      </c>
      <c r="S339" s="19" t="str">
        <f t="shared" si="22"/>
        <v>OK</v>
      </c>
      <c r="T339" s="48"/>
      <c r="U339" s="48"/>
      <c r="V339" s="48"/>
      <c r="W339" s="48"/>
      <c r="X339" s="48"/>
      <c r="Y339" s="50"/>
      <c r="Z339" s="50"/>
      <c r="AA339" s="50"/>
      <c r="AB339" s="50"/>
      <c r="AC339" s="50"/>
      <c r="AD339" s="50"/>
      <c r="AE339" s="50"/>
      <c r="AF339" s="51"/>
      <c r="AG339" s="51"/>
      <c r="AH339" s="51"/>
      <c r="AI339" s="51"/>
    </row>
    <row r="340" spans="1:35" ht="40" customHeight="1" x14ac:dyDescent="0.35">
      <c r="A340" s="109"/>
      <c r="B340" s="112"/>
      <c r="C340" s="33">
        <v>337</v>
      </c>
      <c r="D340" s="115"/>
      <c r="E340" s="39" t="s">
        <v>76</v>
      </c>
      <c r="F340" s="40" t="s">
        <v>125</v>
      </c>
      <c r="G340" s="40" t="s">
        <v>28</v>
      </c>
      <c r="H340" s="40" t="s">
        <v>29</v>
      </c>
      <c r="I340" s="38">
        <v>684.04</v>
      </c>
      <c r="J340" s="17">
        <v>0</v>
      </c>
      <c r="K340" s="79">
        <f t="shared" si="23"/>
        <v>0</v>
      </c>
      <c r="L340" s="81">
        <f t="shared" si="26"/>
        <v>0</v>
      </c>
      <c r="M340" s="82"/>
      <c r="N340" s="83">
        <f t="shared" si="24"/>
        <v>0</v>
      </c>
      <c r="O340" s="80"/>
      <c r="P340" s="80"/>
      <c r="Q340" s="80"/>
      <c r="R340" s="84">
        <f t="shared" si="25"/>
        <v>0</v>
      </c>
      <c r="S340" s="19" t="str">
        <f t="shared" si="22"/>
        <v>OK</v>
      </c>
      <c r="T340" s="48"/>
      <c r="U340" s="48"/>
      <c r="V340" s="48"/>
      <c r="W340" s="48"/>
      <c r="X340" s="48"/>
      <c r="Y340" s="50"/>
      <c r="Z340" s="50"/>
      <c r="AA340" s="50"/>
      <c r="AB340" s="50"/>
      <c r="AC340" s="50"/>
      <c r="AD340" s="50"/>
      <c r="AE340" s="50"/>
      <c r="AF340" s="51"/>
      <c r="AG340" s="51"/>
      <c r="AH340" s="51"/>
      <c r="AI340" s="51"/>
    </row>
    <row r="341" spans="1:35" ht="40" customHeight="1" x14ac:dyDescent="0.35">
      <c r="A341" s="109"/>
      <c r="B341" s="112"/>
      <c r="C341" s="33">
        <v>338</v>
      </c>
      <c r="D341" s="115"/>
      <c r="E341" s="39" t="s">
        <v>77</v>
      </c>
      <c r="F341" s="40" t="s">
        <v>125</v>
      </c>
      <c r="G341" s="40" t="s">
        <v>28</v>
      </c>
      <c r="H341" s="40" t="s">
        <v>29</v>
      </c>
      <c r="I341" s="38">
        <v>1291.77</v>
      </c>
      <c r="J341" s="17">
        <v>0</v>
      </c>
      <c r="K341" s="79">
        <f t="shared" si="23"/>
        <v>0</v>
      </c>
      <c r="L341" s="81">
        <f t="shared" si="26"/>
        <v>0</v>
      </c>
      <c r="M341" s="82"/>
      <c r="N341" s="83">
        <f t="shared" si="24"/>
        <v>0</v>
      </c>
      <c r="O341" s="80"/>
      <c r="P341" s="80"/>
      <c r="Q341" s="80"/>
      <c r="R341" s="84">
        <f t="shared" si="25"/>
        <v>0</v>
      </c>
      <c r="S341" s="19" t="str">
        <f t="shared" si="22"/>
        <v>OK</v>
      </c>
      <c r="T341" s="48"/>
      <c r="U341" s="48"/>
      <c r="V341" s="48"/>
      <c r="W341" s="48"/>
      <c r="X341" s="48"/>
      <c r="Y341" s="50"/>
      <c r="Z341" s="50"/>
      <c r="AA341" s="50"/>
      <c r="AB341" s="50"/>
      <c r="AC341" s="50"/>
      <c r="AD341" s="50"/>
      <c r="AE341" s="50"/>
      <c r="AF341" s="51"/>
      <c r="AG341" s="51"/>
      <c r="AH341" s="51"/>
      <c r="AI341" s="51"/>
    </row>
    <row r="342" spans="1:35" ht="40" customHeight="1" x14ac:dyDescent="0.35">
      <c r="A342" s="109"/>
      <c r="B342" s="112"/>
      <c r="C342" s="33">
        <v>339</v>
      </c>
      <c r="D342" s="115"/>
      <c r="E342" s="39" t="s">
        <v>78</v>
      </c>
      <c r="F342" s="40" t="s">
        <v>125</v>
      </c>
      <c r="G342" s="40" t="s">
        <v>28</v>
      </c>
      <c r="H342" s="40" t="s">
        <v>29</v>
      </c>
      <c r="I342" s="38">
        <v>85.89</v>
      </c>
      <c r="J342" s="17">
        <v>0</v>
      </c>
      <c r="K342" s="79">
        <f t="shared" si="23"/>
        <v>0</v>
      </c>
      <c r="L342" s="81">
        <f t="shared" si="26"/>
        <v>0</v>
      </c>
      <c r="M342" s="82"/>
      <c r="N342" s="83">
        <f t="shared" si="24"/>
        <v>0</v>
      </c>
      <c r="O342" s="80"/>
      <c r="P342" s="80"/>
      <c r="Q342" s="80"/>
      <c r="R342" s="84">
        <f t="shared" si="25"/>
        <v>0</v>
      </c>
      <c r="S342" s="19" t="str">
        <f t="shared" si="22"/>
        <v>OK</v>
      </c>
      <c r="T342" s="48"/>
      <c r="U342" s="48"/>
      <c r="V342" s="48"/>
      <c r="W342" s="48"/>
      <c r="X342" s="48"/>
      <c r="Y342" s="50"/>
      <c r="Z342" s="50"/>
      <c r="AA342" s="50"/>
      <c r="AB342" s="50"/>
      <c r="AC342" s="50"/>
      <c r="AD342" s="50"/>
      <c r="AE342" s="50"/>
      <c r="AF342" s="51"/>
      <c r="AG342" s="51"/>
      <c r="AH342" s="51"/>
      <c r="AI342" s="51"/>
    </row>
    <row r="343" spans="1:35" ht="40" customHeight="1" x14ac:dyDescent="0.35">
      <c r="A343" s="109"/>
      <c r="B343" s="112"/>
      <c r="C343" s="33">
        <v>340</v>
      </c>
      <c r="D343" s="115"/>
      <c r="E343" s="39" t="s">
        <v>131</v>
      </c>
      <c r="F343" s="40" t="s">
        <v>125</v>
      </c>
      <c r="G343" s="40" t="s">
        <v>28</v>
      </c>
      <c r="H343" s="40" t="s">
        <v>29</v>
      </c>
      <c r="I343" s="38">
        <v>81.319999999999993</v>
      </c>
      <c r="J343" s="17">
        <v>0</v>
      </c>
      <c r="K343" s="79">
        <f t="shared" si="23"/>
        <v>0</v>
      </c>
      <c r="L343" s="81">
        <f t="shared" si="26"/>
        <v>0</v>
      </c>
      <c r="M343" s="82"/>
      <c r="N343" s="83">
        <f t="shared" si="24"/>
        <v>0</v>
      </c>
      <c r="O343" s="80"/>
      <c r="P343" s="80"/>
      <c r="Q343" s="80"/>
      <c r="R343" s="84">
        <f t="shared" si="25"/>
        <v>0</v>
      </c>
      <c r="S343" s="19" t="str">
        <f t="shared" si="22"/>
        <v>OK</v>
      </c>
      <c r="T343" s="48"/>
      <c r="U343" s="48"/>
      <c r="V343" s="48"/>
      <c r="W343" s="48"/>
      <c r="X343" s="48"/>
      <c r="Y343" s="50"/>
      <c r="Z343" s="50"/>
      <c r="AA343" s="50"/>
      <c r="AB343" s="50"/>
      <c r="AC343" s="50"/>
      <c r="AD343" s="50"/>
      <c r="AE343" s="50"/>
      <c r="AF343" s="51"/>
      <c r="AG343" s="51"/>
      <c r="AH343" s="51"/>
      <c r="AI343" s="51"/>
    </row>
    <row r="344" spans="1:35" ht="40" customHeight="1" x14ac:dyDescent="0.35">
      <c r="A344" s="109"/>
      <c r="B344" s="112"/>
      <c r="C344" s="33">
        <v>341</v>
      </c>
      <c r="D344" s="115"/>
      <c r="E344" s="39" t="s">
        <v>133</v>
      </c>
      <c r="F344" s="40" t="s">
        <v>37</v>
      </c>
      <c r="G344" s="40" t="s">
        <v>80</v>
      </c>
      <c r="H344" s="40" t="s">
        <v>29</v>
      </c>
      <c r="I344" s="38">
        <v>23.66</v>
      </c>
      <c r="J344" s="17">
        <v>0</v>
      </c>
      <c r="K344" s="79">
        <f t="shared" si="23"/>
        <v>0</v>
      </c>
      <c r="L344" s="81">
        <f t="shared" si="26"/>
        <v>0</v>
      </c>
      <c r="M344" s="82"/>
      <c r="N344" s="83">
        <f t="shared" si="24"/>
        <v>0</v>
      </c>
      <c r="O344" s="80"/>
      <c r="P344" s="80"/>
      <c r="Q344" s="80"/>
      <c r="R344" s="84">
        <f t="shared" si="25"/>
        <v>0</v>
      </c>
      <c r="S344" s="19" t="str">
        <f t="shared" si="22"/>
        <v>OK</v>
      </c>
      <c r="T344" s="48"/>
      <c r="U344" s="48"/>
      <c r="V344" s="48"/>
      <c r="W344" s="48"/>
      <c r="X344" s="48"/>
      <c r="Y344" s="50"/>
      <c r="Z344" s="50"/>
      <c r="AA344" s="50"/>
      <c r="AB344" s="50"/>
      <c r="AC344" s="50"/>
      <c r="AD344" s="50"/>
      <c r="AE344" s="50"/>
      <c r="AF344" s="51"/>
      <c r="AG344" s="51"/>
      <c r="AH344" s="51"/>
      <c r="AI344" s="51"/>
    </row>
    <row r="345" spans="1:35" ht="40" customHeight="1" x14ac:dyDescent="0.35">
      <c r="A345" s="109"/>
      <c r="B345" s="112"/>
      <c r="C345" s="33">
        <v>342</v>
      </c>
      <c r="D345" s="115"/>
      <c r="E345" s="39" t="s">
        <v>134</v>
      </c>
      <c r="F345" s="40" t="s">
        <v>37</v>
      </c>
      <c r="G345" s="40" t="s">
        <v>81</v>
      </c>
      <c r="H345" s="40" t="s">
        <v>29</v>
      </c>
      <c r="I345" s="38">
        <v>24.79</v>
      </c>
      <c r="J345" s="17">
        <v>0</v>
      </c>
      <c r="K345" s="79">
        <f t="shared" si="23"/>
        <v>0</v>
      </c>
      <c r="L345" s="81">
        <f t="shared" si="26"/>
        <v>0</v>
      </c>
      <c r="M345" s="82"/>
      <c r="N345" s="83">
        <f t="shared" si="24"/>
        <v>0</v>
      </c>
      <c r="O345" s="80"/>
      <c r="P345" s="80"/>
      <c r="Q345" s="80"/>
      <c r="R345" s="84">
        <f t="shared" si="25"/>
        <v>0</v>
      </c>
      <c r="S345" s="19" t="str">
        <f t="shared" si="22"/>
        <v>OK</v>
      </c>
      <c r="T345" s="48"/>
      <c r="U345" s="48"/>
      <c r="V345" s="48"/>
      <c r="W345" s="48"/>
      <c r="X345" s="48"/>
      <c r="Y345" s="50"/>
      <c r="Z345" s="50"/>
      <c r="AA345" s="50"/>
      <c r="AB345" s="50"/>
      <c r="AC345" s="50"/>
      <c r="AD345" s="50"/>
      <c r="AE345" s="50"/>
      <c r="AF345" s="51"/>
      <c r="AG345" s="51"/>
      <c r="AH345" s="51"/>
      <c r="AI345" s="51"/>
    </row>
    <row r="346" spans="1:35" ht="40" customHeight="1" x14ac:dyDescent="0.35">
      <c r="A346" s="109"/>
      <c r="B346" s="112"/>
      <c r="C346" s="33">
        <v>343</v>
      </c>
      <c r="D346" s="115"/>
      <c r="E346" s="39" t="s">
        <v>135</v>
      </c>
      <c r="F346" s="40" t="s">
        <v>37</v>
      </c>
      <c r="G346" s="40" t="s">
        <v>82</v>
      </c>
      <c r="H346" s="40" t="s">
        <v>29</v>
      </c>
      <c r="I346" s="38">
        <v>62.42</v>
      </c>
      <c r="J346" s="17">
        <v>0</v>
      </c>
      <c r="K346" s="79">
        <f t="shared" si="23"/>
        <v>0</v>
      </c>
      <c r="L346" s="81">
        <f t="shared" si="26"/>
        <v>0</v>
      </c>
      <c r="M346" s="82"/>
      <c r="N346" s="83">
        <f t="shared" si="24"/>
        <v>0</v>
      </c>
      <c r="O346" s="80"/>
      <c r="P346" s="80"/>
      <c r="Q346" s="80"/>
      <c r="R346" s="84">
        <f t="shared" si="25"/>
        <v>0</v>
      </c>
      <c r="S346" s="19" t="str">
        <f t="shared" si="22"/>
        <v>OK</v>
      </c>
      <c r="T346" s="48"/>
      <c r="U346" s="48"/>
      <c r="V346" s="48"/>
      <c r="W346" s="48"/>
      <c r="X346" s="48"/>
      <c r="Y346" s="50"/>
      <c r="Z346" s="50"/>
      <c r="AA346" s="50"/>
      <c r="AB346" s="50"/>
      <c r="AC346" s="50"/>
      <c r="AD346" s="50"/>
      <c r="AE346" s="50"/>
      <c r="AF346" s="51"/>
      <c r="AG346" s="51"/>
      <c r="AH346" s="51"/>
      <c r="AI346" s="51"/>
    </row>
    <row r="347" spans="1:35" ht="40" customHeight="1" x14ac:dyDescent="0.35">
      <c r="A347" s="109"/>
      <c r="B347" s="112"/>
      <c r="C347" s="33">
        <v>344</v>
      </c>
      <c r="D347" s="115"/>
      <c r="E347" s="39" t="s">
        <v>136</v>
      </c>
      <c r="F347" s="40" t="s">
        <v>37</v>
      </c>
      <c r="G347" s="40" t="s">
        <v>83</v>
      </c>
      <c r="H347" s="40" t="s">
        <v>29</v>
      </c>
      <c r="I347" s="38">
        <v>32.659999999999997</v>
      </c>
      <c r="J347" s="17">
        <v>0</v>
      </c>
      <c r="K347" s="79">
        <f t="shared" si="23"/>
        <v>0</v>
      </c>
      <c r="L347" s="81">
        <f t="shared" si="26"/>
        <v>0</v>
      </c>
      <c r="M347" s="82"/>
      <c r="N347" s="83">
        <f t="shared" si="24"/>
        <v>0</v>
      </c>
      <c r="O347" s="80"/>
      <c r="P347" s="80"/>
      <c r="Q347" s="80"/>
      <c r="R347" s="84">
        <f t="shared" si="25"/>
        <v>0</v>
      </c>
      <c r="S347" s="19" t="str">
        <f t="shared" si="22"/>
        <v>OK</v>
      </c>
      <c r="T347" s="48"/>
      <c r="U347" s="48"/>
      <c r="V347" s="48"/>
      <c r="W347" s="48"/>
      <c r="X347" s="48"/>
      <c r="Y347" s="50"/>
      <c r="Z347" s="50"/>
      <c r="AA347" s="50"/>
      <c r="AB347" s="50"/>
      <c r="AC347" s="50"/>
      <c r="AD347" s="50"/>
      <c r="AE347" s="50"/>
      <c r="AF347" s="51"/>
      <c r="AG347" s="51"/>
      <c r="AH347" s="51"/>
      <c r="AI347" s="51"/>
    </row>
    <row r="348" spans="1:35" ht="40" customHeight="1" x14ac:dyDescent="0.35">
      <c r="A348" s="109"/>
      <c r="B348" s="112"/>
      <c r="C348" s="33">
        <v>345</v>
      </c>
      <c r="D348" s="115"/>
      <c r="E348" s="39" t="s">
        <v>86</v>
      </c>
      <c r="F348" s="40" t="s">
        <v>125</v>
      </c>
      <c r="G348" s="40" t="s">
        <v>87</v>
      </c>
      <c r="H348" s="40" t="s">
        <v>29</v>
      </c>
      <c r="I348" s="38">
        <v>552.51</v>
      </c>
      <c r="J348" s="17">
        <v>0</v>
      </c>
      <c r="K348" s="79">
        <f t="shared" si="23"/>
        <v>0</v>
      </c>
      <c r="L348" s="81">
        <f t="shared" si="26"/>
        <v>0</v>
      </c>
      <c r="M348" s="82"/>
      <c r="N348" s="83">
        <f t="shared" si="24"/>
        <v>0</v>
      </c>
      <c r="O348" s="80"/>
      <c r="P348" s="80"/>
      <c r="Q348" s="80"/>
      <c r="R348" s="84">
        <f t="shared" si="25"/>
        <v>0</v>
      </c>
      <c r="S348" s="19" t="str">
        <f t="shared" si="22"/>
        <v>OK</v>
      </c>
      <c r="T348" s="48"/>
      <c r="U348" s="48"/>
      <c r="V348" s="48"/>
      <c r="W348" s="48"/>
      <c r="X348" s="48"/>
      <c r="Y348" s="50"/>
      <c r="Z348" s="50"/>
      <c r="AA348" s="50"/>
      <c r="AB348" s="50"/>
      <c r="AC348" s="50"/>
      <c r="AD348" s="50"/>
      <c r="AE348" s="50"/>
      <c r="AF348" s="51"/>
      <c r="AG348" s="51"/>
      <c r="AH348" s="51"/>
      <c r="AI348" s="51"/>
    </row>
    <row r="349" spans="1:35" ht="40" customHeight="1" x14ac:dyDescent="0.35">
      <c r="A349" s="109"/>
      <c r="B349" s="112"/>
      <c r="C349" s="33">
        <v>346</v>
      </c>
      <c r="D349" s="115"/>
      <c r="E349" s="39" t="s">
        <v>88</v>
      </c>
      <c r="F349" s="40" t="s">
        <v>125</v>
      </c>
      <c r="G349" s="40" t="s">
        <v>28</v>
      </c>
      <c r="H349" s="40" t="s">
        <v>29</v>
      </c>
      <c r="I349" s="38">
        <v>1097.5</v>
      </c>
      <c r="J349" s="17">
        <v>0</v>
      </c>
      <c r="K349" s="79">
        <f t="shared" si="23"/>
        <v>0</v>
      </c>
      <c r="L349" s="81">
        <f t="shared" si="26"/>
        <v>0</v>
      </c>
      <c r="M349" s="82"/>
      <c r="N349" s="83">
        <f t="shared" si="24"/>
        <v>0</v>
      </c>
      <c r="O349" s="80"/>
      <c r="P349" s="80"/>
      <c r="Q349" s="80"/>
      <c r="R349" s="84">
        <f t="shared" si="25"/>
        <v>0</v>
      </c>
      <c r="S349" s="19" t="str">
        <f t="shared" si="22"/>
        <v>OK</v>
      </c>
      <c r="T349" s="48"/>
      <c r="U349" s="48"/>
      <c r="V349" s="48"/>
      <c r="W349" s="48"/>
      <c r="X349" s="48"/>
      <c r="Y349" s="50"/>
      <c r="Z349" s="50"/>
      <c r="AA349" s="50"/>
      <c r="AB349" s="50"/>
      <c r="AC349" s="50"/>
      <c r="AD349" s="50"/>
      <c r="AE349" s="50"/>
      <c r="AF349" s="51"/>
      <c r="AG349" s="51"/>
      <c r="AH349" s="51"/>
      <c r="AI349" s="51"/>
    </row>
    <row r="350" spans="1:35" ht="40" customHeight="1" x14ac:dyDescent="0.35">
      <c r="A350" s="109"/>
      <c r="B350" s="112"/>
      <c r="C350" s="33">
        <v>347</v>
      </c>
      <c r="D350" s="115"/>
      <c r="E350" s="39" t="s">
        <v>89</v>
      </c>
      <c r="F350" s="40" t="s">
        <v>37</v>
      </c>
      <c r="G350" s="40" t="s">
        <v>28</v>
      </c>
      <c r="H350" s="40" t="s">
        <v>29</v>
      </c>
      <c r="I350" s="38">
        <v>229.04</v>
      </c>
      <c r="J350" s="17">
        <v>0</v>
      </c>
      <c r="K350" s="79">
        <f t="shared" si="23"/>
        <v>0</v>
      </c>
      <c r="L350" s="81">
        <f t="shared" si="26"/>
        <v>0</v>
      </c>
      <c r="M350" s="82"/>
      <c r="N350" s="83">
        <f t="shared" si="24"/>
        <v>0</v>
      </c>
      <c r="O350" s="80"/>
      <c r="P350" s="80"/>
      <c r="Q350" s="80"/>
      <c r="R350" s="84">
        <f t="shared" si="25"/>
        <v>0</v>
      </c>
      <c r="S350" s="19" t="str">
        <f t="shared" si="22"/>
        <v>OK</v>
      </c>
      <c r="T350" s="48"/>
      <c r="U350" s="48"/>
      <c r="V350" s="48"/>
      <c r="W350" s="48"/>
      <c r="X350" s="48"/>
      <c r="Y350" s="50"/>
      <c r="Z350" s="50"/>
      <c r="AA350" s="50"/>
      <c r="AB350" s="50"/>
      <c r="AC350" s="50"/>
      <c r="AD350" s="50"/>
      <c r="AE350" s="50"/>
      <c r="AF350" s="51"/>
      <c r="AG350" s="51"/>
      <c r="AH350" s="51"/>
      <c r="AI350" s="51"/>
    </row>
    <row r="351" spans="1:35" ht="40" customHeight="1" x14ac:dyDescent="0.35">
      <c r="A351" s="109"/>
      <c r="B351" s="112"/>
      <c r="C351" s="33">
        <v>348</v>
      </c>
      <c r="D351" s="115"/>
      <c r="E351" s="39" t="s">
        <v>90</v>
      </c>
      <c r="F351" s="40" t="s">
        <v>37</v>
      </c>
      <c r="G351" s="40" t="s">
        <v>28</v>
      </c>
      <c r="H351" s="40" t="s">
        <v>29</v>
      </c>
      <c r="I351" s="38">
        <v>128.83000000000001</v>
      </c>
      <c r="J351" s="17">
        <v>0</v>
      </c>
      <c r="K351" s="79">
        <f t="shared" si="23"/>
        <v>0</v>
      </c>
      <c r="L351" s="81">
        <f t="shared" si="26"/>
        <v>0</v>
      </c>
      <c r="M351" s="82"/>
      <c r="N351" s="83">
        <f t="shared" si="24"/>
        <v>0</v>
      </c>
      <c r="O351" s="80"/>
      <c r="P351" s="80"/>
      <c r="Q351" s="80"/>
      <c r="R351" s="84">
        <f t="shared" si="25"/>
        <v>0</v>
      </c>
      <c r="S351" s="19" t="str">
        <f t="shared" si="22"/>
        <v>OK</v>
      </c>
      <c r="T351" s="48"/>
      <c r="U351" s="48"/>
      <c r="V351" s="48"/>
      <c r="W351" s="48"/>
      <c r="X351" s="48"/>
      <c r="Y351" s="50"/>
      <c r="Z351" s="50"/>
      <c r="AA351" s="50"/>
      <c r="AB351" s="50"/>
      <c r="AC351" s="50"/>
      <c r="AD351" s="50"/>
      <c r="AE351" s="50"/>
      <c r="AF351" s="51"/>
      <c r="AG351" s="51"/>
      <c r="AH351" s="51"/>
      <c r="AI351" s="51"/>
    </row>
    <row r="352" spans="1:35" ht="40" customHeight="1" x14ac:dyDescent="0.35">
      <c r="A352" s="109"/>
      <c r="B352" s="112"/>
      <c r="C352" s="33">
        <v>349</v>
      </c>
      <c r="D352" s="115"/>
      <c r="E352" s="39" t="s">
        <v>91</v>
      </c>
      <c r="F352" s="40" t="s">
        <v>37</v>
      </c>
      <c r="G352" s="40" t="s">
        <v>92</v>
      </c>
      <c r="H352" s="40" t="s">
        <v>29</v>
      </c>
      <c r="I352" s="38">
        <v>23.1</v>
      </c>
      <c r="J352" s="17">
        <v>0</v>
      </c>
      <c r="K352" s="79">
        <f t="shared" si="23"/>
        <v>0</v>
      </c>
      <c r="L352" s="81">
        <f t="shared" si="26"/>
        <v>0</v>
      </c>
      <c r="M352" s="82"/>
      <c r="N352" s="83">
        <f t="shared" si="24"/>
        <v>0</v>
      </c>
      <c r="O352" s="80"/>
      <c r="P352" s="80"/>
      <c r="Q352" s="80"/>
      <c r="R352" s="84">
        <f t="shared" si="25"/>
        <v>0</v>
      </c>
      <c r="S352" s="19" t="str">
        <f t="shared" si="22"/>
        <v>OK</v>
      </c>
      <c r="T352" s="48"/>
      <c r="U352" s="48"/>
      <c r="V352" s="48"/>
      <c r="W352" s="48"/>
      <c r="X352" s="48"/>
      <c r="Y352" s="50"/>
      <c r="Z352" s="50"/>
      <c r="AA352" s="50"/>
      <c r="AB352" s="50"/>
      <c r="AC352" s="50"/>
      <c r="AD352" s="50"/>
      <c r="AE352" s="50"/>
      <c r="AF352" s="51"/>
      <c r="AG352" s="51"/>
      <c r="AH352" s="51"/>
      <c r="AI352" s="51"/>
    </row>
    <row r="353" spans="1:35" ht="40" customHeight="1" x14ac:dyDescent="0.35">
      <c r="A353" s="109"/>
      <c r="B353" s="112"/>
      <c r="C353" s="33">
        <v>350</v>
      </c>
      <c r="D353" s="115"/>
      <c r="E353" s="39" t="s">
        <v>93</v>
      </c>
      <c r="F353" s="40" t="s">
        <v>125</v>
      </c>
      <c r="G353" s="40" t="s">
        <v>28</v>
      </c>
      <c r="H353" s="40" t="s">
        <v>29</v>
      </c>
      <c r="I353" s="38">
        <v>213.77</v>
      </c>
      <c r="J353" s="17">
        <v>0</v>
      </c>
      <c r="K353" s="79">
        <f t="shared" si="23"/>
        <v>0</v>
      </c>
      <c r="L353" s="81">
        <f t="shared" si="26"/>
        <v>0</v>
      </c>
      <c r="M353" s="82"/>
      <c r="N353" s="83">
        <f t="shared" si="24"/>
        <v>0</v>
      </c>
      <c r="O353" s="80"/>
      <c r="P353" s="80"/>
      <c r="Q353" s="80"/>
      <c r="R353" s="84">
        <f t="shared" si="25"/>
        <v>0</v>
      </c>
      <c r="S353" s="19" t="str">
        <f t="shared" si="22"/>
        <v>OK</v>
      </c>
      <c r="T353" s="48"/>
      <c r="U353" s="48"/>
      <c r="V353" s="48"/>
      <c r="W353" s="48"/>
      <c r="X353" s="48"/>
      <c r="Y353" s="50"/>
      <c r="Z353" s="50"/>
      <c r="AA353" s="50"/>
      <c r="AB353" s="50"/>
      <c r="AC353" s="50"/>
      <c r="AD353" s="50"/>
      <c r="AE353" s="50"/>
      <c r="AF353" s="51"/>
      <c r="AG353" s="51"/>
      <c r="AH353" s="51"/>
      <c r="AI353" s="51"/>
    </row>
    <row r="354" spans="1:35" ht="40" customHeight="1" x14ac:dyDescent="0.35">
      <c r="A354" s="110"/>
      <c r="B354" s="113"/>
      <c r="C354" s="41">
        <v>351</v>
      </c>
      <c r="D354" s="116"/>
      <c r="E354" s="39" t="s">
        <v>94</v>
      </c>
      <c r="F354" s="40" t="s">
        <v>125</v>
      </c>
      <c r="G354" s="40" t="s">
        <v>28</v>
      </c>
      <c r="H354" s="40" t="s">
        <v>29</v>
      </c>
      <c r="I354" s="38">
        <v>233.81</v>
      </c>
      <c r="J354" s="17">
        <v>0</v>
      </c>
      <c r="K354" s="79">
        <f t="shared" si="23"/>
        <v>0</v>
      </c>
      <c r="L354" s="81">
        <f t="shared" si="26"/>
        <v>0</v>
      </c>
      <c r="M354" s="82"/>
      <c r="N354" s="83">
        <f t="shared" si="24"/>
        <v>0</v>
      </c>
      <c r="O354" s="80"/>
      <c r="P354" s="80"/>
      <c r="Q354" s="80"/>
      <c r="R354" s="84">
        <f t="shared" si="25"/>
        <v>0</v>
      </c>
      <c r="S354" s="19" t="str">
        <f t="shared" si="22"/>
        <v>OK</v>
      </c>
      <c r="T354" s="48"/>
      <c r="U354" s="48"/>
      <c r="V354" s="48"/>
      <c r="W354" s="48"/>
      <c r="X354" s="48"/>
      <c r="Y354" s="50"/>
      <c r="Z354" s="50"/>
      <c r="AA354" s="50"/>
      <c r="AB354" s="50"/>
      <c r="AC354" s="50"/>
      <c r="AD354" s="50"/>
      <c r="AE354" s="50"/>
      <c r="AF354" s="51"/>
      <c r="AG354" s="51"/>
      <c r="AH354" s="51"/>
      <c r="AI354" s="51"/>
    </row>
    <row r="355" spans="1:35" ht="24" customHeight="1" x14ac:dyDescent="0.6">
      <c r="J355" s="4">
        <f>SUM(J4:J354)</f>
        <v>17615</v>
      </c>
      <c r="R355" s="4">
        <f t="shared" ref="R355" si="27">SUM(R4:R354)</f>
        <v>17615</v>
      </c>
      <c r="T355" s="31">
        <f t="shared" ref="T355:AI355" si="28">SUMPRODUCT($I$4:$I$354,T4:T354)</f>
        <v>0</v>
      </c>
      <c r="U355" s="31">
        <f t="shared" si="28"/>
        <v>0</v>
      </c>
      <c r="V355" s="31">
        <f t="shared" si="28"/>
        <v>0</v>
      </c>
      <c r="W355" s="31">
        <f t="shared" si="28"/>
        <v>0</v>
      </c>
      <c r="X355" s="31">
        <f t="shared" si="28"/>
        <v>0</v>
      </c>
      <c r="Y355" s="31">
        <f t="shared" si="28"/>
        <v>0</v>
      </c>
      <c r="Z355" s="31">
        <f t="shared" si="28"/>
        <v>0</v>
      </c>
      <c r="AA355" s="31">
        <f t="shared" si="28"/>
        <v>0</v>
      </c>
      <c r="AB355" s="31">
        <f t="shared" si="28"/>
        <v>0</v>
      </c>
      <c r="AC355" s="31">
        <f t="shared" si="28"/>
        <v>0</v>
      </c>
      <c r="AD355" s="31">
        <f t="shared" si="28"/>
        <v>0</v>
      </c>
      <c r="AE355" s="31">
        <f t="shared" si="28"/>
        <v>0</v>
      </c>
      <c r="AF355" s="31">
        <f t="shared" si="28"/>
        <v>0</v>
      </c>
      <c r="AG355" s="31">
        <f t="shared" si="28"/>
        <v>0</v>
      </c>
      <c r="AH355" s="31">
        <f t="shared" si="28"/>
        <v>0</v>
      </c>
      <c r="AI355" s="31">
        <f t="shared" si="28"/>
        <v>0</v>
      </c>
    </row>
    <row r="356" spans="1:35" ht="40" customHeight="1" x14ac:dyDescent="0.6">
      <c r="J356" s="85">
        <f>SUMPRODUCT($I$4:$I$354,J4:J354)</f>
        <v>439907.68999999994</v>
      </c>
      <c r="K356" s="85">
        <f>SUMPRODUCT($I$4:$I$354,K4:K354)</f>
        <v>0</v>
      </c>
      <c r="L356" s="85">
        <f>SUMPRODUCT($I$4:$I$354,L4:L354)</f>
        <v>0</v>
      </c>
    </row>
    <row r="360" spans="1:35" ht="40" customHeight="1" x14ac:dyDescent="0.6">
      <c r="A360" s="58"/>
      <c r="D360" s="61"/>
    </row>
    <row r="361" spans="1:35" ht="40" customHeight="1" x14ac:dyDescent="0.6">
      <c r="A361" s="58"/>
      <c r="D361" s="61"/>
    </row>
    <row r="362" spans="1:35" ht="40" customHeight="1" x14ac:dyDescent="0.6">
      <c r="A362" s="58"/>
      <c r="D362" s="61"/>
    </row>
    <row r="363" spans="1:35" ht="40" customHeight="1" x14ac:dyDescent="0.6">
      <c r="A363" s="58"/>
      <c r="D363" s="61"/>
    </row>
    <row r="364" spans="1:35" ht="40" customHeight="1" x14ac:dyDescent="0.6">
      <c r="A364" s="58"/>
      <c r="D364" s="61"/>
    </row>
    <row r="365" spans="1:35" ht="40" customHeight="1" x14ac:dyDescent="0.6">
      <c r="A365" s="58"/>
      <c r="D365" s="61"/>
    </row>
    <row r="366" spans="1:35" ht="40" customHeight="1" x14ac:dyDescent="0.6">
      <c r="A366" s="58"/>
      <c r="D366" s="61"/>
    </row>
    <row r="367" spans="1:35" ht="40" customHeight="1" x14ac:dyDescent="0.6">
      <c r="A367" s="58"/>
      <c r="D367" s="61"/>
    </row>
    <row r="368" spans="1:35" ht="40" customHeight="1" x14ac:dyDescent="0.6">
      <c r="A368" s="58"/>
      <c r="D368" s="61"/>
    </row>
    <row r="369" spans="1:9" ht="40" customHeight="1" x14ac:dyDescent="0.6">
      <c r="A369" s="58"/>
      <c r="D369" s="61"/>
    </row>
    <row r="370" spans="1:9" ht="40" customHeight="1" x14ac:dyDescent="0.6">
      <c r="A370" s="58"/>
      <c r="D370" s="61"/>
    </row>
    <row r="371" spans="1:9" ht="40" customHeight="1" x14ac:dyDescent="0.6">
      <c r="A371" s="58"/>
      <c r="D371" s="61"/>
    </row>
    <row r="372" spans="1:9" ht="40" customHeight="1" x14ac:dyDescent="0.6">
      <c r="A372" s="58"/>
      <c r="D372" s="61"/>
    </row>
    <row r="373" spans="1:9" ht="40" customHeight="1" x14ac:dyDescent="0.6">
      <c r="A373" s="58"/>
      <c r="D373" s="61"/>
    </row>
    <row r="374" spans="1:9" ht="40" customHeight="1" x14ac:dyDescent="0.6">
      <c r="A374" s="58"/>
      <c r="D374" s="61"/>
    </row>
    <row r="375" spans="1:9" ht="40" customHeight="1" x14ac:dyDescent="0.6">
      <c r="A375" s="58"/>
      <c r="D375" s="61"/>
    </row>
    <row r="376" spans="1:9" ht="40" customHeight="1" x14ac:dyDescent="0.6">
      <c r="A376" s="58"/>
      <c r="D376" s="61"/>
    </row>
    <row r="377" spans="1:9" ht="40" customHeight="1" x14ac:dyDescent="0.6">
      <c r="A377" s="58"/>
      <c r="D377" s="61"/>
    </row>
    <row r="379" spans="1:9" ht="40" customHeight="1" x14ac:dyDescent="0.6">
      <c r="A379" s="58"/>
      <c r="C379" s="3"/>
      <c r="D379" s="61"/>
      <c r="E379" s="53"/>
      <c r="F379" s="3"/>
      <c r="G379" s="3"/>
      <c r="H379" s="3"/>
      <c r="I379" s="54"/>
    </row>
    <row r="380" spans="1:9" ht="40" customHeight="1" x14ac:dyDescent="0.6">
      <c r="A380" s="58"/>
      <c r="C380" s="3"/>
      <c r="D380" s="61"/>
      <c r="E380" s="53"/>
      <c r="F380" s="3"/>
      <c r="G380" s="3"/>
      <c r="H380" s="3"/>
      <c r="I380" s="54"/>
    </row>
  </sheetData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T4:AE354">
    <cfRule type="cellIs" dxfId="55" priority="5" stopIfTrue="1" operator="greaterThan">
      <formula>0</formula>
    </cfRule>
    <cfRule type="cellIs" dxfId="54" priority="6" stopIfTrue="1" operator="greaterThan">
      <formula>0</formula>
    </cfRule>
    <cfRule type="cellIs" dxfId="53" priority="7" stopIfTrue="1" operator="greaterThan">
      <formula>0</formula>
    </cfRule>
  </conditionalFormatting>
  <conditionalFormatting sqref="T4:AI354">
    <cfRule type="cellIs" dxfId="52" priority="1" operator="greaterThan">
      <formula>10</formula>
    </cfRule>
    <cfRule type="cellIs" dxfId="51" priority="4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10AA1-4C65-47F0-B87F-B169B937093C}">
  <dimension ref="A1:AI380"/>
  <sheetViews>
    <sheetView topLeftCell="A238" zoomScale="85" zoomScaleNormal="85" workbookViewId="0">
      <selection activeCell="N3" sqref="N1:N1048576"/>
    </sheetView>
  </sheetViews>
  <sheetFormatPr defaultColWidth="9.7265625" defaultRowHeight="40" customHeight="1" x14ac:dyDescent="0.6"/>
  <cols>
    <col min="1" max="1" width="10.7265625" style="56" customWidth="1"/>
    <col min="2" max="2" width="9.7265625" style="57"/>
    <col min="3" max="3" width="9.54296875" style="1" customWidth="1"/>
    <col min="4" max="4" width="22.7265625" style="60" customWidth="1"/>
    <col min="5" max="5" width="48.81640625" style="32" customWidth="1"/>
    <col min="6" max="6" width="10" style="1" customWidth="1"/>
    <col min="7" max="7" width="19.453125" style="1" customWidth="1"/>
    <col min="8" max="8" width="16.7265625" style="1" customWidth="1"/>
    <col min="9" max="9" width="13.7265625" style="22" bestFit="1" customWidth="1"/>
    <col min="10" max="17" width="13.81640625" style="4" customWidth="1"/>
    <col min="18" max="18" width="13.26953125" style="21" customWidth="1"/>
    <col min="19" max="19" width="12.54296875" style="5" customWidth="1"/>
    <col min="20" max="20" width="13.54296875" style="6" customWidth="1"/>
    <col min="21" max="22" width="13.7265625" style="6" customWidth="1"/>
    <col min="23" max="23" width="14.26953125" style="6" customWidth="1"/>
    <col min="24" max="24" width="13.453125" style="6" customWidth="1"/>
    <col min="25" max="31" width="13.7265625" style="6" customWidth="1"/>
    <col min="32" max="35" width="13.7265625" style="2" customWidth="1"/>
    <col min="36" max="16384" width="9.7265625" style="2"/>
  </cols>
  <sheetData>
    <row r="1" spans="1:35" ht="35.25" customHeight="1" x14ac:dyDescent="0.35">
      <c r="A1" s="126" t="s">
        <v>23</v>
      </c>
      <c r="B1" s="126"/>
      <c r="C1" s="126"/>
      <c r="D1" s="127"/>
      <c r="E1" s="117" t="s">
        <v>126</v>
      </c>
      <c r="F1" s="118"/>
      <c r="G1" s="118"/>
      <c r="H1" s="118"/>
      <c r="I1" s="119"/>
      <c r="J1" s="117" t="s">
        <v>24</v>
      </c>
      <c r="K1" s="118"/>
      <c r="L1" s="118"/>
      <c r="M1" s="118"/>
      <c r="N1" s="118"/>
      <c r="O1" s="118"/>
      <c r="P1" s="118"/>
      <c r="Q1" s="118"/>
      <c r="R1" s="118"/>
      <c r="S1" s="119"/>
      <c r="T1" s="128" t="s">
        <v>17</v>
      </c>
      <c r="U1" s="128" t="s">
        <v>17</v>
      </c>
      <c r="V1" s="128" t="s">
        <v>17</v>
      </c>
      <c r="W1" s="128" t="s">
        <v>17</v>
      </c>
      <c r="X1" s="128" t="s">
        <v>17</v>
      </c>
      <c r="Y1" s="128" t="s">
        <v>17</v>
      </c>
      <c r="Z1" s="128" t="s">
        <v>17</v>
      </c>
      <c r="AA1" s="128" t="s">
        <v>17</v>
      </c>
      <c r="AB1" s="128" t="s">
        <v>17</v>
      </c>
      <c r="AC1" s="128" t="s">
        <v>17</v>
      </c>
      <c r="AD1" s="128" t="s">
        <v>17</v>
      </c>
      <c r="AE1" s="128" t="s">
        <v>17</v>
      </c>
      <c r="AF1" s="128" t="s">
        <v>17</v>
      </c>
      <c r="AG1" s="128" t="s">
        <v>17</v>
      </c>
      <c r="AH1" s="128" t="s">
        <v>17</v>
      </c>
      <c r="AI1" s="128" t="s">
        <v>17</v>
      </c>
    </row>
    <row r="2" spans="1:35" ht="25.15" customHeight="1" x14ac:dyDescent="0.35">
      <c r="A2" s="121" t="s">
        <v>154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2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</row>
    <row r="3" spans="1:35" s="3" customFormat="1" ht="40" customHeight="1" x14ac:dyDescent="0.25">
      <c r="A3" s="52" t="s">
        <v>138</v>
      </c>
      <c r="B3" s="55" t="s">
        <v>21</v>
      </c>
      <c r="C3" s="55" t="s">
        <v>19</v>
      </c>
      <c r="D3" s="59" t="s">
        <v>12</v>
      </c>
      <c r="E3" s="52" t="s">
        <v>26</v>
      </c>
      <c r="F3" s="55" t="s">
        <v>3</v>
      </c>
      <c r="G3" s="52" t="s">
        <v>16</v>
      </c>
      <c r="H3" s="55" t="s">
        <v>13</v>
      </c>
      <c r="I3" s="25" t="s">
        <v>20</v>
      </c>
      <c r="J3" s="55" t="s">
        <v>18</v>
      </c>
      <c r="K3" s="77" t="s">
        <v>171</v>
      </c>
      <c r="L3" s="77" t="s">
        <v>172</v>
      </c>
      <c r="M3" s="77" t="s">
        <v>173</v>
      </c>
      <c r="N3" s="77" t="s">
        <v>174</v>
      </c>
      <c r="O3" s="77" t="s">
        <v>175</v>
      </c>
      <c r="P3" s="77" t="s">
        <v>176</v>
      </c>
      <c r="Q3" s="77" t="s">
        <v>177</v>
      </c>
      <c r="R3" s="78" t="s">
        <v>0</v>
      </c>
      <c r="S3" s="26" t="s">
        <v>2</v>
      </c>
      <c r="T3" s="30" t="s">
        <v>1</v>
      </c>
      <c r="U3" s="30" t="s">
        <v>1</v>
      </c>
      <c r="V3" s="30" t="s">
        <v>1</v>
      </c>
      <c r="W3" s="30" t="s">
        <v>1</v>
      </c>
      <c r="X3" s="30" t="s">
        <v>1</v>
      </c>
      <c r="Y3" s="30" t="s">
        <v>1</v>
      </c>
      <c r="Z3" s="30" t="s">
        <v>1</v>
      </c>
      <c r="AA3" s="30" t="s">
        <v>1</v>
      </c>
      <c r="AB3" s="30" t="s">
        <v>1</v>
      </c>
      <c r="AC3" s="30" t="s">
        <v>1</v>
      </c>
      <c r="AD3" s="30" t="s">
        <v>1</v>
      </c>
      <c r="AE3" s="30" t="s">
        <v>1</v>
      </c>
      <c r="AF3" s="30" t="s">
        <v>1</v>
      </c>
      <c r="AG3" s="30" t="s">
        <v>1</v>
      </c>
      <c r="AH3" s="30" t="s">
        <v>1</v>
      </c>
      <c r="AI3" s="30" t="s">
        <v>1</v>
      </c>
    </row>
    <row r="4" spans="1:35" ht="40" customHeight="1" x14ac:dyDescent="0.35">
      <c r="A4" s="108" t="s">
        <v>139</v>
      </c>
      <c r="B4" s="111">
        <v>1</v>
      </c>
      <c r="C4" s="33">
        <v>1</v>
      </c>
      <c r="D4" s="123" t="s">
        <v>123</v>
      </c>
      <c r="E4" s="34" t="s">
        <v>27</v>
      </c>
      <c r="F4" s="35" t="s">
        <v>125</v>
      </c>
      <c r="G4" s="35" t="s">
        <v>28</v>
      </c>
      <c r="H4" s="33" t="s">
        <v>29</v>
      </c>
      <c r="I4" s="36">
        <v>161.22</v>
      </c>
      <c r="J4" s="17">
        <v>0</v>
      </c>
      <c r="K4" s="79">
        <f>IF(SUM(T4:AK4)&gt;J4,J4,SUM(T4:AK4))</f>
        <v>0</v>
      </c>
      <c r="L4" s="81">
        <f>(SUM(T4:AK4))</f>
        <v>0</v>
      </c>
      <c r="M4" s="82"/>
      <c r="N4" s="83">
        <f>ROUND(IF(J4*0.25-0.5&lt;0,0,J4*0.25-0.5),0)-Q4-O4</f>
        <v>0</v>
      </c>
      <c r="O4" s="82"/>
      <c r="P4" s="82"/>
      <c r="Q4" s="82"/>
      <c r="R4" s="84">
        <f>J4-(SUM(T4:AC4))+M4</f>
        <v>0</v>
      </c>
      <c r="S4" s="19" t="str">
        <f>IF(R4&lt;0,"ATENÇÃO","OK")</f>
        <v>OK</v>
      </c>
      <c r="T4" s="48"/>
      <c r="U4" s="49"/>
      <c r="V4" s="48"/>
      <c r="W4" s="48"/>
      <c r="X4" s="48"/>
      <c r="Y4" s="50"/>
      <c r="Z4" s="50"/>
      <c r="AA4" s="50"/>
      <c r="AB4" s="50"/>
      <c r="AC4" s="50"/>
      <c r="AD4" s="50"/>
      <c r="AE4" s="50"/>
      <c r="AF4" s="51"/>
      <c r="AG4" s="51"/>
      <c r="AH4" s="51"/>
      <c r="AI4" s="51"/>
    </row>
    <row r="5" spans="1:35" ht="40" customHeight="1" x14ac:dyDescent="0.35">
      <c r="A5" s="109"/>
      <c r="B5" s="112"/>
      <c r="C5" s="33">
        <v>2</v>
      </c>
      <c r="D5" s="124"/>
      <c r="E5" s="34" t="s">
        <v>30</v>
      </c>
      <c r="F5" s="37" t="s">
        <v>31</v>
      </c>
      <c r="G5" s="37" t="s">
        <v>28</v>
      </c>
      <c r="H5" s="33" t="s">
        <v>29</v>
      </c>
      <c r="I5" s="38">
        <v>12.89</v>
      </c>
      <c r="J5" s="17">
        <v>0</v>
      </c>
      <c r="K5" s="79">
        <f t="shared" ref="K5:K68" si="0">IF(SUM(T5:AK5)&gt;J5,J5,SUM(T5:AK5))</f>
        <v>0</v>
      </c>
      <c r="L5" s="81">
        <f t="shared" ref="L5:L68" si="1">(SUM(T5:AK5))</f>
        <v>0</v>
      </c>
      <c r="M5" s="82"/>
      <c r="N5" s="83">
        <f t="shared" ref="N5:N68" si="2">ROUND(IF(J5*0.25-0.5&lt;0,0,J5*0.25-0.5),0)-Q5-O5</f>
        <v>0</v>
      </c>
      <c r="O5" s="80"/>
      <c r="P5" s="80"/>
      <c r="Q5" s="80"/>
      <c r="R5" s="84">
        <f t="shared" ref="R5:R68" si="3">J5-(SUM(T5:AC5))+M5</f>
        <v>0</v>
      </c>
      <c r="S5" s="19" t="str">
        <f t="shared" ref="S5:S68" si="4">IF(R5&lt;0,"ATENÇÃO","OK")</f>
        <v>OK</v>
      </c>
      <c r="T5" s="48"/>
      <c r="U5" s="49"/>
      <c r="V5" s="48"/>
      <c r="W5" s="48"/>
      <c r="X5" s="48"/>
      <c r="Y5" s="50"/>
      <c r="Z5" s="50"/>
      <c r="AA5" s="50"/>
      <c r="AB5" s="50"/>
      <c r="AC5" s="50"/>
      <c r="AD5" s="50"/>
      <c r="AE5" s="50"/>
      <c r="AF5" s="51"/>
      <c r="AG5" s="51"/>
      <c r="AH5" s="51"/>
      <c r="AI5" s="51"/>
    </row>
    <row r="6" spans="1:35" ht="40" customHeight="1" x14ac:dyDescent="0.35">
      <c r="A6" s="109"/>
      <c r="B6" s="112"/>
      <c r="C6" s="33">
        <v>3</v>
      </c>
      <c r="D6" s="124"/>
      <c r="E6" s="34" t="s">
        <v>32</v>
      </c>
      <c r="F6" s="37" t="s">
        <v>125</v>
      </c>
      <c r="G6" s="37" t="s">
        <v>28</v>
      </c>
      <c r="H6" s="33" t="s">
        <v>29</v>
      </c>
      <c r="I6" s="38">
        <v>20.63</v>
      </c>
      <c r="J6" s="17">
        <v>0</v>
      </c>
      <c r="K6" s="79">
        <f t="shared" si="0"/>
        <v>0</v>
      </c>
      <c r="L6" s="81">
        <f t="shared" si="1"/>
        <v>0</v>
      </c>
      <c r="M6" s="82"/>
      <c r="N6" s="83">
        <f t="shared" si="2"/>
        <v>0</v>
      </c>
      <c r="O6" s="80"/>
      <c r="P6" s="80"/>
      <c r="Q6" s="80"/>
      <c r="R6" s="84">
        <f t="shared" si="3"/>
        <v>0</v>
      </c>
      <c r="S6" s="19" t="str">
        <f t="shared" si="4"/>
        <v>OK</v>
      </c>
      <c r="T6" s="48"/>
      <c r="U6" s="49"/>
      <c r="V6" s="48"/>
      <c r="W6" s="48"/>
      <c r="X6" s="48"/>
      <c r="Y6" s="50"/>
      <c r="Z6" s="50"/>
      <c r="AA6" s="50"/>
      <c r="AB6" s="50"/>
      <c r="AC6" s="50"/>
      <c r="AD6" s="50"/>
      <c r="AE6" s="50"/>
      <c r="AF6" s="51"/>
      <c r="AG6" s="51"/>
      <c r="AH6" s="51"/>
      <c r="AI6" s="51"/>
    </row>
    <row r="7" spans="1:35" ht="40" customHeight="1" x14ac:dyDescent="0.35">
      <c r="A7" s="109"/>
      <c r="B7" s="112"/>
      <c r="C7" s="33">
        <v>4</v>
      </c>
      <c r="D7" s="124"/>
      <c r="E7" s="34" t="s">
        <v>33</v>
      </c>
      <c r="F7" s="37" t="s">
        <v>125</v>
      </c>
      <c r="G7" s="37" t="s">
        <v>34</v>
      </c>
      <c r="H7" s="33" t="s">
        <v>29</v>
      </c>
      <c r="I7" s="38">
        <v>33.53</v>
      </c>
      <c r="J7" s="17">
        <v>0</v>
      </c>
      <c r="K7" s="79">
        <f t="shared" si="0"/>
        <v>0</v>
      </c>
      <c r="L7" s="81">
        <f t="shared" si="1"/>
        <v>0</v>
      </c>
      <c r="M7" s="82"/>
      <c r="N7" s="83">
        <f t="shared" si="2"/>
        <v>0</v>
      </c>
      <c r="O7" s="80"/>
      <c r="P7" s="80"/>
      <c r="Q7" s="80"/>
      <c r="R7" s="84">
        <f t="shared" si="3"/>
        <v>0</v>
      </c>
      <c r="S7" s="19" t="str">
        <f t="shared" si="4"/>
        <v>OK</v>
      </c>
      <c r="T7" s="48"/>
      <c r="U7" s="49"/>
      <c r="V7" s="48"/>
      <c r="W7" s="48"/>
      <c r="X7" s="48"/>
      <c r="Y7" s="50"/>
      <c r="Z7" s="50"/>
      <c r="AA7" s="50"/>
      <c r="AB7" s="50"/>
      <c r="AC7" s="50"/>
      <c r="AD7" s="50"/>
      <c r="AE7" s="50"/>
      <c r="AF7" s="51"/>
      <c r="AG7" s="51"/>
      <c r="AH7" s="51"/>
      <c r="AI7" s="51"/>
    </row>
    <row r="8" spans="1:35" ht="40" customHeight="1" x14ac:dyDescent="0.35">
      <c r="A8" s="109"/>
      <c r="B8" s="112"/>
      <c r="C8" s="33">
        <v>5</v>
      </c>
      <c r="D8" s="124"/>
      <c r="E8" s="34" t="s">
        <v>35</v>
      </c>
      <c r="F8" s="37" t="s">
        <v>125</v>
      </c>
      <c r="G8" s="37" t="s">
        <v>36</v>
      </c>
      <c r="H8" s="33" t="s">
        <v>29</v>
      </c>
      <c r="I8" s="38">
        <v>48.36</v>
      </c>
      <c r="J8" s="17">
        <v>0</v>
      </c>
      <c r="K8" s="79">
        <f t="shared" si="0"/>
        <v>0</v>
      </c>
      <c r="L8" s="81">
        <f t="shared" si="1"/>
        <v>0</v>
      </c>
      <c r="M8" s="82"/>
      <c r="N8" s="83">
        <f t="shared" si="2"/>
        <v>0</v>
      </c>
      <c r="O8" s="80"/>
      <c r="P8" s="80"/>
      <c r="Q8" s="80"/>
      <c r="R8" s="84">
        <f t="shared" si="3"/>
        <v>0</v>
      </c>
      <c r="S8" s="19" t="str">
        <f t="shared" si="4"/>
        <v>OK</v>
      </c>
      <c r="T8" s="48"/>
      <c r="U8" s="49"/>
      <c r="V8" s="48"/>
      <c r="W8" s="48"/>
      <c r="X8" s="48"/>
      <c r="Y8" s="50"/>
      <c r="Z8" s="50"/>
      <c r="AA8" s="50"/>
      <c r="AB8" s="50"/>
      <c r="AC8" s="50"/>
      <c r="AD8" s="50"/>
      <c r="AE8" s="50"/>
      <c r="AF8" s="51"/>
      <c r="AG8" s="51"/>
      <c r="AH8" s="51"/>
      <c r="AI8" s="51"/>
    </row>
    <row r="9" spans="1:35" ht="40" customHeight="1" x14ac:dyDescent="0.35">
      <c r="A9" s="109"/>
      <c r="B9" s="112"/>
      <c r="C9" s="33">
        <v>6</v>
      </c>
      <c r="D9" s="124"/>
      <c r="E9" s="34" t="s">
        <v>127</v>
      </c>
      <c r="F9" s="35" t="s">
        <v>125</v>
      </c>
      <c r="G9" s="37" t="s">
        <v>28</v>
      </c>
      <c r="H9" s="33" t="s">
        <v>29</v>
      </c>
      <c r="I9" s="36">
        <v>4.24</v>
      </c>
      <c r="J9" s="17">
        <v>0</v>
      </c>
      <c r="K9" s="79">
        <f t="shared" si="0"/>
        <v>0</v>
      </c>
      <c r="L9" s="81">
        <f t="shared" si="1"/>
        <v>0</v>
      </c>
      <c r="M9" s="82"/>
      <c r="N9" s="83">
        <f t="shared" si="2"/>
        <v>0</v>
      </c>
      <c r="O9" s="80"/>
      <c r="P9" s="80"/>
      <c r="Q9" s="80"/>
      <c r="R9" s="84">
        <f t="shared" si="3"/>
        <v>0</v>
      </c>
      <c r="S9" s="19" t="str">
        <f t="shared" si="4"/>
        <v>OK</v>
      </c>
      <c r="T9" s="48"/>
      <c r="U9" s="49"/>
      <c r="V9" s="48"/>
      <c r="W9" s="48"/>
      <c r="X9" s="48"/>
      <c r="Y9" s="50"/>
      <c r="Z9" s="50"/>
      <c r="AA9" s="50"/>
      <c r="AB9" s="50"/>
      <c r="AC9" s="50"/>
      <c r="AD9" s="50"/>
      <c r="AE9" s="50"/>
      <c r="AF9" s="51"/>
      <c r="AG9" s="51"/>
      <c r="AH9" s="51"/>
      <c r="AI9" s="51"/>
    </row>
    <row r="10" spans="1:35" ht="40" customHeight="1" x14ac:dyDescent="0.35">
      <c r="A10" s="109"/>
      <c r="B10" s="112"/>
      <c r="C10" s="33">
        <v>7</v>
      </c>
      <c r="D10" s="124"/>
      <c r="E10" s="39" t="s">
        <v>128</v>
      </c>
      <c r="F10" s="40" t="s">
        <v>37</v>
      </c>
      <c r="G10" s="40" t="s">
        <v>38</v>
      </c>
      <c r="H10" s="33" t="s">
        <v>29</v>
      </c>
      <c r="I10" s="38">
        <v>8.59</v>
      </c>
      <c r="J10" s="17">
        <v>0</v>
      </c>
      <c r="K10" s="79">
        <f t="shared" si="0"/>
        <v>0</v>
      </c>
      <c r="L10" s="81">
        <f t="shared" si="1"/>
        <v>0</v>
      </c>
      <c r="M10" s="82"/>
      <c r="N10" s="83">
        <f t="shared" si="2"/>
        <v>0</v>
      </c>
      <c r="O10" s="80"/>
      <c r="P10" s="80"/>
      <c r="Q10" s="80"/>
      <c r="R10" s="84">
        <f t="shared" si="3"/>
        <v>0</v>
      </c>
      <c r="S10" s="19" t="str">
        <f t="shared" si="4"/>
        <v>OK</v>
      </c>
      <c r="T10" s="48"/>
      <c r="U10" s="49"/>
      <c r="V10" s="48"/>
      <c r="W10" s="48"/>
      <c r="X10" s="48"/>
      <c r="Y10" s="50"/>
      <c r="Z10" s="50"/>
      <c r="AA10" s="50"/>
      <c r="AB10" s="50"/>
      <c r="AC10" s="50"/>
      <c r="AD10" s="50"/>
      <c r="AE10" s="50"/>
      <c r="AF10" s="51"/>
      <c r="AG10" s="51"/>
      <c r="AH10" s="51"/>
      <c r="AI10" s="51"/>
    </row>
    <row r="11" spans="1:35" ht="40" customHeight="1" x14ac:dyDescent="0.35">
      <c r="A11" s="109"/>
      <c r="B11" s="112"/>
      <c r="C11" s="33">
        <v>8</v>
      </c>
      <c r="D11" s="124"/>
      <c r="E11" s="39" t="s">
        <v>129</v>
      </c>
      <c r="F11" s="40" t="s">
        <v>37</v>
      </c>
      <c r="G11" s="40" t="s">
        <v>39</v>
      </c>
      <c r="H11" s="33" t="s">
        <v>29</v>
      </c>
      <c r="I11" s="38">
        <v>12.65</v>
      </c>
      <c r="J11" s="17">
        <v>0</v>
      </c>
      <c r="K11" s="79">
        <f t="shared" si="0"/>
        <v>0</v>
      </c>
      <c r="L11" s="81">
        <f t="shared" si="1"/>
        <v>0</v>
      </c>
      <c r="M11" s="82"/>
      <c r="N11" s="83">
        <f t="shared" si="2"/>
        <v>0</v>
      </c>
      <c r="O11" s="80"/>
      <c r="P11" s="80"/>
      <c r="Q11" s="80"/>
      <c r="R11" s="84">
        <f t="shared" si="3"/>
        <v>0</v>
      </c>
      <c r="S11" s="19" t="str">
        <f t="shared" si="4"/>
        <v>OK</v>
      </c>
      <c r="T11" s="48"/>
      <c r="U11" s="49"/>
      <c r="V11" s="48"/>
      <c r="W11" s="48"/>
      <c r="X11" s="48"/>
      <c r="Y11" s="50"/>
      <c r="Z11" s="50"/>
      <c r="AA11" s="50"/>
      <c r="AB11" s="50"/>
      <c r="AC11" s="50"/>
      <c r="AD11" s="50"/>
      <c r="AE11" s="50"/>
      <c r="AF11" s="51"/>
      <c r="AG11" s="51"/>
      <c r="AH11" s="51"/>
      <c r="AI11" s="51"/>
    </row>
    <row r="12" spans="1:35" ht="40" customHeight="1" x14ac:dyDescent="0.35">
      <c r="A12" s="109"/>
      <c r="B12" s="112"/>
      <c r="C12" s="33">
        <v>9</v>
      </c>
      <c r="D12" s="124"/>
      <c r="E12" s="39" t="s">
        <v>130</v>
      </c>
      <c r="F12" s="41" t="s">
        <v>37</v>
      </c>
      <c r="G12" s="40" t="s">
        <v>40</v>
      </c>
      <c r="H12" s="40" t="s">
        <v>29</v>
      </c>
      <c r="I12" s="38">
        <v>13.75</v>
      </c>
      <c r="J12" s="17">
        <v>0</v>
      </c>
      <c r="K12" s="79">
        <f t="shared" si="0"/>
        <v>0</v>
      </c>
      <c r="L12" s="81">
        <f t="shared" si="1"/>
        <v>0</v>
      </c>
      <c r="M12" s="82"/>
      <c r="N12" s="83">
        <f t="shared" si="2"/>
        <v>0</v>
      </c>
      <c r="O12" s="80"/>
      <c r="P12" s="80"/>
      <c r="Q12" s="80"/>
      <c r="R12" s="84">
        <f t="shared" si="3"/>
        <v>0</v>
      </c>
      <c r="S12" s="19" t="str">
        <f t="shared" si="4"/>
        <v>OK</v>
      </c>
      <c r="T12" s="48"/>
      <c r="U12" s="49"/>
      <c r="V12" s="48"/>
      <c r="W12" s="48"/>
      <c r="X12" s="48"/>
      <c r="Y12" s="50"/>
      <c r="Z12" s="50"/>
      <c r="AA12" s="50"/>
      <c r="AB12" s="50"/>
      <c r="AC12" s="50"/>
      <c r="AD12" s="50"/>
      <c r="AE12" s="50"/>
      <c r="AF12" s="51"/>
      <c r="AG12" s="51"/>
      <c r="AH12" s="51"/>
      <c r="AI12" s="51"/>
    </row>
    <row r="13" spans="1:35" ht="40" customHeight="1" x14ac:dyDescent="0.35">
      <c r="A13" s="109"/>
      <c r="B13" s="112"/>
      <c r="C13" s="33">
        <v>10</v>
      </c>
      <c r="D13" s="124"/>
      <c r="E13" s="39" t="s">
        <v>41</v>
      </c>
      <c r="F13" s="41" t="s">
        <v>10</v>
      </c>
      <c r="G13" s="40" t="s">
        <v>28</v>
      </c>
      <c r="H13" s="40" t="s">
        <v>29</v>
      </c>
      <c r="I13" s="38">
        <v>47.9</v>
      </c>
      <c r="J13" s="17">
        <v>0</v>
      </c>
      <c r="K13" s="79">
        <f t="shared" si="0"/>
        <v>0</v>
      </c>
      <c r="L13" s="81">
        <f t="shared" si="1"/>
        <v>0</v>
      </c>
      <c r="M13" s="82"/>
      <c r="N13" s="83">
        <f t="shared" si="2"/>
        <v>0</v>
      </c>
      <c r="O13" s="80"/>
      <c r="P13" s="80"/>
      <c r="Q13" s="80"/>
      <c r="R13" s="84">
        <f t="shared" si="3"/>
        <v>0</v>
      </c>
      <c r="S13" s="19" t="str">
        <f t="shared" si="4"/>
        <v>OK</v>
      </c>
      <c r="T13" s="48"/>
      <c r="U13" s="48"/>
      <c r="V13" s="48"/>
      <c r="W13" s="48"/>
      <c r="X13" s="48"/>
      <c r="Y13" s="50"/>
      <c r="Z13" s="50"/>
      <c r="AA13" s="50"/>
      <c r="AB13" s="50"/>
      <c r="AC13" s="50"/>
      <c r="AD13" s="50"/>
      <c r="AE13" s="50"/>
      <c r="AF13" s="51"/>
      <c r="AG13" s="51"/>
      <c r="AH13" s="51"/>
      <c r="AI13" s="51"/>
    </row>
    <row r="14" spans="1:35" ht="40" customHeight="1" x14ac:dyDescent="0.35">
      <c r="A14" s="109"/>
      <c r="B14" s="112"/>
      <c r="C14" s="33">
        <v>11</v>
      </c>
      <c r="D14" s="124"/>
      <c r="E14" s="39" t="s">
        <v>42</v>
      </c>
      <c r="F14" s="40" t="s">
        <v>43</v>
      </c>
      <c r="G14" s="40" t="s">
        <v>28</v>
      </c>
      <c r="H14" s="40" t="s">
        <v>29</v>
      </c>
      <c r="I14" s="38">
        <v>17.13</v>
      </c>
      <c r="J14" s="17">
        <v>0</v>
      </c>
      <c r="K14" s="79">
        <f t="shared" si="0"/>
        <v>0</v>
      </c>
      <c r="L14" s="81">
        <f t="shared" si="1"/>
        <v>0</v>
      </c>
      <c r="M14" s="82"/>
      <c r="N14" s="83">
        <f t="shared" si="2"/>
        <v>0</v>
      </c>
      <c r="O14" s="80"/>
      <c r="P14" s="80"/>
      <c r="Q14" s="80"/>
      <c r="R14" s="84">
        <f t="shared" si="3"/>
        <v>0</v>
      </c>
      <c r="S14" s="19" t="str">
        <f t="shared" si="4"/>
        <v>OK</v>
      </c>
      <c r="T14" s="48"/>
      <c r="U14" s="48"/>
      <c r="V14" s="48"/>
      <c r="W14" s="48"/>
      <c r="X14" s="48"/>
      <c r="Y14" s="50"/>
      <c r="Z14" s="50"/>
      <c r="AA14" s="50"/>
      <c r="AB14" s="50"/>
      <c r="AC14" s="50"/>
      <c r="AD14" s="50"/>
      <c r="AE14" s="50"/>
      <c r="AF14" s="51"/>
      <c r="AG14" s="51"/>
      <c r="AH14" s="51"/>
      <c r="AI14" s="51"/>
    </row>
    <row r="15" spans="1:35" ht="40" customHeight="1" x14ac:dyDescent="0.35">
      <c r="A15" s="109"/>
      <c r="B15" s="112"/>
      <c r="C15" s="33">
        <v>12</v>
      </c>
      <c r="D15" s="124"/>
      <c r="E15" s="39" t="s">
        <v>44</v>
      </c>
      <c r="F15" s="40" t="s">
        <v>37</v>
      </c>
      <c r="G15" s="40" t="s">
        <v>45</v>
      </c>
      <c r="H15" s="40" t="s">
        <v>29</v>
      </c>
      <c r="I15" s="38">
        <v>22.06</v>
      </c>
      <c r="J15" s="17">
        <v>0</v>
      </c>
      <c r="K15" s="79">
        <f t="shared" si="0"/>
        <v>0</v>
      </c>
      <c r="L15" s="81">
        <f t="shared" si="1"/>
        <v>0</v>
      </c>
      <c r="M15" s="82"/>
      <c r="N15" s="83">
        <f t="shared" si="2"/>
        <v>0</v>
      </c>
      <c r="O15" s="80"/>
      <c r="P15" s="80"/>
      <c r="Q15" s="80"/>
      <c r="R15" s="84">
        <f t="shared" si="3"/>
        <v>0</v>
      </c>
      <c r="S15" s="19" t="str">
        <f t="shared" si="4"/>
        <v>OK</v>
      </c>
      <c r="T15" s="48"/>
      <c r="U15" s="48"/>
      <c r="V15" s="48"/>
      <c r="W15" s="48"/>
      <c r="X15" s="48"/>
      <c r="Y15" s="50"/>
      <c r="Z15" s="50"/>
      <c r="AA15" s="50"/>
      <c r="AB15" s="50"/>
      <c r="AC15" s="50"/>
      <c r="AD15" s="50"/>
      <c r="AE15" s="50"/>
      <c r="AF15" s="51"/>
      <c r="AG15" s="51"/>
      <c r="AH15" s="51"/>
      <c r="AI15" s="51"/>
    </row>
    <row r="16" spans="1:35" ht="40" customHeight="1" x14ac:dyDescent="0.35">
      <c r="A16" s="109"/>
      <c r="B16" s="112"/>
      <c r="C16" s="33">
        <v>13</v>
      </c>
      <c r="D16" s="124"/>
      <c r="E16" s="42" t="s">
        <v>46</v>
      </c>
      <c r="F16" s="43" t="s">
        <v>37</v>
      </c>
      <c r="G16" s="43" t="s">
        <v>47</v>
      </c>
      <c r="H16" s="43" t="s">
        <v>29</v>
      </c>
      <c r="I16" s="44">
        <v>17.41</v>
      </c>
      <c r="J16" s="17">
        <v>0</v>
      </c>
      <c r="K16" s="79">
        <f t="shared" si="0"/>
        <v>0</v>
      </c>
      <c r="L16" s="81">
        <f t="shared" si="1"/>
        <v>0</v>
      </c>
      <c r="M16" s="82"/>
      <c r="N16" s="83">
        <f t="shared" si="2"/>
        <v>0</v>
      </c>
      <c r="O16" s="80"/>
      <c r="P16" s="80"/>
      <c r="Q16" s="80"/>
      <c r="R16" s="84">
        <f t="shared" si="3"/>
        <v>0</v>
      </c>
      <c r="S16" s="19" t="str">
        <f t="shared" si="4"/>
        <v>OK</v>
      </c>
      <c r="T16" s="48"/>
      <c r="U16" s="48"/>
      <c r="V16" s="48"/>
      <c r="W16" s="48"/>
      <c r="X16" s="48"/>
      <c r="Y16" s="50"/>
      <c r="Z16" s="50"/>
      <c r="AA16" s="50"/>
      <c r="AB16" s="50"/>
      <c r="AC16" s="50"/>
      <c r="AD16" s="50"/>
      <c r="AE16" s="50"/>
      <c r="AF16" s="51"/>
      <c r="AG16" s="51"/>
      <c r="AH16" s="51"/>
      <c r="AI16" s="51"/>
    </row>
    <row r="17" spans="1:35" ht="40" customHeight="1" x14ac:dyDescent="0.35">
      <c r="A17" s="109"/>
      <c r="B17" s="112"/>
      <c r="C17" s="33">
        <v>14</v>
      </c>
      <c r="D17" s="124"/>
      <c r="E17" s="39" t="s">
        <v>48</v>
      </c>
      <c r="F17" s="40" t="s">
        <v>37</v>
      </c>
      <c r="G17" s="40" t="s">
        <v>49</v>
      </c>
      <c r="H17" s="40" t="s">
        <v>29</v>
      </c>
      <c r="I17" s="38">
        <v>12.38</v>
      </c>
      <c r="J17" s="17">
        <v>0</v>
      </c>
      <c r="K17" s="79">
        <f t="shared" si="0"/>
        <v>0</v>
      </c>
      <c r="L17" s="81">
        <f t="shared" si="1"/>
        <v>0</v>
      </c>
      <c r="M17" s="82"/>
      <c r="N17" s="83">
        <f t="shared" si="2"/>
        <v>0</v>
      </c>
      <c r="O17" s="80"/>
      <c r="P17" s="80"/>
      <c r="Q17" s="80"/>
      <c r="R17" s="84">
        <f t="shared" si="3"/>
        <v>0</v>
      </c>
      <c r="S17" s="19" t="str">
        <f t="shared" si="4"/>
        <v>OK</v>
      </c>
      <c r="T17" s="48"/>
      <c r="U17" s="48"/>
      <c r="V17" s="48"/>
      <c r="W17" s="48"/>
      <c r="X17" s="48"/>
      <c r="Y17" s="50"/>
      <c r="Z17" s="50"/>
      <c r="AA17" s="50"/>
      <c r="AB17" s="50"/>
      <c r="AC17" s="50"/>
      <c r="AD17" s="50"/>
      <c r="AE17" s="50"/>
      <c r="AF17" s="51"/>
      <c r="AG17" s="51"/>
      <c r="AH17" s="51"/>
      <c r="AI17" s="51"/>
    </row>
    <row r="18" spans="1:35" ht="40" customHeight="1" x14ac:dyDescent="0.35">
      <c r="A18" s="109"/>
      <c r="B18" s="112"/>
      <c r="C18" s="33">
        <v>15</v>
      </c>
      <c r="D18" s="124"/>
      <c r="E18" s="39" t="s">
        <v>50</v>
      </c>
      <c r="F18" s="40" t="s">
        <v>37</v>
      </c>
      <c r="G18" s="40" t="s">
        <v>51</v>
      </c>
      <c r="H18" s="40" t="s">
        <v>29</v>
      </c>
      <c r="I18" s="38">
        <v>154.96</v>
      </c>
      <c r="J18" s="17">
        <v>0</v>
      </c>
      <c r="K18" s="79">
        <f t="shared" si="0"/>
        <v>0</v>
      </c>
      <c r="L18" s="81">
        <f t="shared" si="1"/>
        <v>0</v>
      </c>
      <c r="M18" s="82"/>
      <c r="N18" s="83">
        <f t="shared" si="2"/>
        <v>0</v>
      </c>
      <c r="O18" s="80"/>
      <c r="P18" s="80"/>
      <c r="Q18" s="80"/>
      <c r="R18" s="84">
        <f t="shared" si="3"/>
        <v>0</v>
      </c>
      <c r="S18" s="19" t="str">
        <f t="shared" si="4"/>
        <v>OK</v>
      </c>
      <c r="T18" s="48"/>
      <c r="U18" s="48"/>
      <c r="V18" s="48"/>
      <c r="W18" s="48"/>
      <c r="X18" s="48"/>
      <c r="Y18" s="50"/>
      <c r="Z18" s="50"/>
      <c r="AA18" s="50"/>
      <c r="AB18" s="50"/>
      <c r="AC18" s="50"/>
      <c r="AD18" s="50"/>
      <c r="AE18" s="50"/>
      <c r="AF18" s="51"/>
      <c r="AG18" s="51"/>
      <c r="AH18" s="51"/>
      <c r="AI18" s="51"/>
    </row>
    <row r="19" spans="1:35" ht="40" customHeight="1" x14ac:dyDescent="0.35">
      <c r="A19" s="109"/>
      <c r="B19" s="112"/>
      <c r="C19" s="33">
        <v>16</v>
      </c>
      <c r="D19" s="124"/>
      <c r="E19" s="39" t="s">
        <v>52</v>
      </c>
      <c r="F19" s="40" t="s">
        <v>37</v>
      </c>
      <c r="G19" s="40" t="s">
        <v>53</v>
      </c>
      <c r="H19" s="40" t="s">
        <v>29</v>
      </c>
      <c r="I19" s="38">
        <v>169.18</v>
      </c>
      <c r="J19" s="17">
        <v>0</v>
      </c>
      <c r="K19" s="79">
        <f t="shared" si="0"/>
        <v>0</v>
      </c>
      <c r="L19" s="81">
        <f t="shared" si="1"/>
        <v>0</v>
      </c>
      <c r="M19" s="82"/>
      <c r="N19" s="83">
        <f t="shared" si="2"/>
        <v>0</v>
      </c>
      <c r="O19" s="80"/>
      <c r="P19" s="80"/>
      <c r="Q19" s="80"/>
      <c r="R19" s="84">
        <f t="shared" si="3"/>
        <v>0</v>
      </c>
      <c r="S19" s="19" t="str">
        <f t="shared" si="4"/>
        <v>OK</v>
      </c>
      <c r="T19" s="48"/>
      <c r="U19" s="48"/>
      <c r="V19" s="48"/>
      <c r="W19" s="48"/>
      <c r="X19" s="48"/>
      <c r="Y19" s="50"/>
      <c r="Z19" s="50"/>
      <c r="AA19" s="50"/>
      <c r="AB19" s="50"/>
      <c r="AC19" s="50"/>
      <c r="AD19" s="50"/>
      <c r="AE19" s="50"/>
      <c r="AF19" s="51"/>
      <c r="AG19" s="51"/>
      <c r="AH19" s="51"/>
      <c r="AI19" s="51"/>
    </row>
    <row r="20" spans="1:35" ht="40" customHeight="1" x14ac:dyDescent="0.35">
      <c r="A20" s="109"/>
      <c r="B20" s="112"/>
      <c r="C20" s="33">
        <v>17</v>
      </c>
      <c r="D20" s="124"/>
      <c r="E20" s="39" t="s">
        <v>54</v>
      </c>
      <c r="F20" s="40" t="s">
        <v>37</v>
      </c>
      <c r="G20" s="40" t="s">
        <v>55</v>
      </c>
      <c r="H20" s="40" t="s">
        <v>29</v>
      </c>
      <c r="I20" s="38">
        <v>55.76</v>
      </c>
      <c r="J20" s="17">
        <v>0</v>
      </c>
      <c r="K20" s="79">
        <f t="shared" si="0"/>
        <v>0</v>
      </c>
      <c r="L20" s="81">
        <f t="shared" si="1"/>
        <v>0</v>
      </c>
      <c r="M20" s="82"/>
      <c r="N20" s="83">
        <f t="shared" si="2"/>
        <v>0</v>
      </c>
      <c r="O20" s="80"/>
      <c r="P20" s="80"/>
      <c r="Q20" s="80"/>
      <c r="R20" s="84">
        <f t="shared" si="3"/>
        <v>0</v>
      </c>
      <c r="S20" s="19" t="str">
        <f t="shared" si="4"/>
        <v>OK</v>
      </c>
      <c r="T20" s="48"/>
      <c r="U20" s="48"/>
      <c r="V20" s="48"/>
      <c r="W20" s="48"/>
      <c r="X20" s="48"/>
      <c r="Y20" s="50"/>
      <c r="Z20" s="50"/>
      <c r="AA20" s="50"/>
      <c r="AB20" s="50"/>
      <c r="AC20" s="50"/>
      <c r="AD20" s="50"/>
      <c r="AE20" s="50"/>
      <c r="AF20" s="51"/>
      <c r="AG20" s="51"/>
      <c r="AH20" s="51"/>
      <c r="AI20" s="51"/>
    </row>
    <row r="21" spans="1:35" ht="40" customHeight="1" x14ac:dyDescent="0.35">
      <c r="A21" s="109"/>
      <c r="B21" s="112"/>
      <c r="C21" s="33">
        <v>18</v>
      </c>
      <c r="D21" s="124"/>
      <c r="E21" s="39" t="s">
        <v>56</v>
      </c>
      <c r="F21" s="40" t="s">
        <v>37</v>
      </c>
      <c r="G21" s="40" t="s">
        <v>57</v>
      </c>
      <c r="H21" s="40" t="s">
        <v>29</v>
      </c>
      <c r="I21" s="38">
        <v>21.39</v>
      </c>
      <c r="J21" s="17">
        <v>0</v>
      </c>
      <c r="K21" s="79">
        <f t="shared" si="0"/>
        <v>0</v>
      </c>
      <c r="L21" s="81">
        <f t="shared" si="1"/>
        <v>0</v>
      </c>
      <c r="M21" s="82"/>
      <c r="N21" s="83">
        <f t="shared" si="2"/>
        <v>0</v>
      </c>
      <c r="O21" s="80"/>
      <c r="P21" s="80"/>
      <c r="Q21" s="80"/>
      <c r="R21" s="84">
        <f t="shared" si="3"/>
        <v>0</v>
      </c>
      <c r="S21" s="19" t="str">
        <f t="shared" si="4"/>
        <v>OK</v>
      </c>
      <c r="T21" s="48"/>
      <c r="U21" s="48"/>
      <c r="V21" s="48"/>
      <c r="W21" s="48"/>
      <c r="X21" s="48"/>
      <c r="Y21" s="50"/>
      <c r="Z21" s="50"/>
      <c r="AA21" s="50"/>
      <c r="AB21" s="50"/>
      <c r="AC21" s="50"/>
      <c r="AD21" s="50"/>
      <c r="AE21" s="50"/>
      <c r="AF21" s="51"/>
      <c r="AG21" s="51"/>
      <c r="AH21" s="51"/>
      <c r="AI21" s="51"/>
    </row>
    <row r="22" spans="1:35" ht="40" customHeight="1" x14ac:dyDescent="0.35">
      <c r="A22" s="109"/>
      <c r="B22" s="112"/>
      <c r="C22" s="33">
        <v>19</v>
      </c>
      <c r="D22" s="124"/>
      <c r="E22" s="39" t="s">
        <v>58</v>
      </c>
      <c r="F22" s="40" t="s">
        <v>37</v>
      </c>
      <c r="G22" s="40" t="s">
        <v>59</v>
      </c>
      <c r="H22" s="40" t="s">
        <v>29</v>
      </c>
      <c r="I22" s="38">
        <v>47.92</v>
      </c>
      <c r="J22" s="17">
        <v>0</v>
      </c>
      <c r="K22" s="79">
        <f t="shared" si="0"/>
        <v>0</v>
      </c>
      <c r="L22" s="81">
        <f t="shared" si="1"/>
        <v>0</v>
      </c>
      <c r="M22" s="82"/>
      <c r="N22" s="83">
        <f t="shared" si="2"/>
        <v>0</v>
      </c>
      <c r="O22" s="80"/>
      <c r="P22" s="80"/>
      <c r="Q22" s="80"/>
      <c r="R22" s="84">
        <f t="shared" si="3"/>
        <v>0</v>
      </c>
      <c r="S22" s="19" t="str">
        <f t="shared" si="4"/>
        <v>OK</v>
      </c>
      <c r="T22" s="48"/>
      <c r="U22" s="48"/>
      <c r="V22" s="48"/>
      <c r="W22" s="48"/>
      <c r="X22" s="48"/>
      <c r="Y22" s="50"/>
      <c r="Z22" s="50"/>
      <c r="AA22" s="50"/>
      <c r="AB22" s="50"/>
      <c r="AC22" s="50"/>
      <c r="AD22" s="50"/>
      <c r="AE22" s="50"/>
      <c r="AF22" s="51"/>
      <c r="AG22" s="51"/>
      <c r="AH22" s="51"/>
      <c r="AI22" s="51"/>
    </row>
    <row r="23" spans="1:35" ht="40" customHeight="1" x14ac:dyDescent="0.35">
      <c r="A23" s="109"/>
      <c r="B23" s="112"/>
      <c r="C23" s="33">
        <v>20</v>
      </c>
      <c r="D23" s="124"/>
      <c r="E23" s="39" t="s">
        <v>60</v>
      </c>
      <c r="F23" s="40" t="s">
        <v>37</v>
      </c>
      <c r="G23" s="40" t="s">
        <v>61</v>
      </c>
      <c r="H23" s="40" t="s">
        <v>29</v>
      </c>
      <c r="I23" s="38">
        <v>80.260000000000005</v>
      </c>
      <c r="J23" s="17">
        <v>0</v>
      </c>
      <c r="K23" s="79">
        <f t="shared" si="0"/>
        <v>0</v>
      </c>
      <c r="L23" s="81">
        <f t="shared" si="1"/>
        <v>0</v>
      </c>
      <c r="M23" s="82"/>
      <c r="N23" s="83">
        <f t="shared" si="2"/>
        <v>0</v>
      </c>
      <c r="O23" s="80"/>
      <c r="P23" s="80"/>
      <c r="Q23" s="80"/>
      <c r="R23" s="84">
        <f t="shared" si="3"/>
        <v>0</v>
      </c>
      <c r="S23" s="19" t="str">
        <f t="shared" si="4"/>
        <v>OK</v>
      </c>
      <c r="T23" s="48"/>
      <c r="U23" s="48"/>
      <c r="V23" s="48"/>
      <c r="W23" s="48"/>
      <c r="X23" s="48"/>
      <c r="Y23" s="50"/>
      <c r="Z23" s="50"/>
      <c r="AA23" s="50"/>
      <c r="AB23" s="50"/>
      <c r="AC23" s="50"/>
      <c r="AD23" s="50"/>
      <c r="AE23" s="50"/>
      <c r="AF23" s="51"/>
      <c r="AG23" s="51"/>
      <c r="AH23" s="51"/>
      <c r="AI23" s="51"/>
    </row>
    <row r="24" spans="1:35" ht="40" customHeight="1" x14ac:dyDescent="0.35">
      <c r="A24" s="109"/>
      <c r="B24" s="112"/>
      <c r="C24" s="33">
        <v>21</v>
      </c>
      <c r="D24" s="124"/>
      <c r="E24" s="39" t="s">
        <v>62</v>
      </c>
      <c r="F24" s="40" t="s">
        <v>125</v>
      </c>
      <c r="G24" s="40" t="s">
        <v>63</v>
      </c>
      <c r="H24" s="40" t="s">
        <v>29</v>
      </c>
      <c r="I24" s="38">
        <v>857.58</v>
      </c>
      <c r="J24" s="17">
        <v>0</v>
      </c>
      <c r="K24" s="79">
        <f t="shared" si="0"/>
        <v>0</v>
      </c>
      <c r="L24" s="81">
        <f t="shared" si="1"/>
        <v>0</v>
      </c>
      <c r="M24" s="82"/>
      <c r="N24" s="83">
        <f t="shared" si="2"/>
        <v>0</v>
      </c>
      <c r="O24" s="80"/>
      <c r="P24" s="80"/>
      <c r="Q24" s="80"/>
      <c r="R24" s="84">
        <f t="shared" si="3"/>
        <v>0</v>
      </c>
      <c r="S24" s="19" t="str">
        <f t="shared" si="4"/>
        <v>OK</v>
      </c>
      <c r="T24" s="48"/>
      <c r="U24" s="48"/>
      <c r="V24" s="48"/>
      <c r="W24" s="48"/>
      <c r="X24" s="48"/>
      <c r="Y24" s="50"/>
      <c r="Z24" s="50"/>
      <c r="AA24" s="50"/>
      <c r="AB24" s="50"/>
      <c r="AC24" s="50"/>
      <c r="AD24" s="50"/>
      <c r="AE24" s="50"/>
      <c r="AF24" s="51"/>
      <c r="AG24" s="51"/>
      <c r="AH24" s="51"/>
      <c r="AI24" s="51"/>
    </row>
    <row r="25" spans="1:35" ht="40" customHeight="1" x14ac:dyDescent="0.35">
      <c r="A25" s="109"/>
      <c r="B25" s="112"/>
      <c r="C25" s="33">
        <v>22</v>
      </c>
      <c r="D25" s="124"/>
      <c r="E25" s="39" t="s">
        <v>64</v>
      </c>
      <c r="F25" s="40" t="s">
        <v>125</v>
      </c>
      <c r="G25" s="40" t="s">
        <v>63</v>
      </c>
      <c r="H25" s="40" t="s">
        <v>29</v>
      </c>
      <c r="I25" s="38">
        <v>450.92</v>
      </c>
      <c r="J25" s="17">
        <v>0</v>
      </c>
      <c r="K25" s="79">
        <f t="shared" si="0"/>
        <v>0</v>
      </c>
      <c r="L25" s="81">
        <f t="shared" si="1"/>
        <v>0</v>
      </c>
      <c r="M25" s="82"/>
      <c r="N25" s="83">
        <f t="shared" si="2"/>
        <v>0</v>
      </c>
      <c r="O25" s="80"/>
      <c r="P25" s="80"/>
      <c r="Q25" s="80"/>
      <c r="R25" s="84">
        <f t="shared" si="3"/>
        <v>0</v>
      </c>
      <c r="S25" s="19" t="str">
        <f t="shared" si="4"/>
        <v>OK</v>
      </c>
      <c r="T25" s="48"/>
      <c r="U25" s="48"/>
      <c r="V25" s="48"/>
      <c r="W25" s="48"/>
      <c r="X25" s="48"/>
      <c r="Y25" s="50"/>
      <c r="Z25" s="50"/>
      <c r="AA25" s="50"/>
      <c r="AB25" s="50"/>
      <c r="AC25" s="50"/>
      <c r="AD25" s="50"/>
      <c r="AE25" s="50"/>
      <c r="AF25" s="51"/>
      <c r="AG25" s="51"/>
      <c r="AH25" s="51"/>
      <c r="AI25" s="51"/>
    </row>
    <row r="26" spans="1:35" ht="40" customHeight="1" x14ac:dyDescent="0.35">
      <c r="A26" s="109"/>
      <c r="B26" s="112"/>
      <c r="C26" s="33">
        <v>23</v>
      </c>
      <c r="D26" s="124"/>
      <c r="E26" s="39" t="s">
        <v>65</v>
      </c>
      <c r="F26" s="40" t="s">
        <v>125</v>
      </c>
      <c r="G26" s="40" t="s">
        <v>66</v>
      </c>
      <c r="H26" s="40" t="s">
        <v>29</v>
      </c>
      <c r="I26" s="38">
        <v>121.74</v>
      </c>
      <c r="J26" s="17">
        <v>0</v>
      </c>
      <c r="K26" s="79">
        <f t="shared" si="0"/>
        <v>0</v>
      </c>
      <c r="L26" s="81">
        <f t="shared" si="1"/>
        <v>0</v>
      </c>
      <c r="M26" s="82"/>
      <c r="N26" s="83">
        <f t="shared" si="2"/>
        <v>0</v>
      </c>
      <c r="O26" s="80"/>
      <c r="P26" s="80"/>
      <c r="Q26" s="80"/>
      <c r="R26" s="84">
        <f t="shared" si="3"/>
        <v>0</v>
      </c>
      <c r="S26" s="19" t="str">
        <f t="shared" si="4"/>
        <v>OK</v>
      </c>
      <c r="T26" s="48"/>
      <c r="U26" s="48"/>
      <c r="V26" s="48"/>
      <c r="W26" s="48"/>
      <c r="X26" s="48"/>
      <c r="Y26" s="50"/>
      <c r="Z26" s="50"/>
      <c r="AA26" s="50"/>
      <c r="AB26" s="50"/>
      <c r="AC26" s="50"/>
      <c r="AD26" s="50"/>
      <c r="AE26" s="50"/>
      <c r="AF26" s="51"/>
      <c r="AG26" s="51"/>
      <c r="AH26" s="51"/>
      <c r="AI26" s="51"/>
    </row>
    <row r="27" spans="1:35" ht="40" customHeight="1" x14ac:dyDescent="0.35">
      <c r="A27" s="109"/>
      <c r="B27" s="112"/>
      <c r="C27" s="33">
        <v>24</v>
      </c>
      <c r="D27" s="124"/>
      <c r="E27" s="39" t="s">
        <v>67</v>
      </c>
      <c r="F27" s="40" t="s">
        <v>125</v>
      </c>
      <c r="G27" s="40" t="s">
        <v>68</v>
      </c>
      <c r="H27" s="40" t="s">
        <v>29</v>
      </c>
      <c r="I27" s="38">
        <v>559.17999999999995</v>
      </c>
      <c r="J27" s="17">
        <v>0</v>
      </c>
      <c r="K27" s="79">
        <f t="shared" si="0"/>
        <v>0</v>
      </c>
      <c r="L27" s="81">
        <f t="shared" si="1"/>
        <v>0</v>
      </c>
      <c r="M27" s="82"/>
      <c r="N27" s="83">
        <f t="shared" si="2"/>
        <v>0</v>
      </c>
      <c r="O27" s="80"/>
      <c r="P27" s="80"/>
      <c r="Q27" s="80"/>
      <c r="R27" s="84">
        <f t="shared" si="3"/>
        <v>0</v>
      </c>
      <c r="S27" s="19" t="str">
        <f t="shared" si="4"/>
        <v>OK</v>
      </c>
      <c r="T27" s="48"/>
      <c r="U27" s="48"/>
      <c r="V27" s="48"/>
      <c r="W27" s="48"/>
      <c r="X27" s="48"/>
      <c r="Y27" s="50"/>
      <c r="Z27" s="50"/>
      <c r="AA27" s="50"/>
      <c r="AB27" s="50"/>
      <c r="AC27" s="50"/>
      <c r="AD27" s="50"/>
      <c r="AE27" s="50"/>
      <c r="AF27" s="51"/>
      <c r="AG27" s="51"/>
      <c r="AH27" s="51"/>
      <c r="AI27" s="51"/>
    </row>
    <row r="28" spans="1:35" ht="40" customHeight="1" x14ac:dyDescent="0.35">
      <c r="A28" s="109"/>
      <c r="B28" s="112"/>
      <c r="C28" s="33">
        <v>25</v>
      </c>
      <c r="D28" s="124"/>
      <c r="E28" s="39" t="s">
        <v>69</v>
      </c>
      <c r="F28" s="40" t="s">
        <v>125</v>
      </c>
      <c r="G28" s="40" t="s">
        <v>28</v>
      </c>
      <c r="H28" s="40" t="s">
        <v>29</v>
      </c>
      <c r="I28" s="38">
        <v>279.39999999999998</v>
      </c>
      <c r="J28" s="17">
        <v>0</v>
      </c>
      <c r="K28" s="79">
        <f t="shared" si="0"/>
        <v>0</v>
      </c>
      <c r="L28" s="81">
        <f t="shared" si="1"/>
        <v>0</v>
      </c>
      <c r="M28" s="82"/>
      <c r="N28" s="83">
        <f t="shared" si="2"/>
        <v>0</v>
      </c>
      <c r="O28" s="80"/>
      <c r="P28" s="80"/>
      <c r="Q28" s="80"/>
      <c r="R28" s="84">
        <f t="shared" si="3"/>
        <v>0</v>
      </c>
      <c r="S28" s="19" t="str">
        <f t="shared" si="4"/>
        <v>OK</v>
      </c>
      <c r="T28" s="48"/>
      <c r="U28" s="48"/>
      <c r="V28" s="48"/>
      <c r="W28" s="48"/>
      <c r="X28" s="48"/>
      <c r="Y28" s="50"/>
      <c r="Z28" s="50"/>
      <c r="AA28" s="50"/>
      <c r="AB28" s="50"/>
      <c r="AC28" s="50"/>
      <c r="AD28" s="50"/>
      <c r="AE28" s="50"/>
      <c r="AF28" s="51"/>
      <c r="AG28" s="51"/>
      <c r="AH28" s="51"/>
      <c r="AI28" s="51"/>
    </row>
    <row r="29" spans="1:35" ht="40" customHeight="1" x14ac:dyDescent="0.35">
      <c r="A29" s="109"/>
      <c r="B29" s="112"/>
      <c r="C29" s="33">
        <v>26</v>
      </c>
      <c r="D29" s="124"/>
      <c r="E29" s="39" t="s">
        <v>70</v>
      </c>
      <c r="F29" s="40" t="s">
        <v>125</v>
      </c>
      <c r="G29" s="40" t="s">
        <v>71</v>
      </c>
      <c r="H29" s="40" t="s">
        <v>29</v>
      </c>
      <c r="I29" s="38">
        <v>106.23</v>
      </c>
      <c r="J29" s="17">
        <v>0</v>
      </c>
      <c r="K29" s="79">
        <f t="shared" si="0"/>
        <v>0</v>
      </c>
      <c r="L29" s="81">
        <f t="shared" si="1"/>
        <v>0</v>
      </c>
      <c r="M29" s="82"/>
      <c r="N29" s="83">
        <f t="shared" si="2"/>
        <v>0</v>
      </c>
      <c r="O29" s="80"/>
      <c r="P29" s="80"/>
      <c r="Q29" s="80"/>
      <c r="R29" s="84">
        <f t="shared" si="3"/>
        <v>0</v>
      </c>
      <c r="S29" s="19" t="str">
        <f t="shared" si="4"/>
        <v>OK</v>
      </c>
      <c r="T29" s="48"/>
      <c r="U29" s="48"/>
      <c r="V29" s="48"/>
      <c r="W29" s="48"/>
      <c r="X29" s="48"/>
      <c r="Y29" s="50"/>
      <c r="Z29" s="50"/>
      <c r="AA29" s="50"/>
      <c r="AB29" s="50"/>
      <c r="AC29" s="50"/>
      <c r="AD29" s="50"/>
      <c r="AE29" s="50"/>
      <c r="AF29" s="51"/>
      <c r="AG29" s="51"/>
      <c r="AH29" s="51"/>
      <c r="AI29" s="51"/>
    </row>
    <row r="30" spans="1:35" ht="40" customHeight="1" x14ac:dyDescent="0.35">
      <c r="A30" s="109"/>
      <c r="B30" s="112"/>
      <c r="C30" s="33">
        <v>27</v>
      </c>
      <c r="D30" s="124"/>
      <c r="E30" s="39" t="s">
        <v>72</v>
      </c>
      <c r="F30" s="40" t="s">
        <v>125</v>
      </c>
      <c r="G30" s="40" t="s">
        <v>73</v>
      </c>
      <c r="H30" s="40" t="s">
        <v>29</v>
      </c>
      <c r="I30" s="38">
        <v>619.09</v>
      </c>
      <c r="J30" s="17">
        <v>0</v>
      </c>
      <c r="K30" s="79">
        <f t="shared" si="0"/>
        <v>0</v>
      </c>
      <c r="L30" s="81">
        <f t="shared" si="1"/>
        <v>0</v>
      </c>
      <c r="M30" s="82"/>
      <c r="N30" s="83">
        <f t="shared" si="2"/>
        <v>0</v>
      </c>
      <c r="O30" s="80"/>
      <c r="P30" s="80"/>
      <c r="Q30" s="80"/>
      <c r="R30" s="84">
        <f t="shared" si="3"/>
        <v>0</v>
      </c>
      <c r="S30" s="19" t="str">
        <f t="shared" si="4"/>
        <v>OK</v>
      </c>
      <c r="T30" s="48"/>
      <c r="U30" s="48"/>
      <c r="V30" s="48"/>
      <c r="W30" s="48"/>
      <c r="X30" s="48"/>
      <c r="Y30" s="50"/>
      <c r="Z30" s="50"/>
      <c r="AA30" s="50"/>
      <c r="AB30" s="50"/>
      <c r="AC30" s="50"/>
      <c r="AD30" s="50"/>
      <c r="AE30" s="50"/>
      <c r="AF30" s="51"/>
      <c r="AG30" s="51"/>
      <c r="AH30" s="51"/>
      <c r="AI30" s="51"/>
    </row>
    <row r="31" spans="1:35" ht="40" customHeight="1" x14ac:dyDescent="0.35">
      <c r="A31" s="109"/>
      <c r="B31" s="112"/>
      <c r="C31" s="33">
        <v>28</v>
      </c>
      <c r="D31" s="124"/>
      <c r="E31" s="39" t="s">
        <v>74</v>
      </c>
      <c r="F31" s="40" t="s">
        <v>125</v>
      </c>
      <c r="G31" s="40" t="s">
        <v>75</v>
      </c>
      <c r="H31" s="40" t="s">
        <v>29</v>
      </c>
      <c r="I31" s="38">
        <v>864.15</v>
      </c>
      <c r="J31" s="17">
        <v>0</v>
      </c>
      <c r="K31" s="79">
        <f t="shared" si="0"/>
        <v>0</v>
      </c>
      <c r="L31" s="81">
        <f t="shared" si="1"/>
        <v>0</v>
      </c>
      <c r="M31" s="82"/>
      <c r="N31" s="83">
        <f t="shared" si="2"/>
        <v>0</v>
      </c>
      <c r="O31" s="80"/>
      <c r="P31" s="80"/>
      <c r="Q31" s="80"/>
      <c r="R31" s="84">
        <f t="shared" si="3"/>
        <v>0</v>
      </c>
      <c r="S31" s="19" t="str">
        <f t="shared" si="4"/>
        <v>OK</v>
      </c>
      <c r="T31" s="48"/>
      <c r="U31" s="48"/>
      <c r="V31" s="48"/>
      <c r="W31" s="48"/>
      <c r="X31" s="48"/>
      <c r="Y31" s="50"/>
      <c r="Z31" s="50"/>
      <c r="AA31" s="50"/>
      <c r="AB31" s="50"/>
      <c r="AC31" s="50"/>
      <c r="AD31" s="50"/>
      <c r="AE31" s="50"/>
      <c r="AF31" s="51"/>
      <c r="AG31" s="51"/>
      <c r="AH31" s="51"/>
      <c r="AI31" s="51"/>
    </row>
    <row r="32" spans="1:35" ht="40" customHeight="1" x14ac:dyDescent="0.35">
      <c r="A32" s="109"/>
      <c r="B32" s="112"/>
      <c r="C32" s="33">
        <v>29</v>
      </c>
      <c r="D32" s="124"/>
      <c r="E32" s="39" t="s">
        <v>76</v>
      </c>
      <c r="F32" s="40" t="s">
        <v>125</v>
      </c>
      <c r="G32" s="40" t="s">
        <v>28</v>
      </c>
      <c r="H32" s="40" t="s">
        <v>29</v>
      </c>
      <c r="I32" s="38">
        <v>462.23</v>
      </c>
      <c r="J32" s="17">
        <v>0</v>
      </c>
      <c r="K32" s="79">
        <f t="shared" si="0"/>
        <v>0</v>
      </c>
      <c r="L32" s="81">
        <f t="shared" si="1"/>
        <v>0</v>
      </c>
      <c r="M32" s="82"/>
      <c r="N32" s="83">
        <f t="shared" si="2"/>
        <v>0</v>
      </c>
      <c r="O32" s="80"/>
      <c r="P32" s="80"/>
      <c r="Q32" s="80"/>
      <c r="R32" s="84">
        <f t="shared" si="3"/>
        <v>0</v>
      </c>
      <c r="S32" s="19" t="str">
        <f t="shared" si="4"/>
        <v>OK</v>
      </c>
      <c r="T32" s="48"/>
      <c r="U32" s="48"/>
      <c r="V32" s="48"/>
      <c r="W32" s="48"/>
      <c r="X32" s="48"/>
      <c r="Y32" s="50"/>
      <c r="Z32" s="50"/>
      <c r="AA32" s="50"/>
      <c r="AB32" s="50"/>
      <c r="AC32" s="50"/>
      <c r="AD32" s="50"/>
      <c r="AE32" s="50"/>
      <c r="AF32" s="51"/>
      <c r="AG32" s="51"/>
      <c r="AH32" s="51"/>
      <c r="AI32" s="51"/>
    </row>
    <row r="33" spans="1:35" ht="40" customHeight="1" x14ac:dyDescent="0.35">
      <c r="A33" s="109"/>
      <c r="B33" s="112"/>
      <c r="C33" s="33">
        <v>30</v>
      </c>
      <c r="D33" s="124"/>
      <c r="E33" s="39" t="s">
        <v>77</v>
      </c>
      <c r="F33" s="40" t="s">
        <v>125</v>
      </c>
      <c r="G33" s="40" t="s">
        <v>28</v>
      </c>
      <c r="H33" s="40" t="s">
        <v>29</v>
      </c>
      <c r="I33" s="38">
        <v>872.9</v>
      </c>
      <c r="J33" s="17">
        <v>0</v>
      </c>
      <c r="K33" s="79">
        <f t="shared" si="0"/>
        <v>0</v>
      </c>
      <c r="L33" s="81">
        <f t="shared" si="1"/>
        <v>0</v>
      </c>
      <c r="M33" s="82"/>
      <c r="N33" s="83">
        <f t="shared" si="2"/>
        <v>0</v>
      </c>
      <c r="O33" s="80"/>
      <c r="P33" s="80"/>
      <c r="Q33" s="80"/>
      <c r="R33" s="84">
        <f t="shared" si="3"/>
        <v>0</v>
      </c>
      <c r="S33" s="19" t="str">
        <f t="shared" si="4"/>
        <v>OK</v>
      </c>
      <c r="T33" s="48"/>
      <c r="U33" s="48"/>
      <c r="V33" s="48"/>
      <c r="W33" s="48"/>
      <c r="X33" s="48"/>
      <c r="Y33" s="50"/>
      <c r="Z33" s="50"/>
      <c r="AA33" s="50"/>
      <c r="AB33" s="50"/>
      <c r="AC33" s="50"/>
      <c r="AD33" s="50"/>
      <c r="AE33" s="50"/>
      <c r="AF33" s="51"/>
      <c r="AG33" s="51"/>
      <c r="AH33" s="51"/>
      <c r="AI33" s="51"/>
    </row>
    <row r="34" spans="1:35" ht="40" customHeight="1" x14ac:dyDescent="0.35">
      <c r="A34" s="109"/>
      <c r="B34" s="112"/>
      <c r="C34" s="33">
        <v>31</v>
      </c>
      <c r="D34" s="124"/>
      <c r="E34" s="39" t="s">
        <v>78</v>
      </c>
      <c r="F34" s="40" t="s">
        <v>125</v>
      </c>
      <c r="G34" s="40" t="s">
        <v>28</v>
      </c>
      <c r="H34" s="40" t="s">
        <v>29</v>
      </c>
      <c r="I34" s="38">
        <v>58.04</v>
      </c>
      <c r="J34" s="17">
        <v>0</v>
      </c>
      <c r="K34" s="79">
        <f t="shared" si="0"/>
        <v>0</v>
      </c>
      <c r="L34" s="81">
        <f t="shared" si="1"/>
        <v>0</v>
      </c>
      <c r="M34" s="82"/>
      <c r="N34" s="83">
        <f t="shared" si="2"/>
        <v>0</v>
      </c>
      <c r="O34" s="80"/>
      <c r="P34" s="80"/>
      <c r="Q34" s="80"/>
      <c r="R34" s="84">
        <f t="shared" si="3"/>
        <v>0</v>
      </c>
      <c r="S34" s="19" t="str">
        <f t="shared" si="4"/>
        <v>OK</v>
      </c>
      <c r="T34" s="48"/>
      <c r="U34" s="48"/>
      <c r="V34" s="48"/>
      <c r="W34" s="48"/>
      <c r="X34" s="48"/>
      <c r="Y34" s="50"/>
      <c r="Z34" s="50"/>
      <c r="AA34" s="50"/>
      <c r="AB34" s="50"/>
      <c r="AC34" s="50"/>
      <c r="AD34" s="50"/>
      <c r="AE34" s="50"/>
      <c r="AF34" s="51"/>
      <c r="AG34" s="51"/>
      <c r="AH34" s="51"/>
      <c r="AI34" s="51"/>
    </row>
    <row r="35" spans="1:35" ht="40" customHeight="1" x14ac:dyDescent="0.35">
      <c r="A35" s="109"/>
      <c r="B35" s="112"/>
      <c r="C35" s="33">
        <v>32</v>
      </c>
      <c r="D35" s="124"/>
      <c r="E35" s="39" t="s">
        <v>131</v>
      </c>
      <c r="F35" s="40" t="s">
        <v>125</v>
      </c>
      <c r="G35" s="40" t="s">
        <v>28</v>
      </c>
      <c r="H35" s="40" t="s">
        <v>29</v>
      </c>
      <c r="I35" s="38">
        <v>54.95</v>
      </c>
      <c r="J35" s="17">
        <v>0</v>
      </c>
      <c r="K35" s="79">
        <f t="shared" si="0"/>
        <v>0</v>
      </c>
      <c r="L35" s="81">
        <f t="shared" si="1"/>
        <v>0</v>
      </c>
      <c r="M35" s="82"/>
      <c r="N35" s="83">
        <f t="shared" si="2"/>
        <v>0</v>
      </c>
      <c r="O35" s="80"/>
      <c r="P35" s="80"/>
      <c r="Q35" s="80"/>
      <c r="R35" s="84">
        <f t="shared" si="3"/>
        <v>0</v>
      </c>
      <c r="S35" s="19" t="str">
        <f t="shared" si="4"/>
        <v>OK</v>
      </c>
      <c r="T35" s="48"/>
      <c r="U35" s="48"/>
      <c r="V35" s="48"/>
      <c r="W35" s="48"/>
      <c r="X35" s="48"/>
      <c r="Y35" s="50"/>
      <c r="Z35" s="50"/>
      <c r="AA35" s="50"/>
      <c r="AB35" s="50"/>
      <c r="AC35" s="50"/>
      <c r="AD35" s="50"/>
      <c r="AE35" s="50"/>
      <c r="AF35" s="51"/>
      <c r="AG35" s="51"/>
      <c r="AH35" s="51"/>
      <c r="AI35" s="51"/>
    </row>
    <row r="36" spans="1:35" ht="40" customHeight="1" x14ac:dyDescent="0.35">
      <c r="A36" s="109"/>
      <c r="B36" s="112"/>
      <c r="C36" s="33">
        <v>33</v>
      </c>
      <c r="D36" s="124"/>
      <c r="E36" s="39" t="s">
        <v>132</v>
      </c>
      <c r="F36" s="40" t="s">
        <v>37</v>
      </c>
      <c r="G36" s="40" t="s">
        <v>79</v>
      </c>
      <c r="H36" s="40" t="s">
        <v>29</v>
      </c>
      <c r="I36" s="38">
        <v>10.43</v>
      </c>
      <c r="J36" s="17">
        <v>0</v>
      </c>
      <c r="K36" s="79">
        <f t="shared" si="0"/>
        <v>0</v>
      </c>
      <c r="L36" s="81">
        <f t="shared" si="1"/>
        <v>0</v>
      </c>
      <c r="M36" s="82"/>
      <c r="N36" s="83">
        <f t="shared" si="2"/>
        <v>0</v>
      </c>
      <c r="O36" s="80"/>
      <c r="P36" s="80"/>
      <c r="Q36" s="80"/>
      <c r="R36" s="84">
        <f t="shared" si="3"/>
        <v>0</v>
      </c>
      <c r="S36" s="19" t="str">
        <f t="shared" si="4"/>
        <v>OK</v>
      </c>
      <c r="T36" s="48"/>
      <c r="U36" s="48"/>
      <c r="V36" s="48"/>
      <c r="W36" s="48"/>
      <c r="X36" s="48"/>
      <c r="Y36" s="50"/>
      <c r="Z36" s="50"/>
      <c r="AA36" s="50"/>
      <c r="AB36" s="50"/>
      <c r="AC36" s="50"/>
      <c r="AD36" s="50"/>
      <c r="AE36" s="50"/>
      <c r="AF36" s="51"/>
      <c r="AG36" s="51"/>
      <c r="AH36" s="51"/>
      <c r="AI36" s="51"/>
    </row>
    <row r="37" spans="1:35" ht="40" customHeight="1" x14ac:dyDescent="0.35">
      <c r="A37" s="109"/>
      <c r="B37" s="112"/>
      <c r="C37" s="33">
        <v>34</v>
      </c>
      <c r="D37" s="124"/>
      <c r="E37" s="39" t="s">
        <v>133</v>
      </c>
      <c r="F37" s="40" t="s">
        <v>37</v>
      </c>
      <c r="G37" s="40" t="s">
        <v>80</v>
      </c>
      <c r="H37" s="40" t="s">
        <v>29</v>
      </c>
      <c r="I37" s="38">
        <v>15.99</v>
      </c>
      <c r="J37" s="17">
        <v>0</v>
      </c>
      <c r="K37" s="79">
        <f t="shared" si="0"/>
        <v>0</v>
      </c>
      <c r="L37" s="81">
        <f t="shared" si="1"/>
        <v>0</v>
      </c>
      <c r="M37" s="82"/>
      <c r="N37" s="83">
        <f t="shared" si="2"/>
        <v>0</v>
      </c>
      <c r="O37" s="80"/>
      <c r="P37" s="80"/>
      <c r="Q37" s="80"/>
      <c r="R37" s="84">
        <f t="shared" si="3"/>
        <v>0</v>
      </c>
      <c r="S37" s="19" t="str">
        <f t="shared" si="4"/>
        <v>OK</v>
      </c>
      <c r="T37" s="48"/>
      <c r="U37" s="48"/>
      <c r="V37" s="48"/>
      <c r="W37" s="48"/>
      <c r="X37" s="48"/>
      <c r="Y37" s="50"/>
      <c r="Z37" s="50"/>
      <c r="AA37" s="50"/>
      <c r="AB37" s="50"/>
      <c r="AC37" s="50"/>
      <c r="AD37" s="50"/>
      <c r="AE37" s="50"/>
      <c r="AF37" s="51"/>
      <c r="AG37" s="51"/>
      <c r="AH37" s="51"/>
      <c r="AI37" s="51"/>
    </row>
    <row r="38" spans="1:35" ht="40" customHeight="1" x14ac:dyDescent="0.35">
      <c r="A38" s="109"/>
      <c r="B38" s="112"/>
      <c r="C38" s="33">
        <v>35</v>
      </c>
      <c r="D38" s="124"/>
      <c r="E38" s="39" t="s">
        <v>134</v>
      </c>
      <c r="F38" s="40" t="s">
        <v>37</v>
      </c>
      <c r="G38" s="40" t="s">
        <v>81</v>
      </c>
      <c r="H38" s="40" t="s">
        <v>29</v>
      </c>
      <c r="I38" s="38">
        <v>16.75</v>
      </c>
      <c r="J38" s="17">
        <v>0</v>
      </c>
      <c r="K38" s="79">
        <f t="shared" si="0"/>
        <v>0</v>
      </c>
      <c r="L38" s="81">
        <f t="shared" si="1"/>
        <v>0</v>
      </c>
      <c r="M38" s="82"/>
      <c r="N38" s="83">
        <f t="shared" si="2"/>
        <v>0</v>
      </c>
      <c r="O38" s="80"/>
      <c r="P38" s="80"/>
      <c r="Q38" s="80"/>
      <c r="R38" s="84">
        <f t="shared" si="3"/>
        <v>0</v>
      </c>
      <c r="S38" s="19" t="str">
        <f t="shared" si="4"/>
        <v>OK</v>
      </c>
      <c r="T38" s="48"/>
      <c r="U38" s="48"/>
      <c r="V38" s="48"/>
      <c r="W38" s="48"/>
      <c r="X38" s="48"/>
      <c r="Y38" s="50"/>
      <c r="Z38" s="50"/>
      <c r="AA38" s="50"/>
      <c r="AB38" s="50"/>
      <c r="AC38" s="50"/>
      <c r="AD38" s="50"/>
      <c r="AE38" s="50"/>
      <c r="AF38" s="51"/>
      <c r="AG38" s="51"/>
      <c r="AH38" s="51"/>
      <c r="AI38" s="51"/>
    </row>
    <row r="39" spans="1:35" ht="40" customHeight="1" x14ac:dyDescent="0.35">
      <c r="A39" s="109"/>
      <c r="B39" s="112"/>
      <c r="C39" s="33">
        <v>36</v>
      </c>
      <c r="D39" s="124"/>
      <c r="E39" s="39" t="s">
        <v>135</v>
      </c>
      <c r="F39" s="40" t="s">
        <v>37</v>
      </c>
      <c r="G39" s="40" t="s">
        <v>82</v>
      </c>
      <c r="H39" s="40" t="s">
        <v>29</v>
      </c>
      <c r="I39" s="38">
        <v>42.18</v>
      </c>
      <c r="J39" s="17">
        <v>0</v>
      </c>
      <c r="K39" s="79">
        <f t="shared" si="0"/>
        <v>0</v>
      </c>
      <c r="L39" s="81">
        <f t="shared" si="1"/>
        <v>0</v>
      </c>
      <c r="M39" s="82"/>
      <c r="N39" s="83">
        <f t="shared" si="2"/>
        <v>0</v>
      </c>
      <c r="O39" s="80"/>
      <c r="P39" s="80"/>
      <c r="Q39" s="80"/>
      <c r="R39" s="84">
        <f t="shared" si="3"/>
        <v>0</v>
      </c>
      <c r="S39" s="19" t="str">
        <f t="shared" si="4"/>
        <v>OK</v>
      </c>
      <c r="T39" s="48"/>
      <c r="U39" s="48"/>
      <c r="V39" s="48"/>
      <c r="W39" s="48"/>
      <c r="X39" s="48"/>
      <c r="Y39" s="50"/>
      <c r="Z39" s="50"/>
      <c r="AA39" s="50"/>
      <c r="AB39" s="50"/>
      <c r="AC39" s="50"/>
      <c r="AD39" s="50"/>
      <c r="AE39" s="50"/>
      <c r="AF39" s="51"/>
      <c r="AG39" s="51"/>
      <c r="AH39" s="51"/>
      <c r="AI39" s="51"/>
    </row>
    <row r="40" spans="1:35" ht="40" customHeight="1" x14ac:dyDescent="0.35">
      <c r="A40" s="109"/>
      <c r="B40" s="112"/>
      <c r="C40" s="33">
        <v>37</v>
      </c>
      <c r="D40" s="124"/>
      <c r="E40" s="39" t="s">
        <v>136</v>
      </c>
      <c r="F40" s="40" t="s">
        <v>37</v>
      </c>
      <c r="G40" s="40" t="s">
        <v>83</v>
      </c>
      <c r="H40" s="40" t="s">
        <v>29</v>
      </c>
      <c r="I40" s="38">
        <v>22.07</v>
      </c>
      <c r="J40" s="17">
        <v>0</v>
      </c>
      <c r="K40" s="79">
        <f t="shared" si="0"/>
        <v>0</v>
      </c>
      <c r="L40" s="81">
        <f t="shared" si="1"/>
        <v>0</v>
      </c>
      <c r="M40" s="82"/>
      <c r="N40" s="83">
        <f t="shared" si="2"/>
        <v>0</v>
      </c>
      <c r="O40" s="80"/>
      <c r="P40" s="80"/>
      <c r="Q40" s="80"/>
      <c r="R40" s="84">
        <f t="shared" si="3"/>
        <v>0</v>
      </c>
      <c r="S40" s="19" t="str">
        <f t="shared" si="4"/>
        <v>OK</v>
      </c>
      <c r="T40" s="48"/>
      <c r="U40" s="48"/>
      <c r="V40" s="48"/>
      <c r="W40" s="48"/>
      <c r="X40" s="48"/>
      <c r="Y40" s="50"/>
      <c r="Z40" s="50"/>
      <c r="AA40" s="50"/>
      <c r="AB40" s="50"/>
      <c r="AC40" s="50"/>
      <c r="AD40" s="50"/>
      <c r="AE40" s="50"/>
      <c r="AF40" s="51"/>
      <c r="AG40" s="51"/>
      <c r="AH40" s="51"/>
      <c r="AI40" s="51"/>
    </row>
    <row r="41" spans="1:35" ht="40" customHeight="1" x14ac:dyDescent="0.35">
      <c r="A41" s="109"/>
      <c r="B41" s="112"/>
      <c r="C41" s="33">
        <v>38</v>
      </c>
      <c r="D41" s="124"/>
      <c r="E41" s="39" t="s">
        <v>84</v>
      </c>
      <c r="F41" s="40" t="s">
        <v>125</v>
      </c>
      <c r="G41" s="40" t="s">
        <v>85</v>
      </c>
      <c r="H41" s="40" t="s">
        <v>29</v>
      </c>
      <c r="I41" s="38">
        <v>913.6</v>
      </c>
      <c r="J41" s="17">
        <v>0</v>
      </c>
      <c r="K41" s="79">
        <f t="shared" si="0"/>
        <v>0</v>
      </c>
      <c r="L41" s="81">
        <f t="shared" si="1"/>
        <v>0</v>
      </c>
      <c r="M41" s="82"/>
      <c r="N41" s="83">
        <f t="shared" si="2"/>
        <v>0</v>
      </c>
      <c r="O41" s="80"/>
      <c r="P41" s="80"/>
      <c r="Q41" s="80"/>
      <c r="R41" s="84">
        <f t="shared" si="3"/>
        <v>0</v>
      </c>
      <c r="S41" s="19" t="str">
        <f t="shared" si="4"/>
        <v>OK</v>
      </c>
      <c r="T41" s="48"/>
      <c r="U41" s="48"/>
      <c r="V41" s="48"/>
      <c r="W41" s="48"/>
      <c r="X41" s="48"/>
      <c r="Y41" s="50"/>
      <c r="Z41" s="50"/>
      <c r="AA41" s="50"/>
      <c r="AB41" s="50"/>
      <c r="AC41" s="50"/>
      <c r="AD41" s="50"/>
      <c r="AE41" s="50"/>
      <c r="AF41" s="51"/>
      <c r="AG41" s="51"/>
      <c r="AH41" s="51"/>
      <c r="AI41" s="51"/>
    </row>
    <row r="42" spans="1:35" ht="40" customHeight="1" x14ac:dyDescent="0.35">
      <c r="A42" s="109"/>
      <c r="B42" s="112"/>
      <c r="C42" s="33">
        <v>39</v>
      </c>
      <c r="D42" s="124"/>
      <c r="E42" s="39" t="s">
        <v>86</v>
      </c>
      <c r="F42" s="40" t="s">
        <v>125</v>
      </c>
      <c r="G42" s="40" t="s">
        <v>87</v>
      </c>
      <c r="H42" s="40" t="s">
        <v>29</v>
      </c>
      <c r="I42" s="38">
        <v>373.35</v>
      </c>
      <c r="J42" s="17">
        <v>0</v>
      </c>
      <c r="K42" s="79">
        <f t="shared" si="0"/>
        <v>0</v>
      </c>
      <c r="L42" s="81">
        <f t="shared" si="1"/>
        <v>0</v>
      </c>
      <c r="M42" s="82"/>
      <c r="N42" s="83">
        <f t="shared" si="2"/>
        <v>0</v>
      </c>
      <c r="O42" s="80"/>
      <c r="P42" s="80"/>
      <c r="Q42" s="80"/>
      <c r="R42" s="84">
        <f t="shared" si="3"/>
        <v>0</v>
      </c>
      <c r="S42" s="19" t="str">
        <f t="shared" si="4"/>
        <v>OK</v>
      </c>
      <c r="T42" s="48"/>
      <c r="U42" s="48"/>
      <c r="V42" s="48"/>
      <c r="W42" s="48"/>
      <c r="X42" s="48"/>
      <c r="Y42" s="50"/>
      <c r="Z42" s="50"/>
      <c r="AA42" s="50"/>
      <c r="AB42" s="50"/>
      <c r="AC42" s="50"/>
      <c r="AD42" s="50"/>
      <c r="AE42" s="50"/>
      <c r="AF42" s="51"/>
      <c r="AG42" s="51"/>
      <c r="AH42" s="51"/>
      <c r="AI42" s="51"/>
    </row>
    <row r="43" spans="1:35" ht="40" customHeight="1" x14ac:dyDescent="0.35">
      <c r="A43" s="109"/>
      <c r="B43" s="112"/>
      <c r="C43" s="33">
        <v>40</v>
      </c>
      <c r="D43" s="124"/>
      <c r="E43" s="39" t="s">
        <v>88</v>
      </c>
      <c r="F43" s="40" t="s">
        <v>125</v>
      </c>
      <c r="G43" s="40" t="s">
        <v>28</v>
      </c>
      <c r="H43" s="40" t="s">
        <v>29</v>
      </c>
      <c r="I43" s="38">
        <v>741.62</v>
      </c>
      <c r="J43" s="17">
        <v>0</v>
      </c>
      <c r="K43" s="79">
        <f t="shared" si="0"/>
        <v>0</v>
      </c>
      <c r="L43" s="81">
        <f t="shared" si="1"/>
        <v>0</v>
      </c>
      <c r="M43" s="82"/>
      <c r="N43" s="83">
        <f t="shared" si="2"/>
        <v>0</v>
      </c>
      <c r="O43" s="80"/>
      <c r="P43" s="80"/>
      <c r="Q43" s="80"/>
      <c r="R43" s="84">
        <f t="shared" si="3"/>
        <v>0</v>
      </c>
      <c r="S43" s="19" t="str">
        <f t="shared" si="4"/>
        <v>OK</v>
      </c>
      <c r="T43" s="48"/>
      <c r="U43" s="48"/>
      <c r="V43" s="48"/>
      <c r="W43" s="48"/>
      <c r="X43" s="48"/>
      <c r="Y43" s="50"/>
      <c r="Z43" s="50"/>
      <c r="AA43" s="50"/>
      <c r="AB43" s="50"/>
      <c r="AC43" s="50"/>
      <c r="AD43" s="50"/>
      <c r="AE43" s="50"/>
      <c r="AF43" s="51"/>
      <c r="AG43" s="51"/>
      <c r="AH43" s="51"/>
      <c r="AI43" s="51"/>
    </row>
    <row r="44" spans="1:35" ht="40" customHeight="1" x14ac:dyDescent="0.35">
      <c r="A44" s="109"/>
      <c r="B44" s="112"/>
      <c r="C44" s="33">
        <v>41</v>
      </c>
      <c r="D44" s="124"/>
      <c r="E44" s="39" t="s">
        <v>89</v>
      </c>
      <c r="F44" s="40" t="s">
        <v>37</v>
      </c>
      <c r="G44" s="40" t="s">
        <v>28</v>
      </c>
      <c r="H44" s="40" t="s">
        <v>29</v>
      </c>
      <c r="I44" s="38">
        <v>154.77000000000001</v>
      </c>
      <c r="J44" s="17">
        <v>0</v>
      </c>
      <c r="K44" s="79">
        <f t="shared" si="0"/>
        <v>0</v>
      </c>
      <c r="L44" s="81">
        <f t="shared" si="1"/>
        <v>0</v>
      </c>
      <c r="M44" s="82"/>
      <c r="N44" s="83">
        <f t="shared" si="2"/>
        <v>0</v>
      </c>
      <c r="O44" s="80"/>
      <c r="P44" s="80"/>
      <c r="Q44" s="80"/>
      <c r="R44" s="84">
        <f t="shared" si="3"/>
        <v>0</v>
      </c>
      <c r="S44" s="19" t="str">
        <f t="shared" si="4"/>
        <v>OK</v>
      </c>
      <c r="T44" s="48"/>
      <c r="U44" s="48"/>
      <c r="V44" s="48"/>
      <c r="W44" s="48"/>
      <c r="X44" s="48"/>
      <c r="Y44" s="50"/>
      <c r="Z44" s="50"/>
      <c r="AA44" s="50"/>
      <c r="AB44" s="50"/>
      <c r="AC44" s="50"/>
      <c r="AD44" s="50"/>
      <c r="AE44" s="50"/>
      <c r="AF44" s="51"/>
      <c r="AG44" s="51"/>
      <c r="AH44" s="51"/>
      <c r="AI44" s="51"/>
    </row>
    <row r="45" spans="1:35" ht="40" customHeight="1" x14ac:dyDescent="0.35">
      <c r="A45" s="109"/>
      <c r="B45" s="112"/>
      <c r="C45" s="33">
        <v>42</v>
      </c>
      <c r="D45" s="124"/>
      <c r="E45" s="39" t="s">
        <v>90</v>
      </c>
      <c r="F45" s="40" t="s">
        <v>37</v>
      </c>
      <c r="G45" s="40" t="s">
        <v>28</v>
      </c>
      <c r="H45" s="40" t="s">
        <v>29</v>
      </c>
      <c r="I45" s="38">
        <v>87.06</v>
      </c>
      <c r="J45" s="17">
        <v>0</v>
      </c>
      <c r="K45" s="79">
        <f t="shared" si="0"/>
        <v>0</v>
      </c>
      <c r="L45" s="81">
        <f t="shared" si="1"/>
        <v>0</v>
      </c>
      <c r="M45" s="82"/>
      <c r="N45" s="83">
        <f t="shared" si="2"/>
        <v>0</v>
      </c>
      <c r="O45" s="80"/>
      <c r="P45" s="80"/>
      <c r="Q45" s="80"/>
      <c r="R45" s="84">
        <f t="shared" si="3"/>
        <v>0</v>
      </c>
      <c r="S45" s="19" t="str">
        <f t="shared" si="4"/>
        <v>OK</v>
      </c>
      <c r="T45" s="48"/>
      <c r="U45" s="48"/>
      <c r="V45" s="48"/>
      <c r="W45" s="48"/>
      <c r="X45" s="48"/>
      <c r="Y45" s="50"/>
      <c r="Z45" s="50"/>
      <c r="AA45" s="50"/>
      <c r="AB45" s="50"/>
      <c r="AC45" s="50"/>
      <c r="AD45" s="50"/>
      <c r="AE45" s="50"/>
      <c r="AF45" s="51"/>
      <c r="AG45" s="51"/>
      <c r="AH45" s="51"/>
      <c r="AI45" s="51"/>
    </row>
    <row r="46" spans="1:35" ht="40" customHeight="1" x14ac:dyDescent="0.35">
      <c r="A46" s="109"/>
      <c r="B46" s="112"/>
      <c r="C46" s="33">
        <v>43</v>
      </c>
      <c r="D46" s="124"/>
      <c r="E46" s="39" t="s">
        <v>91</v>
      </c>
      <c r="F46" s="40" t="s">
        <v>37</v>
      </c>
      <c r="G46" s="40" t="s">
        <v>92</v>
      </c>
      <c r="H46" s="40" t="s">
        <v>29</v>
      </c>
      <c r="I46" s="38">
        <v>15.61</v>
      </c>
      <c r="J46" s="17">
        <v>0</v>
      </c>
      <c r="K46" s="79">
        <f t="shared" si="0"/>
        <v>0</v>
      </c>
      <c r="L46" s="81">
        <f t="shared" si="1"/>
        <v>0</v>
      </c>
      <c r="M46" s="82"/>
      <c r="N46" s="83">
        <f t="shared" si="2"/>
        <v>0</v>
      </c>
      <c r="O46" s="80"/>
      <c r="P46" s="80"/>
      <c r="Q46" s="80"/>
      <c r="R46" s="84">
        <f t="shared" si="3"/>
        <v>0</v>
      </c>
      <c r="S46" s="19" t="str">
        <f t="shared" si="4"/>
        <v>OK</v>
      </c>
      <c r="T46" s="48"/>
      <c r="U46" s="48"/>
      <c r="V46" s="48"/>
      <c r="W46" s="48"/>
      <c r="X46" s="48"/>
      <c r="Y46" s="50"/>
      <c r="Z46" s="50"/>
      <c r="AA46" s="50"/>
      <c r="AB46" s="50"/>
      <c r="AC46" s="50"/>
      <c r="AD46" s="50"/>
      <c r="AE46" s="50"/>
      <c r="AF46" s="51"/>
      <c r="AG46" s="51"/>
      <c r="AH46" s="51"/>
      <c r="AI46" s="51"/>
    </row>
    <row r="47" spans="1:35" ht="40" customHeight="1" x14ac:dyDescent="0.35">
      <c r="A47" s="109"/>
      <c r="B47" s="112"/>
      <c r="C47" s="33">
        <v>44</v>
      </c>
      <c r="D47" s="124"/>
      <c r="E47" s="39" t="s">
        <v>93</v>
      </c>
      <c r="F47" s="40" t="s">
        <v>125</v>
      </c>
      <c r="G47" s="40" t="s">
        <v>28</v>
      </c>
      <c r="H47" s="40" t="s">
        <v>29</v>
      </c>
      <c r="I47" s="38">
        <v>144.44999999999999</v>
      </c>
      <c r="J47" s="17">
        <v>0</v>
      </c>
      <c r="K47" s="79">
        <f t="shared" si="0"/>
        <v>0</v>
      </c>
      <c r="L47" s="81">
        <f t="shared" si="1"/>
        <v>0</v>
      </c>
      <c r="M47" s="82"/>
      <c r="N47" s="83">
        <f t="shared" si="2"/>
        <v>0</v>
      </c>
      <c r="O47" s="80"/>
      <c r="P47" s="80"/>
      <c r="Q47" s="80"/>
      <c r="R47" s="84">
        <f t="shared" si="3"/>
        <v>0</v>
      </c>
      <c r="S47" s="19" t="str">
        <f t="shared" si="4"/>
        <v>OK</v>
      </c>
      <c r="T47" s="48"/>
      <c r="U47" s="48"/>
      <c r="V47" s="48"/>
      <c r="W47" s="48"/>
      <c r="X47" s="48"/>
      <c r="Y47" s="50"/>
      <c r="Z47" s="50"/>
      <c r="AA47" s="50"/>
      <c r="AB47" s="50"/>
      <c r="AC47" s="50"/>
      <c r="AD47" s="50"/>
      <c r="AE47" s="50"/>
      <c r="AF47" s="51"/>
      <c r="AG47" s="51"/>
      <c r="AH47" s="51"/>
      <c r="AI47" s="51"/>
    </row>
    <row r="48" spans="1:35" ht="40" customHeight="1" x14ac:dyDescent="0.35">
      <c r="A48" s="110"/>
      <c r="B48" s="113"/>
      <c r="C48" s="33">
        <v>45</v>
      </c>
      <c r="D48" s="125"/>
      <c r="E48" s="39" t="s">
        <v>94</v>
      </c>
      <c r="F48" s="40" t="s">
        <v>125</v>
      </c>
      <c r="G48" s="40" t="s">
        <v>28</v>
      </c>
      <c r="H48" s="40" t="s">
        <v>29</v>
      </c>
      <c r="I48" s="38">
        <v>157.99</v>
      </c>
      <c r="J48" s="17">
        <v>0</v>
      </c>
      <c r="K48" s="79">
        <f t="shared" si="0"/>
        <v>0</v>
      </c>
      <c r="L48" s="81">
        <f t="shared" si="1"/>
        <v>0</v>
      </c>
      <c r="M48" s="82"/>
      <c r="N48" s="83">
        <f t="shared" si="2"/>
        <v>0</v>
      </c>
      <c r="O48" s="80"/>
      <c r="P48" s="80"/>
      <c r="Q48" s="80"/>
      <c r="R48" s="84">
        <f t="shared" si="3"/>
        <v>0</v>
      </c>
      <c r="S48" s="19" t="str">
        <f t="shared" si="4"/>
        <v>OK</v>
      </c>
      <c r="T48" s="48"/>
      <c r="U48" s="48"/>
      <c r="V48" s="48"/>
      <c r="W48" s="48"/>
      <c r="X48" s="48"/>
      <c r="Y48" s="50"/>
      <c r="Z48" s="50"/>
      <c r="AA48" s="50"/>
      <c r="AB48" s="50"/>
      <c r="AC48" s="50"/>
      <c r="AD48" s="50"/>
      <c r="AE48" s="50"/>
      <c r="AF48" s="51"/>
      <c r="AG48" s="51"/>
      <c r="AH48" s="51"/>
      <c r="AI48" s="51"/>
    </row>
    <row r="49" spans="1:35" ht="40" customHeight="1" x14ac:dyDescent="0.35">
      <c r="A49" s="108" t="s">
        <v>140</v>
      </c>
      <c r="B49" s="111">
        <v>2</v>
      </c>
      <c r="C49" s="33">
        <v>46</v>
      </c>
      <c r="D49" s="114" t="s">
        <v>123</v>
      </c>
      <c r="E49" s="39" t="s">
        <v>27</v>
      </c>
      <c r="F49" s="40" t="s">
        <v>125</v>
      </c>
      <c r="G49" s="40" t="s">
        <v>28</v>
      </c>
      <c r="H49" s="40" t="s">
        <v>29</v>
      </c>
      <c r="I49" s="38">
        <v>185.26</v>
      </c>
      <c r="J49" s="17">
        <v>0</v>
      </c>
      <c r="K49" s="79">
        <f t="shared" si="0"/>
        <v>0</v>
      </c>
      <c r="L49" s="81">
        <f t="shared" si="1"/>
        <v>0</v>
      </c>
      <c r="M49" s="82"/>
      <c r="N49" s="83">
        <f t="shared" si="2"/>
        <v>0</v>
      </c>
      <c r="O49" s="80"/>
      <c r="P49" s="80"/>
      <c r="Q49" s="80"/>
      <c r="R49" s="84">
        <f t="shared" si="3"/>
        <v>0</v>
      </c>
      <c r="S49" s="19" t="str">
        <f t="shared" si="4"/>
        <v>OK</v>
      </c>
      <c r="T49" s="48"/>
      <c r="U49" s="48"/>
      <c r="V49" s="48"/>
      <c r="W49" s="48"/>
      <c r="X49" s="48"/>
      <c r="Y49" s="50"/>
      <c r="Z49" s="50"/>
      <c r="AA49" s="50"/>
      <c r="AB49" s="50"/>
      <c r="AC49" s="50"/>
      <c r="AD49" s="50"/>
      <c r="AE49" s="50"/>
      <c r="AF49" s="51"/>
      <c r="AG49" s="51"/>
      <c r="AH49" s="51"/>
      <c r="AI49" s="51"/>
    </row>
    <row r="50" spans="1:35" ht="40" customHeight="1" x14ac:dyDescent="0.35">
      <c r="A50" s="109"/>
      <c r="B50" s="112"/>
      <c r="C50" s="33">
        <v>47</v>
      </c>
      <c r="D50" s="115"/>
      <c r="E50" s="39" t="s">
        <v>30</v>
      </c>
      <c r="F50" s="40" t="s">
        <v>31</v>
      </c>
      <c r="G50" s="40" t="s">
        <v>28</v>
      </c>
      <c r="H50" s="40" t="s">
        <v>29</v>
      </c>
      <c r="I50" s="38">
        <v>14.82</v>
      </c>
      <c r="J50" s="17">
        <v>0</v>
      </c>
      <c r="K50" s="79">
        <f t="shared" si="0"/>
        <v>0</v>
      </c>
      <c r="L50" s="81">
        <f t="shared" si="1"/>
        <v>0</v>
      </c>
      <c r="M50" s="82"/>
      <c r="N50" s="83">
        <f t="shared" si="2"/>
        <v>0</v>
      </c>
      <c r="O50" s="80"/>
      <c r="P50" s="80"/>
      <c r="Q50" s="80"/>
      <c r="R50" s="84">
        <f t="shared" si="3"/>
        <v>0</v>
      </c>
      <c r="S50" s="19" t="str">
        <f t="shared" si="4"/>
        <v>OK</v>
      </c>
      <c r="T50" s="48"/>
      <c r="U50" s="48"/>
      <c r="V50" s="48"/>
      <c r="W50" s="48"/>
      <c r="X50" s="48"/>
      <c r="Y50" s="50"/>
      <c r="Z50" s="50"/>
      <c r="AA50" s="50"/>
      <c r="AB50" s="50"/>
      <c r="AC50" s="50"/>
      <c r="AD50" s="50"/>
      <c r="AE50" s="50"/>
      <c r="AF50" s="51"/>
      <c r="AG50" s="51"/>
      <c r="AH50" s="51"/>
      <c r="AI50" s="51"/>
    </row>
    <row r="51" spans="1:35" ht="40" customHeight="1" x14ac:dyDescent="0.35">
      <c r="A51" s="109"/>
      <c r="B51" s="112"/>
      <c r="C51" s="33">
        <v>48</v>
      </c>
      <c r="D51" s="115"/>
      <c r="E51" s="39" t="s">
        <v>35</v>
      </c>
      <c r="F51" s="40" t="s">
        <v>125</v>
      </c>
      <c r="G51" s="40" t="s">
        <v>36</v>
      </c>
      <c r="H51" s="40" t="s">
        <v>29</v>
      </c>
      <c r="I51" s="38">
        <v>55.57</v>
      </c>
      <c r="J51" s="17">
        <v>0</v>
      </c>
      <c r="K51" s="79">
        <f t="shared" si="0"/>
        <v>0</v>
      </c>
      <c r="L51" s="81">
        <f t="shared" si="1"/>
        <v>0</v>
      </c>
      <c r="M51" s="82"/>
      <c r="N51" s="83">
        <f t="shared" si="2"/>
        <v>0</v>
      </c>
      <c r="O51" s="80"/>
      <c r="P51" s="80"/>
      <c r="Q51" s="80"/>
      <c r="R51" s="84">
        <f t="shared" si="3"/>
        <v>0</v>
      </c>
      <c r="S51" s="19" t="str">
        <f t="shared" si="4"/>
        <v>OK</v>
      </c>
      <c r="T51" s="48"/>
      <c r="U51" s="48"/>
      <c r="V51" s="48"/>
      <c r="W51" s="48"/>
      <c r="X51" s="48"/>
      <c r="Y51" s="50"/>
      <c r="Z51" s="50"/>
      <c r="AA51" s="50"/>
      <c r="AB51" s="50"/>
      <c r="AC51" s="50"/>
      <c r="AD51" s="50"/>
      <c r="AE51" s="50"/>
      <c r="AF51" s="51"/>
      <c r="AG51" s="51"/>
      <c r="AH51" s="51"/>
      <c r="AI51" s="51"/>
    </row>
    <row r="52" spans="1:35" ht="40" customHeight="1" x14ac:dyDescent="0.35">
      <c r="A52" s="109"/>
      <c r="B52" s="112"/>
      <c r="C52" s="33">
        <v>49</v>
      </c>
      <c r="D52" s="115"/>
      <c r="E52" s="39" t="s">
        <v>127</v>
      </c>
      <c r="F52" s="40" t="s">
        <v>125</v>
      </c>
      <c r="G52" s="40" t="s">
        <v>28</v>
      </c>
      <c r="H52" s="40" t="s">
        <v>29</v>
      </c>
      <c r="I52" s="38">
        <v>4.88</v>
      </c>
      <c r="J52" s="17">
        <v>0</v>
      </c>
      <c r="K52" s="79">
        <f t="shared" si="0"/>
        <v>0</v>
      </c>
      <c r="L52" s="81">
        <f t="shared" si="1"/>
        <v>0</v>
      </c>
      <c r="M52" s="82"/>
      <c r="N52" s="83">
        <f t="shared" si="2"/>
        <v>0</v>
      </c>
      <c r="O52" s="80"/>
      <c r="P52" s="80"/>
      <c r="Q52" s="80"/>
      <c r="R52" s="84">
        <f t="shared" si="3"/>
        <v>0</v>
      </c>
      <c r="S52" s="19" t="str">
        <f t="shared" si="4"/>
        <v>OK</v>
      </c>
      <c r="T52" s="48"/>
      <c r="U52" s="48"/>
      <c r="V52" s="48"/>
      <c r="W52" s="48"/>
      <c r="X52" s="48"/>
      <c r="Y52" s="50"/>
      <c r="Z52" s="50"/>
      <c r="AA52" s="50"/>
      <c r="AB52" s="50"/>
      <c r="AC52" s="50"/>
      <c r="AD52" s="50"/>
      <c r="AE52" s="50"/>
      <c r="AF52" s="51"/>
      <c r="AG52" s="51"/>
      <c r="AH52" s="51"/>
      <c r="AI52" s="51"/>
    </row>
    <row r="53" spans="1:35" ht="40" customHeight="1" x14ac:dyDescent="0.35">
      <c r="A53" s="109"/>
      <c r="B53" s="112"/>
      <c r="C53" s="33">
        <v>50</v>
      </c>
      <c r="D53" s="115"/>
      <c r="E53" s="39" t="s">
        <v>129</v>
      </c>
      <c r="F53" s="40" t="s">
        <v>37</v>
      </c>
      <c r="G53" s="40" t="s">
        <v>39</v>
      </c>
      <c r="H53" s="40" t="s">
        <v>29</v>
      </c>
      <c r="I53" s="38">
        <v>14.54</v>
      </c>
      <c r="J53" s="17">
        <v>0</v>
      </c>
      <c r="K53" s="79">
        <f t="shared" si="0"/>
        <v>0</v>
      </c>
      <c r="L53" s="81">
        <f t="shared" si="1"/>
        <v>0</v>
      </c>
      <c r="M53" s="82"/>
      <c r="N53" s="83">
        <f t="shared" si="2"/>
        <v>0</v>
      </c>
      <c r="O53" s="80"/>
      <c r="P53" s="80"/>
      <c r="Q53" s="80"/>
      <c r="R53" s="84">
        <f t="shared" si="3"/>
        <v>0</v>
      </c>
      <c r="S53" s="19" t="str">
        <f t="shared" si="4"/>
        <v>OK</v>
      </c>
      <c r="T53" s="48"/>
      <c r="U53" s="48"/>
      <c r="V53" s="48"/>
      <c r="W53" s="48"/>
      <c r="X53" s="48"/>
      <c r="Y53" s="50"/>
      <c r="Z53" s="50"/>
      <c r="AA53" s="50"/>
      <c r="AB53" s="50"/>
      <c r="AC53" s="50"/>
      <c r="AD53" s="50"/>
      <c r="AE53" s="50"/>
      <c r="AF53" s="51"/>
      <c r="AG53" s="51"/>
      <c r="AH53" s="51"/>
      <c r="AI53" s="51"/>
    </row>
    <row r="54" spans="1:35" ht="40" customHeight="1" x14ac:dyDescent="0.35">
      <c r="A54" s="109"/>
      <c r="B54" s="112"/>
      <c r="C54" s="33">
        <v>51</v>
      </c>
      <c r="D54" s="115"/>
      <c r="E54" s="39" t="s">
        <v>130</v>
      </c>
      <c r="F54" s="40" t="s">
        <v>37</v>
      </c>
      <c r="G54" s="40" t="s">
        <v>40</v>
      </c>
      <c r="H54" s="40" t="s">
        <v>29</v>
      </c>
      <c r="I54" s="38">
        <v>15.8</v>
      </c>
      <c r="J54" s="17">
        <v>0</v>
      </c>
      <c r="K54" s="79">
        <f t="shared" si="0"/>
        <v>0</v>
      </c>
      <c r="L54" s="81">
        <f t="shared" si="1"/>
        <v>0</v>
      </c>
      <c r="M54" s="82"/>
      <c r="N54" s="83">
        <f t="shared" si="2"/>
        <v>0</v>
      </c>
      <c r="O54" s="80"/>
      <c r="P54" s="80"/>
      <c r="Q54" s="80"/>
      <c r="R54" s="84">
        <f t="shared" si="3"/>
        <v>0</v>
      </c>
      <c r="S54" s="19" t="str">
        <f t="shared" si="4"/>
        <v>OK</v>
      </c>
      <c r="T54" s="48"/>
      <c r="U54" s="48"/>
      <c r="V54" s="48"/>
      <c r="W54" s="48"/>
      <c r="X54" s="48"/>
      <c r="Y54" s="50"/>
      <c r="Z54" s="50"/>
      <c r="AA54" s="50"/>
      <c r="AB54" s="50"/>
      <c r="AC54" s="50"/>
      <c r="AD54" s="50"/>
      <c r="AE54" s="50"/>
      <c r="AF54" s="51"/>
      <c r="AG54" s="51"/>
      <c r="AH54" s="51"/>
      <c r="AI54" s="51"/>
    </row>
    <row r="55" spans="1:35" ht="40" customHeight="1" x14ac:dyDescent="0.35">
      <c r="A55" s="109"/>
      <c r="B55" s="112"/>
      <c r="C55" s="33">
        <v>52</v>
      </c>
      <c r="D55" s="115"/>
      <c r="E55" s="39" t="s">
        <v>44</v>
      </c>
      <c r="F55" s="40" t="s">
        <v>37</v>
      </c>
      <c r="G55" s="40" t="s">
        <v>45</v>
      </c>
      <c r="H55" s="40" t="s">
        <v>29</v>
      </c>
      <c r="I55" s="38">
        <v>25.35</v>
      </c>
      <c r="J55" s="17">
        <v>0</v>
      </c>
      <c r="K55" s="79">
        <f t="shared" si="0"/>
        <v>0</v>
      </c>
      <c r="L55" s="81">
        <f t="shared" si="1"/>
        <v>0</v>
      </c>
      <c r="M55" s="82"/>
      <c r="N55" s="83">
        <f t="shared" si="2"/>
        <v>0</v>
      </c>
      <c r="O55" s="80"/>
      <c r="P55" s="80"/>
      <c r="Q55" s="80"/>
      <c r="R55" s="84">
        <f t="shared" si="3"/>
        <v>0</v>
      </c>
      <c r="S55" s="19" t="str">
        <f t="shared" si="4"/>
        <v>OK</v>
      </c>
      <c r="T55" s="48"/>
      <c r="U55" s="48"/>
      <c r="V55" s="48"/>
      <c r="W55" s="48"/>
      <c r="X55" s="48"/>
      <c r="Y55" s="50"/>
      <c r="Z55" s="50"/>
      <c r="AA55" s="50"/>
      <c r="AB55" s="50"/>
      <c r="AC55" s="50"/>
      <c r="AD55" s="50"/>
      <c r="AE55" s="50"/>
      <c r="AF55" s="51"/>
      <c r="AG55" s="51"/>
      <c r="AH55" s="51"/>
      <c r="AI55" s="51"/>
    </row>
    <row r="56" spans="1:35" ht="40" customHeight="1" x14ac:dyDescent="0.35">
      <c r="A56" s="109"/>
      <c r="B56" s="112"/>
      <c r="C56" s="33">
        <v>53</v>
      </c>
      <c r="D56" s="115"/>
      <c r="E56" s="39" t="s">
        <v>46</v>
      </c>
      <c r="F56" s="40" t="s">
        <v>37</v>
      </c>
      <c r="G56" s="40" t="s">
        <v>47</v>
      </c>
      <c r="H56" s="40" t="s">
        <v>29</v>
      </c>
      <c r="I56" s="38">
        <v>20</v>
      </c>
      <c r="J56" s="17">
        <v>0</v>
      </c>
      <c r="K56" s="79">
        <f t="shared" si="0"/>
        <v>0</v>
      </c>
      <c r="L56" s="81">
        <f t="shared" si="1"/>
        <v>0</v>
      </c>
      <c r="M56" s="82"/>
      <c r="N56" s="83">
        <f t="shared" si="2"/>
        <v>0</v>
      </c>
      <c r="O56" s="80"/>
      <c r="P56" s="80"/>
      <c r="Q56" s="80"/>
      <c r="R56" s="84">
        <f t="shared" si="3"/>
        <v>0</v>
      </c>
      <c r="S56" s="19" t="str">
        <f t="shared" si="4"/>
        <v>OK</v>
      </c>
      <c r="T56" s="48"/>
      <c r="U56" s="48"/>
      <c r="V56" s="48"/>
      <c r="W56" s="48"/>
      <c r="X56" s="48"/>
      <c r="Y56" s="50"/>
      <c r="Z56" s="50"/>
      <c r="AA56" s="50"/>
      <c r="AB56" s="50"/>
      <c r="AC56" s="50"/>
      <c r="AD56" s="50"/>
      <c r="AE56" s="50"/>
      <c r="AF56" s="51"/>
      <c r="AG56" s="51"/>
      <c r="AH56" s="51"/>
      <c r="AI56" s="51"/>
    </row>
    <row r="57" spans="1:35" ht="40" customHeight="1" x14ac:dyDescent="0.35">
      <c r="A57" s="109"/>
      <c r="B57" s="112"/>
      <c r="C57" s="33">
        <v>54</v>
      </c>
      <c r="D57" s="115"/>
      <c r="E57" s="39" t="s">
        <v>48</v>
      </c>
      <c r="F57" s="40" t="s">
        <v>37</v>
      </c>
      <c r="G57" s="40" t="s">
        <v>49</v>
      </c>
      <c r="H57" s="40" t="s">
        <v>29</v>
      </c>
      <c r="I57" s="38">
        <v>14.23</v>
      </c>
      <c r="J57" s="17">
        <v>0</v>
      </c>
      <c r="K57" s="79">
        <f t="shared" si="0"/>
        <v>0</v>
      </c>
      <c r="L57" s="81">
        <f t="shared" si="1"/>
        <v>0</v>
      </c>
      <c r="M57" s="82"/>
      <c r="N57" s="83">
        <f t="shared" si="2"/>
        <v>0</v>
      </c>
      <c r="O57" s="80"/>
      <c r="P57" s="80"/>
      <c r="Q57" s="80"/>
      <c r="R57" s="84">
        <f t="shared" si="3"/>
        <v>0</v>
      </c>
      <c r="S57" s="19" t="str">
        <f t="shared" si="4"/>
        <v>OK</v>
      </c>
      <c r="T57" s="48"/>
      <c r="U57" s="48"/>
      <c r="V57" s="48"/>
      <c r="W57" s="48"/>
      <c r="X57" s="48"/>
      <c r="Y57" s="50"/>
      <c r="Z57" s="50"/>
      <c r="AA57" s="50"/>
      <c r="AB57" s="50"/>
      <c r="AC57" s="50"/>
      <c r="AD57" s="50"/>
      <c r="AE57" s="50"/>
      <c r="AF57" s="51"/>
      <c r="AG57" s="51"/>
      <c r="AH57" s="51"/>
      <c r="AI57" s="51"/>
    </row>
    <row r="58" spans="1:35" ht="40" customHeight="1" x14ac:dyDescent="0.35">
      <c r="A58" s="109"/>
      <c r="B58" s="112"/>
      <c r="C58" s="33">
        <v>55</v>
      </c>
      <c r="D58" s="115"/>
      <c r="E58" s="39" t="s">
        <v>54</v>
      </c>
      <c r="F58" s="40" t="s">
        <v>37</v>
      </c>
      <c r="G58" s="40" t="s">
        <v>95</v>
      </c>
      <c r="H58" s="40" t="s">
        <v>29</v>
      </c>
      <c r="I58" s="38">
        <v>64.08</v>
      </c>
      <c r="J58" s="17">
        <v>0</v>
      </c>
      <c r="K58" s="79">
        <f t="shared" si="0"/>
        <v>0</v>
      </c>
      <c r="L58" s="81">
        <f t="shared" si="1"/>
        <v>0</v>
      </c>
      <c r="M58" s="82"/>
      <c r="N58" s="83">
        <f t="shared" si="2"/>
        <v>0</v>
      </c>
      <c r="O58" s="80"/>
      <c r="P58" s="80"/>
      <c r="Q58" s="80"/>
      <c r="R58" s="84">
        <f t="shared" si="3"/>
        <v>0</v>
      </c>
      <c r="S58" s="19" t="str">
        <f t="shared" si="4"/>
        <v>OK</v>
      </c>
      <c r="T58" s="48"/>
      <c r="U58" s="48"/>
      <c r="V58" s="48"/>
      <c r="W58" s="48"/>
      <c r="X58" s="48"/>
      <c r="Y58" s="50"/>
      <c r="Z58" s="50"/>
      <c r="AA58" s="50"/>
      <c r="AB58" s="50"/>
      <c r="AC58" s="50"/>
      <c r="AD58" s="50"/>
      <c r="AE58" s="50"/>
      <c r="AF58" s="51"/>
      <c r="AG58" s="51"/>
      <c r="AH58" s="51"/>
      <c r="AI58" s="51"/>
    </row>
    <row r="59" spans="1:35" ht="40" customHeight="1" x14ac:dyDescent="0.35">
      <c r="A59" s="109"/>
      <c r="B59" s="112"/>
      <c r="C59" s="33">
        <v>56</v>
      </c>
      <c r="D59" s="115"/>
      <c r="E59" s="39" t="s">
        <v>56</v>
      </c>
      <c r="F59" s="40" t="s">
        <v>37</v>
      </c>
      <c r="G59" s="40" t="s">
        <v>96</v>
      </c>
      <c r="H59" s="40" t="s">
        <v>29</v>
      </c>
      <c r="I59" s="38">
        <v>24.58</v>
      </c>
      <c r="J59" s="17">
        <v>0</v>
      </c>
      <c r="K59" s="79">
        <f t="shared" si="0"/>
        <v>0</v>
      </c>
      <c r="L59" s="81">
        <f t="shared" si="1"/>
        <v>0</v>
      </c>
      <c r="M59" s="82"/>
      <c r="N59" s="83">
        <f t="shared" si="2"/>
        <v>0</v>
      </c>
      <c r="O59" s="80"/>
      <c r="P59" s="80"/>
      <c r="Q59" s="80"/>
      <c r="R59" s="84">
        <f t="shared" si="3"/>
        <v>0</v>
      </c>
      <c r="S59" s="19" t="str">
        <f t="shared" si="4"/>
        <v>OK</v>
      </c>
      <c r="T59" s="48"/>
      <c r="U59" s="48"/>
      <c r="V59" s="48"/>
      <c r="W59" s="48"/>
      <c r="X59" s="48"/>
      <c r="Y59" s="50"/>
      <c r="Z59" s="50"/>
      <c r="AA59" s="50"/>
      <c r="AB59" s="50"/>
      <c r="AC59" s="50"/>
      <c r="AD59" s="50"/>
      <c r="AE59" s="50"/>
      <c r="AF59" s="51"/>
      <c r="AG59" s="51"/>
      <c r="AH59" s="51"/>
      <c r="AI59" s="51"/>
    </row>
    <row r="60" spans="1:35" ht="40" customHeight="1" x14ac:dyDescent="0.35">
      <c r="A60" s="109"/>
      <c r="B60" s="112"/>
      <c r="C60" s="33">
        <v>57</v>
      </c>
      <c r="D60" s="115"/>
      <c r="E60" s="39" t="s">
        <v>58</v>
      </c>
      <c r="F60" s="40" t="s">
        <v>37</v>
      </c>
      <c r="G60" s="40" t="s">
        <v>59</v>
      </c>
      <c r="H60" s="40" t="s">
        <v>29</v>
      </c>
      <c r="I60" s="38">
        <v>55.06</v>
      </c>
      <c r="J60" s="17">
        <v>0</v>
      </c>
      <c r="K60" s="79">
        <f t="shared" si="0"/>
        <v>0</v>
      </c>
      <c r="L60" s="81">
        <f t="shared" si="1"/>
        <v>0</v>
      </c>
      <c r="M60" s="82"/>
      <c r="N60" s="83">
        <f t="shared" si="2"/>
        <v>0</v>
      </c>
      <c r="O60" s="80"/>
      <c r="P60" s="80"/>
      <c r="Q60" s="80"/>
      <c r="R60" s="84">
        <f t="shared" si="3"/>
        <v>0</v>
      </c>
      <c r="S60" s="19" t="str">
        <f t="shared" si="4"/>
        <v>OK</v>
      </c>
      <c r="T60" s="48"/>
      <c r="U60" s="48"/>
      <c r="V60" s="48"/>
      <c r="W60" s="48"/>
      <c r="X60" s="48"/>
      <c r="Y60" s="50"/>
      <c r="Z60" s="50"/>
      <c r="AA60" s="50"/>
      <c r="AB60" s="50"/>
      <c r="AC60" s="50"/>
      <c r="AD60" s="50"/>
      <c r="AE60" s="50"/>
      <c r="AF60" s="51"/>
      <c r="AG60" s="51"/>
      <c r="AH60" s="51"/>
      <c r="AI60" s="51"/>
    </row>
    <row r="61" spans="1:35" ht="40" customHeight="1" x14ac:dyDescent="0.35">
      <c r="A61" s="109"/>
      <c r="B61" s="112"/>
      <c r="C61" s="33">
        <v>58</v>
      </c>
      <c r="D61" s="115"/>
      <c r="E61" s="39" t="s">
        <v>62</v>
      </c>
      <c r="F61" s="40" t="s">
        <v>125</v>
      </c>
      <c r="G61" s="40" t="s">
        <v>63</v>
      </c>
      <c r="H61" s="40" t="s">
        <v>29</v>
      </c>
      <c r="I61" s="38">
        <v>985.48</v>
      </c>
      <c r="J61" s="17">
        <v>0</v>
      </c>
      <c r="K61" s="79">
        <f t="shared" si="0"/>
        <v>0</v>
      </c>
      <c r="L61" s="81">
        <f t="shared" si="1"/>
        <v>0</v>
      </c>
      <c r="M61" s="82"/>
      <c r="N61" s="83">
        <f t="shared" si="2"/>
        <v>0</v>
      </c>
      <c r="O61" s="80"/>
      <c r="P61" s="80"/>
      <c r="Q61" s="80"/>
      <c r="R61" s="84">
        <f t="shared" si="3"/>
        <v>0</v>
      </c>
      <c r="S61" s="19" t="str">
        <f t="shared" si="4"/>
        <v>OK</v>
      </c>
      <c r="T61" s="48"/>
      <c r="U61" s="48"/>
      <c r="V61" s="48"/>
      <c r="W61" s="48"/>
      <c r="X61" s="48"/>
      <c r="Y61" s="50"/>
      <c r="Z61" s="50"/>
      <c r="AA61" s="50"/>
      <c r="AB61" s="50"/>
      <c r="AC61" s="50"/>
      <c r="AD61" s="50"/>
      <c r="AE61" s="50"/>
      <c r="AF61" s="51"/>
      <c r="AG61" s="51"/>
      <c r="AH61" s="51"/>
      <c r="AI61" s="51"/>
    </row>
    <row r="62" spans="1:35" ht="40" customHeight="1" x14ac:dyDescent="0.35">
      <c r="A62" s="109"/>
      <c r="B62" s="112"/>
      <c r="C62" s="33">
        <v>59</v>
      </c>
      <c r="D62" s="115"/>
      <c r="E62" s="39" t="s">
        <v>64</v>
      </c>
      <c r="F62" s="40" t="s">
        <v>125</v>
      </c>
      <c r="G62" s="40" t="s">
        <v>63</v>
      </c>
      <c r="H62" s="40" t="s">
        <v>29</v>
      </c>
      <c r="I62" s="38">
        <v>518.16999999999996</v>
      </c>
      <c r="J62" s="17">
        <v>0</v>
      </c>
      <c r="K62" s="79">
        <f t="shared" si="0"/>
        <v>0</v>
      </c>
      <c r="L62" s="81">
        <f t="shared" si="1"/>
        <v>0</v>
      </c>
      <c r="M62" s="82"/>
      <c r="N62" s="83">
        <f t="shared" si="2"/>
        <v>0</v>
      </c>
      <c r="O62" s="80"/>
      <c r="P62" s="80"/>
      <c r="Q62" s="80"/>
      <c r="R62" s="84">
        <f t="shared" si="3"/>
        <v>0</v>
      </c>
      <c r="S62" s="19" t="str">
        <f t="shared" si="4"/>
        <v>OK</v>
      </c>
      <c r="T62" s="48"/>
      <c r="U62" s="48"/>
      <c r="V62" s="48"/>
      <c r="W62" s="48"/>
      <c r="X62" s="48"/>
      <c r="Y62" s="50"/>
      <c r="Z62" s="50"/>
      <c r="AA62" s="50"/>
      <c r="AB62" s="50"/>
      <c r="AC62" s="50"/>
      <c r="AD62" s="50"/>
      <c r="AE62" s="50"/>
      <c r="AF62" s="51"/>
      <c r="AG62" s="51"/>
      <c r="AH62" s="51"/>
      <c r="AI62" s="51"/>
    </row>
    <row r="63" spans="1:35" ht="40" customHeight="1" x14ac:dyDescent="0.35">
      <c r="A63" s="109"/>
      <c r="B63" s="112"/>
      <c r="C63" s="33">
        <v>60</v>
      </c>
      <c r="D63" s="115"/>
      <c r="E63" s="39" t="s">
        <v>65</v>
      </c>
      <c r="F63" s="40" t="s">
        <v>125</v>
      </c>
      <c r="G63" s="40" t="s">
        <v>66</v>
      </c>
      <c r="H63" s="40" t="s">
        <v>29</v>
      </c>
      <c r="I63" s="38">
        <v>139.9</v>
      </c>
      <c r="J63" s="17">
        <v>0</v>
      </c>
      <c r="K63" s="79">
        <f t="shared" si="0"/>
        <v>0</v>
      </c>
      <c r="L63" s="81">
        <f t="shared" si="1"/>
        <v>0</v>
      </c>
      <c r="M63" s="82"/>
      <c r="N63" s="83">
        <f t="shared" si="2"/>
        <v>0</v>
      </c>
      <c r="O63" s="80"/>
      <c r="P63" s="80"/>
      <c r="Q63" s="80"/>
      <c r="R63" s="84">
        <f t="shared" si="3"/>
        <v>0</v>
      </c>
      <c r="S63" s="19" t="str">
        <f t="shared" si="4"/>
        <v>OK</v>
      </c>
      <c r="T63" s="48"/>
      <c r="U63" s="48"/>
      <c r="V63" s="48"/>
      <c r="W63" s="48"/>
      <c r="X63" s="48"/>
      <c r="Y63" s="50"/>
      <c r="Z63" s="50"/>
      <c r="AA63" s="50"/>
      <c r="AB63" s="50"/>
      <c r="AC63" s="50"/>
      <c r="AD63" s="50"/>
      <c r="AE63" s="50"/>
      <c r="AF63" s="51"/>
      <c r="AG63" s="51"/>
      <c r="AH63" s="51"/>
      <c r="AI63" s="51"/>
    </row>
    <row r="64" spans="1:35" ht="40" customHeight="1" x14ac:dyDescent="0.35">
      <c r="A64" s="109"/>
      <c r="B64" s="112"/>
      <c r="C64" s="33">
        <v>61</v>
      </c>
      <c r="D64" s="115"/>
      <c r="E64" s="39" t="s">
        <v>67</v>
      </c>
      <c r="F64" s="40" t="s">
        <v>125</v>
      </c>
      <c r="G64" s="40" t="s">
        <v>68</v>
      </c>
      <c r="H64" s="40" t="s">
        <v>29</v>
      </c>
      <c r="I64" s="38">
        <v>642.58000000000004</v>
      </c>
      <c r="J64" s="17">
        <v>0</v>
      </c>
      <c r="K64" s="79">
        <f t="shared" si="0"/>
        <v>0</v>
      </c>
      <c r="L64" s="81">
        <f t="shared" si="1"/>
        <v>0</v>
      </c>
      <c r="M64" s="82"/>
      <c r="N64" s="83">
        <f t="shared" si="2"/>
        <v>0</v>
      </c>
      <c r="O64" s="80"/>
      <c r="P64" s="80"/>
      <c r="Q64" s="80"/>
      <c r="R64" s="84">
        <f t="shared" si="3"/>
        <v>0</v>
      </c>
      <c r="S64" s="19" t="str">
        <f t="shared" si="4"/>
        <v>OK</v>
      </c>
      <c r="T64" s="48"/>
      <c r="U64" s="48"/>
      <c r="V64" s="48"/>
      <c r="W64" s="48"/>
      <c r="X64" s="48"/>
      <c r="Y64" s="50"/>
      <c r="Z64" s="50"/>
      <c r="AA64" s="50"/>
      <c r="AB64" s="50"/>
      <c r="AC64" s="50"/>
      <c r="AD64" s="50"/>
      <c r="AE64" s="50"/>
      <c r="AF64" s="51"/>
      <c r="AG64" s="51"/>
      <c r="AH64" s="51"/>
      <c r="AI64" s="51"/>
    </row>
    <row r="65" spans="1:35" ht="40" customHeight="1" x14ac:dyDescent="0.35">
      <c r="A65" s="109"/>
      <c r="B65" s="112"/>
      <c r="C65" s="33">
        <v>62</v>
      </c>
      <c r="D65" s="115"/>
      <c r="E65" s="39" t="s">
        <v>74</v>
      </c>
      <c r="F65" s="40" t="s">
        <v>125</v>
      </c>
      <c r="G65" s="40" t="s">
        <v>39</v>
      </c>
      <c r="H65" s="40" t="s">
        <v>29</v>
      </c>
      <c r="I65" s="38">
        <v>993.02</v>
      </c>
      <c r="J65" s="17">
        <v>0</v>
      </c>
      <c r="K65" s="79">
        <f t="shared" si="0"/>
        <v>0</v>
      </c>
      <c r="L65" s="81">
        <f t="shared" si="1"/>
        <v>0</v>
      </c>
      <c r="M65" s="82"/>
      <c r="N65" s="83">
        <f t="shared" si="2"/>
        <v>0</v>
      </c>
      <c r="O65" s="80"/>
      <c r="P65" s="80"/>
      <c r="Q65" s="80"/>
      <c r="R65" s="84">
        <f t="shared" si="3"/>
        <v>0</v>
      </c>
      <c r="S65" s="19" t="str">
        <f t="shared" si="4"/>
        <v>OK</v>
      </c>
      <c r="T65" s="48"/>
      <c r="U65" s="48"/>
      <c r="V65" s="48"/>
      <c r="W65" s="48"/>
      <c r="X65" s="48"/>
      <c r="Y65" s="50"/>
      <c r="Z65" s="50"/>
      <c r="AA65" s="50"/>
      <c r="AB65" s="50"/>
      <c r="AC65" s="50"/>
      <c r="AD65" s="50"/>
      <c r="AE65" s="50"/>
      <c r="AF65" s="51"/>
      <c r="AG65" s="51"/>
      <c r="AH65" s="51"/>
      <c r="AI65" s="51"/>
    </row>
    <row r="66" spans="1:35" ht="40" customHeight="1" x14ac:dyDescent="0.35">
      <c r="A66" s="109"/>
      <c r="B66" s="112"/>
      <c r="C66" s="33">
        <v>63</v>
      </c>
      <c r="D66" s="115"/>
      <c r="E66" s="39" t="s">
        <v>78</v>
      </c>
      <c r="F66" s="40" t="s">
        <v>125</v>
      </c>
      <c r="G66" s="40" t="s">
        <v>28</v>
      </c>
      <c r="H66" s="40" t="s">
        <v>29</v>
      </c>
      <c r="I66" s="38">
        <v>66.69</v>
      </c>
      <c r="J66" s="17">
        <v>0</v>
      </c>
      <c r="K66" s="79">
        <f t="shared" si="0"/>
        <v>0</v>
      </c>
      <c r="L66" s="81">
        <f t="shared" si="1"/>
        <v>0</v>
      </c>
      <c r="M66" s="82"/>
      <c r="N66" s="83">
        <f t="shared" si="2"/>
        <v>0</v>
      </c>
      <c r="O66" s="80"/>
      <c r="P66" s="80"/>
      <c r="Q66" s="80"/>
      <c r="R66" s="84">
        <f t="shared" si="3"/>
        <v>0</v>
      </c>
      <c r="S66" s="19" t="str">
        <f t="shared" si="4"/>
        <v>OK</v>
      </c>
      <c r="T66" s="48"/>
      <c r="U66" s="48"/>
      <c r="V66" s="48"/>
      <c r="W66" s="48"/>
      <c r="X66" s="48"/>
      <c r="Y66" s="50"/>
      <c r="Z66" s="50"/>
      <c r="AA66" s="50"/>
      <c r="AB66" s="50"/>
      <c r="AC66" s="50"/>
      <c r="AD66" s="50"/>
      <c r="AE66" s="50"/>
      <c r="AF66" s="51"/>
      <c r="AG66" s="51"/>
      <c r="AH66" s="51"/>
      <c r="AI66" s="51"/>
    </row>
    <row r="67" spans="1:35" ht="40" customHeight="1" x14ac:dyDescent="0.35">
      <c r="A67" s="109"/>
      <c r="B67" s="112"/>
      <c r="C67" s="33">
        <v>64</v>
      </c>
      <c r="D67" s="115"/>
      <c r="E67" s="39" t="s">
        <v>131</v>
      </c>
      <c r="F67" s="40" t="s">
        <v>125</v>
      </c>
      <c r="G67" s="40" t="s">
        <v>28</v>
      </c>
      <c r="H67" s="40" t="s">
        <v>29</v>
      </c>
      <c r="I67" s="38">
        <v>63.14</v>
      </c>
      <c r="J67" s="17">
        <v>0</v>
      </c>
      <c r="K67" s="79">
        <f t="shared" si="0"/>
        <v>0</v>
      </c>
      <c r="L67" s="81">
        <f t="shared" si="1"/>
        <v>0</v>
      </c>
      <c r="M67" s="82"/>
      <c r="N67" s="83">
        <f t="shared" si="2"/>
        <v>0</v>
      </c>
      <c r="O67" s="80"/>
      <c r="P67" s="80"/>
      <c r="Q67" s="80"/>
      <c r="R67" s="84">
        <f t="shared" si="3"/>
        <v>0</v>
      </c>
      <c r="S67" s="19" t="str">
        <f t="shared" si="4"/>
        <v>OK</v>
      </c>
      <c r="T67" s="48"/>
      <c r="U67" s="48"/>
      <c r="V67" s="48"/>
      <c r="W67" s="48"/>
      <c r="X67" s="48"/>
      <c r="Y67" s="50"/>
      <c r="Z67" s="50"/>
      <c r="AA67" s="50"/>
      <c r="AB67" s="50"/>
      <c r="AC67" s="50"/>
      <c r="AD67" s="50"/>
      <c r="AE67" s="50"/>
      <c r="AF67" s="51"/>
      <c r="AG67" s="51"/>
      <c r="AH67" s="51"/>
      <c r="AI67" s="51"/>
    </row>
    <row r="68" spans="1:35" ht="40" customHeight="1" x14ac:dyDescent="0.35">
      <c r="A68" s="109"/>
      <c r="B68" s="112"/>
      <c r="C68" s="33">
        <v>65</v>
      </c>
      <c r="D68" s="115"/>
      <c r="E68" s="39" t="s">
        <v>132</v>
      </c>
      <c r="F68" s="40" t="s">
        <v>37</v>
      </c>
      <c r="G68" s="40" t="s">
        <v>79</v>
      </c>
      <c r="H68" s="40" t="s">
        <v>29</v>
      </c>
      <c r="I68" s="38">
        <v>11.99</v>
      </c>
      <c r="J68" s="17">
        <v>0</v>
      </c>
      <c r="K68" s="79">
        <f t="shared" si="0"/>
        <v>0</v>
      </c>
      <c r="L68" s="81">
        <f t="shared" si="1"/>
        <v>0</v>
      </c>
      <c r="M68" s="82"/>
      <c r="N68" s="83">
        <f t="shared" si="2"/>
        <v>0</v>
      </c>
      <c r="O68" s="80"/>
      <c r="P68" s="80"/>
      <c r="Q68" s="80"/>
      <c r="R68" s="84">
        <f t="shared" si="3"/>
        <v>0</v>
      </c>
      <c r="S68" s="19" t="str">
        <f t="shared" si="4"/>
        <v>OK</v>
      </c>
      <c r="T68" s="48"/>
      <c r="U68" s="48"/>
      <c r="V68" s="48"/>
      <c r="W68" s="48"/>
      <c r="X68" s="48"/>
      <c r="Y68" s="50"/>
      <c r="Z68" s="50"/>
      <c r="AA68" s="50"/>
      <c r="AB68" s="50"/>
      <c r="AC68" s="50"/>
      <c r="AD68" s="50"/>
      <c r="AE68" s="50"/>
      <c r="AF68" s="51"/>
      <c r="AG68" s="51"/>
      <c r="AH68" s="51"/>
      <c r="AI68" s="51"/>
    </row>
    <row r="69" spans="1:35" ht="40" customHeight="1" x14ac:dyDescent="0.35">
      <c r="A69" s="109"/>
      <c r="B69" s="112"/>
      <c r="C69" s="33">
        <v>66</v>
      </c>
      <c r="D69" s="115"/>
      <c r="E69" s="39" t="s">
        <v>133</v>
      </c>
      <c r="F69" s="40" t="s">
        <v>37</v>
      </c>
      <c r="G69" s="40" t="s">
        <v>80</v>
      </c>
      <c r="H69" s="40" t="s">
        <v>29</v>
      </c>
      <c r="I69" s="38">
        <v>18.37</v>
      </c>
      <c r="J69" s="17">
        <v>0</v>
      </c>
      <c r="K69" s="79">
        <f t="shared" ref="K69:K132" si="5">IF(SUM(T69:AK69)&gt;J69,J69,SUM(T69:AK69))</f>
        <v>0</v>
      </c>
      <c r="L69" s="81">
        <f t="shared" ref="L69:L132" si="6">(SUM(T69:AK69))</f>
        <v>0</v>
      </c>
      <c r="M69" s="82"/>
      <c r="N69" s="83">
        <f t="shared" ref="N69:N132" si="7">ROUND(IF(J69*0.25-0.5&lt;0,0,J69*0.25-0.5),0)-Q69-O69</f>
        <v>0</v>
      </c>
      <c r="O69" s="80"/>
      <c r="P69" s="80"/>
      <c r="Q69" s="80"/>
      <c r="R69" s="84">
        <f t="shared" ref="R69:R132" si="8">J69-(SUM(T69:AC69))+M69</f>
        <v>0</v>
      </c>
      <c r="S69" s="19" t="str">
        <f t="shared" ref="S69:S294" si="9">IF(R69&lt;0,"ATENÇÃO","OK")</f>
        <v>OK</v>
      </c>
      <c r="T69" s="48"/>
      <c r="U69" s="48"/>
      <c r="V69" s="48"/>
      <c r="W69" s="48"/>
      <c r="X69" s="48"/>
      <c r="Y69" s="50"/>
      <c r="Z69" s="50"/>
      <c r="AA69" s="50"/>
      <c r="AB69" s="50"/>
      <c r="AC69" s="50"/>
      <c r="AD69" s="50"/>
      <c r="AE69" s="50"/>
      <c r="AF69" s="51"/>
      <c r="AG69" s="51"/>
      <c r="AH69" s="51"/>
      <c r="AI69" s="51"/>
    </row>
    <row r="70" spans="1:35" ht="40" customHeight="1" x14ac:dyDescent="0.35">
      <c r="A70" s="109"/>
      <c r="B70" s="112"/>
      <c r="C70" s="33">
        <v>67</v>
      </c>
      <c r="D70" s="115"/>
      <c r="E70" s="39" t="s">
        <v>134</v>
      </c>
      <c r="F70" s="40" t="s">
        <v>37</v>
      </c>
      <c r="G70" s="40" t="s">
        <v>81</v>
      </c>
      <c r="H70" s="40" t="s">
        <v>29</v>
      </c>
      <c r="I70" s="38">
        <v>19.25</v>
      </c>
      <c r="J70" s="17">
        <v>0</v>
      </c>
      <c r="K70" s="79">
        <f t="shared" si="5"/>
        <v>0</v>
      </c>
      <c r="L70" s="81">
        <f t="shared" si="6"/>
        <v>0</v>
      </c>
      <c r="M70" s="82"/>
      <c r="N70" s="83">
        <f t="shared" si="7"/>
        <v>0</v>
      </c>
      <c r="O70" s="80"/>
      <c r="P70" s="80"/>
      <c r="Q70" s="80"/>
      <c r="R70" s="84">
        <f t="shared" si="8"/>
        <v>0</v>
      </c>
      <c r="S70" s="19" t="str">
        <f t="shared" si="9"/>
        <v>OK</v>
      </c>
      <c r="T70" s="48"/>
      <c r="U70" s="48"/>
      <c r="V70" s="48"/>
      <c r="W70" s="48"/>
      <c r="X70" s="48"/>
      <c r="Y70" s="50"/>
      <c r="Z70" s="50"/>
      <c r="AA70" s="50"/>
      <c r="AB70" s="50"/>
      <c r="AC70" s="50"/>
      <c r="AD70" s="50"/>
      <c r="AE70" s="50"/>
      <c r="AF70" s="51"/>
      <c r="AG70" s="51"/>
      <c r="AH70" s="51"/>
      <c r="AI70" s="51"/>
    </row>
    <row r="71" spans="1:35" ht="40" customHeight="1" x14ac:dyDescent="0.35">
      <c r="A71" s="109"/>
      <c r="B71" s="112"/>
      <c r="C71" s="33">
        <v>68</v>
      </c>
      <c r="D71" s="115"/>
      <c r="E71" s="39" t="s">
        <v>135</v>
      </c>
      <c r="F71" s="40" t="s">
        <v>37</v>
      </c>
      <c r="G71" s="40" t="s">
        <v>82</v>
      </c>
      <c r="H71" s="40" t="s">
        <v>29</v>
      </c>
      <c r="I71" s="38">
        <v>48.47</v>
      </c>
      <c r="J71" s="17">
        <v>0</v>
      </c>
      <c r="K71" s="79">
        <f t="shared" si="5"/>
        <v>0</v>
      </c>
      <c r="L71" s="81">
        <f t="shared" si="6"/>
        <v>0</v>
      </c>
      <c r="M71" s="82"/>
      <c r="N71" s="83">
        <f t="shared" si="7"/>
        <v>0</v>
      </c>
      <c r="O71" s="80"/>
      <c r="P71" s="80"/>
      <c r="Q71" s="80"/>
      <c r="R71" s="84">
        <f t="shared" si="8"/>
        <v>0</v>
      </c>
      <c r="S71" s="19" t="str">
        <f t="shared" si="9"/>
        <v>OK</v>
      </c>
      <c r="T71" s="48"/>
      <c r="U71" s="48"/>
      <c r="V71" s="48"/>
      <c r="W71" s="48"/>
      <c r="X71" s="48"/>
      <c r="Y71" s="50"/>
      <c r="Z71" s="50"/>
      <c r="AA71" s="50"/>
      <c r="AB71" s="50"/>
      <c r="AC71" s="50"/>
      <c r="AD71" s="50"/>
      <c r="AE71" s="50"/>
      <c r="AF71" s="51"/>
      <c r="AG71" s="51"/>
      <c r="AH71" s="51"/>
      <c r="AI71" s="51"/>
    </row>
    <row r="72" spans="1:35" ht="40" customHeight="1" x14ac:dyDescent="0.35">
      <c r="A72" s="109"/>
      <c r="B72" s="112"/>
      <c r="C72" s="33">
        <v>69</v>
      </c>
      <c r="D72" s="115"/>
      <c r="E72" s="39" t="s">
        <v>136</v>
      </c>
      <c r="F72" s="40" t="s">
        <v>37</v>
      </c>
      <c r="G72" s="40" t="s">
        <v>83</v>
      </c>
      <c r="H72" s="40" t="s">
        <v>29</v>
      </c>
      <c r="I72" s="38">
        <v>25.36</v>
      </c>
      <c r="J72" s="17">
        <v>0</v>
      </c>
      <c r="K72" s="79">
        <f t="shared" si="5"/>
        <v>0</v>
      </c>
      <c r="L72" s="81">
        <f t="shared" si="6"/>
        <v>0</v>
      </c>
      <c r="M72" s="82"/>
      <c r="N72" s="83">
        <f t="shared" si="7"/>
        <v>0</v>
      </c>
      <c r="O72" s="80"/>
      <c r="P72" s="80"/>
      <c r="Q72" s="80"/>
      <c r="R72" s="84">
        <f t="shared" si="8"/>
        <v>0</v>
      </c>
      <c r="S72" s="19" t="str">
        <f t="shared" si="9"/>
        <v>OK</v>
      </c>
      <c r="T72" s="48"/>
      <c r="U72" s="48"/>
      <c r="V72" s="48"/>
      <c r="W72" s="48"/>
      <c r="X72" s="48"/>
      <c r="Y72" s="50"/>
      <c r="Z72" s="50"/>
      <c r="AA72" s="50"/>
      <c r="AB72" s="50"/>
      <c r="AC72" s="50"/>
      <c r="AD72" s="50"/>
      <c r="AE72" s="50"/>
      <c r="AF72" s="51"/>
      <c r="AG72" s="51"/>
      <c r="AH72" s="51"/>
      <c r="AI72" s="51"/>
    </row>
    <row r="73" spans="1:35" ht="40" customHeight="1" x14ac:dyDescent="0.35">
      <c r="A73" s="109"/>
      <c r="B73" s="112"/>
      <c r="C73" s="33">
        <v>70</v>
      </c>
      <c r="D73" s="115"/>
      <c r="E73" s="39" t="s">
        <v>84</v>
      </c>
      <c r="F73" s="40" t="s">
        <v>125</v>
      </c>
      <c r="G73" s="40" t="s">
        <v>85</v>
      </c>
      <c r="H73" s="40" t="s">
        <v>29</v>
      </c>
      <c r="I73" s="38">
        <v>1049.8499999999999</v>
      </c>
      <c r="J73" s="17">
        <v>0</v>
      </c>
      <c r="K73" s="79">
        <f t="shared" si="5"/>
        <v>0</v>
      </c>
      <c r="L73" s="81">
        <f t="shared" si="6"/>
        <v>0</v>
      </c>
      <c r="M73" s="82"/>
      <c r="N73" s="83">
        <f t="shared" si="7"/>
        <v>0</v>
      </c>
      <c r="O73" s="80"/>
      <c r="P73" s="80"/>
      <c r="Q73" s="80"/>
      <c r="R73" s="84">
        <f t="shared" si="8"/>
        <v>0</v>
      </c>
      <c r="S73" s="19" t="str">
        <f t="shared" si="9"/>
        <v>OK</v>
      </c>
      <c r="T73" s="48"/>
      <c r="U73" s="48"/>
      <c r="V73" s="48"/>
      <c r="W73" s="48"/>
      <c r="X73" s="48"/>
      <c r="Y73" s="50"/>
      <c r="Z73" s="50"/>
      <c r="AA73" s="50"/>
      <c r="AB73" s="50"/>
      <c r="AC73" s="50"/>
      <c r="AD73" s="50"/>
      <c r="AE73" s="50"/>
      <c r="AF73" s="51"/>
      <c r="AG73" s="51"/>
      <c r="AH73" s="51"/>
      <c r="AI73" s="51"/>
    </row>
    <row r="74" spans="1:35" ht="40" customHeight="1" x14ac:dyDescent="0.35">
      <c r="A74" s="109"/>
      <c r="B74" s="112"/>
      <c r="C74" s="33">
        <v>71</v>
      </c>
      <c r="D74" s="115"/>
      <c r="E74" s="39" t="s">
        <v>86</v>
      </c>
      <c r="F74" s="40" t="s">
        <v>125</v>
      </c>
      <c r="G74" s="40" t="s">
        <v>87</v>
      </c>
      <c r="H74" s="40" t="s">
        <v>29</v>
      </c>
      <c r="I74" s="38">
        <v>429.03</v>
      </c>
      <c r="J74" s="17">
        <v>0</v>
      </c>
      <c r="K74" s="79">
        <f t="shared" si="5"/>
        <v>0</v>
      </c>
      <c r="L74" s="81">
        <f t="shared" si="6"/>
        <v>0</v>
      </c>
      <c r="M74" s="82"/>
      <c r="N74" s="83">
        <f t="shared" si="7"/>
        <v>0</v>
      </c>
      <c r="O74" s="80"/>
      <c r="P74" s="80"/>
      <c r="Q74" s="80"/>
      <c r="R74" s="84">
        <f t="shared" si="8"/>
        <v>0</v>
      </c>
      <c r="S74" s="19" t="str">
        <f t="shared" si="9"/>
        <v>OK</v>
      </c>
      <c r="T74" s="48"/>
      <c r="U74" s="48"/>
      <c r="V74" s="48"/>
      <c r="W74" s="48"/>
      <c r="X74" s="48"/>
      <c r="Y74" s="50"/>
      <c r="Z74" s="50"/>
      <c r="AA74" s="50"/>
      <c r="AB74" s="50"/>
      <c r="AC74" s="50"/>
      <c r="AD74" s="50"/>
      <c r="AE74" s="50"/>
      <c r="AF74" s="51"/>
      <c r="AG74" s="51"/>
      <c r="AH74" s="51"/>
      <c r="AI74" s="51"/>
    </row>
    <row r="75" spans="1:35" ht="40" customHeight="1" x14ac:dyDescent="0.35">
      <c r="A75" s="109"/>
      <c r="B75" s="112"/>
      <c r="C75" s="33">
        <v>72</v>
      </c>
      <c r="D75" s="115"/>
      <c r="E75" s="39" t="s">
        <v>89</v>
      </c>
      <c r="F75" s="40" t="s">
        <v>37</v>
      </c>
      <c r="G75" s="40" t="s">
        <v>28</v>
      </c>
      <c r="H75" s="40" t="s">
        <v>29</v>
      </c>
      <c r="I75" s="38">
        <v>177.85</v>
      </c>
      <c r="J75" s="17">
        <v>0</v>
      </c>
      <c r="K75" s="79">
        <f t="shared" si="5"/>
        <v>0</v>
      </c>
      <c r="L75" s="81">
        <f t="shared" si="6"/>
        <v>0</v>
      </c>
      <c r="M75" s="82"/>
      <c r="N75" s="83">
        <f t="shared" si="7"/>
        <v>0</v>
      </c>
      <c r="O75" s="80"/>
      <c r="P75" s="80"/>
      <c r="Q75" s="80"/>
      <c r="R75" s="84">
        <f t="shared" si="8"/>
        <v>0</v>
      </c>
      <c r="S75" s="19" t="str">
        <f t="shared" si="9"/>
        <v>OK</v>
      </c>
      <c r="T75" s="48"/>
      <c r="U75" s="48"/>
      <c r="V75" s="48"/>
      <c r="W75" s="48"/>
      <c r="X75" s="48"/>
      <c r="Y75" s="50"/>
      <c r="Z75" s="50"/>
      <c r="AA75" s="50"/>
      <c r="AB75" s="50"/>
      <c r="AC75" s="50"/>
      <c r="AD75" s="50"/>
      <c r="AE75" s="50"/>
      <c r="AF75" s="51"/>
      <c r="AG75" s="51"/>
      <c r="AH75" s="51"/>
      <c r="AI75" s="51"/>
    </row>
    <row r="76" spans="1:35" ht="40" customHeight="1" x14ac:dyDescent="0.35">
      <c r="A76" s="109"/>
      <c r="B76" s="112"/>
      <c r="C76" s="33">
        <v>73</v>
      </c>
      <c r="D76" s="115"/>
      <c r="E76" s="39" t="s">
        <v>90</v>
      </c>
      <c r="F76" s="40" t="s">
        <v>37</v>
      </c>
      <c r="G76" s="40" t="s">
        <v>28</v>
      </c>
      <c r="H76" s="40" t="s">
        <v>29</v>
      </c>
      <c r="I76" s="38">
        <v>100.04</v>
      </c>
      <c r="J76" s="17">
        <v>0</v>
      </c>
      <c r="K76" s="79">
        <f t="shared" si="5"/>
        <v>0</v>
      </c>
      <c r="L76" s="81">
        <f t="shared" si="6"/>
        <v>0</v>
      </c>
      <c r="M76" s="82"/>
      <c r="N76" s="83">
        <f t="shared" si="7"/>
        <v>0</v>
      </c>
      <c r="O76" s="80"/>
      <c r="P76" s="80"/>
      <c r="Q76" s="80"/>
      <c r="R76" s="84">
        <f t="shared" si="8"/>
        <v>0</v>
      </c>
      <c r="S76" s="19" t="str">
        <f t="shared" si="9"/>
        <v>OK</v>
      </c>
      <c r="T76" s="48"/>
      <c r="U76" s="48"/>
      <c r="V76" s="48"/>
      <c r="W76" s="48"/>
      <c r="X76" s="48"/>
      <c r="Y76" s="50"/>
      <c r="Z76" s="50"/>
      <c r="AA76" s="50"/>
      <c r="AB76" s="50"/>
      <c r="AC76" s="50"/>
      <c r="AD76" s="50"/>
      <c r="AE76" s="50"/>
      <c r="AF76" s="51"/>
      <c r="AG76" s="51"/>
      <c r="AH76" s="51"/>
      <c r="AI76" s="51"/>
    </row>
    <row r="77" spans="1:35" ht="40" customHeight="1" x14ac:dyDescent="0.35">
      <c r="A77" s="109"/>
      <c r="B77" s="112"/>
      <c r="C77" s="33">
        <v>74</v>
      </c>
      <c r="D77" s="115"/>
      <c r="E77" s="39" t="s">
        <v>91</v>
      </c>
      <c r="F77" s="40" t="s">
        <v>37</v>
      </c>
      <c r="G77" s="40" t="s">
        <v>92</v>
      </c>
      <c r="H77" s="40" t="s">
        <v>29</v>
      </c>
      <c r="I77" s="38">
        <v>17.940000000000001</v>
      </c>
      <c r="J77" s="17">
        <v>0</v>
      </c>
      <c r="K77" s="79">
        <f t="shared" si="5"/>
        <v>0</v>
      </c>
      <c r="L77" s="81">
        <f t="shared" si="6"/>
        <v>0</v>
      </c>
      <c r="M77" s="82"/>
      <c r="N77" s="83">
        <f t="shared" si="7"/>
        <v>0</v>
      </c>
      <c r="O77" s="80"/>
      <c r="P77" s="80"/>
      <c r="Q77" s="80"/>
      <c r="R77" s="84">
        <f t="shared" si="8"/>
        <v>0</v>
      </c>
      <c r="S77" s="19" t="str">
        <f t="shared" si="9"/>
        <v>OK</v>
      </c>
      <c r="T77" s="48"/>
      <c r="U77" s="48"/>
      <c r="V77" s="48"/>
      <c r="W77" s="48"/>
      <c r="X77" s="48"/>
      <c r="Y77" s="50"/>
      <c r="Z77" s="50"/>
      <c r="AA77" s="50"/>
      <c r="AB77" s="50"/>
      <c r="AC77" s="50"/>
      <c r="AD77" s="50"/>
      <c r="AE77" s="50"/>
      <c r="AF77" s="51"/>
      <c r="AG77" s="51"/>
      <c r="AH77" s="51"/>
      <c r="AI77" s="51"/>
    </row>
    <row r="78" spans="1:35" ht="40" customHeight="1" x14ac:dyDescent="0.35">
      <c r="A78" s="109"/>
      <c r="B78" s="112"/>
      <c r="C78" s="33">
        <v>75</v>
      </c>
      <c r="D78" s="115"/>
      <c r="E78" s="39" t="s">
        <v>93</v>
      </c>
      <c r="F78" s="40" t="s">
        <v>125</v>
      </c>
      <c r="G78" s="40" t="s">
        <v>28</v>
      </c>
      <c r="H78" s="40" t="s">
        <v>29</v>
      </c>
      <c r="I78" s="38">
        <v>165.99</v>
      </c>
      <c r="J78" s="17">
        <v>0</v>
      </c>
      <c r="K78" s="79">
        <f t="shared" si="5"/>
        <v>0</v>
      </c>
      <c r="L78" s="81">
        <f t="shared" si="6"/>
        <v>0</v>
      </c>
      <c r="M78" s="82"/>
      <c r="N78" s="83">
        <f t="shared" si="7"/>
        <v>0</v>
      </c>
      <c r="O78" s="80"/>
      <c r="P78" s="80"/>
      <c r="Q78" s="80"/>
      <c r="R78" s="84">
        <f t="shared" si="8"/>
        <v>0</v>
      </c>
      <c r="S78" s="19" t="str">
        <f t="shared" si="9"/>
        <v>OK</v>
      </c>
      <c r="T78" s="48"/>
      <c r="U78" s="48"/>
      <c r="V78" s="48"/>
      <c r="W78" s="48"/>
      <c r="X78" s="48"/>
      <c r="Y78" s="50"/>
      <c r="Z78" s="50"/>
      <c r="AA78" s="50"/>
      <c r="AB78" s="50"/>
      <c r="AC78" s="50"/>
      <c r="AD78" s="50"/>
      <c r="AE78" s="50"/>
      <c r="AF78" s="51"/>
      <c r="AG78" s="51"/>
      <c r="AH78" s="51"/>
      <c r="AI78" s="51"/>
    </row>
    <row r="79" spans="1:35" ht="40" customHeight="1" x14ac:dyDescent="0.35">
      <c r="A79" s="109"/>
      <c r="B79" s="113"/>
      <c r="C79" s="33">
        <v>76</v>
      </c>
      <c r="D79" s="116"/>
      <c r="E79" s="39" t="s">
        <v>94</v>
      </c>
      <c r="F79" s="40" t="s">
        <v>125</v>
      </c>
      <c r="G79" s="40" t="s">
        <v>28</v>
      </c>
      <c r="H79" s="40" t="s">
        <v>29</v>
      </c>
      <c r="I79" s="38">
        <v>181.56</v>
      </c>
      <c r="J79" s="17">
        <v>0</v>
      </c>
      <c r="K79" s="79">
        <f t="shared" si="5"/>
        <v>0</v>
      </c>
      <c r="L79" s="81">
        <f t="shared" si="6"/>
        <v>0</v>
      </c>
      <c r="M79" s="82"/>
      <c r="N79" s="83">
        <f t="shared" si="7"/>
        <v>0</v>
      </c>
      <c r="O79" s="80"/>
      <c r="P79" s="80"/>
      <c r="Q79" s="80"/>
      <c r="R79" s="84">
        <f t="shared" si="8"/>
        <v>0</v>
      </c>
      <c r="S79" s="19" t="str">
        <f t="shared" si="9"/>
        <v>OK</v>
      </c>
      <c r="T79" s="48"/>
      <c r="U79" s="48"/>
      <c r="V79" s="48"/>
      <c r="W79" s="48"/>
      <c r="X79" s="48"/>
      <c r="Y79" s="50"/>
      <c r="Z79" s="50"/>
      <c r="AA79" s="50"/>
      <c r="AB79" s="50"/>
      <c r="AC79" s="50"/>
      <c r="AD79" s="50"/>
      <c r="AE79" s="50"/>
      <c r="AF79" s="51"/>
      <c r="AG79" s="51"/>
      <c r="AH79" s="51"/>
      <c r="AI79" s="51"/>
    </row>
    <row r="80" spans="1:35" ht="40" customHeight="1" x14ac:dyDescent="0.35">
      <c r="A80" s="108" t="s">
        <v>141</v>
      </c>
      <c r="B80" s="111">
        <v>3</v>
      </c>
      <c r="C80" s="33">
        <v>77</v>
      </c>
      <c r="D80" s="114" t="s">
        <v>123</v>
      </c>
      <c r="E80" s="39" t="s">
        <v>27</v>
      </c>
      <c r="F80" s="40" t="s">
        <v>125</v>
      </c>
      <c r="G80" s="40" t="s">
        <v>28</v>
      </c>
      <c r="H80" s="40" t="s">
        <v>29</v>
      </c>
      <c r="I80" s="38">
        <v>214.44</v>
      </c>
      <c r="J80" s="17">
        <v>6</v>
      </c>
      <c r="K80" s="79">
        <f t="shared" si="5"/>
        <v>0</v>
      </c>
      <c r="L80" s="81">
        <f t="shared" si="6"/>
        <v>0</v>
      </c>
      <c r="M80" s="82"/>
      <c r="N80" s="83">
        <f t="shared" si="7"/>
        <v>1</v>
      </c>
      <c r="O80" s="80"/>
      <c r="P80" s="80"/>
      <c r="Q80" s="80"/>
      <c r="R80" s="84">
        <f t="shared" si="8"/>
        <v>6</v>
      </c>
      <c r="S80" s="19" t="str">
        <f t="shared" si="9"/>
        <v>OK</v>
      </c>
      <c r="T80" s="48"/>
      <c r="U80" s="48"/>
      <c r="V80" s="48"/>
      <c r="W80" s="48"/>
      <c r="X80" s="48"/>
      <c r="Y80" s="50"/>
      <c r="Z80" s="50"/>
      <c r="AA80" s="50"/>
      <c r="AB80" s="50"/>
      <c r="AC80" s="50"/>
      <c r="AD80" s="50"/>
      <c r="AE80" s="50"/>
      <c r="AF80" s="51"/>
      <c r="AG80" s="51"/>
      <c r="AH80" s="51"/>
      <c r="AI80" s="51"/>
    </row>
    <row r="81" spans="1:35" ht="40" customHeight="1" x14ac:dyDescent="0.35">
      <c r="A81" s="109"/>
      <c r="B81" s="112"/>
      <c r="C81" s="33">
        <v>78</v>
      </c>
      <c r="D81" s="115"/>
      <c r="E81" s="39" t="s">
        <v>32</v>
      </c>
      <c r="F81" s="40" t="s">
        <v>125</v>
      </c>
      <c r="G81" s="40" t="s">
        <v>28</v>
      </c>
      <c r="H81" s="40" t="s">
        <v>29</v>
      </c>
      <c r="I81" s="38">
        <v>27.44</v>
      </c>
      <c r="J81" s="17">
        <v>50</v>
      </c>
      <c r="K81" s="79">
        <f t="shared" si="5"/>
        <v>0</v>
      </c>
      <c r="L81" s="81">
        <f t="shared" si="6"/>
        <v>0</v>
      </c>
      <c r="M81" s="82"/>
      <c r="N81" s="83">
        <f t="shared" si="7"/>
        <v>12</v>
      </c>
      <c r="O81" s="80"/>
      <c r="P81" s="80"/>
      <c r="Q81" s="80"/>
      <c r="R81" s="84">
        <f t="shared" si="8"/>
        <v>50</v>
      </c>
      <c r="S81" s="19" t="str">
        <f t="shared" si="9"/>
        <v>OK</v>
      </c>
      <c r="T81" s="48"/>
      <c r="U81" s="48"/>
      <c r="V81" s="48"/>
      <c r="W81" s="48"/>
      <c r="X81" s="48"/>
      <c r="Y81" s="50"/>
      <c r="Z81" s="50"/>
      <c r="AA81" s="50"/>
      <c r="AB81" s="50"/>
      <c r="AC81" s="50"/>
      <c r="AD81" s="50"/>
      <c r="AE81" s="50"/>
      <c r="AF81" s="51"/>
      <c r="AG81" s="51"/>
      <c r="AH81" s="51"/>
      <c r="AI81" s="51"/>
    </row>
    <row r="82" spans="1:35" ht="40" customHeight="1" x14ac:dyDescent="0.35">
      <c r="A82" s="109"/>
      <c r="B82" s="112"/>
      <c r="C82" s="33">
        <v>79</v>
      </c>
      <c r="D82" s="115"/>
      <c r="E82" s="39" t="s">
        <v>33</v>
      </c>
      <c r="F82" s="40" t="s">
        <v>125</v>
      </c>
      <c r="G82" s="40" t="s">
        <v>34</v>
      </c>
      <c r="H82" s="40" t="s">
        <v>29</v>
      </c>
      <c r="I82" s="38">
        <v>44.6</v>
      </c>
      <c r="J82" s="17">
        <v>100</v>
      </c>
      <c r="K82" s="79">
        <f t="shared" si="5"/>
        <v>0</v>
      </c>
      <c r="L82" s="81">
        <f t="shared" si="6"/>
        <v>0</v>
      </c>
      <c r="M82" s="82"/>
      <c r="N82" s="83">
        <f t="shared" si="7"/>
        <v>25</v>
      </c>
      <c r="O82" s="80"/>
      <c r="P82" s="80"/>
      <c r="Q82" s="80"/>
      <c r="R82" s="84">
        <f t="shared" si="8"/>
        <v>100</v>
      </c>
      <c r="S82" s="19" t="str">
        <f t="shared" si="9"/>
        <v>OK</v>
      </c>
      <c r="T82" s="48"/>
      <c r="U82" s="48"/>
      <c r="V82" s="48"/>
      <c r="W82" s="48"/>
      <c r="X82" s="48"/>
      <c r="Y82" s="50"/>
      <c r="Z82" s="50"/>
      <c r="AA82" s="50"/>
      <c r="AB82" s="50"/>
      <c r="AC82" s="50"/>
      <c r="AD82" s="50"/>
      <c r="AE82" s="50"/>
      <c r="AF82" s="51"/>
      <c r="AG82" s="51"/>
      <c r="AH82" s="51"/>
      <c r="AI82" s="51"/>
    </row>
    <row r="83" spans="1:35" ht="40" customHeight="1" x14ac:dyDescent="0.35">
      <c r="A83" s="109"/>
      <c r="B83" s="112"/>
      <c r="C83" s="33">
        <v>80</v>
      </c>
      <c r="D83" s="115"/>
      <c r="E83" s="39" t="s">
        <v>35</v>
      </c>
      <c r="F83" s="40" t="s">
        <v>125</v>
      </c>
      <c r="G83" s="40" t="s">
        <v>36</v>
      </c>
      <c r="H83" s="40" t="s">
        <v>29</v>
      </c>
      <c r="I83" s="38">
        <v>64.33</v>
      </c>
      <c r="J83" s="17">
        <v>100</v>
      </c>
      <c r="K83" s="79">
        <f t="shared" si="5"/>
        <v>0</v>
      </c>
      <c r="L83" s="81">
        <f t="shared" si="6"/>
        <v>0</v>
      </c>
      <c r="M83" s="82"/>
      <c r="N83" s="83">
        <f t="shared" si="7"/>
        <v>25</v>
      </c>
      <c r="O83" s="80"/>
      <c r="P83" s="80"/>
      <c r="Q83" s="80"/>
      <c r="R83" s="84">
        <f t="shared" si="8"/>
        <v>100</v>
      </c>
      <c r="S83" s="19" t="str">
        <f t="shared" si="9"/>
        <v>OK</v>
      </c>
      <c r="T83" s="48"/>
      <c r="U83" s="48"/>
      <c r="V83" s="48"/>
      <c r="W83" s="48"/>
      <c r="X83" s="48"/>
      <c r="Y83" s="50"/>
      <c r="Z83" s="50"/>
      <c r="AA83" s="50"/>
      <c r="AB83" s="50"/>
      <c r="AC83" s="50"/>
      <c r="AD83" s="50"/>
      <c r="AE83" s="50"/>
      <c r="AF83" s="51"/>
      <c r="AG83" s="51"/>
      <c r="AH83" s="51"/>
      <c r="AI83" s="51"/>
    </row>
    <row r="84" spans="1:35" ht="40" customHeight="1" x14ac:dyDescent="0.35">
      <c r="A84" s="109"/>
      <c r="B84" s="112"/>
      <c r="C84" s="33">
        <v>81</v>
      </c>
      <c r="D84" s="115"/>
      <c r="E84" s="39" t="s">
        <v>127</v>
      </c>
      <c r="F84" s="40" t="s">
        <v>125</v>
      </c>
      <c r="G84" s="40" t="s">
        <v>28</v>
      </c>
      <c r="H84" s="40" t="s">
        <v>29</v>
      </c>
      <c r="I84" s="38">
        <v>5.65</v>
      </c>
      <c r="J84" s="17">
        <v>50</v>
      </c>
      <c r="K84" s="79">
        <f t="shared" si="5"/>
        <v>0</v>
      </c>
      <c r="L84" s="81">
        <f t="shared" si="6"/>
        <v>0</v>
      </c>
      <c r="M84" s="82"/>
      <c r="N84" s="83">
        <f t="shared" si="7"/>
        <v>12</v>
      </c>
      <c r="O84" s="80"/>
      <c r="P84" s="80"/>
      <c r="Q84" s="80"/>
      <c r="R84" s="84">
        <f t="shared" si="8"/>
        <v>50</v>
      </c>
      <c r="S84" s="19" t="str">
        <f t="shared" si="9"/>
        <v>OK</v>
      </c>
      <c r="T84" s="48"/>
      <c r="U84" s="48"/>
      <c r="V84" s="48"/>
      <c r="W84" s="48"/>
      <c r="X84" s="48"/>
      <c r="Y84" s="50"/>
      <c r="Z84" s="50"/>
      <c r="AA84" s="50"/>
      <c r="AB84" s="50"/>
      <c r="AC84" s="50"/>
      <c r="AD84" s="50"/>
      <c r="AE84" s="50"/>
      <c r="AF84" s="51"/>
      <c r="AG84" s="51"/>
      <c r="AH84" s="51"/>
      <c r="AI84" s="51"/>
    </row>
    <row r="85" spans="1:35" ht="40" customHeight="1" x14ac:dyDescent="0.35">
      <c r="A85" s="109"/>
      <c r="B85" s="112"/>
      <c r="C85" s="33">
        <v>82</v>
      </c>
      <c r="D85" s="115"/>
      <c r="E85" s="39" t="s">
        <v>128</v>
      </c>
      <c r="F85" s="40" t="s">
        <v>37</v>
      </c>
      <c r="G85" s="40" t="s">
        <v>38</v>
      </c>
      <c r="H85" s="40" t="s">
        <v>29</v>
      </c>
      <c r="I85" s="38">
        <v>11.43</v>
      </c>
      <c r="J85" s="17">
        <v>2000</v>
      </c>
      <c r="K85" s="79">
        <f t="shared" si="5"/>
        <v>0</v>
      </c>
      <c r="L85" s="81">
        <f t="shared" si="6"/>
        <v>0</v>
      </c>
      <c r="M85" s="82"/>
      <c r="N85" s="83">
        <f t="shared" si="7"/>
        <v>500</v>
      </c>
      <c r="O85" s="80"/>
      <c r="P85" s="80"/>
      <c r="Q85" s="80"/>
      <c r="R85" s="84">
        <f t="shared" si="8"/>
        <v>2000</v>
      </c>
      <c r="S85" s="19" t="str">
        <f t="shared" si="9"/>
        <v>OK</v>
      </c>
      <c r="T85" s="48"/>
      <c r="U85" s="48"/>
      <c r="V85" s="48"/>
      <c r="W85" s="48"/>
      <c r="X85" s="48"/>
      <c r="Y85" s="50"/>
      <c r="Z85" s="50"/>
      <c r="AA85" s="50"/>
      <c r="AB85" s="50"/>
      <c r="AC85" s="50"/>
      <c r="AD85" s="50"/>
      <c r="AE85" s="50"/>
      <c r="AF85" s="51"/>
      <c r="AG85" s="51"/>
      <c r="AH85" s="51"/>
      <c r="AI85" s="51"/>
    </row>
    <row r="86" spans="1:35" ht="40" customHeight="1" x14ac:dyDescent="0.35">
      <c r="A86" s="109"/>
      <c r="B86" s="112"/>
      <c r="C86" s="33">
        <v>83</v>
      </c>
      <c r="D86" s="115"/>
      <c r="E86" s="39" t="s">
        <v>129</v>
      </c>
      <c r="F86" s="40" t="s">
        <v>37</v>
      </c>
      <c r="G86" s="40" t="s">
        <v>39</v>
      </c>
      <c r="H86" s="40" t="s">
        <v>29</v>
      </c>
      <c r="I86" s="38">
        <v>16.829999999999998</v>
      </c>
      <c r="J86" s="17">
        <v>2000</v>
      </c>
      <c r="K86" s="79">
        <f t="shared" si="5"/>
        <v>0</v>
      </c>
      <c r="L86" s="81">
        <f t="shared" si="6"/>
        <v>0</v>
      </c>
      <c r="M86" s="82"/>
      <c r="N86" s="83">
        <f t="shared" si="7"/>
        <v>500</v>
      </c>
      <c r="O86" s="80"/>
      <c r="P86" s="80"/>
      <c r="Q86" s="80"/>
      <c r="R86" s="84">
        <f t="shared" si="8"/>
        <v>2000</v>
      </c>
      <c r="S86" s="19" t="str">
        <f t="shared" si="9"/>
        <v>OK</v>
      </c>
      <c r="T86" s="48"/>
      <c r="U86" s="48"/>
      <c r="V86" s="48"/>
      <c r="W86" s="48"/>
      <c r="X86" s="48"/>
      <c r="Y86" s="50"/>
      <c r="Z86" s="50"/>
      <c r="AA86" s="50"/>
      <c r="AB86" s="50"/>
      <c r="AC86" s="50"/>
      <c r="AD86" s="50"/>
      <c r="AE86" s="50"/>
      <c r="AF86" s="51"/>
      <c r="AG86" s="51"/>
      <c r="AH86" s="51"/>
      <c r="AI86" s="51"/>
    </row>
    <row r="87" spans="1:35" ht="40" customHeight="1" x14ac:dyDescent="0.35">
      <c r="A87" s="109"/>
      <c r="B87" s="112"/>
      <c r="C87" s="33">
        <v>84</v>
      </c>
      <c r="D87" s="115"/>
      <c r="E87" s="39" t="s">
        <v>41</v>
      </c>
      <c r="F87" s="40" t="s">
        <v>10</v>
      </c>
      <c r="G87" s="40" t="s">
        <v>28</v>
      </c>
      <c r="H87" s="40" t="s">
        <v>29</v>
      </c>
      <c r="I87" s="38">
        <v>63.71</v>
      </c>
      <c r="J87" s="17">
        <v>10</v>
      </c>
      <c r="K87" s="79">
        <f t="shared" si="5"/>
        <v>0</v>
      </c>
      <c r="L87" s="81">
        <f t="shared" si="6"/>
        <v>0</v>
      </c>
      <c r="M87" s="82"/>
      <c r="N87" s="83">
        <f t="shared" si="7"/>
        <v>2</v>
      </c>
      <c r="O87" s="80"/>
      <c r="P87" s="80"/>
      <c r="Q87" s="80"/>
      <c r="R87" s="84">
        <f t="shared" si="8"/>
        <v>10</v>
      </c>
      <c r="S87" s="19" t="str">
        <f t="shared" si="9"/>
        <v>OK</v>
      </c>
      <c r="T87" s="48"/>
      <c r="U87" s="48"/>
      <c r="V87" s="48"/>
      <c r="W87" s="48"/>
      <c r="X87" s="48"/>
      <c r="Y87" s="50"/>
      <c r="Z87" s="50"/>
      <c r="AA87" s="50"/>
      <c r="AB87" s="50"/>
      <c r="AC87" s="50"/>
      <c r="AD87" s="50"/>
      <c r="AE87" s="50"/>
      <c r="AF87" s="51"/>
      <c r="AG87" s="51"/>
      <c r="AH87" s="51"/>
      <c r="AI87" s="51"/>
    </row>
    <row r="88" spans="1:35" ht="40" customHeight="1" x14ac:dyDescent="0.35">
      <c r="A88" s="109"/>
      <c r="B88" s="112"/>
      <c r="C88" s="33">
        <v>85</v>
      </c>
      <c r="D88" s="115"/>
      <c r="E88" s="39" t="s">
        <v>44</v>
      </c>
      <c r="F88" s="40" t="s">
        <v>37</v>
      </c>
      <c r="G88" s="40" t="s">
        <v>97</v>
      </c>
      <c r="H88" s="40" t="s">
        <v>29</v>
      </c>
      <c r="I88" s="38">
        <v>29.34</v>
      </c>
      <c r="J88" s="17">
        <v>500</v>
      </c>
      <c r="K88" s="79">
        <f t="shared" si="5"/>
        <v>0</v>
      </c>
      <c r="L88" s="81">
        <f t="shared" si="6"/>
        <v>0</v>
      </c>
      <c r="M88" s="82"/>
      <c r="N88" s="83">
        <f t="shared" si="7"/>
        <v>125</v>
      </c>
      <c r="O88" s="80"/>
      <c r="P88" s="80"/>
      <c r="Q88" s="80"/>
      <c r="R88" s="84">
        <f t="shared" si="8"/>
        <v>500</v>
      </c>
      <c r="S88" s="19" t="str">
        <f t="shared" si="9"/>
        <v>OK</v>
      </c>
      <c r="T88" s="48"/>
      <c r="U88" s="48"/>
      <c r="V88" s="48"/>
      <c r="W88" s="48"/>
      <c r="X88" s="48"/>
      <c r="Y88" s="50"/>
      <c r="Z88" s="50"/>
      <c r="AA88" s="50"/>
      <c r="AB88" s="50"/>
      <c r="AC88" s="50"/>
      <c r="AD88" s="50"/>
      <c r="AE88" s="50"/>
      <c r="AF88" s="51"/>
      <c r="AG88" s="51"/>
      <c r="AH88" s="51"/>
      <c r="AI88" s="51"/>
    </row>
    <row r="89" spans="1:35" ht="40" customHeight="1" x14ac:dyDescent="0.35">
      <c r="A89" s="109"/>
      <c r="B89" s="112"/>
      <c r="C89" s="33">
        <v>86</v>
      </c>
      <c r="D89" s="115"/>
      <c r="E89" s="39" t="s">
        <v>46</v>
      </c>
      <c r="F89" s="40" t="s">
        <v>37</v>
      </c>
      <c r="G89" s="40" t="s">
        <v>47</v>
      </c>
      <c r="H89" s="40" t="s">
        <v>29</v>
      </c>
      <c r="I89" s="38">
        <v>23.16</v>
      </c>
      <c r="J89" s="17">
        <v>500</v>
      </c>
      <c r="K89" s="79">
        <f t="shared" si="5"/>
        <v>0</v>
      </c>
      <c r="L89" s="81">
        <f t="shared" si="6"/>
        <v>0</v>
      </c>
      <c r="M89" s="82"/>
      <c r="N89" s="83">
        <f t="shared" si="7"/>
        <v>125</v>
      </c>
      <c r="O89" s="80"/>
      <c r="P89" s="80"/>
      <c r="Q89" s="80"/>
      <c r="R89" s="84">
        <f t="shared" si="8"/>
        <v>500</v>
      </c>
      <c r="S89" s="19" t="str">
        <f t="shared" si="9"/>
        <v>OK</v>
      </c>
      <c r="T89" s="48"/>
      <c r="U89" s="48"/>
      <c r="V89" s="48"/>
      <c r="W89" s="48"/>
      <c r="X89" s="48"/>
      <c r="Y89" s="50"/>
      <c r="Z89" s="50"/>
      <c r="AA89" s="50"/>
      <c r="AB89" s="50"/>
      <c r="AC89" s="50"/>
      <c r="AD89" s="50"/>
      <c r="AE89" s="50"/>
      <c r="AF89" s="51"/>
      <c r="AG89" s="51"/>
      <c r="AH89" s="51"/>
      <c r="AI89" s="51"/>
    </row>
    <row r="90" spans="1:35" ht="40" customHeight="1" x14ac:dyDescent="0.35">
      <c r="A90" s="109"/>
      <c r="B90" s="112"/>
      <c r="C90" s="33">
        <v>87</v>
      </c>
      <c r="D90" s="115"/>
      <c r="E90" s="39" t="s">
        <v>48</v>
      </c>
      <c r="F90" s="40" t="s">
        <v>37</v>
      </c>
      <c r="G90" s="40" t="s">
        <v>49</v>
      </c>
      <c r="H90" s="40" t="s">
        <v>29</v>
      </c>
      <c r="I90" s="38">
        <v>16.47</v>
      </c>
      <c r="J90" s="17">
        <v>100</v>
      </c>
      <c r="K90" s="79">
        <f t="shared" si="5"/>
        <v>0</v>
      </c>
      <c r="L90" s="81">
        <f t="shared" si="6"/>
        <v>0</v>
      </c>
      <c r="M90" s="82"/>
      <c r="N90" s="83">
        <f t="shared" si="7"/>
        <v>25</v>
      </c>
      <c r="O90" s="80"/>
      <c r="P90" s="80"/>
      <c r="Q90" s="80"/>
      <c r="R90" s="84">
        <f t="shared" si="8"/>
        <v>100</v>
      </c>
      <c r="S90" s="19" t="str">
        <f t="shared" si="9"/>
        <v>OK</v>
      </c>
      <c r="T90" s="48"/>
      <c r="U90" s="48"/>
      <c r="V90" s="48"/>
      <c r="W90" s="48"/>
      <c r="X90" s="48"/>
      <c r="Y90" s="50"/>
      <c r="Z90" s="50"/>
      <c r="AA90" s="50"/>
      <c r="AB90" s="50"/>
      <c r="AC90" s="50"/>
      <c r="AD90" s="50"/>
      <c r="AE90" s="50"/>
      <c r="AF90" s="51"/>
      <c r="AG90" s="51"/>
      <c r="AH90" s="51"/>
      <c r="AI90" s="51"/>
    </row>
    <row r="91" spans="1:35" ht="40" customHeight="1" x14ac:dyDescent="0.35">
      <c r="A91" s="109"/>
      <c r="B91" s="112"/>
      <c r="C91" s="33">
        <v>88</v>
      </c>
      <c r="D91" s="115"/>
      <c r="E91" s="39" t="s">
        <v>50</v>
      </c>
      <c r="F91" s="40" t="s">
        <v>37</v>
      </c>
      <c r="G91" s="40" t="s">
        <v>51</v>
      </c>
      <c r="H91" s="40" t="s">
        <v>29</v>
      </c>
      <c r="I91" s="38">
        <v>206.12</v>
      </c>
      <c r="J91" s="17">
        <v>50</v>
      </c>
      <c r="K91" s="79">
        <f t="shared" si="5"/>
        <v>0</v>
      </c>
      <c r="L91" s="81">
        <f t="shared" si="6"/>
        <v>0</v>
      </c>
      <c r="M91" s="82"/>
      <c r="N91" s="83">
        <f t="shared" si="7"/>
        <v>12</v>
      </c>
      <c r="O91" s="80"/>
      <c r="P91" s="80"/>
      <c r="Q91" s="80"/>
      <c r="R91" s="84">
        <f t="shared" si="8"/>
        <v>50</v>
      </c>
      <c r="S91" s="19" t="str">
        <f t="shared" si="9"/>
        <v>OK</v>
      </c>
      <c r="T91" s="48"/>
      <c r="U91" s="48"/>
      <c r="V91" s="48"/>
      <c r="W91" s="48"/>
      <c r="X91" s="48"/>
      <c r="Y91" s="50"/>
      <c r="Z91" s="50"/>
      <c r="AA91" s="50"/>
      <c r="AB91" s="50"/>
      <c r="AC91" s="50"/>
      <c r="AD91" s="50"/>
      <c r="AE91" s="50"/>
      <c r="AF91" s="51"/>
      <c r="AG91" s="51"/>
      <c r="AH91" s="51"/>
      <c r="AI91" s="51"/>
    </row>
    <row r="92" spans="1:35" ht="40" customHeight="1" x14ac:dyDescent="0.35">
      <c r="A92" s="109"/>
      <c r="B92" s="112"/>
      <c r="C92" s="33">
        <v>89</v>
      </c>
      <c r="D92" s="115"/>
      <c r="E92" s="39" t="s">
        <v>52</v>
      </c>
      <c r="F92" s="40" t="s">
        <v>37</v>
      </c>
      <c r="G92" s="40" t="s">
        <v>53</v>
      </c>
      <c r="H92" s="40" t="s">
        <v>29</v>
      </c>
      <c r="I92" s="38">
        <v>225.04</v>
      </c>
      <c r="J92" s="17">
        <v>50</v>
      </c>
      <c r="K92" s="79">
        <f t="shared" si="5"/>
        <v>0</v>
      </c>
      <c r="L92" s="81">
        <f t="shared" si="6"/>
        <v>0</v>
      </c>
      <c r="M92" s="82"/>
      <c r="N92" s="83">
        <f t="shared" si="7"/>
        <v>12</v>
      </c>
      <c r="O92" s="80"/>
      <c r="P92" s="80"/>
      <c r="Q92" s="80"/>
      <c r="R92" s="84">
        <f t="shared" si="8"/>
        <v>50</v>
      </c>
      <c r="S92" s="19" t="str">
        <f t="shared" si="9"/>
        <v>OK</v>
      </c>
      <c r="T92" s="48"/>
      <c r="U92" s="48"/>
      <c r="V92" s="48"/>
      <c r="W92" s="48"/>
      <c r="X92" s="48"/>
      <c r="Y92" s="50"/>
      <c r="Z92" s="50"/>
      <c r="AA92" s="50"/>
      <c r="AB92" s="50"/>
      <c r="AC92" s="50"/>
      <c r="AD92" s="50"/>
      <c r="AE92" s="50"/>
      <c r="AF92" s="51"/>
      <c r="AG92" s="51"/>
      <c r="AH92" s="51"/>
      <c r="AI92" s="51"/>
    </row>
    <row r="93" spans="1:35" ht="40" customHeight="1" x14ac:dyDescent="0.35">
      <c r="A93" s="109"/>
      <c r="B93" s="112"/>
      <c r="C93" s="33">
        <v>90</v>
      </c>
      <c r="D93" s="115"/>
      <c r="E93" s="39" t="s">
        <v>54</v>
      </c>
      <c r="F93" s="40" t="s">
        <v>37</v>
      </c>
      <c r="G93" s="40" t="s">
        <v>95</v>
      </c>
      <c r="H93" s="40" t="s">
        <v>29</v>
      </c>
      <c r="I93" s="38">
        <v>74.180000000000007</v>
      </c>
      <c r="J93" s="17">
        <v>50</v>
      </c>
      <c r="K93" s="79">
        <f t="shared" si="5"/>
        <v>0</v>
      </c>
      <c r="L93" s="81">
        <f t="shared" si="6"/>
        <v>0</v>
      </c>
      <c r="M93" s="82"/>
      <c r="N93" s="83">
        <f t="shared" si="7"/>
        <v>12</v>
      </c>
      <c r="O93" s="80"/>
      <c r="P93" s="80"/>
      <c r="Q93" s="80"/>
      <c r="R93" s="84">
        <f t="shared" si="8"/>
        <v>50</v>
      </c>
      <c r="S93" s="19" t="str">
        <f t="shared" si="9"/>
        <v>OK</v>
      </c>
      <c r="T93" s="48"/>
      <c r="U93" s="48"/>
      <c r="V93" s="48"/>
      <c r="W93" s="48"/>
      <c r="X93" s="48"/>
      <c r="Y93" s="50"/>
      <c r="Z93" s="50"/>
      <c r="AA93" s="50"/>
      <c r="AB93" s="50"/>
      <c r="AC93" s="50"/>
      <c r="AD93" s="50"/>
      <c r="AE93" s="50"/>
      <c r="AF93" s="51"/>
      <c r="AG93" s="51"/>
      <c r="AH93" s="51"/>
      <c r="AI93" s="51"/>
    </row>
    <row r="94" spans="1:35" ht="40" customHeight="1" x14ac:dyDescent="0.35">
      <c r="A94" s="109"/>
      <c r="B94" s="112"/>
      <c r="C94" s="33">
        <v>91</v>
      </c>
      <c r="D94" s="115"/>
      <c r="E94" s="39" t="s">
        <v>56</v>
      </c>
      <c r="F94" s="40" t="s">
        <v>37</v>
      </c>
      <c r="G94" s="40" t="s">
        <v>96</v>
      </c>
      <c r="H94" s="40" t="s">
        <v>29</v>
      </c>
      <c r="I94" s="38">
        <v>28.45</v>
      </c>
      <c r="J94" s="17">
        <v>50</v>
      </c>
      <c r="K94" s="79">
        <f t="shared" si="5"/>
        <v>0</v>
      </c>
      <c r="L94" s="81">
        <f t="shared" si="6"/>
        <v>0</v>
      </c>
      <c r="M94" s="82"/>
      <c r="N94" s="83">
        <f t="shared" si="7"/>
        <v>12</v>
      </c>
      <c r="O94" s="80"/>
      <c r="P94" s="80"/>
      <c r="Q94" s="80"/>
      <c r="R94" s="84">
        <f t="shared" si="8"/>
        <v>50</v>
      </c>
      <c r="S94" s="19" t="str">
        <f t="shared" si="9"/>
        <v>OK</v>
      </c>
      <c r="T94" s="48"/>
      <c r="U94" s="48"/>
      <c r="V94" s="48"/>
      <c r="W94" s="48"/>
      <c r="X94" s="48"/>
      <c r="Y94" s="50"/>
      <c r="Z94" s="50"/>
      <c r="AA94" s="50"/>
      <c r="AB94" s="50"/>
      <c r="AC94" s="50"/>
      <c r="AD94" s="50"/>
      <c r="AE94" s="50"/>
      <c r="AF94" s="51"/>
      <c r="AG94" s="51"/>
      <c r="AH94" s="51"/>
      <c r="AI94" s="51"/>
    </row>
    <row r="95" spans="1:35" ht="40" customHeight="1" x14ac:dyDescent="0.35">
      <c r="A95" s="109"/>
      <c r="B95" s="112"/>
      <c r="C95" s="33">
        <v>92</v>
      </c>
      <c r="D95" s="115"/>
      <c r="E95" s="39" t="s">
        <v>58</v>
      </c>
      <c r="F95" s="40" t="s">
        <v>37</v>
      </c>
      <c r="G95" s="40" t="s">
        <v>59</v>
      </c>
      <c r="H95" s="40" t="s">
        <v>29</v>
      </c>
      <c r="I95" s="38">
        <v>63.74</v>
      </c>
      <c r="J95" s="17">
        <v>50</v>
      </c>
      <c r="K95" s="79">
        <f t="shared" si="5"/>
        <v>0</v>
      </c>
      <c r="L95" s="81">
        <f t="shared" si="6"/>
        <v>0</v>
      </c>
      <c r="M95" s="82"/>
      <c r="N95" s="83">
        <f t="shared" si="7"/>
        <v>12</v>
      </c>
      <c r="O95" s="80"/>
      <c r="P95" s="80"/>
      <c r="Q95" s="80"/>
      <c r="R95" s="84">
        <f t="shared" si="8"/>
        <v>50</v>
      </c>
      <c r="S95" s="19" t="str">
        <f t="shared" si="9"/>
        <v>OK</v>
      </c>
      <c r="T95" s="48"/>
      <c r="U95" s="48"/>
      <c r="V95" s="48"/>
      <c r="W95" s="48"/>
      <c r="X95" s="48"/>
      <c r="Y95" s="50"/>
      <c r="Z95" s="50"/>
      <c r="AA95" s="50"/>
      <c r="AB95" s="50"/>
      <c r="AC95" s="50"/>
      <c r="AD95" s="50"/>
      <c r="AE95" s="50"/>
      <c r="AF95" s="51"/>
      <c r="AG95" s="51"/>
      <c r="AH95" s="51"/>
      <c r="AI95" s="51"/>
    </row>
    <row r="96" spans="1:35" ht="40" customHeight="1" x14ac:dyDescent="0.35">
      <c r="A96" s="109"/>
      <c r="B96" s="112"/>
      <c r="C96" s="33">
        <v>93</v>
      </c>
      <c r="D96" s="115"/>
      <c r="E96" s="39" t="s">
        <v>60</v>
      </c>
      <c r="F96" s="40" t="s">
        <v>37</v>
      </c>
      <c r="G96" s="40" t="s">
        <v>61</v>
      </c>
      <c r="H96" s="40" t="s">
        <v>29</v>
      </c>
      <c r="I96" s="38">
        <v>106.76</v>
      </c>
      <c r="J96" s="17">
        <v>50</v>
      </c>
      <c r="K96" s="79">
        <f t="shared" si="5"/>
        <v>0</v>
      </c>
      <c r="L96" s="81">
        <f t="shared" si="6"/>
        <v>0</v>
      </c>
      <c r="M96" s="82"/>
      <c r="N96" s="83">
        <f t="shared" si="7"/>
        <v>12</v>
      </c>
      <c r="O96" s="80"/>
      <c r="P96" s="80"/>
      <c r="Q96" s="80"/>
      <c r="R96" s="84">
        <f t="shared" si="8"/>
        <v>50</v>
      </c>
      <c r="S96" s="19" t="str">
        <f t="shared" si="9"/>
        <v>OK</v>
      </c>
      <c r="T96" s="48"/>
      <c r="U96" s="48"/>
      <c r="V96" s="48"/>
      <c r="W96" s="48"/>
      <c r="X96" s="48"/>
      <c r="Y96" s="50"/>
      <c r="Z96" s="50"/>
      <c r="AA96" s="50"/>
      <c r="AB96" s="50"/>
      <c r="AC96" s="50"/>
      <c r="AD96" s="50"/>
      <c r="AE96" s="50"/>
      <c r="AF96" s="51"/>
      <c r="AG96" s="51"/>
      <c r="AH96" s="51"/>
      <c r="AI96" s="51"/>
    </row>
    <row r="97" spans="1:35" ht="40" customHeight="1" x14ac:dyDescent="0.35">
      <c r="A97" s="109"/>
      <c r="B97" s="112"/>
      <c r="C97" s="33">
        <v>94</v>
      </c>
      <c r="D97" s="115"/>
      <c r="E97" s="39" t="s">
        <v>62</v>
      </c>
      <c r="F97" s="40" t="s">
        <v>125</v>
      </c>
      <c r="G97" s="40" t="s">
        <v>63</v>
      </c>
      <c r="H97" s="40" t="s">
        <v>29</v>
      </c>
      <c r="I97" s="38">
        <v>1140.71</v>
      </c>
      <c r="J97" s="17">
        <v>1</v>
      </c>
      <c r="K97" s="79">
        <f t="shared" si="5"/>
        <v>0</v>
      </c>
      <c r="L97" s="81">
        <f t="shared" si="6"/>
        <v>0</v>
      </c>
      <c r="M97" s="82"/>
      <c r="N97" s="83">
        <f t="shared" si="7"/>
        <v>0</v>
      </c>
      <c r="O97" s="80"/>
      <c r="P97" s="80"/>
      <c r="Q97" s="80"/>
      <c r="R97" s="84">
        <f t="shared" si="8"/>
        <v>1</v>
      </c>
      <c r="S97" s="19" t="str">
        <f t="shared" si="9"/>
        <v>OK</v>
      </c>
      <c r="T97" s="48"/>
      <c r="U97" s="48"/>
      <c r="V97" s="48"/>
      <c r="W97" s="48"/>
      <c r="X97" s="48"/>
      <c r="Y97" s="50"/>
      <c r="Z97" s="50"/>
      <c r="AA97" s="50"/>
      <c r="AB97" s="50"/>
      <c r="AC97" s="50"/>
      <c r="AD97" s="50"/>
      <c r="AE97" s="50"/>
      <c r="AF97" s="51"/>
      <c r="AG97" s="51"/>
      <c r="AH97" s="51"/>
      <c r="AI97" s="51"/>
    </row>
    <row r="98" spans="1:35" ht="40" customHeight="1" x14ac:dyDescent="0.35">
      <c r="A98" s="109"/>
      <c r="B98" s="112"/>
      <c r="C98" s="33">
        <v>95</v>
      </c>
      <c r="D98" s="115"/>
      <c r="E98" s="39" t="s">
        <v>64</v>
      </c>
      <c r="F98" s="40" t="s">
        <v>125</v>
      </c>
      <c r="G98" s="40" t="s">
        <v>63</v>
      </c>
      <c r="H98" s="40" t="s">
        <v>29</v>
      </c>
      <c r="I98" s="38">
        <v>599.79</v>
      </c>
      <c r="J98" s="17">
        <v>1</v>
      </c>
      <c r="K98" s="79">
        <f t="shared" si="5"/>
        <v>0</v>
      </c>
      <c r="L98" s="81">
        <f t="shared" si="6"/>
        <v>0</v>
      </c>
      <c r="M98" s="82"/>
      <c r="N98" s="83">
        <f t="shared" si="7"/>
        <v>0</v>
      </c>
      <c r="O98" s="80"/>
      <c r="P98" s="80"/>
      <c r="Q98" s="80"/>
      <c r="R98" s="84">
        <f t="shared" si="8"/>
        <v>1</v>
      </c>
      <c r="S98" s="19" t="str">
        <f t="shared" si="9"/>
        <v>OK</v>
      </c>
      <c r="T98" s="48"/>
      <c r="U98" s="48"/>
      <c r="V98" s="48"/>
      <c r="W98" s="48"/>
      <c r="X98" s="48"/>
      <c r="Y98" s="50"/>
      <c r="Z98" s="50"/>
      <c r="AA98" s="50"/>
      <c r="AB98" s="50"/>
      <c r="AC98" s="50"/>
      <c r="AD98" s="50"/>
      <c r="AE98" s="50"/>
      <c r="AF98" s="51"/>
      <c r="AG98" s="51"/>
      <c r="AH98" s="51"/>
      <c r="AI98" s="51"/>
    </row>
    <row r="99" spans="1:35" ht="40" customHeight="1" x14ac:dyDescent="0.35">
      <c r="A99" s="109"/>
      <c r="B99" s="112"/>
      <c r="C99" s="33">
        <v>96</v>
      </c>
      <c r="D99" s="115"/>
      <c r="E99" s="39" t="s">
        <v>65</v>
      </c>
      <c r="F99" s="40" t="s">
        <v>125</v>
      </c>
      <c r="G99" s="40" t="s">
        <v>66</v>
      </c>
      <c r="H99" s="40" t="s">
        <v>29</v>
      </c>
      <c r="I99" s="38">
        <v>161.94</v>
      </c>
      <c r="J99" s="17">
        <v>3</v>
      </c>
      <c r="K99" s="79">
        <f t="shared" si="5"/>
        <v>0</v>
      </c>
      <c r="L99" s="81">
        <f t="shared" si="6"/>
        <v>0</v>
      </c>
      <c r="M99" s="82"/>
      <c r="N99" s="83">
        <f t="shared" si="7"/>
        <v>0</v>
      </c>
      <c r="O99" s="80"/>
      <c r="P99" s="80"/>
      <c r="Q99" s="80"/>
      <c r="R99" s="84">
        <f t="shared" si="8"/>
        <v>3</v>
      </c>
      <c r="S99" s="19" t="str">
        <f t="shared" si="9"/>
        <v>OK</v>
      </c>
      <c r="T99" s="48"/>
      <c r="U99" s="48"/>
      <c r="V99" s="48"/>
      <c r="W99" s="48"/>
      <c r="X99" s="48"/>
      <c r="Y99" s="50"/>
      <c r="Z99" s="50"/>
      <c r="AA99" s="50"/>
      <c r="AB99" s="50"/>
      <c r="AC99" s="50"/>
      <c r="AD99" s="50"/>
      <c r="AE99" s="50"/>
      <c r="AF99" s="51"/>
      <c r="AG99" s="51"/>
      <c r="AH99" s="51"/>
      <c r="AI99" s="51"/>
    </row>
    <row r="100" spans="1:35" ht="40" customHeight="1" x14ac:dyDescent="0.35">
      <c r="A100" s="109"/>
      <c r="B100" s="112"/>
      <c r="C100" s="33">
        <v>97</v>
      </c>
      <c r="D100" s="115"/>
      <c r="E100" s="39" t="s">
        <v>67</v>
      </c>
      <c r="F100" s="40" t="s">
        <v>125</v>
      </c>
      <c r="G100" s="40" t="s">
        <v>68</v>
      </c>
      <c r="H100" s="40" t="s">
        <v>29</v>
      </c>
      <c r="I100" s="38">
        <v>743.8</v>
      </c>
      <c r="J100" s="17">
        <v>3</v>
      </c>
      <c r="K100" s="79">
        <f t="shared" si="5"/>
        <v>0</v>
      </c>
      <c r="L100" s="81">
        <f t="shared" si="6"/>
        <v>0</v>
      </c>
      <c r="M100" s="82"/>
      <c r="N100" s="83">
        <f t="shared" si="7"/>
        <v>0</v>
      </c>
      <c r="O100" s="80"/>
      <c r="P100" s="80"/>
      <c r="Q100" s="80"/>
      <c r="R100" s="84">
        <f t="shared" si="8"/>
        <v>3</v>
      </c>
      <c r="S100" s="19" t="str">
        <f t="shared" si="9"/>
        <v>OK</v>
      </c>
      <c r="T100" s="48"/>
      <c r="U100" s="48"/>
      <c r="V100" s="48"/>
      <c r="W100" s="48"/>
      <c r="X100" s="48"/>
      <c r="Y100" s="50"/>
      <c r="Z100" s="50"/>
      <c r="AA100" s="50"/>
      <c r="AB100" s="50"/>
      <c r="AC100" s="50"/>
      <c r="AD100" s="50"/>
      <c r="AE100" s="50"/>
      <c r="AF100" s="51"/>
      <c r="AG100" s="51"/>
      <c r="AH100" s="51"/>
      <c r="AI100" s="51"/>
    </row>
    <row r="101" spans="1:35" ht="40" customHeight="1" x14ac:dyDescent="0.35">
      <c r="A101" s="109"/>
      <c r="B101" s="112"/>
      <c r="C101" s="33">
        <v>98</v>
      </c>
      <c r="D101" s="115"/>
      <c r="E101" s="39" t="s">
        <v>69</v>
      </c>
      <c r="F101" s="40" t="s">
        <v>125</v>
      </c>
      <c r="G101" s="40" t="s">
        <v>28</v>
      </c>
      <c r="H101" s="40" t="s">
        <v>29</v>
      </c>
      <c r="I101" s="38">
        <v>371.64</v>
      </c>
      <c r="J101" s="17">
        <v>5</v>
      </c>
      <c r="K101" s="79">
        <f t="shared" si="5"/>
        <v>0</v>
      </c>
      <c r="L101" s="81">
        <f t="shared" si="6"/>
        <v>0</v>
      </c>
      <c r="M101" s="82"/>
      <c r="N101" s="83">
        <f t="shared" si="7"/>
        <v>1</v>
      </c>
      <c r="O101" s="80"/>
      <c r="P101" s="80"/>
      <c r="Q101" s="80"/>
      <c r="R101" s="84">
        <f t="shared" si="8"/>
        <v>5</v>
      </c>
      <c r="S101" s="19" t="str">
        <f t="shared" si="9"/>
        <v>OK</v>
      </c>
      <c r="T101" s="48"/>
      <c r="U101" s="48"/>
      <c r="V101" s="48"/>
      <c r="W101" s="48"/>
      <c r="X101" s="48"/>
      <c r="Y101" s="50"/>
      <c r="Z101" s="50"/>
      <c r="AA101" s="50"/>
      <c r="AB101" s="50"/>
      <c r="AC101" s="50"/>
      <c r="AD101" s="50"/>
      <c r="AE101" s="50"/>
      <c r="AF101" s="51"/>
      <c r="AG101" s="51"/>
      <c r="AH101" s="51"/>
      <c r="AI101" s="51"/>
    </row>
    <row r="102" spans="1:35" ht="40" customHeight="1" x14ac:dyDescent="0.35">
      <c r="A102" s="109"/>
      <c r="B102" s="112"/>
      <c r="C102" s="33">
        <v>99</v>
      </c>
      <c r="D102" s="115"/>
      <c r="E102" s="39" t="s">
        <v>70</v>
      </c>
      <c r="F102" s="40" t="s">
        <v>125</v>
      </c>
      <c r="G102" s="40" t="s">
        <v>71</v>
      </c>
      <c r="H102" s="40" t="s">
        <v>29</v>
      </c>
      <c r="I102" s="38">
        <v>141.31</v>
      </c>
      <c r="J102" s="17">
        <v>10</v>
      </c>
      <c r="K102" s="79">
        <f t="shared" si="5"/>
        <v>0</v>
      </c>
      <c r="L102" s="81">
        <f t="shared" si="6"/>
        <v>0</v>
      </c>
      <c r="M102" s="82"/>
      <c r="N102" s="83">
        <f t="shared" si="7"/>
        <v>2</v>
      </c>
      <c r="O102" s="80"/>
      <c r="P102" s="80"/>
      <c r="Q102" s="80"/>
      <c r="R102" s="84">
        <f t="shared" si="8"/>
        <v>10</v>
      </c>
      <c r="S102" s="19" t="str">
        <f t="shared" si="9"/>
        <v>OK</v>
      </c>
      <c r="T102" s="48"/>
      <c r="U102" s="48"/>
      <c r="V102" s="48"/>
      <c r="W102" s="48"/>
      <c r="X102" s="48"/>
      <c r="Y102" s="50"/>
      <c r="Z102" s="50"/>
      <c r="AA102" s="50"/>
      <c r="AB102" s="50"/>
      <c r="AC102" s="50"/>
      <c r="AD102" s="50"/>
      <c r="AE102" s="50"/>
      <c r="AF102" s="51"/>
      <c r="AG102" s="51"/>
      <c r="AH102" s="51"/>
      <c r="AI102" s="51"/>
    </row>
    <row r="103" spans="1:35" ht="40" customHeight="1" x14ac:dyDescent="0.35">
      <c r="A103" s="109"/>
      <c r="B103" s="112"/>
      <c r="C103" s="33">
        <v>100</v>
      </c>
      <c r="D103" s="115"/>
      <c r="E103" s="39" t="s">
        <v>72</v>
      </c>
      <c r="F103" s="40" t="s">
        <v>125</v>
      </c>
      <c r="G103" s="40" t="s">
        <v>73</v>
      </c>
      <c r="H103" s="40" t="s">
        <v>29</v>
      </c>
      <c r="I103" s="38">
        <v>823.48</v>
      </c>
      <c r="J103" s="17">
        <v>10</v>
      </c>
      <c r="K103" s="79">
        <f t="shared" si="5"/>
        <v>0</v>
      </c>
      <c r="L103" s="81">
        <f t="shared" si="6"/>
        <v>0</v>
      </c>
      <c r="M103" s="82"/>
      <c r="N103" s="83">
        <f t="shared" si="7"/>
        <v>2</v>
      </c>
      <c r="O103" s="80"/>
      <c r="P103" s="80"/>
      <c r="Q103" s="80"/>
      <c r="R103" s="84">
        <f t="shared" si="8"/>
        <v>10</v>
      </c>
      <c r="S103" s="19" t="str">
        <f t="shared" si="9"/>
        <v>OK</v>
      </c>
      <c r="T103" s="48"/>
      <c r="U103" s="48"/>
      <c r="V103" s="48"/>
      <c r="W103" s="48"/>
      <c r="X103" s="48"/>
      <c r="Y103" s="50"/>
      <c r="Z103" s="50"/>
      <c r="AA103" s="50"/>
      <c r="AB103" s="50"/>
      <c r="AC103" s="50"/>
      <c r="AD103" s="50"/>
      <c r="AE103" s="50"/>
      <c r="AF103" s="51"/>
      <c r="AG103" s="51"/>
      <c r="AH103" s="51"/>
      <c r="AI103" s="51"/>
    </row>
    <row r="104" spans="1:35" ht="40" customHeight="1" x14ac:dyDescent="0.35">
      <c r="A104" s="109"/>
      <c r="B104" s="112"/>
      <c r="C104" s="33">
        <v>101</v>
      </c>
      <c r="D104" s="115"/>
      <c r="E104" s="39" t="s">
        <v>74</v>
      </c>
      <c r="F104" s="40" t="s">
        <v>125</v>
      </c>
      <c r="G104" s="40" t="s">
        <v>75</v>
      </c>
      <c r="H104" s="40" t="s">
        <v>29</v>
      </c>
      <c r="I104" s="38">
        <v>1149.44</v>
      </c>
      <c r="J104" s="17">
        <v>10</v>
      </c>
      <c r="K104" s="79">
        <f t="shared" si="5"/>
        <v>0</v>
      </c>
      <c r="L104" s="81">
        <f t="shared" si="6"/>
        <v>0</v>
      </c>
      <c r="M104" s="82"/>
      <c r="N104" s="83">
        <f t="shared" si="7"/>
        <v>2</v>
      </c>
      <c r="O104" s="80"/>
      <c r="P104" s="80"/>
      <c r="Q104" s="80"/>
      <c r="R104" s="84">
        <f t="shared" si="8"/>
        <v>10</v>
      </c>
      <c r="S104" s="19" t="str">
        <f t="shared" si="9"/>
        <v>OK</v>
      </c>
      <c r="T104" s="48"/>
      <c r="U104" s="48"/>
      <c r="V104" s="48"/>
      <c r="W104" s="48"/>
      <c r="X104" s="48"/>
      <c r="Y104" s="50"/>
      <c r="Z104" s="50"/>
      <c r="AA104" s="50"/>
      <c r="AB104" s="50"/>
      <c r="AC104" s="50"/>
      <c r="AD104" s="50"/>
      <c r="AE104" s="50"/>
      <c r="AF104" s="51"/>
      <c r="AG104" s="51"/>
      <c r="AH104" s="51"/>
      <c r="AI104" s="51"/>
    </row>
    <row r="105" spans="1:35" ht="40" customHeight="1" x14ac:dyDescent="0.35">
      <c r="A105" s="109"/>
      <c r="B105" s="112"/>
      <c r="C105" s="33">
        <v>102</v>
      </c>
      <c r="D105" s="115"/>
      <c r="E105" s="39" t="s">
        <v>76</v>
      </c>
      <c r="F105" s="40" t="s">
        <v>125</v>
      </c>
      <c r="G105" s="40" t="s">
        <v>28</v>
      </c>
      <c r="H105" s="40" t="s">
        <v>29</v>
      </c>
      <c r="I105" s="38">
        <v>614.84</v>
      </c>
      <c r="J105" s="17">
        <v>5</v>
      </c>
      <c r="K105" s="79">
        <f t="shared" si="5"/>
        <v>0</v>
      </c>
      <c r="L105" s="81">
        <f t="shared" si="6"/>
        <v>0</v>
      </c>
      <c r="M105" s="82"/>
      <c r="N105" s="83">
        <f t="shared" si="7"/>
        <v>1</v>
      </c>
      <c r="O105" s="80"/>
      <c r="P105" s="80"/>
      <c r="Q105" s="80"/>
      <c r="R105" s="84">
        <f t="shared" si="8"/>
        <v>5</v>
      </c>
      <c r="S105" s="19" t="str">
        <f t="shared" si="9"/>
        <v>OK</v>
      </c>
      <c r="T105" s="48"/>
      <c r="U105" s="48"/>
      <c r="V105" s="48"/>
      <c r="W105" s="48"/>
      <c r="X105" s="48"/>
      <c r="Y105" s="50"/>
      <c r="Z105" s="50"/>
      <c r="AA105" s="50"/>
      <c r="AB105" s="50"/>
      <c r="AC105" s="50"/>
      <c r="AD105" s="50"/>
      <c r="AE105" s="50"/>
      <c r="AF105" s="51"/>
      <c r="AG105" s="51"/>
      <c r="AH105" s="51"/>
      <c r="AI105" s="51"/>
    </row>
    <row r="106" spans="1:35" ht="40" customHeight="1" x14ac:dyDescent="0.35">
      <c r="A106" s="109"/>
      <c r="B106" s="112"/>
      <c r="C106" s="33">
        <v>103</v>
      </c>
      <c r="D106" s="115"/>
      <c r="E106" s="39" t="s">
        <v>77</v>
      </c>
      <c r="F106" s="40" t="s">
        <v>125</v>
      </c>
      <c r="G106" s="40" t="s">
        <v>28</v>
      </c>
      <c r="H106" s="40" t="s">
        <v>29</v>
      </c>
      <c r="I106" s="38">
        <v>1161.08</v>
      </c>
      <c r="J106" s="17">
        <v>5</v>
      </c>
      <c r="K106" s="79">
        <f t="shared" si="5"/>
        <v>0</v>
      </c>
      <c r="L106" s="81">
        <f t="shared" si="6"/>
        <v>0</v>
      </c>
      <c r="M106" s="82"/>
      <c r="N106" s="83">
        <f t="shared" si="7"/>
        <v>1</v>
      </c>
      <c r="O106" s="80"/>
      <c r="P106" s="80"/>
      <c r="Q106" s="80"/>
      <c r="R106" s="84">
        <f t="shared" si="8"/>
        <v>5</v>
      </c>
      <c r="S106" s="19" t="str">
        <f t="shared" si="9"/>
        <v>OK</v>
      </c>
      <c r="T106" s="48"/>
      <c r="U106" s="48"/>
      <c r="V106" s="48"/>
      <c r="W106" s="48"/>
      <c r="X106" s="48"/>
      <c r="Y106" s="50"/>
      <c r="Z106" s="50"/>
      <c r="AA106" s="50"/>
      <c r="AB106" s="50"/>
      <c r="AC106" s="50"/>
      <c r="AD106" s="50"/>
      <c r="AE106" s="50"/>
      <c r="AF106" s="51"/>
      <c r="AG106" s="51"/>
      <c r="AH106" s="51"/>
      <c r="AI106" s="51"/>
    </row>
    <row r="107" spans="1:35" ht="40" customHeight="1" x14ac:dyDescent="0.35">
      <c r="A107" s="109"/>
      <c r="B107" s="112"/>
      <c r="C107" s="33">
        <v>104</v>
      </c>
      <c r="D107" s="115"/>
      <c r="E107" s="39" t="s">
        <v>78</v>
      </c>
      <c r="F107" s="40" t="s">
        <v>125</v>
      </c>
      <c r="G107" s="40" t="s">
        <v>28</v>
      </c>
      <c r="H107" s="40" t="s">
        <v>29</v>
      </c>
      <c r="I107" s="38">
        <v>77.2</v>
      </c>
      <c r="J107" s="17">
        <v>25</v>
      </c>
      <c r="K107" s="79">
        <f t="shared" si="5"/>
        <v>0</v>
      </c>
      <c r="L107" s="81">
        <f t="shared" si="6"/>
        <v>0</v>
      </c>
      <c r="M107" s="82"/>
      <c r="N107" s="83">
        <f t="shared" si="7"/>
        <v>6</v>
      </c>
      <c r="O107" s="80"/>
      <c r="P107" s="80"/>
      <c r="Q107" s="80"/>
      <c r="R107" s="84">
        <f t="shared" si="8"/>
        <v>25</v>
      </c>
      <c r="S107" s="19" t="str">
        <f t="shared" si="9"/>
        <v>OK</v>
      </c>
      <c r="T107" s="48"/>
      <c r="U107" s="48"/>
      <c r="V107" s="48"/>
      <c r="W107" s="48"/>
      <c r="X107" s="48"/>
      <c r="Y107" s="50"/>
      <c r="Z107" s="50"/>
      <c r="AA107" s="50"/>
      <c r="AB107" s="50"/>
      <c r="AC107" s="50"/>
      <c r="AD107" s="50"/>
      <c r="AE107" s="50"/>
      <c r="AF107" s="51"/>
      <c r="AG107" s="51"/>
      <c r="AH107" s="51"/>
      <c r="AI107" s="51"/>
    </row>
    <row r="108" spans="1:35" ht="40" customHeight="1" x14ac:dyDescent="0.35">
      <c r="A108" s="109"/>
      <c r="B108" s="112"/>
      <c r="C108" s="33">
        <v>105</v>
      </c>
      <c r="D108" s="115"/>
      <c r="E108" s="39" t="s">
        <v>131</v>
      </c>
      <c r="F108" s="40" t="s">
        <v>125</v>
      </c>
      <c r="G108" s="40" t="s">
        <v>28</v>
      </c>
      <c r="H108" s="40" t="s">
        <v>29</v>
      </c>
      <c r="I108" s="38">
        <v>73.09</v>
      </c>
      <c r="J108" s="17">
        <v>50</v>
      </c>
      <c r="K108" s="79">
        <f t="shared" si="5"/>
        <v>0</v>
      </c>
      <c r="L108" s="81">
        <f t="shared" si="6"/>
        <v>0</v>
      </c>
      <c r="M108" s="82"/>
      <c r="N108" s="83">
        <f t="shared" si="7"/>
        <v>12</v>
      </c>
      <c r="O108" s="80"/>
      <c r="P108" s="80"/>
      <c r="Q108" s="80"/>
      <c r="R108" s="84">
        <f t="shared" si="8"/>
        <v>50</v>
      </c>
      <c r="S108" s="19" t="str">
        <f t="shared" si="9"/>
        <v>OK</v>
      </c>
      <c r="T108" s="48"/>
      <c r="U108" s="48"/>
      <c r="V108" s="48"/>
      <c r="W108" s="48"/>
      <c r="X108" s="48"/>
      <c r="Y108" s="50"/>
      <c r="Z108" s="50"/>
      <c r="AA108" s="50"/>
      <c r="AB108" s="50"/>
      <c r="AC108" s="50"/>
      <c r="AD108" s="50"/>
      <c r="AE108" s="50"/>
      <c r="AF108" s="51"/>
      <c r="AG108" s="51"/>
      <c r="AH108" s="51"/>
      <c r="AI108" s="51"/>
    </row>
    <row r="109" spans="1:35" ht="40" customHeight="1" x14ac:dyDescent="0.35">
      <c r="A109" s="109"/>
      <c r="B109" s="112"/>
      <c r="C109" s="33">
        <v>106</v>
      </c>
      <c r="D109" s="115"/>
      <c r="E109" s="39" t="s">
        <v>135</v>
      </c>
      <c r="F109" s="40" t="s">
        <v>37</v>
      </c>
      <c r="G109" s="40" t="s">
        <v>98</v>
      </c>
      <c r="H109" s="40" t="s">
        <v>29</v>
      </c>
      <c r="I109" s="38">
        <v>56.1</v>
      </c>
      <c r="J109" s="17">
        <v>1000</v>
      </c>
      <c r="K109" s="79">
        <f t="shared" si="5"/>
        <v>0</v>
      </c>
      <c r="L109" s="81">
        <f t="shared" si="6"/>
        <v>0</v>
      </c>
      <c r="M109" s="82"/>
      <c r="N109" s="83">
        <f t="shared" si="7"/>
        <v>250</v>
      </c>
      <c r="O109" s="80"/>
      <c r="P109" s="80"/>
      <c r="Q109" s="80"/>
      <c r="R109" s="84">
        <f t="shared" si="8"/>
        <v>1000</v>
      </c>
      <c r="S109" s="19" t="str">
        <f t="shared" si="9"/>
        <v>OK</v>
      </c>
      <c r="T109" s="48"/>
      <c r="U109" s="48"/>
      <c r="V109" s="48"/>
      <c r="W109" s="48"/>
      <c r="X109" s="48"/>
      <c r="Y109" s="50"/>
      <c r="Z109" s="50"/>
      <c r="AA109" s="50"/>
      <c r="AB109" s="50"/>
      <c r="AC109" s="50"/>
      <c r="AD109" s="50"/>
      <c r="AE109" s="50"/>
      <c r="AF109" s="51"/>
      <c r="AG109" s="51"/>
      <c r="AH109" s="51"/>
      <c r="AI109" s="51"/>
    </row>
    <row r="110" spans="1:35" ht="40" customHeight="1" x14ac:dyDescent="0.35">
      <c r="A110" s="109"/>
      <c r="B110" s="112"/>
      <c r="C110" s="33">
        <v>107</v>
      </c>
      <c r="D110" s="115"/>
      <c r="E110" s="39" t="s">
        <v>84</v>
      </c>
      <c r="F110" s="40" t="s">
        <v>125</v>
      </c>
      <c r="G110" s="40" t="s">
        <v>85</v>
      </c>
      <c r="H110" s="40" t="s">
        <v>29</v>
      </c>
      <c r="I110" s="38">
        <v>1215.22</v>
      </c>
      <c r="J110" s="17">
        <v>5</v>
      </c>
      <c r="K110" s="79">
        <f t="shared" si="5"/>
        <v>0</v>
      </c>
      <c r="L110" s="81">
        <f t="shared" si="6"/>
        <v>0</v>
      </c>
      <c r="M110" s="82"/>
      <c r="N110" s="83">
        <f t="shared" si="7"/>
        <v>1</v>
      </c>
      <c r="O110" s="80"/>
      <c r="P110" s="80"/>
      <c r="Q110" s="80"/>
      <c r="R110" s="84">
        <f t="shared" si="8"/>
        <v>5</v>
      </c>
      <c r="S110" s="19" t="str">
        <f t="shared" si="9"/>
        <v>OK</v>
      </c>
      <c r="T110" s="48"/>
      <c r="U110" s="48"/>
      <c r="V110" s="48"/>
      <c r="W110" s="48"/>
      <c r="X110" s="48"/>
      <c r="Y110" s="50"/>
      <c r="Z110" s="50"/>
      <c r="AA110" s="50"/>
      <c r="AB110" s="50"/>
      <c r="AC110" s="50"/>
      <c r="AD110" s="50"/>
      <c r="AE110" s="50"/>
      <c r="AF110" s="51"/>
      <c r="AG110" s="51"/>
      <c r="AH110" s="51"/>
      <c r="AI110" s="51"/>
    </row>
    <row r="111" spans="1:35" ht="40" customHeight="1" x14ac:dyDescent="0.35">
      <c r="A111" s="109"/>
      <c r="B111" s="112"/>
      <c r="C111" s="33">
        <v>108</v>
      </c>
      <c r="D111" s="115"/>
      <c r="E111" s="39" t="s">
        <v>86</v>
      </c>
      <c r="F111" s="40" t="s">
        <v>125</v>
      </c>
      <c r="G111" s="40" t="s">
        <v>87</v>
      </c>
      <c r="H111" s="40" t="s">
        <v>29</v>
      </c>
      <c r="I111" s="38">
        <v>496.61</v>
      </c>
      <c r="J111" s="17">
        <v>5</v>
      </c>
      <c r="K111" s="79">
        <f t="shared" si="5"/>
        <v>0</v>
      </c>
      <c r="L111" s="81">
        <f t="shared" si="6"/>
        <v>0</v>
      </c>
      <c r="M111" s="82"/>
      <c r="N111" s="83">
        <f t="shared" si="7"/>
        <v>1</v>
      </c>
      <c r="O111" s="80"/>
      <c r="P111" s="80"/>
      <c r="Q111" s="80"/>
      <c r="R111" s="84">
        <f t="shared" si="8"/>
        <v>5</v>
      </c>
      <c r="S111" s="19" t="str">
        <f t="shared" si="9"/>
        <v>OK</v>
      </c>
      <c r="T111" s="48"/>
      <c r="U111" s="48"/>
      <c r="V111" s="48"/>
      <c r="W111" s="48"/>
      <c r="X111" s="48"/>
      <c r="Y111" s="50"/>
      <c r="Z111" s="50"/>
      <c r="AA111" s="50"/>
      <c r="AB111" s="50"/>
      <c r="AC111" s="50"/>
      <c r="AD111" s="50"/>
      <c r="AE111" s="50"/>
      <c r="AF111" s="51"/>
      <c r="AG111" s="51"/>
      <c r="AH111" s="51"/>
      <c r="AI111" s="51"/>
    </row>
    <row r="112" spans="1:35" ht="40" customHeight="1" x14ac:dyDescent="0.35">
      <c r="A112" s="109"/>
      <c r="B112" s="112"/>
      <c r="C112" s="33">
        <v>109</v>
      </c>
      <c r="D112" s="115"/>
      <c r="E112" s="39" t="s">
        <v>89</v>
      </c>
      <c r="F112" s="40" t="s">
        <v>37</v>
      </c>
      <c r="G112" s="40" t="s">
        <v>28</v>
      </c>
      <c r="H112" s="40" t="s">
        <v>29</v>
      </c>
      <c r="I112" s="38">
        <v>205.87</v>
      </c>
      <c r="J112" s="17">
        <v>200</v>
      </c>
      <c r="K112" s="79">
        <f t="shared" si="5"/>
        <v>0</v>
      </c>
      <c r="L112" s="81">
        <f t="shared" si="6"/>
        <v>0</v>
      </c>
      <c r="M112" s="82"/>
      <c r="N112" s="83">
        <f t="shared" si="7"/>
        <v>50</v>
      </c>
      <c r="O112" s="80"/>
      <c r="P112" s="80"/>
      <c r="Q112" s="80"/>
      <c r="R112" s="84">
        <f t="shared" si="8"/>
        <v>200</v>
      </c>
      <c r="S112" s="19" t="str">
        <f t="shared" si="9"/>
        <v>OK</v>
      </c>
      <c r="T112" s="48"/>
      <c r="U112" s="48"/>
      <c r="V112" s="48"/>
      <c r="W112" s="48"/>
      <c r="X112" s="48"/>
      <c r="Y112" s="50"/>
      <c r="Z112" s="50"/>
      <c r="AA112" s="50"/>
      <c r="AB112" s="50"/>
      <c r="AC112" s="50"/>
      <c r="AD112" s="50"/>
      <c r="AE112" s="50"/>
      <c r="AF112" s="51"/>
      <c r="AG112" s="51"/>
      <c r="AH112" s="51"/>
      <c r="AI112" s="51"/>
    </row>
    <row r="113" spans="1:35" ht="40" customHeight="1" x14ac:dyDescent="0.35">
      <c r="A113" s="109"/>
      <c r="B113" s="112"/>
      <c r="C113" s="33">
        <v>110</v>
      </c>
      <c r="D113" s="115"/>
      <c r="E113" s="39" t="s">
        <v>90</v>
      </c>
      <c r="F113" s="40" t="s">
        <v>37</v>
      </c>
      <c r="G113" s="40" t="s">
        <v>28</v>
      </c>
      <c r="H113" s="40" t="s">
        <v>29</v>
      </c>
      <c r="I113" s="38">
        <v>115.8</v>
      </c>
      <c r="J113" s="17">
        <v>800</v>
      </c>
      <c r="K113" s="79">
        <f t="shared" si="5"/>
        <v>0</v>
      </c>
      <c r="L113" s="81">
        <f t="shared" si="6"/>
        <v>0</v>
      </c>
      <c r="M113" s="82"/>
      <c r="N113" s="83">
        <f t="shared" si="7"/>
        <v>200</v>
      </c>
      <c r="O113" s="80"/>
      <c r="P113" s="80"/>
      <c r="Q113" s="80"/>
      <c r="R113" s="84">
        <f t="shared" si="8"/>
        <v>800</v>
      </c>
      <c r="S113" s="19" t="str">
        <f t="shared" si="9"/>
        <v>OK</v>
      </c>
      <c r="T113" s="48"/>
      <c r="U113" s="48"/>
      <c r="V113" s="48"/>
      <c r="W113" s="48"/>
      <c r="X113" s="48"/>
      <c r="Y113" s="50"/>
      <c r="Z113" s="50"/>
      <c r="AA113" s="50"/>
      <c r="AB113" s="50"/>
      <c r="AC113" s="50"/>
      <c r="AD113" s="50"/>
      <c r="AE113" s="50"/>
      <c r="AF113" s="51"/>
      <c r="AG113" s="51"/>
      <c r="AH113" s="51"/>
      <c r="AI113" s="51"/>
    </row>
    <row r="114" spans="1:35" ht="40" customHeight="1" x14ac:dyDescent="0.35">
      <c r="A114" s="109"/>
      <c r="B114" s="112"/>
      <c r="C114" s="33">
        <v>111</v>
      </c>
      <c r="D114" s="115"/>
      <c r="E114" s="39" t="s">
        <v>91</v>
      </c>
      <c r="F114" s="40" t="s">
        <v>37</v>
      </c>
      <c r="G114" s="40" t="s">
        <v>92</v>
      </c>
      <c r="H114" s="40" t="s">
        <v>29</v>
      </c>
      <c r="I114" s="38">
        <v>20.76</v>
      </c>
      <c r="J114" s="17">
        <v>1000</v>
      </c>
      <c r="K114" s="79">
        <f t="shared" si="5"/>
        <v>0</v>
      </c>
      <c r="L114" s="81">
        <f t="shared" si="6"/>
        <v>0</v>
      </c>
      <c r="M114" s="82"/>
      <c r="N114" s="83">
        <f t="shared" si="7"/>
        <v>250</v>
      </c>
      <c r="O114" s="80"/>
      <c r="P114" s="80"/>
      <c r="Q114" s="80"/>
      <c r="R114" s="84">
        <f t="shared" si="8"/>
        <v>1000</v>
      </c>
      <c r="S114" s="19" t="str">
        <f t="shared" si="9"/>
        <v>OK</v>
      </c>
      <c r="T114" s="48"/>
      <c r="U114" s="48"/>
      <c r="V114" s="48"/>
      <c r="W114" s="48"/>
      <c r="X114" s="48"/>
      <c r="Y114" s="50"/>
      <c r="Z114" s="50"/>
      <c r="AA114" s="50"/>
      <c r="AB114" s="50"/>
      <c r="AC114" s="50"/>
      <c r="AD114" s="50"/>
      <c r="AE114" s="50"/>
      <c r="AF114" s="51"/>
      <c r="AG114" s="51"/>
      <c r="AH114" s="51"/>
      <c r="AI114" s="51"/>
    </row>
    <row r="115" spans="1:35" ht="40" customHeight="1" x14ac:dyDescent="0.35">
      <c r="A115" s="109"/>
      <c r="B115" s="112"/>
      <c r="C115" s="33">
        <v>112</v>
      </c>
      <c r="D115" s="115"/>
      <c r="E115" s="39" t="s">
        <v>93</v>
      </c>
      <c r="F115" s="40" t="s">
        <v>125</v>
      </c>
      <c r="G115" s="40" t="s">
        <v>28</v>
      </c>
      <c r="H115" s="40" t="s">
        <v>29</v>
      </c>
      <c r="I115" s="38">
        <v>192.14</v>
      </c>
      <c r="J115" s="17">
        <v>20</v>
      </c>
      <c r="K115" s="79">
        <f t="shared" si="5"/>
        <v>0</v>
      </c>
      <c r="L115" s="81">
        <f t="shared" si="6"/>
        <v>0</v>
      </c>
      <c r="M115" s="82"/>
      <c r="N115" s="83">
        <f t="shared" si="7"/>
        <v>5</v>
      </c>
      <c r="O115" s="80"/>
      <c r="P115" s="80"/>
      <c r="Q115" s="80"/>
      <c r="R115" s="84">
        <f t="shared" si="8"/>
        <v>20</v>
      </c>
      <c r="S115" s="19" t="str">
        <f t="shared" si="9"/>
        <v>OK</v>
      </c>
      <c r="T115" s="48"/>
      <c r="U115" s="48"/>
      <c r="V115" s="48"/>
      <c r="W115" s="48"/>
      <c r="X115" s="48"/>
      <c r="Y115" s="50"/>
      <c r="Z115" s="50"/>
      <c r="AA115" s="50"/>
      <c r="AB115" s="50"/>
      <c r="AC115" s="50"/>
      <c r="AD115" s="50"/>
      <c r="AE115" s="50"/>
      <c r="AF115" s="51"/>
      <c r="AG115" s="51"/>
      <c r="AH115" s="51"/>
      <c r="AI115" s="51"/>
    </row>
    <row r="116" spans="1:35" ht="40" customHeight="1" x14ac:dyDescent="0.35">
      <c r="A116" s="110"/>
      <c r="B116" s="113"/>
      <c r="C116" s="33">
        <v>113</v>
      </c>
      <c r="D116" s="116"/>
      <c r="E116" s="39" t="s">
        <v>94</v>
      </c>
      <c r="F116" s="40" t="s">
        <v>125</v>
      </c>
      <c r="G116" s="40" t="s">
        <v>28</v>
      </c>
      <c r="H116" s="40" t="s">
        <v>29</v>
      </c>
      <c r="I116" s="38">
        <v>210.16</v>
      </c>
      <c r="J116" s="17">
        <v>4</v>
      </c>
      <c r="K116" s="79">
        <f t="shared" si="5"/>
        <v>0</v>
      </c>
      <c r="L116" s="81">
        <f t="shared" si="6"/>
        <v>0</v>
      </c>
      <c r="M116" s="82"/>
      <c r="N116" s="83">
        <f t="shared" si="7"/>
        <v>1</v>
      </c>
      <c r="O116" s="80"/>
      <c r="P116" s="80"/>
      <c r="Q116" s="80"/>
      <c r="R116" s="84">
        <f t="shared" si="8"/>
        <v>4</v>
      </c>
      <c r="S116" s="19" t="str">
        <f t="shared" si="9"/>
        <v>OK</v>
      </c>
      <c r="T116" s="48"/>
      <c r="U116" s="48"/>
      <c r="V116" s="48"/>
      <c r="W116" s="48"/>
      <c r="X116" s="48"/>
      <c r="Y116" s="50"/>
      <c r="Z116" s="50"/>
      <c r="AA116" s="50"/>
      <c r="AB116" s="50"/>
      <c r="AC116" s="50"/>
      <c r="AD116" s="50"/>
      <c r="AE116" s="50"/>
      <c r="AF116" s="51"/>
      <c r="AG116" s="51"/>
      <c r="AH116" s="51"/>
      <c r="AI116" s="51"/>
    </row>
    <row r="117" spans="1:35" ht="40" customHeight="1" x14ac:dyDescent="0.35">
      <c r="A117" s="108" t="s">
        <v>142</v>
      </c>
      <c r="B117" s="111">
        <v>4</v>
      </c>
      <c r="C117" s="33">
        <v>114</v>
      </c>
      <c r="D117" s="114" t="s">
        <v>123</v>
      </c>
      <c r="E117" s="39" t="s">
        <v>27</v>
      </c>
      <c r="F117" s="40" t="s">
        <v>125</v>
      </c>
      <c r="G117" s="40" t="s">
        <v>28</v>
      </c>
      <c r="H117" s="40" t="s">
        <v>29</v>
      </c>
      <c r="I117" s="38">
        <v>250</v>
      </c>
      <c r="J117" s="17">
        <v>0</v>
      </c>
      <c r="K117" s="79">
        <f t="shared" si="5"/>
        <v>0</v>
      </c>
      <c r="L117" s="81">
        <f t="shared" si="6"/>
        <v>0</v>
      </c>
      <c r="M117" s="82"/>
      <c r="N117" s="83">
        <f t="shared" si="7"/>
        <v>0</v>
      </c>
      <c r="O117" s="80"/>
      <c r="P117" s="80"/>
      <c r="Q117" s="80"/>
      <c r="R117" s="84">
        <f t="shared" si="8"/>
        <v>0</v>
      </c>
      <c r="S117" s="19" t="str">
        <f t="shared" si="9"/>
        <v>OK</v>
      </c>
      <c r="T117" s="48"/>
      <c r="U117" s="48"/>
      <c r="V117" s="48"/>
      <c r="W117" s="48"/>
      <c r="X117" s="48"/>
      <c r="Y117" s="50"/>
      <c r="Z117" s="50"/>
      <c r="AA117" s="50"/>
      <c r="AB117" s="50"/>
      <c r="AC117" s="50"/>
      <c r="AD117" s="50"/>
      <c r="AE117" s="50"/>
      <c r="AF117" s="51"/>
      <c r="AG117" s="51"/>
      <c r="AH117" s="51"/>
      <c r="AI117" s="51"/>
    </row>
    <row r="118" spans="1:35" ht="40" customHeight="1" x14ac:dyDescent="0.35">
      <c r="A118" s="109"/>
      <c r="B118" s="112"/>
      <c r="C118" s="33">
        <v>115</v>
      </c>
      <c r="D118" s="115"/>
      <c r="E118" s="39" t="s">
        <v>30</v>
      </c>
      <c r="F118" s="40" t="s">
        <v>31</v>
      </c>
      <c r="G118" s="40" t="s">
        <v>28</v>
      </c>
      <c r="H118" s="40" t="s">
        <v>29</v>
      </c>
      <c r="I118" s="38">
        <v>20</v>
      </c>
      <c r="J118" s="17">
        <v>0</v>
      </c>
      <c r="K118" s="79">
        <f t="shared" si="5"/>
        <v>0</v>
      </c>
      <c r="L118" s="81">
        <f t="shared" si="6"/>
        <v>0</v>
      </c>
      <c r="M118" s="82"/>
      <c r="N118" s="83">
        <f t="shared" si="7"/>
        <v>0</v>
      </c>
      <c r="O118" s="80"/>
      <c r="P118" s="80"/>
      <c r="Q118" s="80"/>
      <c r="R118" s="84">
        <f t="shared" si="8"/>
        <v>0</v>
      </c>
      <c r="S118" s="19" t="str">
        <f t="shared" si="9"/>
        <v>OK</v>
      </c>
      <c r="T118" s="48"/>
      <c r="U118" s="48"/>
      <c r="V118" s="48"/>
      <c r="W118" s="48"/>
      <c r="X118" s="48"/>
      <c r="Y118" s="50"/>
      <c r="Z118" s="50"/>
      <c r="AA118" s="50"/>
      <c r="AB118" s="50"/>
      <c r="AC118" s="50"/>
      <c r="AD118" s="50"/>
      <c r="AE118" s="50"/>
      <c r="AF118" s="51"/>
      <c r="AG118" s="51"/>
      <c r="AH118" s="51"/>
      <c r="AI118" s="51"/>
    </row>
    <row r="119" spans="1:35" ht="40" customHeight="1" x14ac:dyDescent="0.35">
      <c r="A119" s="109"/>
      <c r="B119" s="112"/>
      <c r="C119" s="33">
        <v>116</v>
      </c>
      <c r="D119" s="115"/>
      <c r="E119" s="39" t="s">
        <v>32</v>
      </c>
      <c r="F119" s="40" t="s">
        <v>125</v>
      </c>
      <c r="G119" s="40" t="s">
        <v>28</v>
      </c>
      <c r="H119" s="40" t="s">
        <v>29</v>
      </c>
      <c r="I119" s="38">
        <v>32</v>
      </c>
      <c r="J119" s="17">
        <v>0</v>
      </c>
      <c r="K119" s="79">
        <f t="shared" si="5"/>
        <v>0</v>
      </c>
      <c r="L119" s="81">
        <f t="shared" si="6"/>
        <v>0</v>
      </c>
      <c r="M119" s="82"/>
      <c r="N119" s="83">
        <f t="shared" si="7"/>
        <v>0</v>
      </c>
      <c r="O119" s="80"/>
      <c r="P119" s="80"/>
      <c r="Q119" s="80"/>
      <c r="R119" s="84">
        <f t="shared" si="8"/>
        <v>0</v>
      </c>
      <c r="S119" s="19" t="str">
        <f t="shared" si="9"/>
        <v>OK</v>
      </c>
      <c r="T119" s="48"/>
      <c r="U119" s="48"/>
      <c r="V119" s="48"/>
      <c r="W119" s="48"/>
      <c r="X119" s="48"/>
      <c r="Y119" s="50"/>
      <c r="Z119" s="50"/>
      <c r="AA119" s="50"/>
      <c r="AB119" s="50"/>
      <c r="AC119" s="50"/>
      <c r="AD119" s="50"/>
      <c r="AE119" s="50"/>
      <c r="AF119" s="51"/>
      <c r="AG119" s="51"/>
      <c r="AH119" s="51"/>
      <c r="AI119" s="51"/>
    </row>
    <row r="120" spans="1:35" ht="40" customHeight="1" x14ac:dyDescent="0.35">
      <c r="A120" s="109"/>
      <c r="B120" s="112"/>
      <c r="C120" s="33">
        <v>117</v>
      </c>
      <c r="D120" s="115"/>
      <c r="E120" s="39" t="s">
        <v>33</v>
      </c>
      <c r="F120" s="40" t="s">
        <v>125</v>
      </c>
      <c r="G120" s="40" t="s">
        <v>34</v>
      </c>
      <c r="H120" s="40" t="s">
        <v>29</v>
      </c>
      <c r="I120" s="38">
        <v>52</v>
      </c>
      <c r="J120" s="17">
        <v>0</v>
      </c>
      <c r="K120" s="79">
        <f t="shared" si="5"/>
        <v>0</v>
      </c>
      <c r="L120" s="81">
        <f t="shared" si="6"/>
        <v>0</v>
      </c>
      <c r="M120" s="82"/>
      <c r="N120" s="83">
        <f t="shared" si="7"/>
        <v>0</v>
      </c>
      <c r="O120" s="80"/>
      <c r="P120" s="80"/>
      <c r="Q120" s="80"/>
      <c r="R120" s="84">
        <f t="shared" si="8"/>
        <v>0</v>
      </c>
      <c r="S120" s="19" t="str">
        <f t="shared" si="9"/>
        <v>OK</v>
      </c>
      <c r="T120" s="48"/>
      <c r="U120" s="48"/>
      <c r="V120" s="48"/>
      <c r="W120" s="48"/>
      <c r="X120" s="48"/>
      <c r="Y120" s="50"/>
      <c r="Z120" s="50"/>
      <c r="AA120" s="50"/>
      <c r="AB120" s="50"/>
      <c r="AC120" s="50"/>
      <c r="AD120" s="50"/>
      <c r="AE120" s="50"/>
      <c r="AF120" s="51"/>
      <c r="AG120" s="51"/>
      <c r="AH120" s="51"/>
      <c r="AI120" s="51"/>
    </row>
    <row r="121" spans="1:35" ht="40" customHeight="1" x14ac:dyDescent="0.35">
      <c r="A121" s="109"/>
      <c r="B121" s="112"/>
      <c r="C121" s="33">
        <v>118</v>
      </c>
      <c r="D121" s="115"/>
      <c r="E121" s="39" t="s">
        <v>35</v>
      </c>
      <c r="F121" s="40" t="s">
        <v>125</v>
      </c>
      <c r="G121" s="40" t="s">
        <v>36</v>
      </c>
      <c r="H121" s="40" t="s">
        <v>29</v>
      </c>
      <c r="I121" s="38">
        <v>75</v>
      </c>
      <c r="J121" s="17">
        <v>0</v>
      </c>
      <c r="K121" s="79">
        <f t="shared" si="5"/>
        <v>0</v>
      </c>
      <c r="L121" s="81">
        <f t="shared" si="6"/>
        <v>0</v>
      </c>
      <c r="M121" s="82"/>
      <c r="N121" s="83">
        <f t="shared" si="7"/>
        <v>0</v>
      </c>
      <c r="O121" s="80"/>
      <c r="P121" s="80"/>
      <c r="Q121" s="80"/>
      <c r="R121" s="84">
        <f t="shared" si="8"/>
        <v>0</v>
      </c>
      <c r="S121" s="19" t="str">
        <f t="shared" si="9"/>
        <v>OK</v>
      </c>
      <c r="T121" s="48"/>
      <c r="U121" s="48"/>
      <c r="V121" s="48"/>
      <c r="W121" s="48"/>
      <c r="X121" s="48"/>
      <c r="Y121" s="50"/>
      <c r="Z121" s="50"/>
      <c r="AA121" s="50"/>
      <c r="AB121" s="50"/>
      <c r="AC121" s="50"/>
      <c r="AD121" s="50"/>
      <c r="AE121" s="50"/>
      <c r="AF121" s="51"/>
      <c r="AG121" s="51"/>
      <c r="AH121" s="51"/>
      <c r="AI121" s="51"/>
    </row>
    <row r="122" spans="1:35" ht="40" customHeight="1" x14ac:dyDescent="0.35">
      <c r="A122" s="109"/>
      <c r="B122" s="112"/>
      <c r="C122" s="33">
        <v>119</v>
      </c>
      <c r="D122" s="115"/>
      <c r="E122" s="39" t="s">
        <v>127</v>
      </c>
      <c r="F122" s="40" t="s">
        <v>125</v>
      </c>
      <c r="G122" s="40" t="s">
        <v>28</v>
      </c>
      <c r="H122" s="40" t="s">
        <v>29</v>
      </c>
      <c r="I122" s="38">
        <v>6.59</v>
      </c>
      <c r="J122" s="17">
        <v>0</v>
      </c>
      <c r="K122" s="79">
        <f t="shared" si="5"/>
        <v>0</v>
      </c>
      <c r="L122" s="81">
        <f t="shared" si="6"/>
        <v>0</v>
      </c>
      <c r="M122" s="82"/>
      <c r="N122" s="83">
        <f t="shared" si="7"/>
        <v>0</v>
      </c>
      <c r="O122" s="80"/>
      <c r="P122" s="80"/>
      <c r="Q122" s="80"/>
      <c r="R122" s="84">
        <f t="shared" si="8"/>
        <v>0</v>
      </c>
      <c r="S122" s="19" t="str">
        <f t="shared" si="9"/>
        <v>OK</v>
      </c>
      <c r="T122" s="48"/>
      <c r="U122" s="48"/>
      <c r="V122" s="48"/>
      <c r="W122" s="48"/>
      <c r="X122" s="48"/>
      <c r="Y122" s="50"/>
      <c r="Z122" s="50"/>
      <c r="AA122" s="50"/>
      <c r="AB122" s="50"/>
      <c r="AC122" s="50"/>
      <c r="AD122" s="50"/>
      <c r="AE122" s="50"/>
      <c r="AF122" s="51"/>
      <c r="AG122" s="51"/>
      <c r="AH122" s="51"/>
      <c r="AI122" s="51"/>
    </row>
    <row r="123" spans="1:35" ht="40" customHeight="1" x14ac:dyDescent="0.35">
      <c r="A123" s="109"/>
      <c r="B123" s="112"/>
      <c r="C123" s="33">
        <v>120</v>
      </c>
      <c r="D123" s="115"/>
      <c r="E123" s="39" t="s">
        <v>128</v>
      </c>
      <c r="F123" s="40" t="s">
        <v>37</v>
      </c>
      <c r="G123" s="40" t="s">
        <v>38</v>
      </c>
      <c r="H123" s="40" t="s">
        <v>29</v>
      </c>
      <c r="I123" s="38">
        <v>13.33</v>
      </c>
      <c r="J123" s="17">
        <v>0</v>
      </c>
      <c r="K123" s="79">
        <f t="shared" si="5"/>
        <v>0</v>
      </c>
      <c r="L123" s="81">
        <f t="shared" si="6"/>
        <v>0</v>
      </c>
      <c r="M123" s="82"/>
      <c r="N123" s="83">
        <f t="shared" si="7"/>
        <v>0</v>
      </c>
      <c r="O123" s="80"/>
      <c r="P123" s="80"/>
      <c r="Q123" s="80"/>
      <c r="R123" s="84">
        <f t="shared" si="8"/>
        <v>0</v>
      </c>
      <c r="S123" s="19" t="str">
        <f t="shared" si="9"/>
        <v>OK</v>
      </c>
      <c r="T123" s="48"/>
      <c r="U123" s="48"/>
      <c r="V123" s="48"/>
      <c r="W123" s="48"/>
      <c r="X123" s="48"/>
      <c r="Y123" s="50"/>
      <c r="Z123" s="50"/>
      <c r="AA123" s="50"/>
      <c r="AB123" s="50"/>
      <c r="AC123" s="50"/>
      <c r="AD123" s="50"/>
      <c r="AE123" s="50"/>
      <c r="AF123" s="51"/>
      <c r="AG123" s="51"/>
      <c r="AH123" s="51"/>
      <c r="AI123" s="51"/>
    </row>
    <row r="124" spans="1:35" ht="40" customHeight="1" x14ac:dyDescent="0.35">
      <c r="A124" s="109"/>
      <c r="B124" s="112"/>
      <c r="C124" s="33">
        <v>121</v>
      </c>
      <c r="D124" s="115"/>
      <c r="E124" s="39" t="s">
        <v>129</v>
      </c>
      <c r="F124" s="40" t="s">
        <v>37</v>
      </c>
      <c r="G124" s="40" t="s">
        <v>39</v>
      </c>
      <c r="H124" s="40" t="s">
        <v>29</v>
      </c>
      <c r="I124" s="38">
        <v>19.63</v>
      </c>
      <c r="J124" s="17">
        <v>0</v>
      </c>
      <c r="K124" s="79">
        <f t="shared" si="5"/>
        <v>0</v>
      </c>
      <c r="L124" s="81">
        <f t="shared" si="6"/>
        <v>0</v>
      </c>
      <c r="M124" s="82"/>
      <c r="N124" s="83">
        <f t="shared" si="7"/>
        <v>0</v>
      </c>
      <c r="O124" s="80"/>
      <c r="P124" s="80"/>
      <c r="Q124" s="80"/>
      <c r="R124" s="84">
        <f t="shared" si="8"/>
        <v>0</v>
      </c>
      <c r="S124" s="19" t="str">
        <f t="shared" si="9"/>
        <v>OK</v>
      </c>
      <c r="T124" s="48"/>
      <c r="U124" s="48"/>
      <c r="V124" s="48"/>
      <c r="W124" s="48"/>
      <c r="X124" s="48"/>
      <c r="Y124" s="50"/>
      <c r="Z124" s="50"/>
      <c r="AA124" s="50"/>
      <c r="AB124" s="50"/>
      <c r="AC124" s="50"/>
      <c r="AD124" s="50"/>
      <c r="AE124" s="50"/>
      <c r="AF124" s="51"/>
      <c r="AG124" s="51"/>
      <c r="AH124" s="51"/>
      <c r="AI124" s="51"/>
    </row>
    <row r="125" spans="1:35" ht="40" customHeight="1" x14ac:dyDescent="0.35">
      <c r="A125" s="109"/>
      <c r="B125" s="112"/>
      <c r="C125" s="33">
        <v>122</v>
      </c>
      <c r="D125" s="115"/>
      <c r="E125" s="39" t="s">
        <v>130</v>
      </c>
      <c r="F125" s="40" t="s">
        <v>37</v>
      </c>
      <c r="G125" s="40" t="s">
        <v>40</v>
      </c>
      <c r="H125" s="40" t="s">
        <v>29</v>
      </c>
      <c r="I125" s="38">
        <v>21.33</v>
      </c>
      <c r="J125" s="17">
        <v>0</v>
      </c>
      <c r="K125" s="79">
        <f t="shared" si="5"/>
        <v>0</v>
      </c>
      <c r="L125" s="81">
        <f t="shared" si="6"/>
        <v>0</v>
      </c>
      <c r="M125" s="82"/>
      <c r="N125" s="83">
        <f t="shared" si="7"/>
        <v>0</v>
      </c>
      <c r="O125" s="80"/>
      <c r="P125" s="80"/>
      <c r="Q125" s="80"/>
      <c r="R125" s="84">
        <f t="shared" si="8"/>
        <v>0</v>
      </c>
      <c r="S125" s="19" t="str">
        <f t="shared" si="9"/>
        <v>OK</v>
      </c>
      <c r="T125" s="48"/>
      <c r="U125" s="48"/>
      <c r="V125" s="48"/>
      <c r="W125" s="48"/>
      <c r="X125" s="48"/>
      <c r="Y125" s="50"/>
      <c r="Z125" s="50"/>
      <c r="AA125" s="50"/>
      <c r="AB125" s="50"/>
      <c r="AC125" s="50"/>
      <c r="AD125" s="50"/>
      <c r="AE125" s="50"/>
      <c r="AF125" s="51"/>
      <c r="AG125" s="51"/>
      <c r="AH125" s="51"/>
      <c r="AI125" s="51"/>
    </row>
    <row r="126" spans="1:35" ht="40" customHeight="1" x14ac:dyDescent="0.35">
      <c r="A126" s="109"/>
      <c r="B126" s="112"/>
      <c r="C126" s="33">
        <v>123</v>
      </c>
      <c r="D126" s="115"/>
      <c r="E126" s="39" t="s">
        <v>41</v>
      </c>
      <c r="F126" s="40" t="s">
        <v>10</v>
      </c>
      <c r="G126" s="40" t="s">
        <v>28</v>
      </c>
      <c r="H126" s="40" t="s">
        <v>29</v>
      </c>
      <c r="I126" s="38">
        <v>74.28</v>
      </c>
      <c r="J126" s="17">
        <v>0</v>
      </c>
      <c r="K126" s="79">
        <f t="shared" si="5"/>
        <v>0</v>
      </c>
      <c r="L126" s="81">
        <f t="shared" si="6"/>
        <v>0</v>
      </c>
      <c r="M126" s="82"/>
      <c r="N126" s="83">
        <f t="shared" si="7"/>
        <v>0</v>
      </c>
      <c r="O126" s="80"/>
      <c r="P126" s="80"/>
      <c r="Q126" s="80"/>
      <c r="R126" s="84">
        <f t="shared" si="8"/>
        <v>0</v>
      </c>
      <c r="S126" s="19" t="str">
        <f t="shared" si="9"/>
        <v>OK</v>
      </c>
      <c r="T126" s="48"/>
      <c r="U126" s="48"/>
      <c r="V126" s="48"/>
      <c r="W126" s="48"/>
      <c r="X126" s="48"/>
      <c r="Y126" s="50"/>
      <c r="Z126" s="50"/>
      <c r="AA126" s="50"/>
      <c r="AB126" s="50"/>
      <c r="AC126" s="50"/>
      <c r="AD126" s="50"/>
      <c r="AE126" s="50"/>
      <c r="AF126" s="51"/>
      <c r="AG126" s="51"/>
      <c r="AH126" s="51"/>
      <c r="AI126" s="51"/>
    </row>
    <row r="127" spans="1:35" ht="40" customHeight="1" x14ac:dyDescent="0.35">
      <c r="A127" s="109"/>
      <c r="B127" s="112"/>
      <c r="C127" s="33">
        <v>124</v>
      </c>
      <c r="D127" s="115"/>
      <c r="E127" s="39" t="s">
        <v>42</v>
      </c>
      <c r="F127" s="40" t="s">
        <v>43</v>
      </c>
      <c r="G127" s="40" t="s">
        <v>28</v>
      </c>
      <c r="H127" s="40" t="s">
        <v>29</v>
      </c>
      <c r="I127" s="38">
        <v>26.57</v>
      </c>
      <c r="J127" s="17">
        <v>0</v>
      </c>
      <c r="K127" s="79">
        <f t="shared" si="5"/>
        <v>0</v>
      </c>
      <c r="L127" s="81">
        <f t="shared" si="6"/>
        <v>0</v>
      </c>
      <c r="M127" s="82"/>
      <c r="N127" s="83">
        <f t="shared" si="7"/>
        <v>0</v>
      </c>
      <c r="O127" s="80"/>
      <c r="P127" s="80"/>
      <c r="Q127" s="80"/>
      <c r="R127" s="84">
        <f t="shared" si="8"/>
        <v>0</v>
      </c>
      <c r="S127" s="19" t="str">
        <f t="shared" si="9"/>
        <v>OK</v>
      </c>
      <c r="T127" s="48"/>
      <c r="U127" s="48"/>
      <c r="V127" s="48"/>
      <c r="W127" s="48"/>
      <c r="X127" s="48"/>
      <c r="Y127" s="50"/>
      <c r="Z127" s="50"/>
      <c r="AA127" s="50"/>
      <c r="AB127" s="50"/>
      <c r="AC127" s="50"/>
      <c r="AD127" s="50"/>
      <c r="AE127" s="50"/>
      <c r="AF127" s="51"/>
      <c r="AG127" s="51"/>
      <c r="AH127" s="51"/>
      <c r="AI127" s="51"/>
    </row>
    <row r="128" spans="1:35" ht="40" customHeight="1" x14ac:dyDescent="0.35">
      <c r="A128" s="109"/>
      <c r="B128" s="112"/>
      <c r="C128" s="33">
        <v>125</v>
      </c>
      <c r="D128" s="115"/>
      <c r="E128" s="39" t="s">
        <v>44</v>
      </c>
      <c r="F128" s="40" t="s">
        <v>37</v>
      </c>
      <c r="G128" s="40" t="s">
        <v>45</v>
      </c>
      <c r="H128" s="40" t="s">
        <v>29</v>
      </c>
      <c r="I128" s="38">
        <v>34.21</v>
      </c>
      <c r="J128" s="17">
        <v>0</v>
      </c>
      <c r="K128" s="79">
        <f t="shared" si="5"/>
        <v>0</v>
      </c>
      <c r="L128" s="81">
        <f t="shared" si="6"/>
        <v>0</v>
      </c>
      <c r="M128" s="82"/>
      <c r="N128" s="83">
        <f t="shared" si="7"/>
        <v>0</v>
      </c>
      <c r="O128" s="80"/>
      <c r="P128" s="80"/>
      <c r="Q128" s="80"/>
      <c r="R128" s="84">
        <f t="shared" si="8"/>
        <v>0</v>
      </c>
      <c r="S128" s="19" t="str">
        <f t="shared" si="9"/>
        <v>OK</v>
      </c>
      <c r="T128" s="48"/>
      <c r="U128" s="48"/>
      <c r="V128" s="48"/>
      <c r="W128" s="48"/>
      <c r="X128" s="48"/>
      <c r="Y128" s="50"/>
      <c r="Z128" s="50"/>
      <c r="AA128" s="50"/>
      <c r="AB128" s="50"/>
      <c r="AC128" s="50"/>
      <c r="AD128" s="50"/>
      <c r="AE128" s="50"/>
      <c r="AF128" s="51"/>
      <c r="AG128" s="51"/>
      <c r="AH128" s="51"/>
      <c r="AI128" s="51"/>
    </row>
    <row r="129" spans="1:35" ht="40" customHeight="1" x14ac:dyDescent="0.35">
      <c r="A129" s="109"/>
      <c r="B129" s="112"/>
      <c r="C129" s="33">
        <v>126</v>
      </c>
      <c r="D129" s="115"/>
      <c r="E129" s="39" t="s">
        <v>46</v>
      </c>
      <c r="F129" s="40" t="s">
        <v>37</v>
      </c>
      <c r="G129" s="40" t="s">
        <v>47</v>
      </c>
      <c r="H129" s="40" t="s">
        <v>29</v>
      </c>
      <c r="I129" s="38">
        <v>27</v>
      </c>
      <c r="J129" s="17">
        <v>0</v>
      </c>
      <c r="K129" s="79">
        <f t="shared" si="5"/>
        <v>0</v>
      </c>
      <c r="L129" s="81">
        <f t="shared" si="6"/>
        <v>0</v>
      </c>
      <c r="M129" s="82"/>
      <c r="N129" s="83">
        <f t="shared" si="7"/>
        <v>0</v>
      </c>
      <c r="O129" s="80"/>
      <c r="P129" s="80"/>
      <c r="Q129" s="80"/>
      <c r="R129" s="84">
        <f t="shared" si="8"/>
        <v>0</v>
      </c>
      <c r="S129" s="19" t="str">
        <f t="shared" si="9"/>
        <v>OK</v>
      </c>
      <c r="T129" s="48"/>
      <c r="U129" s="48"/>
      <c r="V129" s="48"/>
      <c r="W129" s="48"/>
      <c r="X129" s="48"/>
      <c r="Y129" s="50"/>
      <c r="Z129" s="50"/>
      <c r="AA129" s="50"/>
      <c r="AB129" s="50"/>
      <c r="AC129" s="50"/>
      <c r="AD129" s="50"/>
      <c r="AE129" s="50"/>
      <c r="AF129" s="51"/>
      <c r="AG129" s="51"/>
      <c r="AH129" s="51"/>
      <c r="AI129" s="51"/>
    </row>
    <row r="130" spans="1:35" ht="40" customHeight="1" x14ac:dyDescent="0.35">
      <c r="A130" s="109"/>
      <c r="B130" s="112"/>
      <c r="C130" s="33">
        <v>127</v>
      </c>
      <c r="D130" s="115"/>
      <c r="E130" s="39" t="s">
        <v>48</v>
      </c>
      <c r="F130" s="40" t="s">
        <v>37</v>
      </c>
      <c r="G130" s="40" t="s">
        <v>49</v>
      </c>
      <c r="H130" s="40" t="s">
        <v>29</v>
      </c>
      <c r="I130" s="38">
        <v>19.21</v>
      </c>
      <c r="J130" s="17">
        <v>0</v>
      </c>
      <c r="K130" s="79">
        <f t="shared" si="5"/>
        <v>0</v>
      </c>
      <c r="L130" s="81">
        <f t="shared" si="6"/>
        <v>0</v>
      </c>
      <c r="M130" s="82"/>
      <c r="N130" s="83">
        <f t="shared" si="7"/>
        <v>0</v>
      </c>
      <c r="O130" s="80"/>
      <c r="P130" s="80"/>
      <c r="Q130" s="80"/>
      <c r="R130" s="84">
        <f t="shared" si="8"/>
        <v>0</v>
      </c>
      <c r="S130" s="19" t="str">
        <f t="shared" si="9"/>
        <v>OK</v>
      </c>
      <c r="T130" s="48"/>
      <c r="U130" s="48"/>
      <c r="V130" s="48"/>
      <c r="W130" s="48"/>
      <c r="X130" s="48"/>
      <c r="Y130" s="50"/>
      <c r="Z130" s="50"/>
      <c r="AA130" s="50"/>
      <c r="AB130" s="50"/>
      <c r="AC130" s="50"/>
      <c r="AD130" s="50"/>
      <c r="AE130" s="50"/>
      <c r="AF130" s="51"/>
      <c r="AG130" s="51"/>
      <c r="AH130" s="51"/>
      <c r="AI130" s="51"/>
    </row>
    <row r="131" spans="1:35" ht="40" customHeight="1" x14ac:dyDescent="0.35">
      <c r="A131" s="109"/>
      <c r="B131" s="112"/>
      <c r="C131" s="33">
        <v>128</v>
      </c>
      <c r="D131" s="115"/>
      <c r="E131" s="39" t="s">
        <v>50</v>
      </c>
      <c r="F131" s="40" t="s">
        <v>37</v>
      </c>
      <c r="G131" s="40" t="s">
        <v>51</v>
      </c>
      <c r="H131" s="40" t="s">
        <v>29</v>
      </c>
      <c r="I131" s="38">
        <v>240.3</v>
      </c>
      <c r="J131" s="17">
        <v>0</v>
      </c>
      <c r="K131" s="79">
        <f t="shared" si="5"/>
        <v>0</v>
      </c>
      <c r="L131" s="81">
        <f t="shared" si="6"/>
        <v>0</v>
      </c>
      <c r="M131" s="82"/>
      <c r="N131" s="83">
        <f t="shared" si="7"/>
        <v>0</v>
      </c>
      <c r="O131" s="80"/>
      <c r="P131" s="80"/>
      <c r="Q131" s="80"/>
      <c r="R131" s="84">
        <f t="shared" si="8"/>
        <v>0</v>
      </c>
      <c r="S131" s="19" t="str">
        <f t="shared" si="9"/>
        <v>OK</v>
      </c>
      <c r="T131" s="48"/>
      <c r="U131" s="48"/>
      <c r="V131" s="48"/>
      <c r="W131" s="48"/>
      <c r="X131" s="48"/>
      <c r="Y131" s="50"/>
      <c r="Z131" s="50"/>
      <c r="AA131" s="50"/>
      <c r="AB131" s="50"/>
      <c r="AC131" s="50"/>
      <c r="AD131" s="50"/>
      <c r="AE131" s="50"/>
      <c r="AF131" s="51"/>
      <c r="AG131" s="51"/>
      <c r="AH131" s="51"/>
      <c r="AI131" s="51"/>
    </row>
    <row r="132" spans="1:35" ht="40" customHeight="1" x14ac:dyDescent="0.35">
      <c r="A132" s="109"/>
      <c r="B132" s="112"/>
      <c r="C132" s="33">
        <v>129</v>
      </c>
      <c r="D132" s="115"/>
      <c r="E132" s="39" t="s">
        <v>52</v>
      </c>
      <c r="F132" s="40" t="s">
        <v>37</v>
      </c>
      <c r="G132" s="40" t="s">
        <v>53</v>
      </c>
      <c r="H132" s="40" t="s">
        <v>29</v>
      </c>
      <c r="I132" s="38">
        <v>262.35000000000002</v>
      </c>
      <c r="J132" s="17">
        <v>0</v>
      </c>
      <c r="K132" s="79">
        <f t="shared" si="5"/>
        <v>0</v>
      </c>
      <c r="L132" s="81">
        <f t="shared" si="6"/>
        <v>0</v>
      </c>
      <c r="M132" s="82"/>
      <c r="N132" s="83">
        <f t="shared" si="7"/>
        <v>0</v>
      </c>
      <c r="O132" s="80"/>
      <c r="P132" s="80"/>
      <c r="Q132" s="80"/>
      <c r="R132" s="84">
        <f t="shared" si="8"/>
        <v>0</v>
      </c>
      <c r="S132" s="19" t="str">
        <f t="shared" si="9"/>
        <v>OK</v>
      </c>
      <c r="T132" s="48"/>
      <c r="U132" s="48"/>
      <c r="V132" s="48"/>
      <c r="W132" s="48"/>
      <c r="X132" s="48"/>
      <c r="Y132" s="50"/>
      <c r="Z132" s="50"/>
      <c r="AA132" s="50"/>
      <c r="AB132" s="50"/>
      <c r="AC132" s="50"/>
      <c r="AD132" s="50"/>
      <c r="AE132" s="50"/>
      <c r="AF132" s="51"/>
      <c r="AG132" s="51"/>
      <c r="AH132" s="51"/>
      <c r="AI132" s="51"/>
    </row>
    <row r="133" spans="1:35" ht="40" customHeight="1" x14ac:dyDescent="0.35">
      <c r="A133" s="109"/>
      <c r="B133" s="112"/>
      <c r="C133" s="33">
        <v>130</v>
      </c>
      <c r="D133" s="115"/>
      <c r="E133" s="39" t="s">
        <v>54</v>
      </c>
      <c r="F133" s="40" t="s">
        <v>37</v>
      </c>
      <c r="G133" s="40" t="s">
        <v>95</v>
      </c>
      <c r="H133" s="40" t="s">
        <v>29</v>
      </c>
      <c r="I133" s="38">
        <v>86.48</v>
      </c>
      <c r="J133" s="17">
        <v>0</v>
      </c>
      <c r="K133" s="79">
        <f t="shared" ref="K133:K196" si="10">IF(SUM(T133:AK133)&gt;J133,J133,SUM(T133:AK133))</f>
        <v>0</v>
      </c>
      <c r="L133" s="81">
        <f t="shared" ref="L133:L196" si="11">(SUM(T133:AK133))</f>
        <v>0</v>
      </c>
      <c r="M133" s="82"/>
      <c r="N133" s="83">
        <f t="shared" ref="N133:N196" si="12">ROUND(IF(J133*0.25-0.5&lt;0,0,J133*0.25-0.5),0)-Q133-O133</f>
        <v>0</v>
      </c>
      <c r="O133" s="80"/>
      <c r="P133" s="80"/>
      <c r="Q133" s="80"/>
      <c r="R133" s="84">
        <f t="shared" ref="R133:R196" si="13">J133-(SUM(T133:AC133))+M133</f>
        <v>0</v>
      </c>
      <c r="S133" s="19" t="str">
        <f t="shared" si="9"/>
        <v>OK</v>
      </c>
      <c r="T133" s="48"/>
      <c r="U133" s="48"/>
      <c r="V133" s="48"/>
      <c r="W133" s="48"/>
      <c r="X133" s="48"/>
      <c r="Y133" s="50"/>
      <c r="Z133" s="50"/>
      <c r="AA133" s="50"/>
      <c r="AB133" s="50"/>
      <c r="AC133" s="50"/>
      <c r="AD133" s="50"/>
      <c r="AE133" s="50"/>
      <c r="AF133" s="51"/>
      <c r="AG133" s="51"/>
      <c r="AH133" s="51"/>
      <c r="AI133" s="51"/>
    </row>
    <row r="134" spans="1:35" ht="40" customHeight="1" x14ac:dyDescent="0.35">
      <c r="A134" s="109"/>
      <c r="B134" s="112"/>
      <c r="C134" s="33">
        <v>131</v>
      </c>
      <c r="D134" s="115"/>
      <c r="E134" s="39" t="s">
        <v>56</v>
      </c>
      <c r="F134" s="40" t="s">
        <v>37</v>
      </c>
      <c r="G134" s="40" t="s">
        <v>96</v>
      </c>
      <c r="H134" s="40" t="s">
        <v>29</v>
      </c>
      <c r="I134" s="38">
        <v>33.17</v>
      </c>
      <c r="J134" s="17">
        <v>0</v>
      </c>
      <c r="K134" s="79">
        <f t="shared" si="10"/>
        <v>0</v>
      </c>
      <c r="L134" s="81">
        <f t="shared" si="11"/>
        <v>0</v>
      </c>
      <c r="M134" s="82"/>
      <c r="N134" s="83">
        <f t="shared" si="12"/>
        <v>0</v>
      </c>
      <c r="O134" s="80"/>
      <c r="P134" s="80"/>
      <c r="Q134" s="80"/>
      <c r="R134" s="84">
        <f t="shared" si="13"/>
        <v>0</v>
      </c>
      <c r="S134" s="19" t="str">
        <f t="shared" si="9"/>
        <v>OK</v>
      </c>
      <c r="T134" s="48"/>
      <c r="U134" s="48"/>
      <c r="V134" s="48"/>
      <c r="W134" s="48"/>
      <c r="X134" s="48"/>
      <c r="Y134" s="50"/>
      <c r="Z134" s="50"/>
      <c r="AA134" s="50"/>
      <c r="AB134" s="50"/>
      <c r="AC134" s="50"/>
      <c r="AD134" s="50"/>
      <c r="AE134" s="50"/>
      <c r="AF134" s="51"/>
      <c r="AG134" s="51"/>
      <c r="AH134" s="51"/>
      <c r="AI134" s="51"/>
    </row>
    <row r="135" spans="1:35" ht="40" customHeight="1" x14ac:dyDescent="0.35">
      <c r="A135" s="109"/>
      <c r="B135" s="112"/>
      <c r="C135" s="33">
        <v>132</v>
      </c>
      <c r="D135" s="115"/>
      <c r="E135" s="39" t="s">
        <v>58</v>
      </c>
      <c r="F135" s="40" t="s">
        <v>37</v>
      </c>
      <c r="G135" s="40" t="s">
        <v>59</v>
      </c>
      <c r="H135" s="40" t="s">
        <v>29</v>
      </c>
      <c r="I135" s="38">
        <v>74.31</v>
      </c>
      <c r="J135" s="17">
        <v>0</v>
      </c>
      <c r="K135" s="79">
        <f t="shared" si="10"/>
        <v>0</v>
      </c>
      <c r="L135" s="81">
        <f t="shared" si="11"/>
        <v>0</v>
      </c>
      <c r="M135" s="82"/>
      <c r="N135" s="83">
        <f t="shared" si="12"/>
        <v>0</v>
      </c>
      <c r="O135" s="80"/>
      <c r="P135" s="80"/>
      <c r="Q135" s="80"/>
      <c r="R135" s="84">
        <f t="shared" si="13"/>
        <v>0</v>
      </c>
      <c r="S135" s="19" t="str">
        <f t="shared" si="9"/>
        <v>OK</v>
      </c>
      <c r="T135" s="48"/>
      <c r="U135" s="48"/>
      <c r="V135" s="48"/>
      <c r="W135" s="48"/>
      <c r="X135" s="48"/>
      <c r="Y135" s="50"/>
      <c r="Z135" s="50"/>
      <c r="AA135" s="50"/>
      <c r="AB135" s="50"/>
      <c r="AC135" s="50"/>
      <c r="AD135" s="50"/>
      <c r="AE135" s="50"/>
      <c r="AF135" s="51"/>
      <c r="AG135" s="51"/>
      <c r="AH135" s="51"/>
      <c r="AI135" s="51"/>
    </row>
    <row r="136" spans="1:35" ht="40" customHeight="1" x14ac:dyDescent="0.35">
      <c r="A136" s="109"/>
      <c r="B136" s="112"/>
      <c r="C136" s="33">
        <v>133</v>
      </c>
      <c r="D136" s="115"/>
      <c r="E136" s="39" t="s">
        <v>60</v>
      </c>
      <c r="F136" s="40" t="s">
        <v>37</v>
      </c>
      <c r="G136" s="40" t="s">
        <v>61</v>
      </c>
      <c r="H136" s="40" t="s">
        <v>29</v>
      </c>
      <c r="I136" s="38">
        <v>124.47</v>
      </c>
      <c r="J136" s="17">
        <v>0</v>
      </c>
      <c r="K136" s="79">
        <f t="shared" si="10"/>
        <v>0</v>
      </c>
      <c r="L136" s="81">
        <f t="shared" si="11"/>
        <v>0</v>
      </c>
      <c r="M136" s="82"/>
      <c r="N136" s="83">
        <f t="shared" si="12"/>
        <v>0</v>
      </c>
      <c r="O136" s="80"/>
      <c r="P136" s="80"/>
      <c r="Q136" s="80"/>
      <c r="R136" s="84">
        <f t="shared" si="13"/>
        <v>0</v>
      </c>
      <c r="S136" s="19" t="str">
        <f t="shared" si="9"/>
        <v>OK</v>
      </c>
      <c r="T136" s="48"/>
      <c r="U136" s="48"/>
      <c r="V136" s="48"/>
      <c r="W136" s="48"/>
      <c r="X136" s="48"/>
      <c r="Y136" s="50"/>
      <c r="Z136" s="50"/>
      <c r="AA136" s="50"/>
      <c r="AB136" s="50"/>
      <c r="AC136" s="50"/>
      <c r="AD136" s="50"/>
      <c r="AE136" s="50"/>
      <c r="AF136" s="51"/>
      <c r="AG136" s="51"/>
      <c r="AH136" s="51"/>
      <c r="AI136" s="51"/>
    </row>
    <row r="137" spans="1:35" ht="40" customHeight="1" x14ac:dyDescent="0.35">
      <c r="A137" s="109"/>
      <c r="B137" s="112"/>
      <c r="C137" s="33">
        <v>134</v>
      </c>
      <c r="D137" s="115"/>
      <c r="E137" s="39" t="s">
        <v>62</v>
      </c>
      <c r="F137" s="40" t="s">
        <v>125</v>
      </c>
      <c r="G137" s="40" t="s">
        <v>63</v>
      </c>
      <c r="H137" s="40" t="s">
        <v>29</v>
      </c>
      <c r="I137" s="38">
        <v>1329.82</v>
      </c>
      <c r="J137" s="17">
        <v>0</v>
      </c>
      <c r="K137" s="79">
        <f t="shared" si="10"/>
        <v>0</v>
      </c>
      <c r="L137" s="81">
        <f t="shared" si="11"/>
        <v>0</v>
      </c>
      <c r="M137" s="82"/>
      <c r="N137" s="83">
        <f t="shared" si="12"/>
        <v>0</v>
      </c>
      <c r="O137" s="80"/>
      <c r="P137" s="80"/>
      <c r="Q137" s="80"/>
      <c r="R137" s="84">
        <f t="shared" si="13"/>
        <v>0</v>
      </c>
      <c r="S137" s="19" t="str">
        <f t="shared" si="9"/>
        <v>OK</v>
      </c>
      <c r="T137" s="48"/>
      <c r="U137" s="48"/>
      <c r="V137" s="48"/>
      <c r="W137" s="48"/>
      <c r="X137" s="48"/>
      <c r="Y137" s="50"/>
      <c r="Z137" s="50"/>
      <c r="AA137" s="50"/>
      <c r="AB137" s="50"/>
      <c r="AC137" s="50"/>
      <c r="AD137" s="50"/>
      <c r="AE137" s="50"/>
      <c r="AF137" s="51"/>
      <c r="AG137" s="51"/>
      <c r="AH137" s="51"/>
      <c r="AI137" s="51"/>
    </row>
    <row r="138" spans="1:35" ht="40" customHeight="1" x14ac:dyDescent="0.35">
      <c r="A138" s="109"/>
      <c r="B138" s="112"/>
      <c r="C138" s="33">
        <v>135</v>
      </c>
      <c r="D138" s="115"/>
      <c r="E138" s="39" t="s">
        <v>64</v>
      </c>
      <c r="F138" s="40" t="s">
        <v>125</v>
      </c>
      <c r="G138" s="40" t="s">
        <v>63</v>
      </c>
      <c r="H138" s="40" t="s">
        <v>29</v>
      </c>
      <c r="I138" s="38">
        <v>699.23</v>
      </c>
      <c r="J138" s="17">
        <v>0</v>
      </c>
      <c r="K138" s="79">
        <f t="shared" si="10"/>
        <v>0</v>
      </c>
      <c r="L138" s="81">
        <f t="shared" si="11"/>
        <v>0</v>
      </c>
      <c r="M138" s="82"/>
      <c r="N138" s="83">
        <f t="shared" si="12"/>
        <v>0</v>
      </c>
      <c r="O138" s="80"/>
      <c r="P138" s="80"/>
      <c r="Q138" s="80"/>
      <c r="R138" s="84">
        <f t="shared" si="13"/>
        <v>0</v>
      </c>
      <c r="S138" s="19" t="str">
        <f t="shared" si="9"/>
        <v>OK</v>
      </c>
      <c r="T138" s="48"/>
      <c r="U138" s="48"/>
      <c r="V138" s="48"/>
      <c r="W138" s="48"/>
      <c r="X138" s="48"/>
      <c r="Y138" s="50"/>
      <c r="Z138" s="50"/>
      <c r="AA138" s="50"/>
      <c r="AB138" s="50"/>
      <c r="AC138" s="50"/>
      <c r="AD138" s="50"/>
      <c r="AE138" s="50"/>
      <c r="AF138" s="51"/>
      <c r="AG138" s="51"/>
      <c r="AH138" s="51"/>
      <c r="AI138" s="51"/>
    </row>
    <row r="139" spans="1:35" ht="40" customHeight="1" x14ac:dyDescent="0.35">
      <c r="A139" s="109"/>
      <c r="B139" s="112"/>
      <c r="C139" s="33">
        <v>136</v>
      </c>
      <c r="D139" s="115"/>
      <c r="E139" s="39" t="s">
        <v>65</v>
      </c>
      <c r="F139" s="40" t="s">
        <v>125</v>
      </c>
      <c r="G139" s="40" t="s">
        <v>66</v>
      </c>
      <c r="H139" s="40" t="s">
        <v>29</v>
      </c>
      <c r="I139" s="38">
        <v>188.79</v>
      </c>
      <c r="J139" s="17">
        <v>0</v>
      </c>
      <c r="K139" s="79">
        <f t="shared" si="10"/>
        <v>0</v>
      </c>
      <c r="L139" s="81">
        <f t="shared" si="11"/>
        <v>0</v>
      </c>
      <c r="M139" s="82"/>
      <c r="N139" s="83">
        <f t="shared" si="12"/>
        <v>0</v>
      </c>
      <c r="O139" s="80"/>
      <c r="P139" s="80"/>
      <c r="Q139" s="80"/>
      <c r="R139" s="84">
        <f t="shared" si="13"/>
        <v>0</v>
      </c>
      <c r="S139" s="19" t="str">
        <f t="shared" si="9"/>
        <v>OK</v>
      </c>
      <c r="T139" s="48"/>
      <c r="U139" s="48"/>
      <c r="V139" s="48"/>
      <c r="W139" s="48"/>
      <c r="X139" s="48"/>
      <c r="Y139" s="50"/>
      <c r="Z139" s="50"/>
      <c r="AA139" s="50"/>
      <c r="AB139" s="50"/>
      <c r="AC139" s="50"/>
      <c r="AD139" s="50"/>
      <c r="AE139" s="50"/>
      <c r="AF139" s="51"/>
      <c r="AG139" s="51"/>
      <c r="AH139" s="51"/>
      <c r="AI139" s="51"/>
    </row>
    <row r="140" spans="1:35" ht="40" customHeight="1" x14ac:dyDescent="0.35">
      <c r="A140" s="109"/>
      <c r="B140" s="112"/>
      <c r="C140" s="33">
        <v>137</v>
      </c>
      <c r="D140" s="115"/>
      <c r="E140" s="39" t="s">
        <v>67</v>
      </c>
      <c r="F140" s="40" t="s">
        <v>125</v>
      </c>
      <c r="G140" s="40" t="s">
        <v>68</v>
      </c>
      <c r="H140" s="40" t="s">
        <v>29</v>
      </c>
      <c r="I140" s="38">
        <v>867.11</v>
      </c>
      <c r="J140" s="17">
        <v>0</v>
      </c>
      <c r="K140" s="79">
        <f t="shared" si="10"/>
        <v>0</v>
      </c>
      <c r="L140" s="81">
        <f t="shared" si="11"/>
        <v>0</v>
      </c>
      <c r="M140" s="82"/>
      <c r="N140" s="83">
        <f t="shared" si="12"/>
        <v>0</v>
      </c>
      <c r="O140" s="80"/>
      <c r="P140" s="80"/>
      <c r="Q140" s="80"/>
      <c r="R140" s="84">
        <f t="shared" si="13"/>
        <v>0</v>
      </c>
      <c r="S140" s="19" t="str">
        <f t="shared" si="9"/>
        <v>OK</v>
      </c>
      <c r="T140" s="48"/>
      <c r="U140" s="48"/>
      <c r="V140" s="48"/>
      <c r="W140" s="48"/>
      <c r="X140" s="48"/>
      <c r="Y140" s="50"/>
      <c r="Z140" s="50"/>
      <c r="AA140" s="50"/>
      <c r="AB140" s="50"/>
      <c r="AC140" s="50"/>
      <c r="AD140" s="50"/>
      <c r="AE140" s="50"/>
      <c r="AF140" s="51"/>
      <c r="AG140" s="51"/>
      <c r="AH140" s="51"/>
      <c r="AI140" s="51"/>
    </row>
    <row r="141" spans="1:35" ht="40" customHeight="1" x14ac:dyDescent="0.35">
      <c r="A141" s="109"/>
      <c r="B141" s="112"/>
      <c r="C141" s="33">
        <v>138</v>
      </c>
      <c r="D141" s="115"/>
      <c r="E141" s="39" t="s">
        <v>69</v>
      </c>
      <c r="F141" s="40" t="s">
        <v>125</v>
      </c>
      <c r="G141" s="40" t="s">
        <v>28</v>
      </c>
      <c r="H141" s="40" t="s">
        <v>29</v>
      </c>
      <c r="I141" s="38">
        <v>433.26</v>
      </c>
      <c r="J141" s="17">
        <v>0</v>
      </c>
      <c r="K141" s="79">
        <f t="shared" si="10"/>
        <v>0</v>
      </c>
      <c r="L141" s="81">
        <f t="shared" si="11"/>
        <v>0</v>
      </c>
      <c r="M141" s="82"/>
      <c r="N141" s="83">
        <f t="shared" si="12"/>
        <v>0</v>
      </c>
      <c r="O141" s="80"/>
      <c r="P141" s="80"/>
      <c r="Q141" s="80"/>
      <c r="R141" s="84">
        <f t="shared" si="13"/>
        <v>0</v>
      </c>
      <c r="S141" s="19" t="str">
        <f t="shared" si="9"/>
        <v>OK</v>
      </c>
      <c r="T141" s="48"/>
      <c r="U141" s="48"/>
      <c r="V141" s="48"/>
      <c r="W141" s="48"/>
      <c r="X141" s="48"/>
      <c r="Y141" s="50"/>
      <c r="Z141" s="50"/>
      <c r="AA141" s="50"/>
      <c r="AB141" s="50"/>
      <c r="AC141" s="50"/>
      <c r="AD141" s="50"/>
      <c r="AE141" s="50"/>
      <c r="AF141" s="51"/>
      <c r="AG141" s="51"/>
      <c r="AH141" s="51"/>
      <c r="AI141" s="51"/>
    </row>
    <row r="142" spans="1:35" ht="40" customHeight="1" x14ac:dyDescent="0.35">
      <c r="A142" s="109"/>
      <c r="B142" s="112"/>
      <c r="C142" s="33">
        <v>139</v>
      </c>
      <c r="D142" s="115"/>
      <c r="E142" s="39" t="s">
        <v>70</v>
      </c>
      <c r="F142" s="40" t="s">
        <v>125</v>
      </c>
      <c r="G142" s="40" t="s">
        <v>71</v>
      </c>
      <c r="H142" s="40" t="s">
        <v>29</v>
      </c>
      <c r="I142" s="38">
        <v>164.74</v>
      </c>
      <c r="J142" s="17">
        <v>0</v>
      </c>
      <c r="K142" s="79">
        <f t="shared" si="10"/>
        <v>0</v>
      </c>
      <c r="L142" s="81">
        <f t="shared" si="11"/>
        <v>0</v>
      </c>
      <c r="M142" s="82"/>
      <c r="N142" s="83">
        <f t="shared" si="12"/>
        <v>0</v>
      </c>
      <c r="O142" s="80"/>
      <c r="P142" s="80"/>
      <c r="Q142" s="80"/>
      <c r="R142" s="84">
        <f t="shared" si="13"/>
        <v>0</v>
      </c>
      <c r="S142" s="19" t="str">
        <f t="shared" si="9"/>
        <v>OK</v>
      </c>
      <c r="T142" s="48"/>
      <c r="U142" s="48"/>
      <c r="V142" s="48"/>
      <c r="W142" s="48"/>
      <c r="X142" s="48"/>
      <c r="Y142" s="50"/>
      <c r="Z142" s="50"/>
      <c r="AA142" s="50"/>
      <c r="AB142" s="50"/>
      <c r="AC142" s="50"/>
      <c r="AD142" s="50"/>
      <c r="AE142" s="50"/>
      <c r="AF142" s="51"/>
      <c r="AG142" s="51"/>
      <c r="AH142" s="51"/>
      <c r="AI142" s="51"/>
    </row>
    <row r="143" spans="1:35" ht="40" customHeight="1" x14ac:dyDescent="0.35">
      <c r="A143" s="109"/>
      <c r="B143" s="112"/>
      <c r="C143" s="33">
        <v>140</v>
      </c>
      <c r="D143" s="115"/>
      <c r="E143" s="39" t="s">
        <v>72</v>
      </c>
      <c r="F143" s="40" t="s">
        <v>125</v>
      </c>
      <c r="G143" s="40" t="s">
        <v>73</v>
      </c>
      <c r="H143" s="40" t="s">
        <v>29</v>
      </c>
      <c r="I143" s="38">
        <v>960</v>
      </c>
      <c r="J143" s="17">
        <v>0</v>
      </c>
      <c r="K143" s="79">
        <f t="shared" si="10"/>
        <v>0</v>
      </c>
      <c r="L143" s="81">
        <f t="shared" si="11"/>
        <v>0</v>
      </c>
      <c r="M143" s="82"/>
      <c r="N143" s="83">
        <f t="shared" si="12"/>
        <v>0</v>
      </c>
      <c r="O143" s="80"/>
      <c r="P143" s="80"/>
      <c r="Q143" s="80"/>
      <c r="R143" s="84">
        <f t="shared" si="13"/>
        <v>0</v>
      </c>
      <c r="S143" s="19" t="str">
        <f t="shared" si="9"/>
        <v>OK</v>
      </c>
      <c r="T143" s="48"/>
      <c r="U143" s="48"/>
      <c r="V143" s="48"/>
      <c r="W143" s="48"/>
      <c r="X143" s="48"/>
      <c r="Y143" s="50"/>
      <c r="Z143" s="50"/>
      <c r="AA143" s="50"/>
      <c r="AB143" s="50"/>
      <c r="AC143" s="50"/>
      <c r="AD143" s="50"/>
      <c r="AE143" s="50"/>
      <c r="AF143" s="51"/>
      <c r="AG143" s="51"/>
      <c r="AH143" s="51"/>
      <c r="AI143" s="51"/>
    </row>
    <row r="144" spans="1:35" ht="40" customHeight="1" x14ac:dyDescent="0.35">
      <c r="A144" s="109"/>
      <c r="B144" s="112"/>
      <c r="C144" s="33">
        <v>141</v>
      </c>
      <c r="D144" s="115"/>
      <c r="E144" s="39" t="s">
        <v>74</v>
      </c>
      <c r="F144" s="40" t="s">
        <v>125</v>
      </c>
      <c r="G144" s="40" t="s">
        <v>75</v>
      </c>
      <c r="H144" s="40" t="s">
        <v>29</v>
      </c>
      <c r="I144" s="38">
        <v>1340</v>
      </c>
      <c r="J144" s="17">
        <v>0</v>
      </c>
      <c r="K144" s="79">
        <f t="shared" si="10"/>
        <v>0</v>
      </c>
      <c r="L144" s="81">
        <f t="shared" si="11"/>
        <v>0</v>
      </c>
      <c r="M144" s="82"/>
      <c r="N144" s="83">
        <f t="shared" si="12"/>
        <v>0</v>
      </c>
      <c r="O144" s="80"/>
      <c r="P144" s="80"/>
      <c r="Q144" s="80"/>
      <c r="R144" s="84">
        <f t="shared" si="13"/>
        <v>0</v>
      </c>
      <c r="S144" s="19" t="str">
        <f t="shared" si="9"/>
        <v>OK</v>
      </c>
      <c r="T144" s="48"/>
      <c r="U144" s="48"/>
      <c r="V144" s="48"/>
      <c r="W144" s="48"/>
      <c r="X144" s="48"/>
      <c r="Y144" s="50"/>
      <c r="Z144" s="50"/>
      <c r="AA144" s="50"/>
      <c r="AB144" s="50"/>
      <c r="AC144" s="50"/>
      <c r="AD144" s="50"/>
      <c r="AE144" s="50"/>
      <c r="AF144" s="51"/>
      <c r="AG144" s="51"/>
      <c r="AH144" s="51"/>
      <c r="AI144" s="51"/>
    </row>
    <row r="145" spans="1:35" ht="40" customHeight="1" x14ac:dyDescent="0.35">
      <c r="A145" s="109"/>
      <c r="B145" s="112"/>
      <c r="C145" s="33">
        <v>142</v>
      </c>
      <c r="D145" s="115"/>
      <c r="E145" s="39" t="s">
        <v>76</v>
      </c>
      <c r="F145" s="40" t="s">
        <v>125</v>
      </c>
      <c r="G145" s="40" t="s">
        <v>28</v>
      </c>
      <c r="H145" s="40" t="s">
        <v>29</v>
      </c>
      <c r="I145" s="38">
        <v>716.77</v>
      </c>
      <c r="J145" s="17">
        <v>0</v>
      </c>
      <c r="K145" s="79">
        <f t="shared" si="10"/>
        <v>0</v>
      </c>
      <c r="L145" s="81">
        <f t="shared" si="11"/>
        <v>0</v>
      </c>
      <c r="M145" s="82"/>
      <c r="N145" s="83">
        <f t="shared" si="12"/>
        <v>0</v>
      </c>
      <c r="O145" s="80"/>
      <c r="P145" s="80"/>
      <c r="Q145" s="80"/>
      <c r="R145" s="84">
        <f t="shared" si="13"/>
        <v>0</v>
      </c>
      <c r="S145" s="19" t="str">
        <f t="shared" si="9"/>
        <v>OK</v>
      </c>
      <c r="T145" s="48"/>
      <c r="U145" s="48"/>
      <c r="V145" s="48"/>
      <c r="W145" s="48"/>
      <c r="X145" s="48"/>
      <c r="Y145" s="50"/>
      <c r="Z145" s="50"/>
      <c r="AA145" s="50"/>
      <c r="AB145" s="50"/>
      <c r="AC145" s="50"/>
      <c r="AD145" s="50"/>
      <c r="AE145" s="50"/>
      <c r="AF145" s="51"/>
      <c r="AG145" s="51"/>
      <c r="AH145" s="51"/>
      <c r="AI145" s="51"/>
    </row>
    <row r="146" spans="1:35" ht="40" customHeight="1" x14ac:dyDescent="0.35">
      <c r="A146" s="109"/>
      <c r="B146" s="112"/>
      <c r="C146" s="33">
        <v>143</v>
      </c>
      <c r="D146" s="115"/>
      <c r="E146" s="39" t="s">
        <v>77</v>
      </c>
      <c r="F146" s="40" t="s">
        <v>125</v>
      </c>
      <c r="G146" s="40" t="s">
        <v>28</v>
      </c>
      <c r="H146" s="40" t="s">
        <v>29</v>
      </c>
      <c r="I146" s="38">
        <v>1353.57</v>
      </c>
      <c r="J146" s="17">
        <v>0</v>
      </c>
      <c r="K146" s="79">
        <f t="shared" si="10"/>
        <v>0</v>
      </c>
      <c r="L146" s="81">
        <f t="shared" si="11"/>
        <v>0</v>
      </c>
      <c r="M146" s="82"/>
      <c r="N146" s="83">
        <f t="shared" si="12"/>
        <v>0</v>
      </c>
      <c r="O146" s="80"/>
      <c r="P146" s="80"/>
      <c r="Q146" s="80"/>
      <c r="R146" s="84">
        <f t="shared" si="13"/>
        <v>0</v>
      </c>
      <c r="S146" s="19" t="str">
        <f t="shared" si="9"/>
        <v>OK</v>
      </c>
      <c r="T146" s="48"/>
      <c r="U146" s="48"/>
      <c r="V146" s="48"/>
      <c r="W146" s="48"/>
      <c r="X146" s="48"/>
      <c r="Y146" s="50"/>
      <c r="Z146" s="50"/>
      <c r="AA146" s="50"/>
      <c r="AB146" s="50"/>
      <c r="AC146" s="50"/>
      <c r="AD146" s="50"/>
      <c r="AE146" s="50"/>
      <c r="AF146" s="51"/>
      <c r="AG146" s="51"/>
      <c r="AH146" s="51"/>
      <c r="AI146" s="51"/>
    </row>
    <row r="147" spans="1:35" ht="40" customHeight="1" x14ac:dyDescent="0.35">
      <c r="A147" s="109"/>
      <c r="B147" s="112"/>
      <c r="C147" s="33">
        <v>144</v>
      </c>
      <c r="D147" s="115"/>
      <c r="E147" s="39" t="s">
        <v>78</v>
      </c>
      <c r="F147" s="40" t="s">
        <v>125</v>
      </c>
      <c r="G147" s="40" t="s">
        <v>28</v>
      </c>
      <c r="H147" s="40" t="s">
        <v>29</v>
      </c>
      <c r="I147" s="38">
        <v>90</v>
      </c>
      <c r="J147" s="17">
        <v>0</v>
      </c>
      <c r="K147" s="79">
        <f t="shared" si="10"/>
        <v>0</v>
      </c>
      <c r="L147" s="81">
        <f t="shared" si="11"/>
        <v>0</v>
      </c>
      <c r="M147" s="82"/>
      <c r="N147" s="83">
        <f t="shared" si="12"/>
        <v>0</v>
      </c>
      <c r="O147" s="80"/>
      <c r="P147" s="80"/>
      <c r="Q147" s="80"/>
      <c r="R147" s="84">
        <f t="shared" si="13"/>
        <v>0</v>
      </c>
      <c r="S147" s="19" t="str">
        <f t="shared" si="9"/>
        <v>OK</v>
      </c>
      <c r="T147" s="48"/>
      <c r="U147" s="48"/>
      <c r="V147" s="48"/>
      <c r="W147" s="48"/>
      <c r="X147" s="48"/>
      <c r="Y147" s="50"/>
      <c r="Z147" s="50"/>
      <c r="AA147" s="50"/>
      <c r="AB147" s="50"/>
      <c r="AC147" s="50"/>
      <c r="AD147" s="50"/>
      <c r="AE147" s="50"/>
      <c r="AF147" s="51"/>
      <c r="AG147" s="51"/>
      <c r="AH147" s="51"/>
      <c r="AI147" s="51"/>
    </row>
    <row r="148" spans="1:35" ht="40" customHeight="1" x14ac:dyDescent="0.35">
      <c r="A148" s="109"/>
      <c r="B148" s="112"/>
      <c r="C148" s="33">
        <v>145</v>
      </c>
      <c r="D148" s="115"/>
      <c r="E148" s="39" t="s">
        <v>131</v>
      </c>
      <c r="F148" s="40" t="s">
        <v>125</v>
      </c>
      <c r="G148" s="40" t="s">
        <v>28</v>
      </c>
      <c r="H148" s="40" t="s">
        <v>29</v>
      </c>
      <c r="I148" s="38">
        <v>85.21</v>
      </c>
      <c r="J148" s="17">
        <v>0</v>
      </c>
      <c r="K148" s="79">
        <f t="shared" si="10"/>
        <v>0</v>
      </c>
      <c r="L148" s="81">
        <f t="shared" si="11"/>
        <v>0</v>
      </c>
      <c r="M148" s="82"/>
      <c r="N148" s="83">
        <f t="shared" si="12"/>
        <v>0</v>
      </c>
      <c r="O148" s="80"/>
      <c r="P148" s="80"/>
      <c r="Q148" s="80"/>
      <c r="R148" s="84">
        <f t="shared" si="13"/>
        <v>0</v>
      </c>
      <c r="S148" s="19" t="str">
        <f t="shared" si="9"/>
        <v>OK</v>
      </c>
      <c r="T148" s="48"/>
      <c r="U148" s="48"/>
      <c r="V148" s="48"/>
      <c r="W148" s="48"/>
      <c r="X148" s="48"/>
      <c r="Y148" s="50"/>
      <c r="Z148" s="50"/>
      <c r="AA148" s="50"/>
      <c r="AB148" s="50"/>
      <c r="AC148" s="50"/>
      <c r="AD148" s="50"/>
      <c r="AE148" s="50"/>
      <c r="AF148" s="51"/>
      <c r="AG148" s="51"/>
      <c r="AH148" s="51"/>
      <c r="AI148" s="51"/>
    </row>
    <row r="149" spans="1:35" ht="40" customHeight="1" x14ac:dyDescent="0.35">
      <c r="A149" s="109"/>
      <c r="B149" s="112"/>
      <c r="C149" s="33">
        <v>146</v>
      </c>
      <c r="D149" s="115"/>
      <c r="E149" s="39" t="s">
        <v>132</v>
      </c>
      <c r="F149" s="40" t="s">
        <v>37</v>
      </c>
      <c r="G149" s="40" t="s">
        <v>79</v>
      </c>
      <c r="H149" s="40" t="s">
        <v>29</v>
      </c>
      <c r="I149" s="38">
        <v>16.18</v>
      </c>
      <c r="J149" s="17">
        <v>0</v>
      </c>
      <c r="K149" s="79">
        <f t="shared" si="10"/>
        <v>0</v>
      </c>
      <c r="L149" s="81">
        <f t="shared" si="11"/>
        <v>0</v>
      </c>
      <c r="M149" s="82"/>
      <c r="N149" s="83">
        <f t="shared" si="12"/>
        <v>0</v>
      </c>
      <c r="O149" s="80"/>
      <c r="P149" s="80"/>
      <c r="Q149" s="80"/>
      <c r="R149" s="84">
        <f t="shared" si="13"/>
        <v>0</v>
      </c>
      <c r="S149" s="19" t="str">
        <f t="shared" si="9"/>
        <v>OK</v>
      </c>
      <c r="T149" s="48"/>
      <c r="U149" s="48"/>
      <c r="V149" s="48"/>
      <c r="W149" s="48"/>
      <c r="X149" s="48"/>
      <c r="Y149" s="50"/>
      <c r="Z149" s="50"/>
      <c r="AA149" s="50"/>
      <c r="AB149" s="50"/>
      <c r="AC149" s="50"/>
      <c r="AD149" s="50"/>
      <c r="AE149" s="50"/>
      <c r="AF149" s="51"/>
      <c r="AG149" s="51"/>
      <c r="AH149" s="51"/>
      <c r="AI149" s="51"/>
    </row>
    <row r="150" spans="1:35" ht="40" customHeight="1" x14ac:dyDescent="0.35">
      <c r="A150" s="109"/>
      <c r="B150" s="112"/>
      <c r="C150" s="33">
        <v>147</v>
      </c>
      <c r="D150" s="115"/>
      <c r="E150" s="39" t="s">
        <v>135</v>
      </c>
      <c r="F150" s="40" t="s">
        <v>37</v>
      </c>
      <c r="G150" s="40" t="s">
        <v>82</v>
      </c>
      <c r="H150" s="40" t="s">
        <v>29</v>
      </c>
      <c r="I150" s="38">
        <v>65.41</v>
      </c>
      <c r="J150" s="17">
        <v>0</v>
      </c>
      <c r="K150" s="79">
        <f t="shared" si="10"/>
        <v>0</v>
      </c>
      <c r="L150" s="81">
        <f t="shared" si="11"/>
        <v>0</v>
      </c>
      <c r="M150" s="82"/>
      <c r="N150" s="83">
        <f t="shared" si="12"/>
        <v>0</v>
      </c>
      <c r="O150" s="80"/>
      <c r="P150" s="80"/>
      <c r="Q150" s="80"/>
      <c r="R150" s="84">
        <f t="shared" si="13"/>
        <v>0</v>
      </c>
      <c r="S150" s="19" t="str">
        <f t="shared" si="9"/>
        <v>OK</v>
      </c>
      <c r="T150" s="48"/>
      <c r="U150" s="48"/>
      <c r="V150" s="48"/>
      <c r="W150" s="48"/>
      <c r="X150" s="48"/>
      <c r="Y150" s="50"/>
      <c r="Z150" s="50"/>
      <c r="AA150" s="50"/>
      <c r="AB150" s="50"/>
      <c r="AC150" s="50"/>
      <c r="AD150" s="50"/>
      <c r="AE150" s="50"/>
      <c r="AF150" s="51"/>
      <c r="AG150" s="51"/>
      <c r="AH150" s="51"/>
      <c r="AI150" s="51"/>
    </row>
    <row r="151" spans="1:35" ht="40" customHeight="1" x14ac:dyDescent="0.35">
      <c r="A151" s="109"/>
      <c r="B151" s="112"/>
      <c r="C151" s="33">
        <v>148</v>
      </c>
      <c r="D151" s="115"/>
      <c r="E151" s="39" t="s">
        <v>136</v>
      </c>
      <c r="F151" s="40" t="s">
        <v>37</v>
      </c>
      <c r="G151" s="40" t="s">
        <v>83</v>
      </c>
      <c r="H151" s="40" t="s">
        <v>29</v>
      </c>
      <c r="I151" s="38">
        <v>34.229999999999997</v>
      </c>
      <c r="J151" s="17">
        <v>0</v>
      </c>
      <c r="K151" s="79">
        <f t="shared" si="10"/>
        <v>0</v>
      </c>
      <c r="L151" s="81">
        <f t="shared" si="11"/>
        <v>0</v>
      </c>
      <c r="M151" s="82"/>
      <c r="N151" s="83">
        <f t="shared" si="12"/>
        <v>0</v>
      </c>
      <c r="O151" s="80"/>
      <c r="P151" s="80"/>
      <c r="Q151" s="80"/>
      <c r="R151" s="84">
        <f t="shared" si="13"/>
        <v>0</v>
      </c>
      <c r="S151" s="19" t="str">
        <f t="shared" si="9"/>
        <v>OK</v>
      </c>
      <c r="T151" s="48"/>
      <c r="U151" s="48"/>
      <c r="V151" s="48"/>
      <c r="W151" s="48"/>
      <c r="X151" s="48"/>
      <c r="Y151" s="50"/>
      <c r="Z151" s="50"/>
      <c r="AA151" s="50"/>
      <c r="AB151" s="50"/>
      <c r="AC151" s="50"/>
      <c r="AD151" s="50"/>
      <c r="AE151" s="50"/>
      <c r="AF151" s="51"/>
      <c r="AG151" s="51"/>
      <c r="AH151" s="51"/>
      <c r="AI151" s="51"/>
    </row>
    <row r="152" spans="1:35" ht="40" customHeight="1" x14ac:dyDescent="0.35">
      <c r="A152" s="109"/>
      <c r="B152" s="112"/>
      <c r="C152" s="33">
        <v>149</v>
      </c>
      <c r="D152" s="115"/>
      <c r="E152" s="39" t="s">
        <v>86</v>
      </c>
      <c r="F152" s="40" t="s">
        <v>125</v>
      </c>
      <c r="G152" s="40" t="s">
        <v>87</v>
      </c>
      <c r="H152" s="40" t="s">
        <v>29</v>
      </c>
      <c r="I152" s="38">
        <v>578.94000000000005</v>
      </c>
      <c r="J152" s="17">
        <v>0</v>
      </c>
      <c r="K152" s="79">
        <f t="shared" si="10"/>
        <v>0</v>
      </c>
      <c r="L152" s="81">
        <f t="shared" si="11"/>
        <v>0</v>
      </c>
      <c r="M152" s="82"/>
      <c r="N152" s="83">
        <f t="shared" si="12"/>
        <v>0</v>
      </c>
      <c r="O152" s="80"/>
      <c r="P152" s="80"/>
      <c r="Q152" s="80"/>
      <c r="R152" s="84">
        <f t="shared" si="13"/>
        <v>0</v>
      </c>
      <c r="S152" s="19" t="str">
        <f t="shared" si="9"/>
        <v>OK</v>
      </c>
      <c r="T152" s="48"/>
      <c r="U152" s="48"/>
      <c r="V152" s="48"/>
      <c r="W152" s="48"/>
      <c r="X152" s="48"/>
      <c r="Y152" s="50"/>
      <c r="Z152" s="50"/>
      <c r="AA152" s="50"/>
      <c r="AB152" s="50"/>
      <c r="AC152" s="50"/>
      <c r="AD152" s="50"/>
      <c r="AE152" s="50"/>
      <c r="AF152" s="51"/>
      <c r="AG152" s="51"/>
      <c r="AH152" s="51"/>
      <c r="AI152" s="51"/>
    </row>
    <row r="153" spans="1:35" ht="40" customHeight="1" x14ac:dyDescent="0.35">
      <c r="A153" s="109"/>
      <c r="B153" s="112"/>
      <c r="C153" s="33">
        <v>150</v>
      </c>
      <c r="D153" s="115"/>
      <c r="E153" s="39" t="s">
        <v>88</v>
      </c>
      <c r="F153" s="40" t="s">
        <v>125</v>
      </c>
      <c r="G153" s="40" t="s">
        <v>28</v>
      </c>
      <c r="H153" s="40" t="s">
        <v>29</v>
      </c>
      <c r="I153" s="38">
        <v>1150</v>
      </c>
      <c r="J153" s="17">
        <v>0</v>
      </c>
      <c r="K153" s="79">
        <f t="shared" si="10"/>
        <v>0</v>
      </c>
      <c r="L153" s="81">
        <f t="shared" si="11"/>
        <v>0</v>
      </c>
      <c r="M153" s="82"/>
      <c r="N153" s="83">
        <f t="shared" si="12"/>
        <v>0</v>
      </c>
      <c r="O153" s="80"/>
      <c r="P153" s="80"/>
      <c r="Q153" s="80"/>
      <c r="R153" s="84">
        <f t="shared" si="13"/>
        <v>0</v>
      </c>
      <c r="S153" s="19" t="str">
        <f t="shared" si="9"/>
        <v>OK</v>
      </c>
      <c r="T153" s="48"/>
      <c r="U153" s="48"/>
      <c r="V153" s="48"/>
      <c r="W153" s="48"/>
      <c r="X153" s="48"/>
      <c r="Y153" s="50"/>
      <c r="Z153" s="50"/>
      <c r="AA153" s="50"/>
      <c r="AB153" s="50"/>
      <c r="AC153" s="50"/>
      <c r="AD153" s="50"/>
      <c r="AE153" s="50"/>
      <c r="AF153" s="51"/>
      <c r="AG153" s="51"/>
      <c r="AH153" s="51"/>
      <c r="AI153" s="51"/>
    </row>
    <row r="154" spans="1:35" ht="40" customHeight="1" x14ac:dyDescent="0.35">
      <c r="A154" s="109"/>
      <c r="B154" s="112"/>
      <c r="C154" s="33">
        <v>151</v>
      </c>
      <c r="D154" s="115"/>
      <c r="E154" s="39" t="s">
        <v>89</v>
      </c>
      <c r="F154" s="40" t="s">
        <v>37</v>
      </c>
      <c r="G154" s="40" t="s">
        <v>28</v>
      </c>
      <c r="H154" s="40" t="s">
        <v>29</v>
      </c>
      <c r="I154" s="38">
        <v>240</v>
      </c>
      <c r="J154" s="17">
        <v>0</v>
      </c>
      <c r="K154" s="79">
        <f t="shared" si="10"/>
        <v>0</v>
      </c>
      <c r="L154" s="81">
        <f t="shared" si="11"/>
        <v>0</v>
      </c>
      <c r="M154" s="82"/>
      <c r="N154" s="83">
        <f t="shared" si="12"/>
        <v>0</v>
      </c>
      <c r="O154" s="80"/>
      <c r="P154" s="80"/>
      <c r="Q154" s="80"/>
      <c r="R154" s="84">
        <f t="shared" si="13"/>
        <v>0</v>
      </c>
      <c r="S154" s="19" t="str">
        <f t="shared" si="9"/>
        <v>OK</v>
      </c>
      <c r="T154" s="48"/>
      <c r="U154" s="48"/>
      <c r="V154" s="48"/>
      <c r="W154" s="48"/>
      <c r="X154" s="48"/>
      <c r="Y154" s="50"/>
      <c r="Z154" s="50"/>
      <c r="AA154" s="50"/>
      <c r="AB154" s="50"/>
      <c r="AC154" s="50"/>
      <c r="AD154" s="50"/>
      <c r="AE154" s="50"/>
      <c r="AF154" s="51"/>
      <c r="AG154" s="51"/>
      <c r="AH154" s="51"/>
      <c r="AI154" s="51"/>
    </row>
    <row r="155" spans="1:35" ht="40" customHeight="1" x14ac:dyDescent="0.35">
      <c r="A155" s="109"/>
      <c r="B155" s="112"/>
      <c r="C155" s="33">
        <v>152</v>
      </c>
      <c r="D155" s="115"/>
      <c r="E155" s="39" t="s">
        <v>90</v>
      </c>
      <c r="F155" s="40" t="s">
        <v>37</v>
      </c>
      <c r="G155" s="40" t="s">
        <v>28</v>
      </c>
      <c r="H155" s="40" t="s">
        <v>29</v>
      </c>
      <c r="I155" s="38">
        <v>135</v>
      </c>
      <c r="J155" s="17">
        <v>0</v>
      </c>
      <c r="K155" s="79">
        <f t="shared" si="10"/>
        <v>0</v>
      </c>
      <c r="L155" s="81">
        <f t="shared" si="11"/>
        <v>0</v>
      </c>
      <c r="M155" s="82"/>
      <c r="N155" s="83">
        <f t="shared" si="12"/>
        <v>0</v>
      </c>
      <c r="O155" s="80"/>
      <c r="P155" s="80"/>
      <c r="Q155" s="80"/>
      <c r="R155" s="84">
        <f t="shared" si="13"/>
        <v>0</v>
      </c>
      <c r="S155" s="19" t="str">
        <f t="shared" si="9"/>
        <v>OK</v>
      </c>
      <c r="T155" s="48"/>
      <c r="U155" s="48"/>
      <c r="V155" s="48"/>
      <c r="W155" s="48"/>
      <c r="X155" s="48"/>
      <c r="Y155" s="50"/>
      <c r="Z155" s="50"/>
      <c r="AA155" s="50"/>
      <c r="AB155" s="50"/>
      <c r="AC155" s="50"/>
      <c r="AD155" s="50"/>
      <c r="AE155" s="50"/>
      <c r="AF155" s="51"/>
      <c r="AG155" s="51"/>
      <c r="AH155" s="51"/>
      <c r="AI155" s="51"/>
    </row>
    <row r="156" spans="1:35" ht="40" customHeight="1" x14ac:dyDescent="0.35">
      <c r="A156" s="109"/>
      <c r="B156" s="112"/>
      <c r="C156" s="33">
        <v>153</v>
      </c>
      <c r="D156" s="115"/>
      <c r="E156" s="39" t="s">
        <v>91</v>
      </c>
      <c r="F156" s="40" t="s">
        <v>37</v>
      </c>
      <c r="G156" s="40" t="s">
        <v>92</v>
      </c>
      <c r="H156" s="40" t="s">
        <v>29</v>
      </c>
      <c r="I156" s="38">
        <v>24.21</v>
      </c>
      <c r="J156" s="17">
        <v>0</v>
      </c>
      <c r="K156" s="79">
        <f t="shared" si="10"/>
        <v>0</v>
      </c>
      <c r="L156" s="81">
        <f t="shared" si="11"/>
        <v>0</v>
      </c>
      <c r="M156" s="82"/>
      <c r="N156" s="83">
        <f t="shared" si="12"/>
        <v>0</v>
      </c>
      <c r="O156" s="80"/>
      <c r="P156" s="80"/>
      <c r="Q156" s="80"/>
      <c r="R156" s="84">
        <f t="shared" si="13"/>
        <v>0</v>
      </c>
      <c r="S156" s="19" t="str">
        <f t="shared" si="9"/>
        <v>OK</v>
      </c>
      <c r="T156" s="48"/>
      <c r="U156" s="48"/>
      <c r="V156" s="48"/>
      <c r="W156" s="48"/>
      <c r="X156" s="48"/>
      <c r="Y156" s="50"/>
      <c r="Z156" s="50"/>
      <c r="AA156" s="50"/>
      <c r="AB156" s="50"/>
      <c r="AC156" s="50"/>
      <c r="AD156" s="50"/>
      <c r="AE156" s="50"/>
      <c r="AF156" s="51"/>
      <c r="AG156" s="51"/>
      <c r="AH156" s="51"/>
      <c r="AI156" s="51"/>
    </row>
    <row r="157" spans="1:35" ht="40" customHeight="1" x14ac:dyDescent="0.35">
      <c r="A157" s="109"/>
      <c r="B157" s="112"/>
      <c r="C157" s="33">
        <v>154</v>
      </c>
      <c r="D157" s="115"/>
      <c r="E157" s="39" t="s">
        <v>93</v>
      </c>
      <c r="F157" s="40" t="s">
        <v>125</v>
      </c>
      <c r="G157" s="40" t="s">
        <v>28</v>
      </c>
      <c r="H157" s="40" t="s">
        <v>29</v>
      </c>
      <c r="I157" s="38">
        <v>224</v>
      </c>
      <c r="J157" s="17">
        <v>0</v>
      </c>
      <c r="K157" s="79">
        <f t="shared" si="10"/>
        <v>0</v>
      </c>
      <c r="L157" s="81">
        <f t="shared" si="11"/>
        <v>0</v>
      </c>
      <c r="M157" s="82"/>
      <c r="N157" s="83">
        <f t="shared" si="12"/>
        <v>0</v>
      </c>
      <c r="O157" s="80"/>
      <c r="P157" s="80"/>
      <c r="Q157" s="80"/>
      <c r="R157" s="84">
        <f t="shared" si="13"/>
        <v>0</v>
      </c>
      <c r="S157" s="19" t="str">
        <f t="shared" si="9"/>
        <v>OK</v>
      </c>
      <c r="T157" s="48"/>
      <c r="U157" s="48"/>
      <c r="V157" s="48"/>
      <c r="W157" s="48"/>
      <c r="X157" s="48"/>
      <c r="Y157" s="50"/>
      <c r="Z157" s="50"/>
      <c r="AA157" s="50"/>
      <c r="AB157" s="50"/>
      <c r="AC157" s="50"/>
      <c r="AD157" s="50"/>
      <c r="AE157" s="50"/>
      <c r="AF157" s="51"/>
      <c r="AG157" s="51"/>
      <c r="AH157" s="51"/>
      <c r="AI157" s="51"/>
    </row>
    <row r="158" spans="1:35" ht="40" customHeight="1" x14ac:dyDescent="0.35">
      <c r="A158" s="110"/>
      <c r="B158" s="113"/>
      <c r="C158" s="33">
        <v>155</v>
      </c>
      <c r="D158" s="116"/>
      <c r="E158" s="39" t="s">
        <v>94</v>
      </c>
      <c r="F158" s="40" t="s">
        <v>125</v>
      </c>
      <c r="G158" s="40" t="s">
        <v>28</v>
      </c>
      <c r="H158" s="40" t="s">
        <v>29</v>
      </c>
      <c r="I158" s="38">
        <v>245</v>
      </c>
      <c r="J158" s="17">
        <v>0</v>
      </c>
      <c r="K158" s="79">
        <f t="shared" si="10"/>
        <v>0</v>
      </c>
      <c r="L158" s="81">
        <f t="shared" si="11"/>
        <v>0</v>
      </c>
      <c r="M158" s="82"/>
      <c r="N158" s="83">
        <f t="shared" si="12"/>
        <v>0</v>
      </c>
      <c r="O158" s="80"/>
      <c r="P158" s="80"/>
      <c r="Q158" s="80"/>
      <c r="R158" s="84">
        <f t="shared" si="13"/>
        <v>0</v>
      </c>
      <c r="S158" s="19" t="str">
        <f t="shared" si="9"/>
        <v>OK</v>
      </c>
      <c r="T158" s="48"/>
      <c r="U158" s="48"/>
      <c r="V158" s="48"/>
      <c r="W158" s="48"/>
      <c r="X158" s="48"/>
      <c r="Y158" s="50"/>
      <c r="Z158" s="50"/>
      <c r="AA158" s="50"/>
      <c r="AB158" s="50"/>
      <c r="AC158" s="50"/>
      <c r="AD158" s="50"/>
      <c r="AE158" s="50"/>
      <c r="AF158" s="51"/>
      <c r="AG158" s="51"/>
      <c r="AH158" s="51"/>
      <c r="AI158" s="51"/>
    </row>
    <row r="159" spans="1:35" ht="40" customHeight="1" x14ac:dyDescent="0.35">
      <c r="A159" s="108" t="s">
        <v>143</v>
      </c>
      <c r="B159" s="111">
        <v>5</v>
      </c>
      <c r="C159" s="33">
        <v>156</v>
      </c>
      <c r="D159" s="114" t="s">
        <v>123</v>
      </c>
      <c r="E159" s="39" t="s">
        <v>27</v>
      </c>
      <c r="F159" s="40" t="s">
        <v>125</v>
      </c>
      <c r="G159" s="40" t="s">
        <v>28</v>
      </c>
      <c r="H159" s="40" t="s">
        <v>29</v>
      </c>
      <c r="I159" s="38">
        <v>250</v>
      </c>
      <c r="J159" s="17">
        <v>0</v>
      </c>
      <c r="K159" s="79">
        <f t="shared" si="10"/>
        <v>0</v>
      </c>
      <c r="L159" s="81">
        <f t="shared" si="11"/>
        <v>0</v>
      </c>
      <c r="M159" s="82"/>
      <c r="N159" s="83">
        <f t="shared" si="12"/>
        <v>0</v>
      </c>
      <c r="O159" s="80"/>
      <c r="P159" s="80"/>
      <c r="Q159" s="80"/>
      <c r="R159" s="84">
        <f t="shared" si="13"/>
        <v>0</v>
      </c>
      <c r="S159" s="19" t="str">
        <f t="shared" si="9"/>
        <v>OK</v>
      </c>
      <c r="T159" s="48"/>
      <c r="U159" s="48"/>
      <c r="V159" s="48"/>
      <c r="W159" s="48"/>
      <c r="X159" s="48"/>
      <c r="Y159" s="50"/>
      <c r="Z159" s="50"/>
      <c r="AA159" s="50"/>
      <c r="AB159" s="50"/>
      <c r="AC159" s="50"/>
      <c r="AD159" s="50"/>
      <c r="AE159" s="50"/>
      <c r="AF159" s="51"/>
      <c r="AG159" s="51"/>
      <c r="AH159" s="51"/>
      <c r="AI159" s="51"/>
    </row>
    <row r="160" spans="1:35" ht="40" customHeight="1" x14ac:dyDescent="0.35">
      <c r="A160" s="109"/>
      <c r="B160" s="112"/>
      <c r="C160" s="33">
        <v>157</v>
      </c>
      <c r="D160" s="115"/>
      <c r="E160" s="39" t="s">
        <v>30</v>
      </c>
      <c r="F160" s="40" t="s">
        <v>31</v>
      </c>
      <c r="G160" s="40" t="s">
        <v>28</v>
      </c>
      <c r="H160" s="40" t="s">
        <v>29</v>
      </c>
      <c r="I160" s="38">
        <v>20</v>
      </c>
      <c r="J160" s="17">
        <v>0</v>
      </c>
      <c r="K160" s="79">
        <f t="shared" si="10"/>
        <v>0</v>
      </c>
      <c r="L160" s="81">
        <f t="shared" si="11"/>
        <v>0</v>
      </c>
      <c r="M160" s="82"/>
      <c r="N160" s="83">
        <f t="shared" si="12"/>
        <v>0</v>
      </c>
      <c r="O160" s="80"/>
      <c r="P160" s="80"/>
      <c r="Q160" s="80"/>
      <c r="R160" s="84">
        <f t="shared" si="13"/>
        <v>0</v>
      </c>
      <c r="S160" s="19" t="str">
        <f t="shared" si="9"/>
        <v>OK</v>
      </c>
      <c r="T160" s="48"/>
      <c r="U160" s="48"/>
      <c r="V160" s="48"/>
      <c r="W160" s="48"/>
      <c r="X160" s="48"/>
      <c r="Y160" s="50"/>
      <c r="Z160" s="50"/>
      <c r="AA160" s="50"/>
      <c r="AB160" s="50"/>
      <c r="AC160" s="50"/>
      <c r="AD160" s="50"/>
      <c r="AE160" s="50"/>
      <c r="AF160" s="51"/>
      <c r="AG160" s="51"/>
      <c r="AH160" s="51"/>
      <c r="AI160" s="51"/>
    </row>
    <row r="161" spans="1:35" ht="40" customHeight="1" x14ac:dyDescent="0.35">
      <c r="A161" s="109"/>
      <c r="B161" s="112"/>
      <c r="C161" s="33">
        <v>158</v>
      </c>
      <c r="D161" s="115"/>
      <c r="E161" s="39" t="s">
        <v>32</v>
      </c>
      <c r="F161" s="40" t="s">
        <v>125</v>
      </c>
      <c r="G161" s="40" t="s">
        <v>28</v>
      </c>
      <c r="H161" s="40" t="s">
        <v>29</v>
      </c>
      <c r="I161" s="38">
        <v>32</v>
      </c>
      <c r="J161" s="17">
        <v>0</v>
      </c>
      <c r="K161" s="79">
        <f t="shared" si="10"/>
        <v>0</v>
      </c>
      <c r="L161" s="81">
        <f t="shared" si="11"/>
        <v>0</v>
      </c>
      <c r="M161" s="82"/>
      <c r="N161" s="83">
        <f t="shared" si="12"/>
        <v>0</v>
      </c>
      <c r="O161" s="80"/>
      <c r="P161" s="80"/>
      <c r="Q161" s="80"/>
      <c r="R161" s="84">
        <f t="shared" si="13"/>
        <v>0</v>
      </c>
      <c r="S161" s="19" t="str">
        <f t="shared" si="9"/>
        <v>OK</v>
      </c>
      <c r="T161" s="48"/>
      <c r="U161" s="48"/>
      <c r="V161" s="48"/>
      <c r="W161" s="48"/>
      <c r="X161" s="48"/>
      <c r="Y161" s="50"/>
      <c r="Z161" s="50"/>
      <c r="AA161" s="50"/>
      <c r="AB161" s="50"/>
      <c r="AC161" s="50"/>
      <c r="AD161" s="50"/>
      <c r="AE161" s="50"/>
      <c r="AF161" s="51"/>
      <c r="AG161" s="51"/>
      <c r="AH161" s="51"/>
      <c r="AI161" s="51"/>
    </row>
    <row r="162" spans="1:35" ht="40" customHeight="1" x14ac:dyDescent="0.35">
      <c r="A162" s="109"/>
      <c r="B162" s="112"/>
      <c r="C162" s="33">
        <v>159</v>
      </c>
      <c r="D162" s="115"/>
      <c r="E162" s="39" t="s">
        <v>33</v>
      </c>
      <c r="F162" s="40" t="s">
        <v>125</v>
      </c>
      <c r="G162" s="40" t="s">
        <v>34</v>
      </c>
      <c r="H162" s="40" t="s">
        <v>29</v>
      </c>
      <c r="I162" s="38">
        <v>52</v>
      </c>
      <c r="J162" s="17">
        <v>0</v>
      </c>
      <c r="K162" s="79">
        <f t="shared" si="10"/>
        <v>0</v>
      </c>
      <c r="L162" s="81">
        <f t="shared" si="11"/>
        <v>0</v>
      </c>
      <c r="M162" s="82"/>
      <c r="N162" s="83">
        <f t="shared" si="12"/>
        <v>0</v>
      </c>
      <c r="O162" s="80"/>
      <c r="P162" s="80"/>
      <c r="Q162" s="80"/>
      <c r="R162" s="84">
        <f t="shared" si="13"/>
        <v>0</v>
      </c>
      <c r="S162" s="19" t="str">
        <f t="shared" si="9"/>
        <v>OK</v>
      </c>
      <c r="T162" s="48"/>
      <c r="U162" s="48"/>
      <c r="V162" s="48"/>
      <c r="W162" s="48"/>
      <c r="X162" s="48"/>
      <c r="Y162" s="50"/>
      <c r="Z162" s="50"/>
      <c r="AA162" s="50"/>
      <c r="AB162" s="50"/>
      <c r="AC162" s="50"/>
      <c r="AD162" s="50"/>
      <c r="AE162" s="50"/>
      <c r="AF162" s="51"/>
      <c r="AG162" s="51"/>
      <c r="AH162" s="51"/>
      <c r="AI162" s="51"/>
    </row>
    <row r="163" spans="1:35" ht="40" customHeight="1" x14ac:dyDescent="0.35">
      <c r="A163" s="109"/>
      <c r="B163" s="112"/>
      <c r="C163" s="33">
        <v>160</v>
      </c>
      <c r="D163" s="115"/>
      <c r="E163" s="39" t="s">
        <v>35</v>
      </c>
      <c r="F163" s="40" t="s">
        <v>125</v>
      </c>
      <c r="G163" s="40" t="s">
        <v>36</v>
      </c>
      <c r="H163" s="40" t="s">
        <v>29</v>
      </c>
      <c r="I163" s="38">
        <v>75</v>
      </c>
      <c r="J163" s="17">
        <v>0</v>
      </c>
      <c r="K163" s="79">
        <f t="shared" si="10"/>
        <v>0</v>
      </c>
      <c r="L163" s="81">
        <f t="shared" si="11"/>
        <v>0</v>
      </c>
      <c r="M163" s="82"/>
      <c r="N163" s="83">
        <f t="shared" si="12"/>
        <v>0</v>
      </c>
      <c r="O163" s="80"/>
      <c r="P163" s="80"/>
      <c r="Q163" s="80"/>
      <c r="R163" s="84">
        <f t="shared" si="13"/>
        <v>0</v>
      </c>
      <c r="S163" s="19" t="str">
        <f t="shared" si="9"/>
        <v>OK</v>
      </c>
      <c r="T163" s="48"/>
      <c r="U163" s="48"/>
      <c r="V163" s="48"/>
      <c r="W163" s="48"/>
      <c r="X163" s="48"/>
      <c r="Y163" s="50"/>
      <c r="Z163" s="50"/>
      <c r="AA163" s="50"/>
      <c r="AB163" s="50"/>
      <c r="AC163" s="50"/>
      <c r="AD163" s="50"/>
      <c r="AE163" s="50"/>
      <c r="AF163" s="51"/>
      <c r="AG163" s="51"/>
      <c r="AH163" s="51"/>
      <c r="AI163" s="51"/>
    </row>
    <row r="164" spans="1:35" ht="40" customHeight="1" x14ac:dyDescent="0.35">
      <c r="A164" s="109"/>
      <c r="B164" s="112"/>
      <c r="C164" s="33">
        <v>161</v>
      </c>
      <c r="D164" s="115"/>
      <c r="E164" s="39" t="s">
        <v>127</v>
      </c>
      <c r="F164" s="40" t="s">
        <v>125</v>
      </c>
      <c r="G164" s="40" t="s">
        <v>28</v>
      </c>
      <c r="H164" s="40" t="s">
        <v>29</v>
      </c>
      <c r="I164" s="38">
        <v>6.59</v>
      </c>
      <c r="J164" s="17">
        <v>0</v>
      </c>
      <c r="K164" s="79">
        <f t="shared" si="10"/>
        <v>0</v>
      </c>
      <c r="L164" s="81">
        <f t="shared" si="11"/>
        <v>0</v>
      </c>
      <c r="M164" s="82"/>
      <c r="N164" s="83">
        <f t="shared" si="12"/>
        <v>0</v>
      </c>
      <c r="O164" s="80"/>
      <c r="P164" s="80"/>
      <c r="Q164" s="80"/>
      <c r="R164" s="84">
        <f t="shared" si="13"/>
        <v>0</v>
      </c>
      <c r="S164" s="19" t="str">
        <f t="shared" si="9"/>
        <v>OK</v>
      </c>
      <c r="T164" s="48"/>
      <c r="U164" s="48"/>
      <c r="V164" s="48"/>
      <c r="W164" s="48"/>
      <c r="X164" s="48"/>
      <c r="Y164" s="50"/>
      <c r="Z164" s="50"/>
      <c r="AA164" s="50"/>
      <c r="AB164" s="50"/>
      <c r="AC164" s="50"/>
      <c r="AD164" s="50"/>
      <c r="AE164" s="50"/>
      <c r="AF164" s="51"/>
      <c r="AG164" s="51"/>
      <c r="AH164" s="51"/>
      <c r="AI164" s="51"/>
    </row>
    <row r="165" spans="1:35" ht="40" customHeight="1" x14ac:dyDescent="0.35">
      <c r="A165" s="109"/>
      <c r="B165" s="112"/>
      <c r="C165" s="33">
        <v>162</v>
      </c>
      <c r="D165" s="115"/>
      <c r="E165" s="39" t="s">
        <v>41</v>
      </c>
      <c r="F165" s="40" t="s">
        <v>10</v>
      </c>
      <c r="G165" s="40" t="s">
        <v>28</v>
      </c>
      <c r="H165" s="40" t="s">
        <v>29</v>
      </c>
      <c r="I165" s="38">
        <v>74.28</v>
      </c>
      <c r="J165" s="17">
        <v>0</v>
      </c>
      <c r="K165" s="79">
        <f t="shared" si="10"/>
        <v>0</v>
      </c>
      <c r="L165" s="81">
        <f t="shared" si="11"/>
        <v>0</v>
      </c>
      <c r="M165" s="82"/>
      <c r="N165" s="83">
        <f t="shared" si="12"/>
        <v>0</v>
      </c>
      <c r="O165" s="80"/>
      <c r="P165" s="80"/>
      <c r="Q165" s="80"/>
      <c r="R165" s="84">
        <f t="shared" si="13"/>
        <v>0</v>
      </c>
      <c r="S165" s="19" t="str">
        <f t="shared" si="9"/>
        <v>OK</v>
      </c>
      <c r="T165" s="48"/>
      <c r="U165" s="48"/>
      <c r="V165" s="48"/>
      <c r="W165" s="48"/>
      <c r="X165" s="48"/>
      <c r="Y165" s="50"/>
      <c r="Z165" s="50"/>
      <c r="AA165" s="50"/>
      <c r="AB165" s="50"/>
      <c r="AC165" s="50"/>
      <c r="AD165" s="50"/>
      <c r="AE165" s="50"/>
      <c r="AF165" s="51"/>
      <c r="AG165" s="51"/>
      <c r="AH165" s="51"/>
      <c r="AI165" s="51"/>
    </row>
    <row r="166" spans="1:35" ht="40" customHeight="1" x14ac:dyDescent="0.35">
      <c r="A166" s="109"/>
      <c r="B166" s="112"/>
      <c r="C166" s="33">
        <v>163</v>
      </c>
      <c r="D166" s="115"/>
      <c r="E166" s="39" t="s">
        <v>42</v>
      </c>
      <c r="F166" s="40" t="s">
        <v>43</v>
      </c>
      <c r="G166" s="40" t="s">
        <v>28</v>
      </c>
      <c r="H166" s="40" t="s">
        <v>29</v>
      </c>
      <c r="I166" s="38">
        <v>26.57</v>
      </c>
      <c r="J166" s="17">
        <v>0</v>
      </c>
      <c r="K166" s="79">
        <f t="shared" si="10"/>
        <v>0</v>
      </c>
      <c r="L166" s="81">
        <f t="shared" si="11"/>
        <v>0</v>
      </c>
      <c r="M166" s="82"/>
      <c r="N166" s="83">
        <f t="shared" si="12"/>
        <v>0</v>
      </c>
      <c r="O166" s="80"/>
      <c r="P166" s="80"/>
      <c r="Q166" s="80"/>
      <c r="R166" s="84">
        <f t="shared" si="13"/>
        <v>0</v>
      </c>
      <c r="S166" s="19" t="str">
        <f t="shared" si="9"/>
        <v>OK</v>
      </c>
      <c r="T166" s="48"/>
      <c r="U166" s="48"/>
      <c r="V166" s="48"/>
      <c r="W166" s="48"/>
      <c r="X166" s="48"/>
      <c r="Y166" s="50"/>
      <c r="Z166" s="50"/>
      <c r="AA166" s="50"/>
      <c r="AB166" s="50"/>
      <c r="AC166" s="50"/>
      <c r="AD166" s="50"/>
      <c r="AE166" s="50"/>
      <c r="AF166" s="51"/>
      <c r="AG166" s="51"/>
      <c r="AH166" s="51"/>
      <c r="AI166" s="51"/>
    </row>
    <row r="167" spans="1:35" ht="40" customHeight="1" x14ac:dyDescent="0.35">
      <c r="A167" s="109"/>
      <c r="B167" s="112"/>
      <c r="C167" s="33">
        <v>164</v>
      </c>
      <c r="D167" s="115"/>
      <c r="E167" s="39" t="s">
        <v>44</v>
      </c>
      <c r="F167" s="40" t="s">
        <v>37</v>
      </c>
      <c r="G167" s="40" t="s">
        <v>45</v>
      </c>
      <c r="H167" s="40" t="s">
        <v>29</v>
      </c>
      <c r="I167" s="38">
        <v>34.21</v>
      </c>
      <c r="J167" s="17">
        <v>0</v>
      </c>
      <c r="K167" s="79">
        <f t="shared" si="10"/>
        <v>0</v>
      </c>
      <c r="L167" s="81">
        <f t="shared" si="11"/>
        <v>0</v>
      </c>
      <c r="M167" s="82"/>
      <c r="N167" s="83">
        <f t="shared" si="12"/>
        <v>0</v>
      </c>
      <c r="O167" s="80"/>
      <c r="P167" s="80"/>
      <c r="Q167" s="80"/>
      <c r="R167" s="84">
        <f t="shared" si="13"/>
        <v>0</v>
      </c>
      <c r="S167" s="19" t="str">
        <f t="shared" si="9"/>
        <v>OK</v>
      </c>
      <c r="T167" s="48"/>
      <c r="U167" s="48"/>
      <c r="V167" s="48"/>
      <c r="W167" s="48"/>
      <c r="X167" s="48"/>
      <c r="Y167" s="50"/>
      <c r="Z167" s="50"/>
      <c r="AA167" s="50"/>
      <c r="AB167" s="50"/>
      <c r="AC167" s="50"/>
      <c r="AD167" s="50"/>
      <c r="AE167" s="50"/>
      <c r="AF167" s="51"/>
      <c r="AG167" s="51"/>
      <c r="AH167" s="51"/>
      <c r="AI167" s="51"/>
    </row>
    <row r="168" spans="1:35" ht="40" customHeight="1" x14ac:dyDescent="0.35">
      <c r="A168" s="109"/>
      <c r="B168" s="112"/>
      <c r="C168" s="33">
        <v>165</v>
      </c>
      <c r="D168" s="115"/>
      <c r="E168" s="39" t="s">
        <v>46</v>
      </c>
      <c r="F168" s="40" t="s">
        <v>37</v>
      </c>
      <c r="G168" s="40" t="s">
        <v>99</v>
      </c>
      <c r="H168" s="40" t="s">
        <v>29</v>
      </c>
      <c r="I168" s="38">
        <v>27</v>
      </c>
      <c r="J168" s="17">
        <v>0</v>
      </c>
      <c r="K168" s="79">
        <f t="shared" si="10"/>
        <v>0</v>
      </c>
      <c r="L168" s="81">
        <f t="shared" si="11"/>
        <v>0</v>
      </c>
      <c r="M168" s="82"/>
      <c r="N168" s="83">
        <f t="shared" si="12"/>
        <v>0</v>
      </c>
      <c r="O168" s="80"/>
      <c r="P168" s="80"/>
      <c r="Q168" s="80"/>
      <c r="R168" s="84">
        <f t="shared" si="13"/>
        <v>0</v>
      </c>
      <c r="S168" s="19" t="str">
        <f t="shared" si="9"/>
        <v>OK</v>
      </c>
      <c r="T168" s="48"/>
      <c r="U168" s="48"/>
      <c r="V168" s="48"/>
      <c r="W168" s="48"/>
      <c r="X168" s="48"/>
      <c r="Y168" s="50"/>
      <c r="Z168" s="50"/>
      <c r="AA168" s="50"/>
      <c r="AB168" s="50"/>
      <c r="AC168" s="50"/>
      <c r="AD168" s="50"/>
      <c r="AE168" s="50"/>
      <c r="AF168" s="51"/>
      <c r="AG168" s="51"/>
      <c r="AH168" s="51"/>
      <c r="AI168" s="51"/>
    </row>
    <row r="169" spans="1:35" ht="40" customHeight="1" x14ac:dyDescent="0.35">
      <c r="A169" s="109"/>
      <c r="B169" s="112"/>
      <c r="C169" s="33">
        <v>166</v>
      </c>
      <c r="D169" s="115"/>
      <c r="E169" s="39" t="s">
        <v>48</v>
      </c>
      <c r="F169" s="40" t="s">
        <v>37</v>
      </c>
      <c r="G169" s="40" t="s">
        <v>49</v>
      </c>
      <c r="H169" s="40" t="s">
        <v>29</v>
      </c>
      <c r="I169" s="38">
        <v>19.21</v>
      </c>
      <c r="J169" s="17">
        <v>0</v>
      </c>
      <c r="K169" s="79">
        <f t="shared" si="10"/>
        <v>0</v>
      </c>
      <c r="L169" s="81">
        <f t="shared" si="11"/>
        <v>0</v>
      </c>
      <c r="M169" s="82"/>
      <c r="N169" s="83">
        <f t="shared" si="12"/>
        <v>0</v>
      </c>
      <c r="O169" s="80"/>
      <c r="P169" s="80"/>
      <c r="Q169" s="80"/>
      <c r="R169" s="84">
        <f t="shared" si="13"/>
        <v>0</v>
      </c>
      <c r="S169" s="19" t="str">
        <f t="shared" si="9"/>
        <v>OK</v>
      </c>
      <c r="T169" s="48"/>
      <c r="U169" s="48"/>
      <c r="V169" s="48"/>
      <c r="W169" s="48"/>
      <c r="X169" s="48"/>
      <c r="Y169" s="50"/>
      <c r="Z169" s="50"/>
      <c r="AA169" s="50"/>
      <c r="AB169" s="50"/>
      <c r="AC169" s="50"/>
      <c r="AD169" s="50"/>
      <c r="AE169" s="50"/>
      <c r="AF169" s="51"/>
      <c r="AG169" s="51"/>
      <c r="AH169" s="51"/>
      <c r="AI169" s="51"/>
    </row>
    <row r="170" spans="1:35" ht="40" customHeight="1" x14ac:dyDescent="0.35">
      <c r="A170" s="109"/>
      <c r="B170" s="112"/>
      <c r="C170" s="33">
        <v>167</v>
      </c>
      <c r="D170" s="115"/>
      <c r="E170" s="39" t="s">
        <v>50</v>
      </c>
      <c r="F170" s="40" t="s">
        <v>37</v>
      </c>
      <c r="G170" s="40" t="s">
        <v>51</v>
      </c>
      <c r="H170" s="40" t="s">
        <v>29</v>
      </c>
      <c r="I170" s="38">
        <v>240.3</v>
      </c>
      <c r="J170" s="17">
        <v>0</v>
      </c>
      <c r="K170" s="79">
        <f t="shared" si="10"/>
        <v>0</v>
      </c>
      <c r="L170" s="81">
        <f t="shared" si="11"/>
        <v>0</v>
      </c>
      <c r="M170" s="82"/>
      <c r="N170" s="83">
        <f t="shared" si="12"/>
        <v>0</v>
      </c>
      <c r="O170" s="80"/>
      <c r="P170" s="80"/>
      <c r="Q170" s="80"/>
      <c r="R170" s="84">
        <f t="shared" si="13"/>
        <v>0</v>
      </c>
      <c r="S170" s="19" t="str">
        <f t="shared" si="9"/>
        <v>OK</v>
      </c>
      <c r="T170" s="48"/>
      <c r="U170" s="48"/>
      <c r="V170" s="48"/>
      <c r="W170" s="48"/>
      <c r="X170" s="48"/>
      <c r="Y170" s="50"/>
      <c r="Z170" s="50"/>
      <c r="AA170" s="50"/>
      <c r="AB170" s="50"/>
      <c r="AC170" s="50"/>
      <c r="AD170" s="50"/>
      <c r="AE170" s="50"/>
      <c r="AF170" s="51"/>
      <c r="AG170" s="51"/>
      <c r="AH170" s="51"/>
      <c r="AI170" s="51"/>
    </row>
    <row r="171" spans="1:35" ht="40" customHeight="1" x14ac:dyDescent="0.35">
      <c r="A171" s="109"/>
      <c r="B171" s="112"/>
      <c r="C171" s="33">
        <v>168</v>
      </c>
      <c r="D171" s="115"/>
      <c r="E171" s="39" t="s">
        <v>52</v>
      </c>
      <c r="F171" s="40" t="s">
        <v>37</v>
      </c>
      <c r="G171" s="40" t="s">
        <v>53</v>
      </c>
      <c r="H171" s="40" t="s">
        <v>29</v>
      </c>
      <c r="I171" s="38">
        <v>262.35000000000002</v>
      </c>
      <c r="J171" s="17">
        <v>0</v>
      </c>
      <c r="K171" s="79">
        <f t="shared" si="10"/>
        <v>0</v>
      </c>
      <c r="L171" s="81">
        <f t="shared" si="11"/>
        <v>0</v>
      </c>
      <c r="M171" s="82"/>
      <c r="N171" s="83">
        <f t="shared" si="12"/>
        <v>0</v>
      </c>
      <c r="O171" s="80"/>
      <c r="P171" s="80"/>
      <c r="Q171" s="80"/>
      <c r="R171" s="84">
        <f t="shared" si="13"/>
        <v>0</v>
      </c>
      <c r="S171" s="19" t="str">
        <f t="shared" si="9"/>
        <v>OK</v>
      </c>
      <c r="T171" s="48"/>
      <c r="U171" s="48"/>
      <c r="V171" s="48"/>
      <c r="W171" s="48"/>
      <c r="X171" s="48"/>
      <c r="Y171" s="50"/>
      <c r="Z171" s="50"/>
      <c r="AA171" s="50"/>
      <c r="AB171" s="50"/>
      <c r="AC171" s="50"/>
      <c r="AD171" s="50"/>
      <c r="AE171" s="50"/>
      <c r="AF171" s="51"/>
      <c r="AG171" s="51"/>
      <c r="AH171" s="51"/>
      <c r="AI171" s="51"/>
    </row>
    <row r="172" spans="1:35" ht="40" customHeight="1" x14ac:dyDescent="0.35">
      <c r="A172" s="109"/>
      <c r="B172" s="112"/>
      <c r="C172" s="33">
        <v>169</v>
      </c>
      <c r="D172" s="115"/>
      <c r="E172" s="39" t="s">
        <v>54</v>
      </c>
      <c r="F172" s="40" t="s">
        <v>37</v>
      </c>
      <c r="G172" s="40" t="s">
        <v>95</v>
      </c>
      <c r="H172" s="40" t="s">
        <v>29</v>
      </c>
      <c r="I172" s="38">
        <v>86.48</v>
      </c>
      <c r="J172" s="17">
        <v>0</v>
      </c>
      <c r="K172" s="79">
        <f t="shared" si="10"/>
        <v>0</v>
      </c>
      <c r="L172" s="81">
        <f t="shared" si="11"/>
        <v>0</v>
      </c>
      <c r="M172" s="82"/>
      <c r="N172" s="83">
        <f t="shared" si="12"/>
        <v>0</v>
      </c>
      <c r="O172" s="80"/>
      <c r="P172" s="80"/>
      <c r="Q172" s="80"/>
      <c r="R172" s="84">
        <f t="shared" si="13"/>
        <v>0</v>
      </c>
      <c r="S172" s="19" t="str">
        <f t="shared" si="9"/>
        <v>OK</v>
      </c>
      <c r="T172" s="48"/>
      <c r="U172" s="48"/>
      <c r="V172" s="48"/>
      <c r="W172" s="48"/>
      <c r="X172" s="48"/>
      <c r="Y172" s="50"/>
      <c r="Z172" s="50"/>
      <c r="AA172" s="50"/>
      <c r="AB172" s="50"/>
      <c r="AC172" s="50"/>
      <c r="AD172" s="50"/>
      <c r="AE172" s="50"/>
      <c r="AF172" s="51"/>
      <c r="AG172" s="51"/>
      <c r="AH172" s="51"/>
      <c r="AI172" s="51"/>
    </row>
    <row r="173" spans="1:35" ht="40" customHeight="1" x14ac:dyDescent="0.35">
      <c r="A173" s="109"/>
      <c r="B173" s="112"/>
      <c r="C173" s="33">
        <v>170</v>
      </c>
      <c r="D173" s="115"/>
      <c r="E173" s="39" t="s">
        <v>56</v>
      </c>
      <c r="F173" s="40" t="s">
        <v>37</v>
      </c>
      <c r="G173" s="40" t="s">
        <v>96</v>
      </c>
      <c r="H173" s="40" t="s">
        <v>29</v>
      </c>
      <c r="I173" s="38">
        <v>33.17</v>
      </c>
      <c r="J173" s="17">
        <v>0</v>
      </c>
      <c r="K173" s="79">
        <f t="shared" si="10"/>
        <v>0</v>
      </c>
      <c r="L173" s="81">
        <f t="shared" si="11"/>
        <v>0</v>
      </c>
      <c r="M173" s="82"/>
      <c r="N173" s="83">
        <f t="shared" si="12"/>
        <v>0</v>
      </c>
      <c r="O173" s="80"/>
      <c r="P173" s="80"/>
      <c r="Q173" s="80"/>
      <c r="R173" s="84">
        <f t="shared" si="13"/>
        <v>0</v>
      </c>
      <c r="S173" s="19" t="str">
        <f t="shared" si="9"/>
        <v>OK</v>
      </c>
      <c r="T173" s="48"/>
      <c r="U173" s="48"/>
      <c r="V173" s="48"/>
      <c r="W173" s="48"/>
      <c r="X173" s="48"/>
      <c r="Y173" s="50"/>
      <c r="Z173" s="50"/>
      <c r="AA173" s="50"/>
      <c r="AB173" s="50"/>
      <c r="AC173" s="50"/>
      <c r="AD173" s="50"/>
      <c r="AE173" s="50"/>
      <c r="AF173" s="51"/>
      <c r="AG173" s="51"/>
      <c r="AH173" s="51"/>
      <c r="AI173" s="51"/>
    </row>
    <row r="174" spans="1:35" ht="40" customHeight="1" x14ac:dyDescent="0.35">
      <c r="A174" s="109"/>
      <c r="B174" s="112"/>
      <c r="C174" s="33">
        <v>171</v>
      </c>
      <c r="D174" s="115"/>
      <c r="E174" s="39" t="s">
        <v>58</v>
      </c>
      <c r="F174" s="40" t="s">
        <v>37</v>
      </c>
      <c r="G174" s="40" t="s">
        <v>59</v>
      </c>
      <c r="H174" s="40" t="s">
        <v>29</v>
      </c>
      <c r="I174" s="38">
        <v>74.31</v>
      </c>
      <c r="J174" s="17">
        <v>0</v>
      </c>
      <c r="K174" s="79">
        <f t="shared" si="10"/>
        <v>0</v>
      </c>
      <c r="L174" s="81">
        <f t="shared" si="11"/>
        <v>0</v>
      </c>
      <c r="M174" s="82"/>
      <c r="N174" s="83">
        <f t="shared" si="12"/>
        <v>0</v>
      </c>
      <c r="O174" s="80"/>
      <c r="P174" s="80"/>
      <c r="Q174" s="80"/>
      <c r="R174" s="84">
        <f t="shared" si="13"/>
        <v>0</v>
      </c>
      <c r="S174" s="19" t="str">
        <f t="shared" si="9"/>
        <v>OK</v>
      </c>
      <c r="T174" s="48"/>
      <c r="U174" s="48"/>
      <c r="V174" s="48"/>
      <c r="W174" s="48"/>
      <c r="X174" s="48"/>
      <c r="Y174" s="50"/>
      <c r="Z174" s="50"/>
      <c r="AA174" s="50"/>
      <c r="AB174" s="50"/>
      <c r="AC174" s="50"/>
      <c r="AD174" s="50"/>
      <c r="AE174" s="50"/>
      <c r="AF174" s="51"/>
      <c r="AG174" s="51"/>
      <c r="AH174" s="51"/>
      <c r="AI174" s="51"/>
    </row>
    <row r="175" spans="1:35" ht="40" customHeight="1" x14ac:dyDescent="0.35">
      <c r="A175" s="109"/>
      <c r="B175" s="112"/>
      <c r="C175" s="33">
        <v>172</v>
      </c>
      <c r="D175" s="115"/>
      <c r="E175" s="39" t="s">
        <v>60</v>
      </c>
      <c r="F175" s="40" t="s">
        <v>37</v>
      </c>
      <c r="G175" s="40" t="s">
        <v>61</v>
      </c>
      <c r="H175" s="40" t="s">
        <v>29</v>
      </c>
      <c r="I175" s="38">
        <v>124.47</v>
      </c>
      <c r="J175" s="17">
        <v>0</v>
      </c>
      <c r="K175" s="79">
        <f t="shared" si="10"/>
        <v>0</v>
      </c>
      <c r="L175" s="81">
        <f t="shared" si="11"/>
        <v>0</v>
      </c>
      <c r="M175" s="82"/>
      <c r="N175" s="83">
        <f t="shared" si="12"/>
        <v>0</v>
      </c>
      <c r="O175" s="80"/>
      <c r="P175" s="80"/>
      <c r="Q175" s="80"/>
      <c r="R175" s="84">
        <f t="shared" si="13"/>
        <v>0</v>
      </c>
      <c r="S175" s="19" t="str">
        <f t="shared" si="9"/>
        <v>OK</v>
      </c>
      <c r="T175" s="48"/>
      <c r="U175" s="48"/>
      <c r="V175" s="48"/>
      <c r="W175" s="48"/>
      <c r="X175" s="48"/>
      <c r="Y175" s="50"/>
      <c r="Z175" s="50"/>
      <c r="AA175" s="50"/>
      <c r="AB175" s="50"/>
      <c r="AC175" s="50"/>
      <c r="AD175" s="50"/>
      <c r="AE175" s="50"/>
      <c r="AF175" s="51"/>
      <c r="AG175" s="51"/>
      <c r="AH175" s="51"/>
      <c r="AI175" s="51"/>
    </row>
    <row r="176" spans="1:35" ht="40" customHeight="1" x14ac:dyDescent="0.35">
      <c r="A176" s="109"/>
      <c r="B176" s="112"/>
      <c r="C176" s="33">
        <v>173</v>
      </c>
      <c r="D176" s="115"/>
      <c r="E176" s="39" t="s">
        <v>62</v>
      </c>
      <c r="F176" s="40" t="s">
        <v>125</v>
      </c>
      <c r="G176" s="40" t="s">
        <v>63</v>
      </c>
      <c r="H176" s="40" t="s">
        <v>29</v>
      </c>
      <c r="I176" s="38">
        <v>1329.82</v>
      </c>
      <c r="J176" s="17">
        <v>0</v>
      </c>
      <c r="K176" s="79">
        <f t="shared" si="10"/>
        <v>0</v>
      </c>
      <c r="L176" s="81">
        <f t="shared" si="11"/>
        <v>0</v>
      </c>
      <c r="M176" s="82"/>
      <c r="N176" s="83">
        <f t="shared" si="12"/>
        <v>0</v>
      </c>
      <c r="O176" s="80"/>
      <c r="P176" s="80"/>
      <c r="Q176" s="80"/>
      <c r="R176" s="84">
        <f t="shared" si="13"/>
        <v>0</v>
      </c>
      <c r="S176" s="19" t="str">
        <f t="shared" si="9"/>
        <v>OK</v>
      </c>
      <c r="T176" s="48"/>
      <c r="U176" s="48"/>
      <c r="V176" s="48"/>
      <c r="W176" s="48"/>
      <c r="X176" s="48"/>
      <c r="Y176" s="50"/>
      <c r="Z176" s="50"/>
      <c r="AA176" s="50"/>
      <c r="AB176" s="50"/>
      <c r="AC176" s="50"/>
      <c r="AD176" s="50"/>
      <c r="AE176" s="50"/>
      <c r="AF176" s="51"/>
      <c r="AG176" s="51"/>
      <c r="AH176" s="51"/>
      <c r="AI176" s="51"/>
    </row>
    <row r="177" spans="1:35" ht="40" customHeight="1" x14ac:dyDescent="0.35">
      <c r="A177" s="109"/>
      <c r="B177" s="112"/>
      <c r="C177" s="33">
        <v>174</v>
      </c>
      <c r="D177" s="115"/>
      <c r="E177" s="39" t="s">
        <v>64</v>
      </c>
      <c r="F177" s="40" t="s">
        <v>125</v>
      </c>
      <c r="G177" s="40" t="s">
        <v>63</v>
      </c>
      <c r="H177" s="40" t="s">
        <v>29</v>
      </c>
      <c r="I177" s="38">
        <v>699.23</v>
      </c>
      <c r="J177" s="17">
        <v>0</v>
      </c>
      <c r="K177" s="79">
        <f t="shared" si="10"/>
        <v>0</v>
      </c>
      <c r="L177" s="81">
        <f t="shared" si="11"/>
        <v>0</v>
      </c>
      <c r="M177" s="82"/>
      <c r="N177" s="83">
        <f t="shared" si="12"/>
        <v>0</v>
      </c>
      <c r="O177" s="80"/>
      <c r="P177" s="80"/>
      <c r="Q177" s="80"/>
      <c r="R177" s="84">
        <f t="shared" si="13"/>
        <v>0</v>
      </c>
      <c r="S177" s="19" t="str">
        <f t="shared" si="9"/>
        <v>OK</v>
      </c>
      <c r="T177" s="48"/>
      <c r="U177" s="48"/>
      <c r="V177" s="48"/>
      <c r="W177" s="48"/>
      <c r="X177" s="48"/>
      <c r="Y177" s="50"/>
      <c r="Z177" s="50"/>
      <c r="AA177" s="50"/>
      <c r="AB177" s="50"/>
      <c r="AC177" s="50"/>
      <c r="AD177" s="50"/>
      <c r="AE177" s="50"/>
      <c r="AF177" s="51"/>
      <c r="AG177" s="51"/>
      <c r="AH177" s="51"/>
      <c r="AI177" s="51"/>
    </row>
    <row r="178" spans="1:35" ht="40" customHeight="1" x14ac:dyDescent="0.35">
      <c r="A178" s="109"/>
      <c r="B178" s="112"/>
      <c r="C178" s="33">
        <v>175</v>
      </c>
      <c r="D178" s="115"/>
      <c r="E178" s="39" t="s">
        <v>65</v>
      </c>
      <c r="F178" s="40" t="s">
        <v>125</v>
      </c>
      <c r="G178" s="40" t="s">
        <v>66</v>
      </c>
      <c r="H178" s="40" t="s">
        <v>29</v>
      </c>
      <c r="I178" s="38">
        <v>188.79</v>
      </c>
      <c r="J178" s="17">
        <v>0</v>
      </c>
      <c r="K178" s="79">
        <f t="shared" si="10"/>
        <v>0</v>
      </c>
      <c r="L178" s="81">
        <f t="shared" si="11"/>
        <v>0</v>
      </c>
      <c r="M178" s="82"/>
      <c r="N178" s="83">
        <f t="shared" si="12"/>
        <v>0</v>
      </c>
      <c r="O178" s="80"/>
      <c r="P178" s="80"/>
      <c r="Q178" s="80"/>
      <c r="R178" s="84">
        <f t="shared" si="13"/>
        <v>0</v>
      </c>
      <c r="S178" s="19" t="str">
        <f t="shared" si="9"/>
        <v>OK</v>
      </c>
      <c r="T178" s="48"/>
      <c r="U178" s="48"/>
      <c r="V178" s="48"/>
      <c r="W178" s="48"/>
      <c r="X178" s="48"/>
      <c r="Y178" s="50"/>
      <c r="Z178" s="50"/>
      <c r="AA178" s="50"/>
      <c r="AB178" s="50"/>
      <c r="AC178" s="50"/>
      <c r="AD178" s="50"/>
      <c r="AE178" s="50"/>
      <c r="AF178" s="51"/>
      <c r="AG178" s="51"/>
      <c r="AH178" s="51"/>
      <c r="AI178" s="51"/>
    </row>
    <row r="179" spans="1:35" ht="40" customHeight="1" x14ac:dyDescent="0.35">
      <c r="A179" s="109"/>
      <c r="B179" s="112"/>
      <c r="C179" s="33">
        <v>176</v>
      </c>
      <c r="D179" s="115"/>
      <c r="E179" s="39" t="s">
        <v>69</v>
      </c>
      <c r="F179" s="40" t="s">
        <v>125</v>
      </c>
      <c r="G179" s="40" t="s">
        <v>28</v>
      </c>
      <c r="H179" s="40" t="s">
        <v>29</v>
      </c>
      <c r="I179" s="38">
        <v>433.26</v>
      </c>
      <c r="J179" s="17">
        <v>0</v>
      </c>
      <c r="K179" s="79">
        <f t="shared" si="10"/>
        <v>0</v>
      </c>
      <c r="L179" s="81">
        <f t="shared" si="11"/>
        <v>0</v>
      </c>
      <c r="M179" s="82"/>
      <c r="N179" s="83">
        <f t="shared" si="12"/>
        <v>0</v>
      </c>
      <c r="O179" s="80"/>
      <c r="P179" s="80"/>
      <c r="Q179" s="80"/>
      <c r="R179" s="84">
        <f t="shared" si="13"/>
        <v>0</v>
      </c>
      <c r="S179" s="19" t="str">
        <f t="shared" si="9"/>
        <v>OK</v>
      </c>
      <c r="T179" s="48"/>
      <c r="U179" s="48"/>
      <c r="V179" s="48"/>
      <c r="W179" s="48"/>
      <c r="X179" s="48"/>
      <c r="Y179" s="50"/>
      <c r="Z179" s="50"/>
      <c r="AA179" s="50"/>
      <c r="AB179" s="50"/>
      <c r="AC179" s="50"/>
      <c r="AD179" s="50"/>
      <c r="AE179" s="50"/>
      <c r="AF179" s="51"/>
      <c r="AG179" s="51"/>
      <c r="AH179" s="51"/>
      <c r="AI179" s="51"/>
    </row>
    <row r="180" spans="1:35" ht="40" customHeight="1" x14ac:dyDescent="0.35">
      <c r="A180" s="109"/>
      <c r="B180" s="112"/>
      <c r="C180" s="33">
        <v>177</v>
      </c>
      <c r="D180" s="115"/>
      <c r="E180" s="39" t="s">
        <v>70</v>
      </c>
      <c r="F180" s="40" t="s">
        <v>125</v>
      </c>
      <c r="G180" s="40" t="s">
        <v>71</v>
      </c>
      <c r="H180" s="40" t="s">
        <v>29</v>
      </c>
      <c r="I180" s="38">
        <v>164.74</v>
      </c>
      <c r="J180" s="17">
        <v>0</v>
      </c>
      <c r="K180" s="79">
        <f t="shared" si="10"/>
        <v>0</v>
      </c>
      <c r="L180" s="81">
        <f t="shared" si="11"/>
        <v>0</v>
      </c>
      <c r="M180" s="82"/>
      <c r="N180" s="83">
        <f t="shared" si="12"/>
        <v>0</v>
      </c>
      <c r="O180" s="80"/>
      <c r="P180" s="80"/>
      <c r="Q180" s="80"/>
      <c r="R180" s="84">
        <f t="shared" si="13"/>
        <v>0</v>
      </c>
      <c r="S180" s="19" t="str">
        <f t="shared" si="9"/>
        <v>OK</v>
      </c>
      <c r="T180" s="48"/>
      <c r="U180" s="48"/>
      <c r="V180" s="48"/>
      <c r="W180" s="48"/>
      <c r="X180" s="48"/>
      <c r="Y180" s="50"/>
      <c r="Z180" s="50"/>
      <c r="AA180" s="50"/>
      <c r="AB180" s="50"/>
      <c r="AC180" s="50"/>
      <c r="AD180" s="50"/>
      <c r="AE180" s="50"/>
      <c r="AF180" s="51"/>
      <c r="AG180" s="51"/>
      <c r="AH180" s="51"/>
      <c r="AI180" s="51"/>
    </row>
    <row r="181" spans="1:35" ht="40" customHeight="1" x14ac:dyDescent="0.35">
      <c r="A181" s="109"/>
      <c r="B181" s="112"/>
      <c r="C181" s="33">
        <v>178</v>
      </c>
      <c r="D181" s="115"/>
      <c r="E181" s="39" t="s">
        <v>74</v>
      </c>
      <c r="F181" s="40" t="s">
        <v>125</v>
      </c>
      <c r="G181" s="40" t="s">
        <v>75</v>
      </c>
      <c r="H181" s="40" t="s">
        <v>29</v>
      </c>
      <c r="I181" s="38">
        <v>1340</v>
      </c>
      <c r="J181" s="17">
        <v>0</v>
      </c>
      <c r="K181" s="79">
        <f t="shared" si="10"/>
        <v>0</v>
      </c>
      <c r="L181" s="81">
        <f t="shared" si="11"/>
        <v>0</v>
      </c>
      <c r="M181" s="82"/>
      <c r="N181" s="83">
        <f t="shared" si="12"/>
        <v>0</v>
      </c>
      <c r="O181" s="80"/>
      <c r="P181" s="80"/>
      <c r="Q181" s="80"/>
      <c r="R181" s="84">
        <f t="shared" si="13"/>
        <v>0</v>
      </c>
      <c r="S181" s="19" t="str">
        <f t="shared" si="9"/>
        <v>OK</v>
      </c>
      <c r="T181" s="48"/>
      <c r="U181" s="48"/>
      <c r="V181" s="48"/>
      <c r="W181" s="48"/>
      <c r="X181" s="48"/>
      <c r="Y181" s="50"/>
      <c r="Z181" s="50"/>
      <c r="AA181" s="50"/>
      <c r="AB181" s="50"/>
      <c r="AC181" s="50"/>
      <c r="AD181" s="50"/>
      <c r="AE181" s="50"/>
      <c r="AF181" s="51"/>
      <c r="AG181" s="51"/>
      <c r="AH181" s="51"/>
      <c r="AI181" s="51"/>
    </row>
    <row r="182" spans="1:35" ht="40" customHeight="1" x14ac:dyDescent="0.35">
      <c r="A182" s="109"/>
      <c r="B182" s="112"/>
      <c r="C182" s="33">
        <v>179</v>
      </c>
      <c r="D182" s="115"/>
      <c r="E182" s="39" t="s">
        <v>76</v>
      </c>
      <c r="F182" s="40" t="s">
        <v>125</v>
      </c>
      <c r="G182" s="40" t="s">
        <v>28</v>
      </c>
      <c r="H182" s="40" t="s">
        <v>29</v>
      </c>
      <c r="I182" s="38">
        <v>716.77</v>
      </c>
      <c r="J182" s="17">
        <v>0</v>
      </c>
      <c r="K182" s="79">
        <f t="shared" si="10"/>
        <v>0</v>
      </c>
      <c r="L182" s="81">
        <f t="shared" si="11"/>
        <v>0</v>
      </c>
      <c r="M182" s="82"/>
      <c r="N182" s="83">
        <f t="shared" si="12"/>
        <v>0</v>
      </c>
      <c r="O182" s="80"/>
      <c r="P182" s="80"/>
      <c r="Q182" s="80"/>
      <c r="R182" s="84">
        <f t="shared" si="13"/>
        <v>0</v>
      </c>
      <c r="S182" s="19" t="str">
        <f t="shared" si="9"/>
        <v>OK</v>
      </c>
      <c r="T182" s="48"/>
      <c r="U182" s="48"/>
      <c r="V182" s="48"/>
      <c r="W182" s="48"/>
      <c r="X182" s="48"/>
      <c r="Y182" s="50"/>
      <c r="Z182" s="50"/>
      <c r="AA182" s="50"/>
      <c r="AB182" s="50"/>
      <c r="AC182" s="50"/>
      <c r="AD182" s="50"/>
      <c r="AE182" s="50"/>
      <c r="AF182" s="51"/>
      <c r="AG182" s="51"/>
      <c r="AH182" s="51"/>
      <c r="AI182" s="51"/>
    </row>
    <row r="183" spans="1:35" ht="40" customHeight="1" x14ac:dyDescent="0.35">
      <c r="A183" s="109"/>
      <c r="B183" s="112"/>
      <c r="C183" s="33">
        <v>180</v>
      </c>
      <c r="D183" s="115"/>
      <c r="E183" s="39" t="s">
        <v>78</v>
      </c>
      <c r="F183" s="40" t="s">
        <v>125</v>
      </c>
      <c r="G183" s="40" t="s">
        <v>28</v>
      </c>
      <c r="H183" s="40" t="s">
        <v>29</v>
      </c>
      <c r="I183" s="38">
        <v>90</v>
      </c>
      <c r="J183" s="17">
        <v>0</v>
      </c>
      <c r="K183" s="79">
        <f t="shared" si="10"/>
        <v>0</v>
      </c>
      <c r="L183" s="81">
        <f t="shared" si="11"/>
        <v>0</v>
      </c>
      <c r="M183" s="82"/>
      <c r="N183" s="83">
        <f t="shared" si="12"/>
        <v>0</v>
      </c>
      <c r="O183" s="80"/>
      <c r="P183" s="80"/>
      <c r="Q183" s="80"/>
      <c r="R183" s="84">
        <f t="shared" si="13"/>
        <v>0</v>
      </c>
      <c r="S183" s="19" t="str">
        <f t="shared" si="9"/>
        <v>OK</v>
      </c>
      <c r="T183" s="48"/>
      <c r="U183" s="48"/>
      <c r="V183" s="48"/>
      <c r="W183" s="48"/>
      <c r="X183" s="48"/>
      <c r="Y183" s="50"/>
      <c r="Z183" s="50"/>
      <c r="AA183" s="50"/>
      <c r="AB183" s="50"/>
      <c r="AC183" s="50"/>
      <c r="AD183" s="50"/>
      <c r="AE183" s="50"/>
      <c r="AF183" s="51"/>
      <c r="AG183" s="51"/>
      <c r="AH183" s="51"/>
      <c r="AI183" s="51"/>
    </row>
    <row r="184" spans="1:35" ht="40" customHeight="1" x14ac:dyDescent="0.35">
      <c r="A184" s="109"/>
      <c r="B184" s="112"/>
      <c r="C184" s="33">
        <v>181</v>
      </c>
      <c r="D184" s="115"/>
      <c r="E184" s="39" t="s">
        <v>131</v>
      </c>
      <c r="F184" s="40" t="s">
        <v>125</v>
      </c>
      <c r="G184" s="40" t="s">
        <v>28</v>
      </c>
      <c r="H184" s="40" t="s">
        <v>29</v>
      </c>
      <c r="I184" s="38">
        <v>85.21</v>
      </c>
      <c r="J184" s="17">
        <v>0</v>
      </c>
      <c r="K184" s="79">
        <f t="shared" si="10"/>
        <v>0</v>
      </c>
      <c r="L184" s="81">
        <f t="shared" si="11"/>
        <v>0</v>
      </c>
      <c r="M184" s="82"/>
      <c r="N184" s="83">
        <f t="shared" si="12"/>
        <v>0</v>
      </c>
      <c r="O184" s="80"/>
      <c r="P184" s="80"/>
      <c r="Q184" s="80"/>
      <c r="R184" s="84">
        <f t="shared" si="13"/>
        <v>0</v>
      </c>
      <c r="S184" s="19" t="str">
        <f t="shared" si="9"/>
        <v>OK</v>
      </c>
      <c r="T184" s="48"/>
      <c r="U184" s="48"/>
      <c r="V184" s="48"/>
      <c r="W184" s="48"/>
      <c r="X184" s="48"/>
      <c r="Y184" s="50"/>
      <c r="Z184" s="50"/>
      <c r="AA184" s="50"/>
      <c r="AB184" s="50"/>
      <c r="AC184" s="50"/>
      <c r="AD184" s="50"/>
      <c r="AE184" s="50"/>
      <c r="AF184" s="51"/>
      <c r="AG184" s="51"/>
      <c r="AH184" s="51"/>
      <c r="AI184" s="51"/>
    </row>
    <row r="185" spans="1:35" ht="40" customHeight="1" x14ac:dyDescent="0.35">
      <c r="A185" s="109"/>
      <c r="B185" s="112"/>
      <c r="C185" s="33">
        <v>182</v>
      </c>
      <c r="D185" s="115"/>
      <c r="E185" s="39" t="s">
        <v>132</v>
      </c>
      <c r="F185" s="40" t="s">
        <v>37</v>
      </c>
      <c r="G185" s="40" t="s">
        <v>100</v>
      </c>
      <c r="H185" s="40" t="s">
        <v>29</v>
      </c>
      <c r="I185" s="38">
        <v>16.18</v>
      </c>
      <c r="J185" s="17">
        <v>0</v>
      </c>
      <c r="K185" s="79">
        <f t="shared" si="10"/>
        <v>0</v>
      </c>
      <c r="L185" s="81">
        <f t="shared" si="11"/>
        <v>0</v>
      </c>
      <c r="M185" s="82"/>
      <c r="N185" s="83">
        <f t="shared" si="12"/>
        <v>0</v>
      </c>
      <c r="O185" s="80"/>
      <c r="P185" s="80"/>
      <c r="Q185" s="80"/>
      <c r="R185" s="84">
        <f t="shared" si="13"/>
        <v>0</v>
      </c>
      <c r="S185" s="19" t="str">
        <f t="shared" si="9"/>
        <v>OK</v>
      </c>
      <c r="T185" s="48"/>
      <c r="U185" s="48"/>
      <c r="V185" s="48"/>
      <c r="W185" s="48"/>
      <c r="X185" s="48"/>
      <c r="Y185" s="50"/>
      <c r="Z185" s="50"/>
      <c r="AA185" s="50"/>
      <c r="AB185" s="50"/>
      <c r="AC185" s="50"/>
      <c r="AD185" s="50"/>
      <c r="AE185" s="50"/>
      <c r="AF185" s="51"/>
      <c r="AG185" s="51"/>
      <c r="AH185" s="51"/>
      <c r="AI185" s="51"/>
    </row>
    <row r="186" spans="1:35" ht="40" customHeight="1" x14ac:dyDescent="0.35">
      <c r="A186" s="109"/>
      <c r="B186" s="112"/>
      <c r="C186" s="33">
        <v>183</v>
      </c>
      <c r="D186" s="115"/>
      <c r="E186" s="39" t="s">
        <v>135</v>
      </c>
      <c r="F186" s="40" t="s">
        <v>37</v>
      </c>
      <c r="G186" s="40" t="s">
        <v>82</v>
      </c>
      <c r="H186" s="40" t="s">
        <v>29</v>
      </c>
      <c r="I186" s="38">
        <v>65.41</v>
      </c>
      <c r="J186" s="17">
        <v>0</v>
      </c>
      <c r="K186" s="79">
        <f t="shared" si="10"/>
        <v>0</v>
      </c>
      <c r="L186" s="81">
        <f t="shared" si="11"/>
        <v>0</v>
      </c>
      <c r="M186" s="82"/>
      <c r="N186" s="83">
        <f t="shared" si="12"/>
        <v>0</v>
      </c>
      <c r="O186" s="80"/>
      <c r="P186" s="80"/>
      <c r="Q186" s="80"/>
      <c r="R186" s="84">
        <f t="shared" si="13"/>
        <v>0</v>
      </c>
      <c r="S186" s="19" t="str">
        <f t="shared" si="9"/>
        <v>OK</v>
      </c>
      <c r="T186" s="48"/>
      <c r="U186" s="48"/>
      <c r="V186" s="48"/>
      <c r="W186" s="48"/>
      <c r="X186" s="48"/>
      <c r="Y186" s="50"/>
      <c r="Z186" s="50"/>
      <c r="AA186" s="50"/>
      <c r="AB186" s="50"/>
      <c r="AC186" s="50"/>
      <c r="AD186" s="50"/>
      <c r="AE186" s="50"/>
      <c r="AF186" s="51"/>
      <c r="AG186" s="51"/>
      <c r="AH186" s="51"/>
      <c r="AI186" s="51"/>
    </row>
    <row r="187" spans="1:35" ht="40" customHeight="1" x14ac:dyDescent="0.35">
      <c r="A187" s="109"/>
      <c r="B187" s="112"/>
      <c r="C187" s="33">
        <v>184</v>
      </c>
      <c r="D187" s="115"/>
      <c r="E187" s="39" t="s">
        <v>136</v>
      </c>
      <c r="F187" s="40" t="s">
        <v>37</v>
      </c>
      <c r="G187" s="40" t="s">
        <v>83</v>
      </c>
      <c r="H187" s="40" t="s">
        <v>29</v>
      </c>
      <c r="I187" s="38">
        <v>34.229999999999997</v>
      </c>
      <c r="J187" s="17">
        <v>0</v>
      </c>
      <c r="K187" s="79">
        <f t="shared" si="10"/>
        <v>0</v>
      </c>
      <c r="L187" s="81">
        <f t="shared" si="11"/>
        <v>0</v>
      </c>
      <c r="M187" s="82"/>
      <c r="N187" s="83">
        <f t="shared" si="12"/>
        <v>0</v>
      </c>
      <c r="O187" s="80"/>
      <c r="P187" s="80"/>
      <c r="Q187" s="80"/>
      <c r="R187" s="84">
        <f t="shared" si="13"/>
        <v>0</v>
      </c>
      <c r="S187" s="19" t="str">
        <f t="shared" si="9"/>
        <v>OK</v>
      </c>
      <c r="T187" s="48"/>
      <c r="U187" s="48"/>
      <c r="V187" s="48"/>
      <c r="W187" s="48"/>
      <c r="X187" s="48"/>
      <c r="Y187" s="50"/>
      <c r="Z187" s="50"/>
      <c r="AA187" s="50"/>
      <c r="AB187" s="50"/>
      <c r="AC187" s="50"/>
      <c r="AD187" s="50"/>
      <c r="AE187" s="50"/>
      <c r="AF187" s="51"/>
      <c r="AG187" s="51"/>
      <c r="AH187" s="51"/>
      <c r="AI187" s="51"/>
    </row>
    <row r="188" spans="1:35" ht="40" customHeight="1" x14ac:dyDescent="0.35">
      <c r="A188" s="109"/>
      <c r="B188" s="112"/>
      <c r="C188" s="33">
        <v>185</v>
      </c>
      <c r="D188" s="115"/>
      <c r="E188" s="39" t="s">
        <v>86</v>
      </c>
      <c r="F188" s="40" t="s">
        <v>125</v>
      </c>
      <c r="G188" s="40" t="s">
        <v>87</v>
      </c>
      <c r="H188" s="40" t="s">
        <v>29</v>
      </c>
      <c r="I188" s="38">
        <v>578.94000000000005</v>
      </c>
      <c r="J188" s="17">
        <v>0</v>
      </c>
      <c r="K188" s="79">
        <f t="shared" si="10"/>
        <v>0</v>
      </c>
      <c r="L188" s="81">
        <f t="shared" si="11"/>
        <v>0</v>
      </c>
      <c r="M188" s="82"/>
      <c r="N188" s="83">
        <f t="shared" si="12"/>
        <v>0</v>
      </c>
      <c r="O188" s="80"/>
      <c r="P188" s="80"/>
      <c r="Q188" s="80"/>
      <c r="R188" s="84">
        <f t="shared" si="13"/>
        <v>0</v>
      </c>
      <c r="S188" s="19" t="str">
        <f t="shared" si="9"/>
        <v>OK</v>
      </c>
      <c r="T188" s="48"/>
      <c r="U188" s="48"/>
      <c r="V188" s="48"/>
      <c r="W188" s="48"/>
      <c r="X188" s="48"/>
      <c r="Y188" s="50"/>
      <c r="Z188" s="50"/>
      <c r="AA188" s="50"/>
      <c r="AB188" s="50"/>
      <c r="AC188" s="50"/>
      <c r="AD188" s="50"/>
      <c r="AE188" s="50"/>
      <c r="AF188" s="51"/>
      <c r="AG188" s="51"/>
      <c r="AH188" s="51"/>
      <c r="AI188" s="51"/>
    </row>
    <row r="189" spans="1:35" ht="40" customHeight="1" x14ac:dyDescent="0.35">
      <c r="A189" s="109"/>
      <c r="B189" s="112"/>
      <c r="C189" s="33">
        <v>186</v>
      </c>
      <c r="D189" s="115"/>
      <c r="E189" s="39" t="s">
        <v>90</v>
      </c>
      <c r="F189" s="40" t="s">
        <v>37</v>
      </c>
      <c r="G189" s="40" t="s">
        <v>28</v>
      </c>
      <c r="H189" s="40" t="s">
        <v>29</v>
      </c>
      <c r="I189" s="38">
        <v>135</v>
      </c>
      <c r="J189" s="17">
        <v>0</v>
      </c>
      <c r="K189" s="79">
        <f t="shared" si="10"/>
        <v>0</v>
      </c>
      <c r="L189" s="81">
        <f t="shared" si="11"/>
        <v>0</v>
      </c>
      <c r="M189" s="82"/>
      <c r="N189" s="83">
        <f t="shared" si="12"/>
        <v>0</v>
      </c>
      <c r="O189" s="80"/>
      <c r="P189" s="80"/>
      <c r="Q189" s="80"/>
      <c r="R189" s="84">
        <f t="shared" si="13"/>
        <v>0</v>
      </c>
      <c r="S189" s="19" t="str">
        <f t="shared" si="9"/>
        <v>OK</v>
      </c>
      <c r="T189" s="48"/>
      <c r="U189" s="48"/>
      <c r="V189" s="48"/>
      <c r="W189" s="48"/>
      <c r="X189" s="48"/>
      <c r="Y189" s="50"/>
      <c r="Z189" s="50"/>
      <c r="AA189" s="50"/>
      <c r="AB189" s="50"/>
      <c r="AC189" s="50"/>
      <c r="AD189" s="50"/>
      <c r="AE189" s="50"/>
      <c r="AF189" s="51"/>
      <c r="AG189" s="51"/>
      <c r="AH189" s="51"/>
      <c r="AI189" s="51"/>
    </row>
    <row r="190" spans="1:35" ht="40" customHeight="1" x14ac:dyDescent="0.35">
      <c r="A190" s="109"/>
      <c r="B190" s="112"/>
      <c r="C190" s="33">
        <v>187</v>
      </c>
      <c r="D190" s="115"/>
      <c r="E190" s="39" t="s">
        <v>91</v>
      </c>
      <c r="F190" s="40" t="s">
        <v>37</v>
      </c>
      <c r="G190" s="40" t="s">
        <v>92</v>
      </c>
      <c r="H190" s="40" t="s">
        <v>29</v>
      </c>
      <c r="I190" s="38">
        <v>24.21</v>
      </c>
      <c r="J190" s="17">
        <v>0</v>
      </c>
      <c r="K190" s="79">
        <f t="shared" si="10"/>
        <v>0</v>
      </c>
      <c r="L190" s="81">
        <f t="shared" si="11"/>
        <v>0</v>
      </c>
      <c r="M190" s="82"/>
      <c r="N190" s="83">
        <f t="shared" si="12"/>
        <v>0</v>
      </c>
      <c r="O190" s="80"/>
      <c r="P190" s="80"/>
      <c r="Q190" s="80"/>
      <c r="R190" s="84">
        <f t="shared" si="13"/>
        <v>0</v>
      </c>
      <c r="S190" s="19" t="str">
        <f t="shared" si="9"/>
        <v>OK</v>
      </c>
      <c r="T190" s="48"/>
      <c r="U190" s="48"/>
      <c r="V190" s="48"/>
      <c r="W190" s="48"/>
      <c r="X190" s="48"/>
      <c r="Y190" s="50"/>
      <c r="Z190" s="50"/>
      <c r="AA190" s="50"/>
      <c r="AB190" s="50"/>
      <c r="AC190" s="50"/>
      <c r="AD190" s="50"/>
      <c r="AE190" s="50"/>
      <c r="AF190" s="51"/>
      <c r="AG190" s="51"/>
      <c r="AH190" s="51"/>
      <c r="AI190" s="51"/>
    </row>
    <row r="191" spans="1:35" ht="40" customHeight="1" x14ac:dyDescent="0.35">
      <c r="A191" s="109"/>
      <c r="B191" s="112"/>
      <c r="C191" s="33">
        <v>188</v>
      </c>
      <c r="D191" s="115"/>
      <c r="E191" s="39" t="s">
        <v>93</v>
      </c>
      <c r="F191" s="40" t="s">
        <v>125</v>
      </c>
      <c r="G191" s="40" t="s">
        <v>28</v>
      </c>
      <c r="H191" s="40" t="s">
        <v>29</v>
      </c>
      <c r="I191" s="38">
        <v>224</v>
      </c>
      <c r="J191" s="17">
        <v>0</v>
      </c>
      <c r="K191" s="79">
        <f t="shared" si="10"/>
        <v>0</v>
      </c>
      <c r="L191" s="81">
        <f t="shared" si="11"/>
        <v>0</v>
      </c>
      <c r="M191" s="82"/>
      <c r="N191" s="83">
        <f t="shared" si="12"/>
        <v>0</v>
      </c>
      <c r="O191" s="80"/>
      <c r="P191" s="80"/>
      <c r="Q191" s="80"/>
      <c r="R191" s="84">
        <f t="shared" si="13"/>
        <v>0</v>
      </c>
      <c r="S191" s="19" t="str">
        <f t="shared" si="9"/>
        <v>OK</v>
      </c>
      <c r="T191" s="48"/>
      <c r="U191" s="48"/>
      <c r="V191" s="48"/>
      <c r="W191" s="48"/>
      <c r="X191" s="48"/>
      <c r="Y191" s="50"/>
      <c r="Z191" s="50"/>
      <c r="AA191" s="50"/>
      <c r="AB191" s="50"/>
      <c r="AC191" s="50"/>
      <c r="AD191" s="50"/>
      <c r="AE191" s="50"/>
      <c r="AF191" s="51"/>
      <c r="AG191" s="51"/>
      <c r="AH191" s="51"/>
      <c r="AI191" s="51"/>
    </row>
    <row r="192" spans="1:35" ht="40" customHeight="1" x14ac:dyDescent="0.35">
      <c r="A192" s="110"/>
      <c r="B192" s="113"/>
      <c r="C192" s="33">
        <v>189</v>
      </c>
      <c r="D192" s="116"/>
      <c r="E192" s="39" t="s">
        <v>94</v>
      </c>
      <c r="F192" s="40" t="s">
        <v>125</v>
      </c>
      <c r="G192" s="40" t="s">
        <v>28</v>
      </c>
      <c r="H192" s="40" t="s">
        <v>29</v>
      </c>
      <c r="I192" s="38">
        <v>245</v>
      </c>
      <c r="J192" s="17">
        <v>0</v>
      </c>
      <c r="K192" s="79">
        <f t="shared" si="10"/>
        <v>0</v>
      </c>
      <c r="L192" s="81">
        <f t="shared" si="11"/>
        <v>0</v>
      </c>
      <c r="M192" s="82"/>
      <c r="N192" s="83">
        <f t="shared" si="12"/>
        <v>0</v>
      </c>
      <c r="O192" s="80"/>
      <c r="P192" s="80"/>
      <c r="Q192" s="80"/>
      <c r="R192" s="84">
        <f t="shared" si="13"/>
        <v>0</v>
      </c>
      <c r="S192" s="19" t="str">
        <f t="shared" si="9"/>
        <v>OK</v>
      </c>
      <c r="T192" s="48"/>
      <c r="U192" s="48"/>
      <c r="V192" s="48"/>
      <c r="W192" s="48"/>
      <c r="X192" s="48"/>
      <c r="Y192" s="50"/>
      <c r="Z192" s="50"/>
      <c r="AA192" s="50"/>
      <c r="AB192" s="50"/>
      <c r="AC192" s="50"/>
      <c r="AD192" s="50"/>
      <c r="AE192" s="50"/>
      <c r="AF192" s="51"/>
      <c r="AG192" s="51"/>
      <c r="AH192" s="51"/>
      <c r="AI192" s="51"/>
    </row>
    <row r="193" spans="1:35" ht="40" customHeight="1" x14ac:dyDescent="0.35">
      <c r="A193" s="108" t="s">
        <v>144</v>
      </c>
      <c r="B193" s="111">
        <v>6</v>
      </c>
      <c r="C193" s="33">
        <v>190</v>
      </c>
      <c r="D193" s="114" t="s">
        <v>124</v>
      </c>
      <c r="E193" s="39" t="s">
        <v>27</v>
      </c>
      <c r="F193" s="40" t="s">
        <v>125</v>
      </c>
      <c r="G193" s="40" t="s">
        <v>137</v>
      </c>
      <c r="H193" s="40" t="s">
        <v>29</v>
      </c>
      <c r="I193" s="38">
        <v>177</v>
      </c>
      <c r="J193" s="17">
        <v>0</v>
      </c>
      <c r="K193" s="79">
        <f t="shared" si="10"/>
        <v>0</v>
      </c>
      <c r="L193" s="81">
        <f t="shared" si="11"/>
        <v>0</v>
      </c>
      <c r="M193" s="82"/>
      <c r="N193" s="83">
        <f t="shared" si="12"/>
        <v>0</v>
      </c>
      <c r="O193" s="80"/>
      <c r="P193" s="80"/>
      <c r="Q193" s="80"/>
      <c r="R193" s="84">
        <f t="shared" si="13"/>
        <v>0</v>
      </c>
      <c r="S193" s="19" t="str">
        <f t="shared" si="9"/>
        <v>OK</v>
      </c>
      <c r="T193" s="48"/>
      <c r="U193" s="48"/>
      <c r="V193" s="48"/>
      <c r="W193" s="48"/>
      <c r="X193" s="48"/>
      <c r="Y193" s="50"/>
      <c r="Z193" s="50"/>
      <c r="AA193" s="50"/>
      <c r="AB193" s="50"/>
      <c r="AC193" s="50"/>
      <c r="AD193" s="50"/>
      <c r="AE193" s="50"/>
      <c r="AF193" s="51"/>
      <c r="AG193" s="51"/>
      <c r="AH193" s="51"/>
      <c r="AI193" s="51"/>
    </row>
    <row r="194" spans="1:35" ht="40" customHeight="1" x14ac:dyDescent="0.35">
      <c r="A194" s="109"/>
      <c r="B194" s="112"/>
      <c r="C194" s="33">
        <v>191</v>
      </c>
      <c r="D194" s="115"/>
      <c r="E194" s="39" t="s">
        <v>30</v>
      </c>
      <c r="F194" s="40" t="s">
        <v>31</v>
      </c>
      <c r="G194" s="40" t="s">
        <v>137</v>
      </c>
      <c r="H194" s="40" t="s">
        <v>29</v>
      </c>
      <c r="I194" s="38">
        <v>15</v>
      </c>
      <c r="J194" s="17">
        <v>0</v>
      </c>
      <c r="K194" s="79">
        <f t="shared" si="10"/>
        <v>0</v>
      </c>
      <c r="L194" s="81">
        <f t="shared" si="11"/>
        <v>0</v>
      </c>
      <c r="M194" s="82"/>
      <c r="N194" s="83">
        <f t="shared" si="12"/>
        <v>0</v>
      </c>
      <c r="O194" s="80"/>
      <c r="P194" s="80"/>
      <c r="Q194" s="80"/>
      <c r="R194" s="84">
        <f t="shared" si="13"/>
        <v>0</v>
      </c>
      <c r="S194" s="19" t="str">
        <f t="shared" si="9"/>
        <v>OK</v>
      </c>
      <c r="T194" s="48"/>
      <c r="U194" s="48"/>
      <c r="V194" s="48"/>
      <c r="W194" s="48"/>
      <c r="X194" s="48"/>
      <c r="Y194" s="50"/>
      <c r="Z194" s="50"/>
      <c r="AA194" s="50"/>
      <c r="AB194" s="50"/>
      <c r="AC194" s="50"/>
      <c r="AD194" s="50"/>
      <c r="AE194" s="50"/>
      <c r="AF194" s="51"/>
      <c r="AG194" s="51"/>
      <c r="AH194" s="51"/>
      <c r="AI194" s="51"/>
    </row>
    <row r="195" spans="1:35" ht="40" customHeight="1" x14ac:dyDescent="0.35">
      <c r="A195" s="109"/>
      <c r="B195" s="112"/>
      <c r="C195" s="33">
        <v>192</v>
      </c>
      <c r="D195" s="115"/>
      <c r="E195" s="39" t="s">
        <v>32</v>
      </c>
      <c r="F195" s="40" t="s">
        <v>125</v>
      </c>
      <c r="G195" s="40" t="s">
        <v>137</v>
      </c>
      <c r="H195" s="40" t="s">
        <v>29</v>
      </c>
      <c r="I195" s="38">
        <v>32</v>
      </c>
      <c r="J195" s="17">
        <v>0</v>
      </c>
      <c r="K195" s="79">
        <f t="shared" si="10"/>
        <v>0</v>
      </c>
      <c r="L195" s="81">
        <f t="shared" si="11"/>
        <v>0</v>
      </c>
      <c r="M195" s="82"/>
      <c r="N195" s="83">
        <f t="shared" si="12"/>
        <v>0</v>
      </c>
      <c r="O195" s="80"/>
      <c r="P195" s="80"/>
      <c r="Q195" s="80"/>
      <c r="R195" s="84">
        <f t="shared" si="13"/>
        <v>0</v>
      </c>
      <c r="S195" s="19" t="str">
        <f t="shared" si="9"/>
        <v>OK</v>
      </c>
      <c r="T195" s="48"/>
      <c r="U195" s="48"/>
      <c r="V195" s="48"/>
      <c r="W195" s="48"/>
      <c r="X195" s="48"/>
      <c r="Y195" s="50"/>
      <c r="Z195" s="50"/>
      <c r="AA195" s="50"/>
      <c r="AB195" s="50"/>
      <c r="AC195" s="50"/>
      <c r="AD195" s="50"/>
      <c r="AE195" s="50"/>
      <c r="AF195" s="51"/>
      <c r="AG195" s="51"/>
      <c r="AH195" s="51"/>
      <c r="AI195" s="51"/>
    </row>
    <row r="196" spans="1:35" ht="40" customHeight="1" x14ac:dyDescent="0.35">
      <c r="A196" s="109"/>
      <c r="B196" s="112"/>
      <c r="C196" s="33">
        <v>193</v>
      </c>
      <c r="D196" s="115"/>
      <c r="E196" s="39" t="s">
        <v>33</v>
      </c>
      <c r="F196" s="40" t="s">
        <v>125</v>
      </c>
      <c r="G196" s="40" t="s">
        <v>101</v>
      </c>
      <c r="H196" s="40" t="s">
        <v>29</v>
      </c>
      <c r="I196" s="38">
        <v>52</v>
      </c>
      <c r="J196" s="17">
        <v>0</v>
      </c>
      <c r="K196" s="79">
        <f t="shared" si="10"/>
        <v>0</v>
      </c>
      <c r="L196" s="81">
        <f t="shared" si="11"/>
        <v>0</v>
      </c>
      <c r="M196" s="82"/>
      <c r="N196" s="83">
        <f t="shared" si="12"/>
        <v>0</v>
      </c>
      <c r="O196" s="80"/>
      <c r="P196" s="80"/>
      <c r="Q196" s="80"/>
      <c r="R196" s="84">
        <f t="shared" si="13"/>
        <v>0</v>
      </c>
      <c r="S196" s="19" t="str">
        <f t="shared" si="9"/>
        <v>OK</v>
      </c>
      <c r="T196" s="48"/>
      <c r="U196" s="48"/>
      <c r="V196" s="48"/>
      <c r="W196" s="48"/>
      <c r="X196" s="48"/>
      <c r="Y196" s="50"/>
      <c r="Z196" s="50"/>
      <c r="AA196" s="50"/>
      <c r="AB196" s="50"/>
      <c r="AC196" s="50"/>
      <c r="AD196" s="50"/>
      <c r="AE196" s="50"/>
      <c r="AF196" s="51"/>
      <c r="AG196" s="51"/>
      <c r="AH196" s="51"/>
      <c r="AI196" s="51"/>
    </row>
    <row r="197" spans="1:35" ht="40" customHeight="1" x14ac:dyDescent="0.35">
      <c r="A197" s="109"/>
      <c r="B197" s="112"/>
      <c r="C197" s="33">
        <v>194</v>
      </c>
      <c r="D197" s="115"/>
      <c r="E197" s="39" t="s">
        <v>35</v>
      </c>
      <c r="F197" s="40" t="s">
        <v>125</v>
      </c>
      <c r="G197" s="40" t="s">
        <v>102</v>
      </c>
      <c r="H197" s="40" t="s">
        <v>29</v>
      </c>
      <c r="I197" s="38">
        <v>66.489999999999995</v>
      </c>
      <c r="J197" s="17">
        <v>0</v>
      </c>
      <c r="K197" s="79">
        <f t="shared" ref="K197:K260" si="14">IF(SUM(T197:AK197)&gt;J197,J197,SUM(T197:AK197))</f>
        <v>0</v>
      </c>
      <c r="L197" s="81">
        <f t="shared" ref="L197:L260" si="15">(SUM(T197:AK197))</f>
        <v>0</v>
      </c>
      <c r="M197" s="82"/>
      <c r="N197" s="83">
        <f t="shared" ref="N197:N260" si="16">ROUND(IF(J197*0.25-0.5&lt;0,0,J197*0.25-0.5),0)-Q197-O197</f>
        <v>0</v>
      </c>
      <c r="O197" s="80"/>
      <c r="P197" s="80"/>
      <c r="Q197" s="80"/>
      <c r="R197" s="84">
        <f t="shared" ref="R197:R260" si="17">J197-(SUM(T197:AC197))+M197</f>
        <v>0</v>
      </c>
      <c r="S197" s="19" t="str">
        <f t="shared" si="9"/>
        <v>OK</v>
      </c>
      <c r="T197" s="48"/>
      <c r="U197" s="48"/>
      <c r="V197" s="48"/>
      <c r="W197" s="48"/>
      <c r="X197" s="48"/>
      <c r="Y197" s="50"/>
      <c r="Z197" s="50"/>
      <c r="AA197" s="50"/>
      <c r="AB197" s="50"/>
      <c r="AC197" s="50"/>
      <c r="AD197" s="50"/>
      <c r="AE197" s="50"/>
      <c r="AF197" s="51"/>
      <c r="AG197" s="51"/>
      <c r="AH197" s="51"/>
      <c r="AI197" s="51"/>
    </row>
    <row r="198" spans="1:35" ht="40" customHeight="1" x14ac:dyDescent="0.35">
      <c r="A198" s="109"/>
      <c r="B198" s="112"/>
      <c r="C198" s="33">
        <v>195</v>
      </c>
      <c r="D198" s="115"/>
      <c r="E198" s="39" t="s">
        <v>127</v>
      </c>
      <c r="F198" s="40" t="s">
        <v>125</v>
      </c>
      <c r="G198" s="40" t="s">
        <v>137</v>
      </c>
      <c r="H198" s="40" t="s">
        <v>29</v>
      </c>
      <c r="I198" s="38">
        <v>6.59</v>
      </c>
      <c r="J198" s="17">
        <v>0</v>
      </c>
      <c r="K198" s="79">
        <f t="shared" si="14"/>
        <v>0</v>
      </c>
      <c r="L198" s="81">
        <f t="shared" si="15"/>
        <v>0</v>
      </c>
      <c r="M198" s="82"/>
      <c r="N198" s="83">
        <f t="shared" si="16"/>
        <v>0</v>
      </c>
      <c r="O198" s="80"/>
      <c r="P198" s="80"/>
      <c r="Q198" s="80"/>
      <c r="R198" s="84">
        <f t="shared" si="17"/>
        <v>0</v>
      </c>
      <c r="S198" s="19" t="str">
        <f t="shared" si="9"/>
        <v>OK</v>
      </c>
      <c r="T198" s="48"/>
      <c r="U198" s="48"/>
      <c r="V198" s="48"/>
      <c r="W198" s="48"/>
      <c r="X198" s="48"/>
      <c r="Y198" s="50"/>
      <c r="Z198" s="50"/>
      <c r="AA198" s="50"/>
      <c r="AB198" s="50"/>
      <c r="AC198" s="50"/>
      <c r="AD198" s="50"/>
      <c r="AE198" s="50"/>
      <c r="AF198" s="51"/>
      <c r="AG198" s="51"/>
      <c r="AH198" s="51"/>
      <c r="AI198" s="51"/>
    </row>
    <row r="199" spans="1:35" ht="40" customHeight="1" x14ac:dyDescent="0.35">
      <c r="A199" s="109"/>
      <c r="B199" s="112"/>
      <c r="C199" s="33">
        <v>196</v>
      </c>
      <c r="D199" s="115"/>
      <c r="E199" s="39" t="s">
        <v>128</v>
      </c>
      <c r="F199" s="40" t="s">
        <v>37</v>
      </c>
      <c r="G199" s="40" t="s">
        <v>103</v>
      </c>
      <c r="H199" s="40" t="s">
        <v>29</v>
      </c>
      <c r="I199" s="38">
        <v>10</v>
      </c>
      <c r="J199" s="17">
        <v>0</v>
      </c>
      <c r="K199" s="79">
        <f t="shared" si="14"/>
        <v>0</v>
      </c>
      <c r="L199" s="81">
        <f t="shared" si="15"/>
        <v>0</v>
      </c>
      <c r="M199" s="82"/>
      <c r="N199" s="83">
        <f t="shared" si="16"/>
        <v>0</v>
      </c>
      <c r="O199" s="80"/>
      <c r="P199" s="80"/>
      <c r="Q199" s="80"/>
      <c r="R199" s="84">
        <f t="shared" si="17"/>
        <v>0</v>
      </c>
      <c r="S199" s="19" t="str">
        <f t="shared" si="9"/>
        <v>OK</v>
      </c>
      <c r="T199" s="48"/>
      <c r="U199" s="48"/>
      <c r="V199" s="48"/>
      <c r="W199" s="48"/>
      <c r="X199" s="48"/>
      <c r="Y199" s="50"/>
      <c r="Z199" s="50"/>
      <c r="AA199" s="50"/>
      <c r="AB199" s="50"/>
      <c r="AC199" s="50"/>
      <c r="AD199" s="50"/>
      <c r="AE199" s="50"/>
      <c r="AF199" s="51"/>
      <c r="AG199" s="51"/>
      <c r="AH199" s="51"/>
      <c r="AI199" s="51"/>
    </row>
    <row r="200" spans="1:35" ht="40" customHeight="1" x14ac:dyDescent="0.35">
      <c r="A200" s="109"/>
      <c r="B200" s="112"/>
      <c r="C200" s="33">
        <v>197</v>
      </c>
      <c r="D200" s="115"/>
      <c r="E200" s="39" t="s">
        <v>129</v>
      </c>
      <c r="F200" s="40" t="s">
        <v>37</v>
      </c>
      <c r="G200" s="40" t="s">
        <v>104</v>
      </c>
      <c r="H200" s="40" t="s">
        <v>29</v>
      </c>
      <c r="I200" s="38">
        <v>12</v>
      </c>
      <c r="J200" s="17">
        <v>0</v>
      </c>
      <c r="K200" s="79">
        <f t="shared" si="14"/>
        <v>0</v>
      </c>
      <c r="L200" s="81">
        <f t="shared" si="15"/>
        <v>0</v>
      </c>
      <c r="M200" s="82"/>
      <c r="N200" s="83">
        <f t="shared" si="16"/>
        <v>0</v>
      </c>
      <c r="O200" s="80"/>
      <c r="P200" s="80"/>
      <c r="Q200" s="80"/>
      <c r="R200" s="84">
        <f t="shared" si="17"/>
        <v>0</v>
      </c>
      <c r="S200" s="19" t="str">
        <f t="shared" si="9"/>
        <v>OK</v>
      </c>
      <c r="T200" s="48"/>
      <c r="U200" s="48"/>
      <c r="V200" s="48"/>
      <c r="W200" s="48"/>
      <c r="X200" s="48"/>
      <c r="Y200" s="50"/>
      <c r="Z200" s="50"/>
      <c r="AA200" s="50"/>
      <c r="AB200" s="50"/>
      <c r="AC200" s="50"/>
      <c r="AD200" s="50"/>
      <c r="AE200" s="50"/>
      <c r="AF200" s="51"/>
      <c r="AG200" s="51"/>
      <c r="AH200" s="51"/>
      <c r="AI200" s="51"/>
    </row>
    <row r="201" spans="1:35" ht="40" customHeight="1" x14ac:dyDescent="0.35">
      <c r="A201" s="109"/>
      <c r="B201" s="112"/>
      <c r="C201" s="33">
        <v>198</v>
      </c>
      <c r="D201" s="115"/>
      <c r="E201" s="39" t="s">
        <v>130</v>
      </c>
      <c r="F201" s="40" t="s">
        <v>37</v>
      </c>
      <c r="G201" s="40" t="s">
        <v>105</v>
      </c>
      <c r="H201" s="40" t="s">
        <v>29</v>
      </c>
      <c r="I201" s="38">
        <v>13</v>
      </c>
      <c r="J201" s="17">
        <v>0</v>
      </c>
      <c r="K201" s="79">
        <f t="shared" si="14"/>
        <v>0</v>
      </c>
      <c r="L201" s="81">
        <f t="shared" si="15"/>
        <v>0</v>
      </c>
      <c r="M201" s="82"/>
      <c r="N201" s="83">
        <f t="shared" si="16"/>
        <v>0</v>
      </c>
      <c r="O201" s="80"/>
      <c r="P201" s="80"/>
      <c r="Q201" s="80"/>
      <c r="R201" s="84">
        <f t="shared" si="17"/>
        <v>0</v>
      </c>
      <c r="S201" s="19" t="str">
        <f t="shared" si="9"/>
        <v>OK</v>
      </c>
      <c r="T201" s="48"/>
      <c r="U201" s="48"/>
      <c r="V201" s="48"/>
      <c r="W201" s="48"/>
      <c r="X201" s="48"/>
      <c r="Y201" s="50"/>
      <c r="Z201" s="50"/>
      <c r="AA201" s="50"/>
      <c r="AB201" s="50"/>
      <c r="AC201" s="50"/>
      <c r="AD201" s="50"/>
      <c r="AE201" s="50"/>
      <c r="AF201" s="51"/>
      <c r="AG201" s="51"/>
      <c r="AH201" s="51"/>
      <c r="AI201" s="51"/>
    </row>
    <row r="202" spans="1:35" ht="40" customHeight="1" x14ac:dyDescent="0.35">
      <c r="A202" s="109"/>
      <c r="B202" s="112"/>
      <c r="C202" s="33">
        <v>199</v>
      </c>
      <c r="D202" s="115"/>
      <c r="E202" s="39" t="s">
        <v>41</v>
      </c>
      <c r="F202" s="40" t="s">
        <v>10</v>
      </c>
      <c r="G202" s="40" t="s">
        <v>137</v>
      </c>
      <c r="H202" s="40" t="s">
        <v>29</v>
      </c>
      <c r="I202" s="38">
        <v>50</v>
      </c>
      <c r="J202" s="17">
        <v>0</v>
      </c>
      <c r="K202" s="79">
        <f t="shared" si="14"/>
        <v>0</v>
      </c>
      <c r="L202" s="81">
        <f t="shared" si="15"/>
        <v>0</v>
      </c>
      <c r="M202" s="82"/>
      <c r="N202" s="83">
        <f t="shared" si="16"/>
        <v>0</v>
      </c>
      <c r="O202" s="80"/>
      <c r="P202" s="80"/>
      <c r="Q202" s="80"/>
      <c r="R202" s="84">
        <f t="shared" si="17"/>
        <v>0</v>
      </c>
      <c r="S202" s="19" t="str">
        <f t="shared" si="9"/>
        <v>OK</v>
      </c>
      <c r="T202" s="48"/>
      <c r="U202" s="48"/>
      <c r="V202" s="48"/>
      <c r="W202" s="48"/>
      <c r="X202" s="48"/>
      <c r="Y202" s="50"/>
      <c r="Z202" s="50"/>
      <c r="AA202" s="50"/>
      <c r="AB202" s="50"/>
      <c r="AC202" s="50"/>
      <c r="AD202" s="50"/>
      <c r="AE202" s="50"/>
      <c r="AF202" s="51"/>
      <c r="AG202" s="51"/>
      <c r="AH202" s="51"/>
      <c r="AI202" s="51"/>
    </row>
    <row r="203" spans="1:35" ht="40" customHeight="1" x14ac:dyDescent="0.35">
      <c r="A203" s="109"/>
      <c r="B203" s="112"/>
      <c r="C203" s="33">
        <v>200</v>
      </c>
      <c r="D203" s="115"/>
      <c r="E203" s="39" t="s">
        <v>42</v>
      </c>
      <c r="F203" s="40" t="s">
        <v>43</v>
      </c>
      <c r="G203" s="40" t="s">
        <v>137</v>
      </c>
      <c r="H203" s="40" t="s">
        <v>29</v>
      </c>
      <c r="I203" s="38">
        <v>25</v>
      </c>
      <c r="J203" s="17">
        <v>0</v>
      </c>
      <c r="K203" s="79">
        <f t="shared" si="14"/>
        <v>0</v>
      </c>
      <c r="L203" s="81">
        <f t="shared" si="15"/>
        <v>0</v>
      </c>
      <c r="M203" s="82"/>
      <c r="N203" s="83">
        <f t="shared" si="16"/>
        <v>0</v>
      </c>
      <c r="O203" s="80"/>
      <c r="P203" s="80"/>
      <c r="Q203" s="80"/>
      <c r="R203" s="84">
        <f t="shared" si="17"/>
        <v>0</v>
      </c>
      <c r="S203" s="19" t="str">
        <f t="shared" si="9"/>
        <v>OK</v>
      </c>
      <c r="T203" s="48"/>
      <c r="U203" s="48"/>
      <c r="V203" s="48"/>
      <c r="W203" s="48"/>
      <c r="X203" s="48"/>
      <c r="Y203" s="50"/>
      <c r="Z203" s="50"/>
      <c r="AA203" s="50"/>
      <c r="AB203" s="50"/>
      <c r="AC203" s="50"/>
      <c r="AD203" s="50"/>
      <c r="AE203" s="50"/>
      <c r="AF203" s="51"/>
      <c r="AG203" s="51"/>
      <c r="AH203" s="51"/>
      <c r="AI203" s="51"/>
    </row>
    <row r="204" spans="1:35" ht="40" customHeight="1" x14ac:dyDescent="0.35">
      <c r="A204" s="109"/>
      <c r="B204" s="112"/>
      <c r="C204" s="33">
        <v>201</v>
      </c>
      <c r="D204" s="115"/>
      <c r="E204" s="39" t="s">
        <v>44</v>
      </c>
      <c r="F204" s="40" t="s">
        <v>37</v>
      </c>
      <c r="G204" s="40" t="s">
        <v>106</v>
      </c>
      <c r="H204" s="40" t="s">
        <v>29</v>
      </c>
      <c r="I204" s="38">
        <v>34.21</v>
      </c>
      <c r="J204" s="17">
        <v>0</v>
      </c>
      <c r="K204" s="79">
        <f t="shared" si="14"/>
        <v>0</v>
      </c>
      <c r="L204" s="81">
        <f t="shared" si="15"/>
        <v>0</v>
      </c>
      <c r="M204" s="82"/>
      <c r="N204" s="83">
        <f t="shared" si="16"/>
        <v>0</v>
      </c>
      <c r="O204" s="80"/>
      <c r="P204" s="80"/>
      <c r="Q204" s="80"/>
      <c r="R204" s="84">
        <f t="shared" si="17"/>
        <v>0</v>
      </c>
      <c r="S204" s="19" t="str">
        <f t="shared" si="9"/>
        <v>OK</v>
      </c>
      <c r="T204" s="48"/>
      <c r="U204" s="48"/>
      <c r="V204" s="48"/>
      <c r="W204" s="48"/>
      <c r="X204" s="48"/>
      <c r="Y204" s="50"/>
      <c r="Z204" s="50"/>
      <c r="AA204" s="50"/>
      <c r="AB204" s="50"/>
      <c r="AC204" s="50"/>
      <c r="AD204" s="50"/>
      <c r="AE204" s="50"/>
      <c r="AF204" s="51"/>
      <c r="AG204" s="51"/>
      <c r="AH204" s="51"/>
      <c r="AI204" s="51"/>
    </row>
    <row r="205" spans="1:35" ht="40" customHeight="1" x14ac:dyDescent="0.35">
      <c r="A205" s="109"/>
      <c r="B205" s="112"/>
      <c r="C205" s="33">
        <v>202</v>
      </c>
      <c r="D205" s="115"/>
      <c r="E205" s="39" t="s">
        <v>46</v>
      </c>
      <c r="F205" s="40" t="s">
        <v>37</v>
      </c>
      <c r="G205" s="40" t="s">
        <v>107</v>
      </c>
      <c r="H205" s="40" t="s">
        <v>29</v>
      </c>
      <c r="I205" s="38">
        <v>27</v>
      </c>
      <c r="J205" s="17">
        <v>0</v>
      </c>
      <c r="K205" s="79">
        <f t="shared" si="14"/>
        <v>0</v>
      </c>
      <c r="L205" s="81">
        <f t="shared" si="15"/>
        <v>0</v>
      </c>
      <c r="M205" s="82"/>
      <c r="N205" s="83">
        <f t="shared" si="16"/>
        <v>0</v>
      </c>
      <c r="O205" s="80"/>
      <c r="P205" s="80"/>
      <c r="Q205" s="80"/>
      <c r="R205" s="84">
        <f t="shared" si="17"/>
        <v>0</v>
      </c>
      <c r="S205" s="19" t="str">
        <f t="shared" si="9"/>
        <v>OK</v>
      </c>
      <c r="T205" s="48"/>
      <c r="U205" s="48"/>
      <c r="V205" s="48"/>
      <c r="W205" s="48"/>
      <c r="X205" s="48"/>
      <c r="Y205" s="50"/>
      <c r="Z205" s="50"/>
      <c r="AA205" s="50"/>
      <c r="AB205" s="50"/>
      <c r="AC205" s="50"/>
      <c r="AD205" s="50"/>
      <c r="AE205" s="50"/>
      <c r="AF205" s="51"/>
      <c r="AG205" s="51"/>
      <c r="AH205" s="51"/>
      <c r="AI205" s="51"/>
    </row>
    <row r="206" spans="1:35" ht="40" customHeight="1" x14ac:dyDescent="0.35">
      <c r="A206" s="109"/>
      <c r="B206" s="112"/>
      <c r="C206" s="33">
        <v>203</v>
      </c>
      <c r="D206" s="115"/>
      <c r="E206" s="39" t="s">
        <v>48</v>
      </c>
      <c r="F206" s="40" t="s">
        <v>37</v>
      </c>
      <c r="G206" s="40" t="s">
        <v>108</v>
      </c>
      <c r="H206" s="40" t="s">
        <v>29</v>
      </c>
      <c r="I206" s="38">
        <v>18</v>
      </c>
      <c r="J206" s="17">
        <v>0</v>
      </c>
      <c r="K206" s="79">
        <f t="shared" si="14"/>
        <v>0</v>
      </c>
      <c r="L206" s="81">
        <f t="shared" si="15"/>
        <v>0</v>
      </c>
      <c r="M206" s="82"/>
      <c r="N206" s="83">
        <f t="shared" si="16"/>
        <v>0</v>
      </c>
      <c r="O206" s="80"/>
      <c r="P206" s="80"/>
      <c r="Q206" s="80"/>
      <c r="R206" s="84">
        <f t="shared" si="17"/>
        <v>0</v>
      </c>
      <c r="S206" s="19" t="str">
        <f t="shared" si="9"/>
        <v>OK</v>
      </c>
      <c r="T206" s="48"/>
      <c r="U206" s="48"/>
      <c r="V206" s="48"/>
      <c r="W206" s="48"/>
      <c r="X206" s="48"/>
      <c r="Y206" s="50"/>
      <c r="Z206" s="50"/>
      <c r="AA206" s="50"/>
      <c r="AB206" s="50"/>
      <c r="AC206" s="50"/>
      <c r="AD206" s="50"/>
      <c r="AE206" s="50"/>
      <c r="AF206" s="51"/>
      <c r="AG206" s="51"/>
      <c r="AH206" s="51"/>
      <c r="AI206" s="51"/>
    </row>
    <row r="207" spans="1:35" ht="40" customHeight="1" x14ac:dyDescent="0.35">
      <c r="A207" s="109"/>
      <c r="B207" s="112"/>
      <c r="C207" s="33">
        <v>204</v>
      </c>
      <c r="D207" s="115"/>
      <c r="E207" s="39" t="s">
        <v>50</v>
      </c>
      <c r="F207" s="40" t="s">
        <v>37</v>
      </c>
      <c r="G207" s="40" t="s">
        <v>109</v>
      </c>
      <c r="H207" s="40" t="s">
        <v>29</v>
      </c>
      <c r="I207" s="38">
        <v>240.3</v>
      </c>
      <c r="J207" s="17">
        <v>0</v>
      </c>
      <c r="K207" s="79">
        <f t="shared" si="14"/>
        <v>0</v>
      </c>
      <c r="L207" s="81">
        <f t="shared" si="15"/>
        <v>0</v>
      </c>
      <c r="M207" s="82"/>
      <c r="N207" s="83">
        <f t="shared" si="16"/>
        <v>0</v>
      </c>
      <c r="O207" s="80"/>
      <c r="P207" s="80"/>
      <c r="Q207" s="80"/>
      <c r="R207" s="84">
        <f t="shared" si="17"/>
        <v>0</v>
      </c>
      <c r="S207" s="19" t="str">
        <f t="shared" si="9"/>
        <v>OK</v>
      </c>
      <c r="T207" s="48"/>
      <c r="U207" s="48"/>
      <c r="V207" s="48"/>
      <c r="W207" s="48"/>
      <c r="X207" s="48"/>
      <c r="Y207" s="50"/>
      <c r="Z207" s="50"/>
      <c r="AA207" s="50"/>
      <c r="AB207" s="50"/>
      <c r="AC207" s="50"/>
      <c r="AD207" s="50"/>
      <c r="AE207" s="50"/>
      <c r="AF207" s="51"/>
      <c r="AG207" s="51"/>
      <c r="AH207" s="51"/>
      <c r="AI207" s="51"/>
    </row>
    <row r="208" spans="1:35" ht="40" customHeight="1" x14ac:dyDescent="0.35">
      <c r="A208" s="109"/>
      <c r="B208" s="112"/>
      <c r="C208" s="33">
        <v>205</v>
      </c>
      <c r="D208" s="115"/>
      <c r="E208" s="39" t="s">
        <v>52</v>
      </c>
      <c r="F208" s="40" t="s">
        <v>37</v>
      </c>
      <c r="G208" s="40" t="s">
        <v>110</v>
      </c>
      <c r="H208" s="40" t="s">
        <v>29</v>
      </c>
      <c r="I208" s="38">
        <v>262.35000000000002</v>
      </c>
      <c r="J208" s="17">
        <v>0</v>
      </c>
      <c r="K208" s="79">
        <f t="shared" si="14"/>
        <v>0</v>
      </c>
      <c r="L208" s="81">
        <f t="shared" si="15"/>
        <v>0</v>
      </c>
      <c r="M208" s="82"/>
      <c r="N208" s="83">
        <f t="shared" si="16"/>
        <v>0</v>
      </c>
      <c r="O208" s="80"/>
      <c r="P208" s="80"/>
      <c r="Q208" s="80"/>
      <c r="R208" s="84">
        <f t="shared" si="17"/>
        <v>0</v>
      </c>
      <c r="S208" s="19" t="str">
        <f t="shared" si="9"/>
        <v>OK</v>
      </c>
      <c r="T208" s="48"/>
      <c r="U208" s="48"/>
      <c r="V208" s="48"/>
      <c r="W208" s="48"/>
      <c r="X208" s="48"/>
      <c r="Y208" s="50"/>
      <c r="Z208" s="50"/>
      <c r="AA208" s="50"/>
      <c r="AB208" s="50"/>
      <c r="AC208" s="50"/>
      <c r="AD208" s="50"/>
      <c r="AE208" s="50"/>
      <c r="AF208" s="51"/>
      <c r="AG208" s="51"/>
      <c r="AH208" s="51"/>
      <c r="AI208" s="51"/>
    </row>
    <row r="209" spans="1:35" ht="40" customHeight="1" x14ac:dyDescent="0.35">
      <c r="A209" s="109"/>
      <c r="B209" s="112"/>
      <c r="C209" s="33">
        <v>206</v>
      </c>
      <c r="D209" s="115"/>
      <c r="E209" s="39" t="s">
        <v>54</v>
      </c>
      <c r="F209" s="40" t="s">
        <v>37</v>
      </c>
      <c r="G209" s="40" t="s">
        <v>111</v>
      </c>
      <c r="H209" s="40" t="s">
        <v>29</v>
      </c>
      <c r="I209" s="38">
        <v>78.8</v>
      </c>
      <c r="J209" s="17">
        <v>0</v>
      </c>
      <c r="K209" s="79">
        <f t="shared" si="14"/>
        <v>0</v>
      </c>
      <c r="L209" s="81">
        <f t="shared" si="15"/>
        <v>0</v>
      </c>
      <c r="M209" s="82"/>
      <c r="N209" s="83">
        <f t="shared" si="16"/>
        <v>0</v>
      </c>
      <c r="O209" s="80"/>
      <c r="P209" s="80"/>
      <c r="Q209" s="80"/>
      <c r="R209" s="84">
        <f t="shared" si="17"/>
        <v>0</v>
      </c>
      <c r="S209" s="19" t="str">
        <f t="shared" si="9"/>
        <v>OK</v>
      </c>
      <c r="T209" s="48"/>
      <c r="U209" s="48"/>
      <c r="V209" s="48"/>
      <c r="W209" s="48"/>
      <c r="X209" s="48"/>
      <c r="Y209" s="50"/>
      <c r="Z209" s="50"/>
      <c r="AA209" s="50"/>
      <c r="AB209" s="50"/>
      <c r="AC209" s="50"/>
      <c r="AD209" s="50"/>
      <c r="AE209" s="50"/>
      <c r="AF209" s="51"/>
      <c r="AG209" s="51"/>
      <c r="AH209" s="51"/>
      <c r="AI209" s="51"/>
    </row>
    <row r="210" spans="1:35" ht="40" customHeight="1" x14ac:dyDescent="0.35">
      <c r="A210" s="109"/>
      <c r="B210" s="112"/>
      <c r="C210" s="33">
        <v>207</v>
      </c>
      <c r="D210" s="115"/>
      <c r="E210" s="39" t="s">
        <v>56</v>
      </c>
      <c r="F210" s="40" t="s">
        <v>37</v>
      </c>
      <c r="G210" s="40" t="s">
        <v>112</v>
      </c>
      <c r="H210" s="40" t="s">
        <v>29</v>
      </c>
      <c r="I210" s="38">
        <v>33.17</v>
      </c>
      <c r="J210" s="17">
        <v>0</v>
      </c>
      <c r="K210" s="79">
        <f t="shared" si="14"/>
        <v>0</v>
      </c>
      <c r="L210" s="81">
        <f t="shared" si="15"/>
        <v>0</v>
      </c>
      <c r="M210" s="82"/>
      <c r="N210" s="83">
        <f t="shared" si="16"/>
        <v>0</v>
      </c>
      <c r="O210" s="80"/>
      <c r="P210" s="80"/>
      <c r="Q210" s="80"/>
      <c r="R210" s="84">
        <f t="shared" si="17"/>
        <v>0</v>
      </c>
      <c r="S210" s="19" t="str">
        <f t="shared" si="9"/>
        <v>OK</v>
      </c>
      <c r="T210" s="48"/>
      <c r="U210" s="48"/>
      <c r="V210" s="48"/>
      <c r="W210" s="48"/>
      <c r="X210" s="48"/>
      <c r="Y210" s="50"/>
      <c r="Z210" s="50"/>
      <c r="AA210" s="50"/>
      <c r="AB210" s="50"/>
      <c r="AC210" s="50"/>
      <c r="AD210" s="50"/>
      <c r="AE210" s="50"/>
      <c r="AF210" s="51"/>
      <c r="AG210" s="51"/>
      <c r="AH210" s="51"/>
      <c r="AI210" s="51"/>
    </row>
    <row r="211" spans="1:35" ht="40" customHeight="1" x14ac:dyDescent="0.35">
      <c r="A211" s="109"/>
      <c r="B211" s="112"/>
      <c r="C211" s="33">
        <v>208</v>
      </c>
      <c r="D211" s="115"/>
      <c r="E211" s="39" t="s">
        <v>58</v>
      </c>
      <c r="F211" s="40" t="s">
        <v>37</v>
      </c>
      <c r="G211" s="40" t="s">
        <v>113</v>
      </c>
      <c r="H211" s="40" t="s">
        <v>29</v>
      </c>
      <c r="I211" s="38">
        <v>74.31</v>
      </c>
      <c r="J211" s="17">
        <v>0</v>
      </c>
      <c r="K211" s="79">
        <f t="shared" si="14"/>
        <v>0</v>
      </c>
      <c r="L211" s="81">
        <f t="shared" si="15"/>
        <v>0</v>
      </c>
      <c r="M211" s="82"/>
      <c r="N211" s="83">
        <f t="shared" si="16"/>
        <v>0</v>
      </c>
      <c r="O211" s="80"/>
      <c r="P211" s="80"/>
      <c r="Q211" s="80"/>
      <c r="R211" s="84">
        <f t="shared" si="17"/>
        <v>0</v>
      </c>
      <c r="S211" s="19" t="str">
        <f t="shared" si="9"/>
        <v>OK</v>
      </c>
      <c r="T211" s="48"/>
      <c r="U211" s="48"/>
      <c r="V211" s="48"/>
      <c r="W211" s="48"/>
      <c r="X211" s="48"/>
      <c r="Y211" s="50"/>
      <c r="Z211" s="50"/>
      <c r="AA211" s="50"/>
      <c r="AB211" s="50"/>
      <c r="AC211" s="50"/>
      <c r="AD211" s="50"/>
      <c r="AE211" s="50"/>
      <c r="AF211" s="51"/>
      <c r="AG211" s="51"/>
      <c r="AH211" s="51"/>
      <c r="AI211" s="51"/>
    </row>
    <row r="212" spans="1:35" ht="40" customHeight="1" x14ac:dyDescent="0.35">
      <c r="A212" s="109"/>
      <c r="B212" s="112"/>
      <c r="C212" s="33">
        <v>209</v>
      </c>
      <c r="D212" s="115"/>
      <c r="E212" s="39" t="s">
        <v>60</v>
      </c>
      <c r="F212" s="40" t="s">
        <v>37</v>
      </c>
      <c r="G212" s="40" t="s">
        <v>114</v>
      </c>
      <c r="H212" s="40" t="s">
        <v>29</v>
      </c>
      <c r="I212" s="38">
        <v>124.47</v>
      </c>
      <c r="J212" s="17">
        <v>0</v>
      </c>
      <c r="K212" s="79">
        <f t="shared" si="14"/>
        <v>0</v>
      </c>
      <c r="L212" s="81">
        <f t="shared" si="15"/>
        <v>0</v>
      </c>
      <c r="M212" s="82"/>
      <c r="N212" s="83">
        <f t="shared" si="16"/>
        <v>0</v>
      </c>
      <c r="O212" s="80"/>
      <c r="P212" s="80"/>
      <c r="Q212" s="80"/>
      <c r="R212" s="84">
        <f t="shared" si="17"/>
        <v>0</v>
      </c>
      <c r="S212" s="19" t="str">
        <f t="shared" si="9"/>
        <v>OK</v>
      </c>
      <c r="T212" s="48"/>
      <c r="U212" s="48"/>
      <c r="V212" s="48"/>
      <c r="W212" s="48"/>
      <c r="X212" s="48"/>
      <c r="Y212" s="50"/>
      <c r="Z212" s="50"/>
      <c r="AA212" s="50"/>
      <c r="AB212" s="50"/>
      <c r="AC212" s="50"/>
      <c r="AD212" s="50"/>
      <c r="AE212" s="50"/>
      <c r="AF212" s="51"/>
      <c r="AG212" s="51"/>
      <c r="AH212" s="51"/>
      <c r="AI212" s="51"/>
    </row>
    <row r="213" spans="1:35" ht="40" customHeight="1" x14ac:dyDescent="0.35">
      <c r="A213" s="109"/>
      <c r="B213" s="112"/>
      <c r="C213" s="33">
        <v>210</v>
      </c>
      <c r="D213" s="115"/>
      <c r="E213" s="39" t="s">
        <v>62</v>
      </c>
      <c r="F213" s="40" t="s">
        <v>125</v>
      </c>
      <c r="G213" s="40" t="s">
        <v>115</v>
      </c>
      <c r="H213" s="40" t="s">
        <v>29</v>
      </c>
      <c r="I213" s="38">
        <v>1329.2</v>
      </c>
      <c r="J213" s="17">
        <v>0</v>
      </c>
      <c r="K213" s="79">
        <f t="shared" si="14"/>
        <v>0</v>
      </c>
      <c r="L213" s="81">
        <f t="shared" si="15"/>
        <v>0</v>
      </c>
      <c r="M213" s="82"/>
      <c r="N213" s="83">
        <f t="shared" si="16"/>
        <v>0</v>
      </c>
      <c r="O213" s="80"/>
      <c r="P213" s="80"/>
      <c r="Q213" s="80"/>
      <c r="R213" s="84">
        <f t="shared" si="17"/>
        <v>0</v>
      </c>
      <c r="S213" s="19" t="str">
        <f t="shared" si="9"/>
        <v>OK</v>
      </c>
      <c r="T213" s="48"/>
      <c r="U213" s="48"/>
      <c r="V213" s="48"/>
      <c r="W213" s="48"/>
      <c r="X213" s="48"/>
      <c r="Y213" s="50"/>
      <c r="Z213" s="50"/>
      <c r="AA213" s="50"/>
      <c r="AB213" s="50"/>
      <c r="AC213" s="50"/>
      <c r="AD213" s="50"/>
      <c r="AE213" s="50"/>
      <c r="AF213" s="51"/>
      <c r="AG213" s="51"/>
      <c r="AH213" s="51"/>
      <c r="AI213" s="51"/>
    </row>
    <row r="214" spans="1:35" ht="40" customHeight="1" x14ac:dyDescent="0.35">
      <c r="A214" s="109"/>
      <c r="B214" s="112"/>
      <c r="C214" s="33">
        <v>211</v>
      </c>
      <c r="D214" s="115"/>
      <c r="E214" s="39" t="s">
        <v>64</v>
      </c>
      <c r="F214" s="40" t="s">
        <v>125</v>
      </c>
      <c r="G214" s="40" t="s">
        <v>115</v>
      </c>
      <c r="H214" s="40" t="s">
        <v>29</v>
      </c>
      <c r="I214" s="38">
        <v>699.21</v>
      </c>
      <c r="J214" s="17">
        <v>0</v>
      </c>
      <c r="K214" s="79">
        <f t="shared" si="14"/>
        <v>0</v>
      </c>
      <c r="L214" s="81">
        <f t="shared" si="15"/>
        <v>0</v>
      </c>
      <c r="M214" s="82"/>
      <c r="N214" s="83">
        <f t="shared" si="16"/>
        <v>0</v>
      </c>
      <c r="O214" s="80"/>
      <c r="P214" s="80"/>
      <c r="Q214" s="80"/>
      <c r="R214" s="84">
        <f t="shared" si="17"/>
        <v>0</v>
      </c>
      <c r="S214" s="19" t="str">
        <f t="shared" si="9"/>
        <v>OK</v>
      </c>
      <c r="T214" s="48"/>
      <c r="U214" s="48"/>
      <c r="V214" s="48"/>
      <c r="W214" s="48"/>
      <c r="X214" s="48"/>
      <c r="Y214" s="50"/>
      <c r="Z214" s="50"/>
      <c r="AA214" s="50"/>
      <c r="AB214" s="50"/>
      <c r="AC214" s="50"/>
      <c r="AD214" s="50"/>
      <c r="AE214" s="50"/>
      <c r="AF214" s="51"/>
      <c r="AG214" s="51"/>
      <c r="AH214" s="51"/>
      <c r="AI214" s="51"/>
    </row>
    <row r="215" spans="1:35" ht="40" customHeight="1" x14ac:dyDescent="0.35">
      <c r="A215" s="109"/>
      <c r="B215" s="112"/>
      <c r="C215" s="33">
        <v>212</v>
      </c>
      <c r="D215" s="115"/>
      <c r="E215" s="39" t="s">
        <v>65</v>
      </c>
      <c r="F215" s="40" t="s">
        <v>125</v>
      </c>
      <c r="G215" s="40" t="s">
        <v>116</v>
      </c>
      <c r="H215" s="40" t="s">
        <v>29</v>
      </c>
      <c r="I215" s="38">
        <v>160</v>
      </c>
      <c r="J215" s="17">
        <v>0</v>
      </c>
      <c r="K215" s="79">
        <f t="shared" si="14"/>
        <v>0</v>
      </c>
      <c r="L215" s="81">
        <f t="shared" si="15"/>
        <v>0</v>
      </c>
      <c r="M215" s="82"/>
      <c r="N215" s="83">
        <f t="shared" si="16"/>
        <v>0</v>
      </c>
      <c r="O215" s="80"/>
      <c r="P215" s="80"/>
      <c r="Q215" s="80"/>
      <c r="R215" s="84">
        <f t="shared" si="17"/>
        <v>0</v>
      </c>
      <c r="S215" s="19" t="str">
        <f t="shared" si="9"/>
        <v>OK</v>
      </c>
      <c r="T215" s="48"/>
      <c r="U215" s="48"/>
      <c r="V215" s="48"/>
      <c r="W215" s="48"/>
      <c r="X215" s="48"/>
      <c r="Y215" s="50"/>
      <c r="Z215" s="50"/>
      <c r="AA215" s="50"/>
      <c r="AB215" s="50"/>
      <c r="AC215" s="50"/>
      <c r="AD215" s="50"/>
      <c r="AE215" s="50"/>
      <c r="AF215" s="51"/>
      <c r="AG215" s="51"/>
      <c r="AH215" s="51"/>
      <c r="AI215" s="51"/>
    </row>
    <row r="216" spans="1:35" ht="40" customHeight="1" x14ac:dyDescent="0.35">
      <c r="A216" s="109"/>
      <c r="B216" s="112"/>
      <c r="C216" s="33">
        <v>213</v>
      </c>
      <c r="D216" s="115"/>
      <c r="E216" s="39" t="s">
        <v>69</v>
      </c>
      <c r="F216" s="40" t="s">
        <v>125</v>
      </c>
      <c r="G216" s="40" t="s">
        <v>137</v>
      </c>
      <c r="H216" s="40" t="s">
        <v>29</v>
      </c>
      <c r="I216" s="38">
        <v>242</v>
      </c>
      <c r="J216" s="17">
        <v>0</v>
      </c>
      <c r="K216" s="79">
        <f t="shared" si="14"/>
        <v>0</v>
      </c>
      <c r="L216" s="81">
        <f t="shared" si="15"/>
        <v>0</v>
      </c>
      <c r="M216" s="82"/>
      <c r="N216" s="83">
        <f t="shared" si="16"/>
        <v>0</v>
      </c>
      <c r="O216" s="80"/>
      <c r="P216" s="80"/>
      <c r="Q216" s="80"/>
      <c r="R216" s="84">
        <f t="shared" si="17"/>
        <v>0</v>
      </c>
      <c r="S216" s="19" t="str">
        <f t="shared" si="9"/>
        <v>OK</v>
      </c>
      <c r="T216" s="48"/>
      <c r="U216" s="48"/>
      <c r="V216" s="48"/>
      <c r="W216" s="48"/>
      <c r="X216" s="48"/>
      <c r="Y216" s="50"/>
      <c r="Z216" s="50"/>
      <c r="AA216" s="50"/>
      <c r="AB216" s="50"/>
      <c r="AC216" s="50"/>
      <c r="AD216" s="50"/>
      <c r="AE216" s="50"/>
      <c r="AF216" s="51"/>
      <c r="AG216" s="51"/>
      <c r="AH216" s="51"/>
      <c r="AI216" s="51"/>
    </row>
    <row r="217" spans="1:35" ht="40" customHeight="1" x14ac:dyDescent="0.35">
      <c r="A217" s="109"/>
      <c r="B217" s="112"/>
      <c r="C217" s="33">
        <v>214</v>
      </c>
      <c r="D217" s="115"/>
      <c r="E217" s="39" t="s">
        <v>70</v>
      </c>
      <c r="F217" s="40" t="s">
        <v>125</v>
      </c>
      <c r="G217" s="40" t="s">
        <v>71</v>
      </c>
      <c r="H217" s="40" t="s">
        <v>29</v>
      </c>
      <c r="I217" s="38">
        <v>164.74</v>
      </c>
      <c r="J217" s="17">
        <v>0</v>
      </c>
      <c r="K217" s="79">
        <f t="shared" si="14"/>
        <v>0</v>
      </c>
      <c r="L217" s="81">
        <f t="shared" si="15"/>
        <v>0</v>
      </c>
      <c r="M217" s="82"/>
      <c r="N217" s="83">
        <f t="shared" si="16"/>
        <v>0</v>
      </c>
      <c r="O217" s="80"/>
      <c r="P217" s="80"/>
      <c r="Q217" s="80"/>
      <c r="R217" s="84">
        <f t="shared" si="17"/>
        <v>0</v>
      </c>
      <c r="S217" s="19" t="str">
        <f t="shared" si="9"/>
        <v>OK</v>
      </c>
      <c r="T217" s="48"/>
      <c r="U217" s="48"/>
      <c r="V217" s="48"/>
      <c r="W217" s="48"/>
      <c r="X217" s="48"/>
      <c r="Y217" s="50"/>
      <c r="Z217" s="50"/>
      <c r="AA217" s="50"/>
      <c r="AB217" s="50"/>
      <c r="AC217" s="50"/>
      <c r="AD217" s="50"/>
      <c r="AE217" s="50"/>
      <c r="AF217" s="51"/>
      <c r="AG217" s="51"/>
      <c r="AH217" s="51"/>
      <c r="AI217" s="51"/>
    </row>
    <row r="218" spans="1:35" ht="40" customHeight="1" x14ac:dyDescent="0.35">
      <c r="A218" s="109"/>
      <c r="B218" s="112"/>
      <c r="C218" s="33">
        <v>215</v>
      </c>
      <c r="D218" s="115"/>
      <c r="E218" s="39" t="s">
        <v>72</v>
      </c>
      <c r="F218" s="40" t="s">
        <v>125</v>
      </c>
      <c r="G218" s="40" t="s">
        <v>101</v>
      </c>
      <c r="H218" s="40" t="s">
        <v>29</v>
      </c>
      <c r="I218" s="38">
        <v>960</v>
      </c>
      <c r="J218" s="17">
        <v>0</v>
      </c>
      <c r="K218" s="79">
        <f t="shared" si="14"/>
        <v>0</v>
      </c>
      <c r="L218" s="81">
        <f t="shared" si="15"/>
        <v>0</v>
      </c>
      <c r="M218" s="82"/>
      <c r="N218" s="83">
        <f t="shared" si="16"/>
        <v>0</v>
      </c>
      <c r="O218" s="80"/>
      <c r="P218" s="80"/>
      <c r="Q218" s="80"/>
      <c r="R218" s="84">
        <f t="shared" si="17"/>
        <v>0</v>
      </c>
      <c r="S218" s="19" t="str">
        <f t="shared" si="9"/>
        <v>OK</v>
      </c>
      <c r="T218" s="48"/>
      <c r="U218" s="48"/>
      <c r="V218" s="48"/>
      <c r="W218" s="48"/>
      <c r="X218" s="48"/>
      <c r="Y218" s="50"/>
      <c r="Z218" s="50"/>
      <c r="AA218" s="50"/>
      <c r="AB218" s="50"/>
      <c r="AC218" s="50"/>
      <c r="AD218" s="50"/>
      <c r="AE218" s="50"/>
      <c r="AF218" s="51"/>
      <c r="AG218" s="51"/>
      <c r="AH218" s="51"/>
      <c r="AI218" s="51"/>
    </row>
    <row r="219" spans="1:35" ht="40" customHeight="1" x14ac:dyDescent="0.35">
      <c r="A219" s="109"/>
      <c r="B219" s="112"/>
      <c r="C219" s="33">
        <v>216</v>
      </c>
      <c r="D219" s="115"/>
      <c r="E219" s="39" t="s">
        <v>74</v>
      </c>
      <c r="F219" s="40" t="s">
        <v>125</v>
      </c>
      <c r="G219" s="40" t="s">
        <v>102</v>
      </c>
      <c r="H219" s="40" t="s">
        <v>29</v>
      </c>
      <c r="I219" s="38">
        <v>1340</v>
      </c>
      <c r="J219" s="17">
        <v>0</v>
      </c>
      <c r="K219" s="79">
        <f t="shared" si="14"/>
        <v>0</v>
      </c>
      <c r="L219" s="81">
        <f t="shared" si="15"/>
        <v>0</v>
      </c>
      <c r="M219" s="82"/>
      <c r="N219" s="83">
        <f t="shared" si="16"/>
        <v>0</v>
      </c>
      <c r="O219" s="80"/>
      <c r="P219" s="80"/>
      <c r="Q219" s="80"/>
      <c r="R219" s="84">
        <f t="shared" si="17"/>
        <v>0</v>
      </c>
      <c r="S219" s="19" t="str">
        <f t="shared" si="9"/>
        <v>OK</v>
      </c>
      <c r="T219" s="48"/>
      <c r="U219" s="48"/>
      <c r="V219" s="48"/>
      <c r="W219" s="48"/>
      <c r="X219" s="48"/>
      <c r="Y219" s="50"/>
      <c r="Z219" s="50"/>
      <c r="AA219" s="50"/>
      <c r="AB219" s="50"/>
      <c r="AC219" s="50"/>
      <c r="AD219" s="50"/>
      <c r="AE219" s="50"/>
      <c r="AF219" s="51"/>
      <c r="AG219" s="51"/>
      <c r="AH219" s="51"/>
      <c r="AI219" s="51"/>
    </row>
    <row r="220" spans="1:35" ht="40" customHeight="1" x14ac:dyDescent="0.35">
      <c r="A220" s="109"/>
      <c r="B220" s="112"/>
      <c r="C220" s="33">
        <v>217</v>
      </c>
      <c r="D220" s="115"/>
      <c r="E220" s="39" t="s">
        <v>76</v>
      </c>
      <c r="F220" s="40" t="s">
        <v>125</v>
      </c>
      <c r="G220" s="40" t="s">
        <v>137</v>
      </c>
      <c r="H220" s="40" t="s">
        <v>29</v>
      </c>
      <c r="I220" s="38">
        <v>610</v>
      </c>
      <c r="J220" s="17">
        <v>0</v>
      </c>
      <c r="K220" s="79">
        <f t="shared" si="14"/>
        <v>0</v>
      </c>
      <c r="L220" s="81">
        <f t="shared" si="15"/>
        <v>0</v>
      </c>
      <c r="M220" s="82"/>
      <c r="N220" s="83">
        <f t="shared" si="16"/>
        <v>0</v>
      </c>
      <c r="O220" s="80"/>
      <c r="P220" s="80"/>
      <c r="Q220" s="80"/>
      <c r="R220" s="84">
        <f t="shared" si="17"/>
        <v>0</v>
      </c>
      <c r="S220" s="19" t="str">
        <f t="shared" si="9"/>
        <v>OK</v>
      </c>
      <c r="T220" s="48"/>
      <c r="U220" s="48"/>
      <c r="V220" s="48"/>
      <c r="W220" s="48"/>
      <c r="X220" s="48"/>
      <c r="Y220" s="50"/>
      <c r="Z220" s="50"/>
      <c r="AA220" s="50"/>
      <c r="AB220" s="50"/>
      <c r="AC220" s="50"/>
      <c r="AD220" s="50"/>
      <c r="AE220" s="50"/>
      <c r="AF220" s="51"/>
      <c r="AG220" s="51"/>
      <c r="AH220" s="51"/>
      <c r="AI220" s="51"/>
    </row>
    <row r="221" spans="1:35" ht="40" customHeight="1" x14ac:dyDescent="0.35">
      <c r="A221" s="109"/>
      <c r="B221" s="112"/>
      <c r="C221" s="33">
        <v>218</v>
      </c>
      <c r="D221" s="115"/>
      <c r="E221" s="39" t="s">
        <v>77</v>
      </c>
      <c r="F221" s="40" t="s">
        <v>125</v>
      </c>
      <c r="G221" s="40" t="s">
        <v>137</v>
      </c>
      <c r="H221" s="40" t="s">
        <v>29</v>
      </c>
      <c r="I221" s="38">
        <v>1150</v>
      </c>
      <c r="J221" s="17">
        <v>0</v>
      </c>
      <c r="K221" s="79">
        <f t="shared" si="14"/>
        <v>0</v>
      </c>
      <c r="L221" s="81">
        <f t="shared" si="15"/>
        <v>0</v>
      </c>
      <c r="M221" s="82"/>
      <c r="N221" s="83">
        <f t="shared" si="16"/>
        <v>0</v>
      </c>
      <c r="O221" s="80"/>
      <c r="P221" s="80"/>
      <c r="Q221" s="80"/>
      <c r="R221" s="84">
        <f t="shared" si="17"/>
        <v>0</v>
      </c>
      <c r="S221" s="19" t="str">
        <f t="shared" si="9"/>
        <v>OK</v>
      </c>
      <c r="T221" s="48"/>
      <c r="U221" s="48"/>
      <c r="V221" s="48"/>
      <c r="W221" s="48"/>
      <c r="X221" s="48"/>
      <c r="Y221" s="50"/>
      <c r="Z221" s="50"/>
      <c r="AA221" s="50"/>
      <c r="AB221" s="50"/>
      <c r="AC221" s="50"/>
      <c r="AD221" s="50"/>
      <c r="AE221" s="50"/>
      <c r="AF221" s="51"/>
      <c r="AG221" s="51"/>
      <c r="AH221" s="51"/>
      <c r="AI221" s="51"/>
    </row>
    <row r="222" spans="1:35" ht="40" customHeight="1" x14ac:dyDescent="0.35">
      <c r="A222" s="109"/>
      <c r="B222" s="112"/>
      <c r="C222" s="33">
        <v>219</v>
      </c>
      <c r="D222" s="115"/>
      <c r="E222" s="39" t="s">
        <v>78</v>
      </c>
      <c r="F222" s="40" t="s">
        <v>125</v>
      </c>
      <c r="G222" s="40" t="s">
        <v>137</v>
      </c>
      <c r="H222" s="40" t="s">
        <v>29</v>
      </c>
      <c r="I222" s="38">
        <v>90</v>
      </c>
      <c r="J222" s="17">
        <v>0</v>
      </c>
      <c r="K222" s="79">
        <f t="shared" si="14"/>
        <v>0</v>
      </c>
      <c r="L222" s="81">
        <f t="shared" si="15"/>
        <v>0</v>
      </c>
      <c r="M222" s="82"/>
      <c r="N222" s="83">
        <f t="shared" si="16"/>
        <v>0</v>
      </c>
      <c r="O222" s="80"/>
      <c r="P222" s="80"/>
      <c r="Q222" s="80"/>
      <c r="R222" s="84">
        <f t="shared" si="17"/>
        <v>0</v>
      </c>
      <c r="S222" s="19" t="str">
        <f t="shared" si="9"/>
        <v>OK</v>
      </c>
      <c r="T222" s="48"/>
      <c r="U222" s="48"/>
      <c r="V222" s="48"/>
      <c r="W222" s="48"/>
      <c r="X222" s="48"/>
      <c r="Y222" s="50"/>
      <c r="Z222" s="50"/>
      <c r="AA222" s="50"/>
      <c r="AB222" s="50"/>
      <c r="AC222" s="50"/>
      <c r="AD222" s="50"/>
      <c r="AE222" s="50"/>
      <c r="AF222" s="51"/>
      <c r="AG222" s="51"/>
      <c r="AH222" s="51"/>
      <c r="AI222" s="51"/>
    </row>
    <row r="223" spans="1:35" ht="40" customHeight="1" x14ac:dyDescent="0.35">
      <c r="A223" s="109"/>
      <c r="B223" s="112"/>
      <c r="C223" s="33">
        <v>220</v>
      </c>
      <c r="D223" s="115"/>
      <c r="E223" s="39" t="s">
        <v>131</v>
      </c>
      <c r="F223" s="40" t="s">
        <v>125</v>
      </c>
      <c r="G223" s="40" t="s">
        <v>137</v>
      </c>
      <c r="H223" s="40" t="s">
        <v>29</v>
      </c>
      <c r="I223" s="38">
        <v>70</v>
      </c>
      <c r="J223" s="17">
        <v>0</v>
      </c>
      <c r="K223" s="79">
        <f t="shared" si="14"/>
        <v>0</v>
      </c>
      <c r="L223" s="81">
        <f t="shared" si="15"/>
        <v>0</v>
      </c>
      <c r="M223" s="82"/>
      <c r="N223" s="83">
        <f t="shared" si="16"/>
        <v>0</v>
      </c>
      <c r="O223" s="80"/>
      <c r="P223" s="80"/>
      <c r="Q223" s="80"/>
      <c r="R223" s="84">
        <f t="shared" si="17"/>
        <v>0</v>
      </c>
      <c r="S223" s="19" t="str">
        <f t="shared" si="9"/>
        <v>OK</v>
      </c>
      <c r="T223" s="48"/>
      <c r="U223" s="48"/>
      <c r="V223" s="48"/>
      <c r="W223" s="48"/>
      <c r="X223" s="48"/>
      <c r="Y223" s="50"/>
      <c r="Z223" s="50"/>
      <c r="AA223" s="50"/>
      <c r="AB223" s="50"/>
      <c r="AC223" s="50"/>
      <c r="AD223" s="50"/>
      <c r="AE223" s="50"/>
      <c r="AF223" s="51"/>
      <c r="AG223" s="51"/>
      <c r="AH223" s="51"/>
      <c r="AI223" s="51"/>
    </row>
    <row r="224" spans="1:35" ht="40" customHeight="1" x14ac:dyDescent="0.35">
      <c r="A224" s="109"/>
      <c r="B224" s="112"/>
      <c r="C224" s="33">
        <v>221</v>
      </c>
      <c r="D224" s="115"/>
      <c r="E224" s="39" t="s">
        <v>132</v>
      </c>
      <c r="F224" s="40" t="s">
        <v>37</v>
      </c>
      <c r="G224" s="40" t="s">
        <v>117</v>
      </c>
      <c r="H224" s="40" t="s">
        <v>29</v>
      </c>
      <c r="I224" s="38">
        <v>16.18</v>
      </c>
      <c r="J224" s="17">
        <v>0</v>
      </c>
      <c r="K224" s="79">
        <f t="shared" si="14"/>
        <v>0</v>
      </c>
      <c r="L224" s="81">
        <f t="shared" si="15"/>
        <v>0</v>
      </c>
      <c r="M224" s="82"/>
      <c r="N224" s="83">
        <f t="shared" si="16"/>
        <v>0</v>
      </c>
      <c r="O224" s="80"/>
      <c r="P224" s="80"/>
      <c r="Q224" s="80"/>
      <c r="R224" s="84">
        <f t="shared" si="17"/>
        <v>0</v>
      </c>
      <c r="S224" s="19" t="str">
        <f t="shared" si="9"/>
        <v>OK</v>
      </c>
      <c r="T224" s="48"/>
      <c r="U224" s="48"/>
      <c r="V224" s="48"/>
      <c r="W224" s="48"/>
      <c r="X224" s="48"/>
      <c r="Y224" s="50"/>
      <c r="Z224" s="50"/>
      <c r="AA224" s="50"/>
      <c r="AB224" s="50"/>
      <c r="AC224" s="50"/>
      <c r="AD224" s="50"/>
      <c r="AE224" s="50"/>
      <c r="AF224" s="51"/>
      <c r="AG224" s="51"/>
      <c r="AH224" s="51"/>
      <c r="AI224" s="51"/>
    </row>
    <row r="225" spans="1:35" ht="40" customHeight="1" x14ac:dyDescent="0.35">
      <c r="A225" s="109"/>
      <c r="B225" s="112"/>
      <c r="C225" s="33">
        <v>222</v>
      </c>
      <c r="D225" s="115"/>
      <c r="E225" s="39" t="s">
        <v>135</v>
      </c>
      <c r="F225" s="40" t="s">
        <v>37</v>
      </c>
      <c r="G225" s="40" t="s">
        <v>118</v>
      </c>
      <c r="H225" s="40" t="s">
        <v>29</v>
      </c>
      <c r="I225" s="38">
        <v>45</v>
      </c>
      <c r="J225" s="17">
        <v>0</v>
      </c>
      <c r="K225" s="79">
        <f t="shared" si="14"/>
        <v>0</v>
      </c>
      <c r="L225" s="81">
        <f t="shared" si="15"/>
        <v>0</v>
      </c>
      <c r="M225" s="82"/>
      <c r="N225" s="83">
        <f t="shared" si="16"/>
        <v>0</v>
      </c>
      <c r="O225" s="80"/>
      <c r="P225" s="80"/>
      <c r="Q225" s="80"/>
      <c r="R225" s="84">
        <f t="shared" si="17"/>
        <v>0</v>
      </c>
      <c r="S225" s="19" t="str">
        <f t="shared" si="9"/>
        <v>OK</v>
      </c>
      <c r="T225" s="48"/>
      <c r="U225" s="48"/>
      <c r="V225" s="48"/>
      <c r="W225" s="48"/>
      <c r="X225" s="48"/>
      <c r="Y225" s="50"/>
      <c r="Z225" s="50"/>
      <c r="AA225" s="50"/>
      <c r="AB225" s="50"/>
      <c r="AC225" s="50"/>
      <c r="AD225" s="50"/>
      <c r="AE225" s="50"/>
      <c r="AF225" s="51"/>
      <c r="AG225" s="51"/>
      <c r="AH225" s="51"/>
      <c r="AI225" s="51"/>
    </row>
    <row r="226" spans="1:35" ht="40" customHeight="1" x14ac:dyDescent="0.35">
      <c r="A226" s="109"/>
      <c r="B226" s="112"/>
      <c r="C226" s="33">
        <v>223</v>
      </c>
      <c r="D226" s="115"/>
      <c r="E226" s="39" t="s">
        <v>136</v>
      </c>
      <c r="F226" s="40" t="s">
        <v>37</v>
      </c>
      <c r="G226" s="40" t="s">
        <v>119</v>
      </c>
      <c r="H226" s="40" t="s">
        <v>29</v>
      </c>
      <c r="I226" s="38">
        <v>30</v>
      </c>
      <c r="J226" s="17">
        <v>0</v>
      </c>
      <c r="K226" s="79">
        <f t="shared" si="14"/>
        <v>0</v>
      </c>
      <c r="L226" s="81">
        <f t="shared" si="15"/>
        <v>0</v>
      </c>
      <c r="M226" s="82"/>
      <c r="N226" s="83">
        <f t="shared" si="16"/>
        <v>0</v>
      </c>
      <c r="O226" s="80"/>
      <c r="P226" s="80"/>
      <c r="Q226" s="80"/>
      <c r="R226" s="84">
        <f t="shared" si="17"/>
        <v>0</v>
      </c>
      <c r="S226" s="19" t="str">
        <f t="shared" si="9"/>
        <v>OK</v>
      </c>
      <c r="T226" s="48"/>
      <c r="U226" s="48"/>
      <c r="V226" s="48"/>
      <c r="W226" s="48"/>
      <c r="X226" s="48"/>
      <c r="Y226" s="50"/>
      <c r="Z226" s="50"/>
      <c r="AA226" s="50"/>
      <c r="AB226" s="50"/>
      <c r="AC226" s="50"/>
      <c r="AD226" s="50"/>
      <c r="AE226" s="50"/>
      <c r="AF226" s="51"/>
      <c r="AG226" s="51"/>
      <c r="AH226" s="51"/>
      <c r="AI226" s="51"/>
    </row>
    <row r="227" spans="1:35" ht="40" customHeight="1" x14ac:dyDescent="0.35">
      <c r="A227" s="109"/>
      <c r="B227" s="112"/>
      <c r="C227" s="33">
        <v>224</v>
      </c>
      <c r="D227" s="115"/>
      <c r="E227" s="39" t="s">
        <v>86</v>
      </c>
      <c r="F227" s="40" t="s">
        <v>125</v>
      </c>
      <c r="G227" s="40" t="s">
        <v>137</v>
      </c>
      <c r="H227" s="40" t="s">
        <v>29</v>
      </c>
      <c r="I227" s="38">
        <v>400</v>
      </c>
      <c r="J227" s="17">
        <v>0</v>
      </c>
      <c r="K227" s="79">
        <f t="shared" si="14"/>
        <v>0</v>
      </c>
      <c r="L227" s="81">
        <f t="shared" si="15"/>
        <v>0</v>
      </c>
      <c r="M227" s="82"/>
      <c r="N227" s="83">
        <f t="shared" si="16"/>
        <v>0</v>
      </c>
      <c r="O227" s="80"/>
      <c r="P227" s="80"/>
      <c r="Q227" s="80"/>
      <c r="R227" s="84">
        <f t="shared" si="17"/>
        <v>0</v>
      </c>
      <c r="S227" s="19" t="str">
        <f t="shared" si="9"/>
        <v>OK</v>
      </c>
      <c r="T227" s="48"/>
      <c r="U227" s="48"/>
      <c r="V227" s="48"/>
      <c r="W227" s="48"/>
      <c r="X227" s="48"/>
      <c r="Y227" s="50"/>
      <c r="Z227" s="50"/>
      <c r="AA227" s="50"/>
      <c r="AB227" s="50"/>
      <c r="AC227" s="50"/>
      <c r="AD227" s="50"/>
      <c r="AE227" s="50"/>
      <c r="AF227" s="51"/>
      <c r="AG227" s="51"/>
      <c r="AH227" s="51"/>
      <c r="AI227" s="51"/>
    </row>
    <row r="228" spans="1:35" ht="40" customHeight="1" x14ac:dyDescent="0.35">
      <c r="A228" s="109"/>
      <c r="B228" s="112"/>
      <c r="C228" s="33">
        <v>225</v>
      </c>
      <c r="D228" s="115"/>
      <c r="E228" s="39" t="s">
        <v>89</v>
      </c>
      <c r="F228" s="40" t="s">
        <v>37</v>
      </c>
      <c r="G228" s="40" t="s">
        <v>137</v>
      </c>
      <c r="H228" s="40" t="s">
        <v>29</v>
      </c>
      <c r="I228" s="38">
        <v>190</v>
      </c>
      <c r="J228" s="17">
        <v>0</v>
      </c>
      <c r="K228" s="79">
        <f t="shared" si="14"/>
        <v>0</v>
      </c>
      <c r="L228" s="81">
        <f t="shared" si="15"/>
        <v>0</v>
      </c>
      <c r="M228" s="82"/>
      <c r="N228" s="83">
        <f t="shared" si="16"/>
        <v>0</v>
      </c>
      <c r="O228" s="80"/>
      <c r="P228" s="80"/>
      <c r="Q228" s="80"/>
      <c r="R228" s="84">
        <f t="shared" si="17"/>
        <v>0</v>
      </c>
      <c r="S228" s="19" t="str">
        <f t="shared" si="9"/>
        <v>OK</v>
      </c>
      <c r="T228" s="48"/>
      <c r="U228" s="48"/>
      <c r="V228" s="48"/>
      <c r="W228" s="48"/>
      <c r="X228" s="48"/>
      <c r="Y228" s="50"/>
      <c r="Z228" s="50"/>
      <c r="AA228" s="50"/>
      <c r="AB228" s="50"/>
      <c r="AC228" s="50"/>
      <c r="AD228" s="50"/>
      <c r="AE228" s="50"/>
      <c r="AF228" s="51"/>
      <c r="AG228" s="51"/>
      <c r="AH228" s="51"/>
      <c r="AI228" s="51"/>
    </row>
    <row r="229" spans="1:35" ht="40" customHeight="1" x14ac:dyDescent="0.35">
      <c r="A229" s="109"/>
      <c r="B229" s="112"/>
      <c r="C229" s="33">
        <v>226</v>
      </c>
      <c r="D229" s="115"/>
      <c r="E229" s="39" t="s">
        <v>90</v>
      </c>
      <c r="F229" s="40" t="s">
        <v>37</v>
      </c>
      <c r="G229" s="40" t="s">
        <v>137</v>
      </c>
      <c r="H229" s="40" t="s">
        <v>29</v>
      </c>
      <c r="I229" s="38">
        <v>100</v>
      </c>
      <c r="J229" s="17">
        <v>0</v>
      </c>
      <c r="K229" s="79">
        <f t="shared" si="14"/>
        <v>0</v>
      </c>
      <c r="L229" s="81">
        <f t="shared" si="15"/>
        <v>0</v>
      </c>
      <c r="M229" s="82"/>
      <c r="N229" s="83">
        <f t="shared" si="16"/>
        <v>0</v>
      </c>
      <c r="O229" s="80"/>
      <c r="P229" s="80"/>
      <c r="Q229" s="80"/>
      <c r="R229" s="84">
        <f t="shared" si="17"/>
        <v>0</v>
      </c>
      <c r="S229" s="19" t="str">
        <f t="shared" si="9"/>
        <v>OK</v>
      </c>
      <c r="T229" s="48"/>
      <c r="U229" s="48"/>
      <c r="V229" s="48"/>
      <c r="W229" s="48"/>
      <c r="X229" s="48"/>
      <c r="Y229" s="50"/>
      <c r="Z229" s="50"/>
      <c r="AA229" s="50"/>
      <c r="AB229" s="50"/>
      <c r="AC229" s="50"/>
      <c r="AD229" s="50"/>
      <c r="AE229" s="50"/>
      <c r="AF229" s="51"/>
      <c r="AG229" s="51"/>
      <c r="AH229" s="51"/>
      <c r="AI229" s="51"/>
    </row>
    <row r="230" spans="1:35" ht="40" customHeight="1" x14ac:dyDescent="0.35">
      <c r="A230" s="109"/>
      <c r="B230" s="112"/>
      <c r="C230" s="33">
        <v>227</v>
      </c>
      <c r="D230" s="115"/>
      <c r="E230" s="39" t="s">
        <v>91</v>
      </c>
      <c r="F230" s="40" t="s">
        <v>37</v>
      </c>
      <c r="G230" s="40" t="s">
        <v>120</v>
      </c>
      <c r="H230" s="40" t="s">
        <v>29</v>
      </c>
      <c r="I230" s="38">
        <v>20</v>
      </c>
      <c r="J230" s="17">
        <v>0</v>
      </c>
      <c r="K230" s="79">
        <f t="shared" si="14"/>
        <v>0</v>
      </c>
      <c r="L230" s="81">
        <f t="shared" si="15"/>
        <v>0</v>
      </c>
      <c r="M230" s="82"/>
      <c r="N230" s="83">
        <f t="shared" si="16"/>
        <v>0</v>
      </c>
      <c r="O230" s="80"/>
      <c r="P230" s="80"/>
      <c r="Q230" s="80"/>
      <c r="R230" s="84">
        <f t="shared" si="17"/>
        <v>0</v>
      </c>
      <c r="S230" s="19" t="str">
        <f t="shared" si="9"/>
        <v>OK</v>
      </c>
      <c r="T230" s="48"/>
      <c r="U230" s="48"/>
      <c r="V230" s="48"/>
      <c r="W230" s="48"/>
      <c r="X230" s="48"/>
      <c r="Y230" s="50"/>
      <c r="Z230" s="50"/>
      <c r="AA230" s="50"/>
      <c r="AB230" s="50"/>
      <c r="AC230" s="50"/>
      <c r="AD230" s="50"/>
      <c r="AE230" s="50"/>
      <c r="AF230" s="51"/>
      <c r="AG230" s="51"/>
      <c r="AH230" s="51"/>
      <c r="AI230" s="51"/>
    </row>
    <row r="231" spans="1:35" ht="40" customHeight="1" x14ac:dyDescent="0.35">
      <c r="A231" s="109"/>
      <c r="B231" s="112"/>
      <c r="C231" s="33">
        <v>228</v>
      </c>
      <c r="D231" s="115"/>
      <c r="E231" s="39" t="s">
        <v>93</v>
      </c>
      <c r="F231" s="40" t="s">
        <v>125</v>
      </c>
      <c r="G231" s="40" t="s">
        <v>137</v>
      </c>
      <c r="H231" s="40" t="s">
        <v>29</v>
      </c>
      <c r="I231" s="38">
        <v>133</v>
      </c>
      <c r="J231" s="17">
        <v>0</v>
      </c>
      <c r="K231" s="79">
        <f t="shared" si="14"/>
        <v>0</v>
      </c>
      <c r="L231" s="81">
        <f t="shared" si="15"/>
        <v>0</v>
      </c>
      <c r="M231" s="82"/>
      <c r="N231" s="83">
        <f t="shared" si="16"/>
        <v>0</v>
      </c>
      <c r="O231" s="80"/>
      <c r="P231" s="80"/>
      <c r="Q231" s="80"/>
      <c r="R231" s="84">
        <f t="shared" si="17"/>
        <v>0</v>
      </c>
      <c r="S231" s="19" t="str">
        <f t="shared" si="9"/>
        <v>OK</v>
      </c>
      <c r="T231" s="48"/>
      <c r="U231" s="48"/>
      <c r="V231" s="48"/>
      <c r="W231" s="48"/>
      <c r="X231" s="48"/>
      <c r="Y231" s="50"/>
      <c r="Z231" s="50"/>
      <c r="AA231" s="50"/>
      <c r="AB231" s="50"/>
      <c r="AC231" s="50"/>
      <c r="AD231" s="50"/>
      <c r="AE231" s="50"/>
      <c r="AF231" s="51"/>
      <c r="AG231" s="51"/>
      <c r="AH231" s="51"/>
      <c r="AI231" s="51"/>
    </row>
    <row r="232" spans="1:35" ht="40" customHeight="1" x14ac:dyDescent="0.35">
      <c r="A232" s="110"/>
      <c r="B232" s="113"/>
      <c r="C232" s="33">
        <v>229</v>
      </c>
      <c r="D232" s="116"/>
      <c r="E232" s="39" t="s">
        <v>94</v>
      </c>
      <c r="F232" s="40" t="s">
        <v>125</v>
      </c>
      <c r="G232" s="40" t="s">
        <v>137</v>
      </c>
      <c r="H232" s="40" t="s">
        <v>29</v>
      </c>
      <c r="I232" s="38">
        <v>204.77</v>
      </c>
      <c r="J232" s="17">
        <v>0</v>
      </c>
      <c r="K232" s="79">
        <f t="shared" si="14"/>
        <v>0</v>
      </c>
      <c r="L232" s="81">
        <f t="shared" si="15"/>
        <v>0</v>
      </c>
      <c r="M232" s="82"/>
      <c r="N232" s="83">
        <f t="shared" si="16"/>
        <v>0</v>
      </c>
      <c r="O232" s="80"/>
      <c r="P232" s="80"/>
      <c r="Q232" s="80"/>
      <c r="R232" s="84">
        <f t="shared" si="17"/>
        <v>0</v>
      </c>
      <c r="S232" s="19" t="str">
        <f t="shared" si="9"/>
        <v>OK</v>
      </c>
      <c r="T232" s="48"/>
      <c r="U232" s="48"/>
      <c r="V232" s="48"/>
      <c r="W232" s="48"/>
      <c r="X232" s="48"/>
      <c r="Y232" s="50"/>
      <c r="Z232" s="50"/>
      <c r="AA232" s="50"/>
      <c r="AB232" s="50"/>
      <c r="AC232" s="50"/>
      <c r="AD232" s="50"/>
      <c r="AE232" s="50"/>
      <c r="AF232" s="51"/>
      <c r="AG232" s="51"/>
      <c r="AH232" s="51"/>
      <c r="AI232" s="51"/>
    </row>
    <row r="233" spans="1:35" ht="40" customHeight="1" x14ac:dyDescent="0.35">
      <c r="A233" s="108" t="s">
        <v>145</v>
      </c>
      <c r="B233" s="111">
        <v>7</v>
      </c>
      <c r="C233" s="33">
        <v>230</v>
      </c>
      <c r="D233" s="114" t="s">
        <v>124</v>
      </c>
      <c r="E233" s="39" t="s">
        <v>27</v>
      </c>
      <c r="F233" s="40" t="s">
        <v>125</v>
      </c>
      <c r="G233" s="40" t="s">
        <v>137</v>
      </c>
      <c r="H233" s="40" t="s">
        <v>29</v>
      </c>
      <c r="I233" s="38">
        <v>177</v>
      </c>
      <c r="J233" s="17">
        <v>0</v>
      </c>
      <c r="K233" s="79">
        <f t="shared" si="14"/>
        <v>0</v>
      </c>
      <c r="L233" s="81">
        <f t="shared" si="15"/>
        <v>0</v>
      </c>
      <c r="M233" s="82"/>
      <c r="N233" s="83">
        <f t="shared" si="16"/>
        <v>0</v>
      </c>
      <c r="O233" s="80"/>
      <c r="P233" s="80"/>
      <c r="Q233" s="80"/>
      <c r="R233" s="84">
        <f t="shared" si="17"/>
        <v>0</v>
      </c>
      <c r="S233" s="19" t="str">
        <f t="shared" si="9"/>
        <v>OK</v>
      </c>
      <c r="T233" s="48"/>
      <c r="U233" s="48"/>
      <c r="V233" s="48"/>
      <c r="W233" s="48"/>
      <c r="X233" s="48"/>
      <c r="Y233" s="50"/>
      <c r="Z233" s="50"/>
      <c r="AA233" s="50"/>
      <c r="AB233" s="50"/>
      <c r="AC233" s="50"/>
      <c r="AD233" s="50"/>
      <c r="AE233" s="50"/>
      <c r="AF233" s="51"/>
      <c r="AG233" s="51"/>
      <c r="AH233" s="51"/>
      <c r="AI233" s="51"/>
    </row>
    <row r="234" spans="1:35" ht="40" customHeight="1" x14ac:dyDescent="0.35">
      <c r="A234" s="109"/>
      <c r="B234" s="112"/>
      <c r="C234" s="33">
        <v>231</v>
      </c>
      <c r="D234" s="115"/>
      <c r="E234" s="39" t="s">
        <v>30</v>
      </c>
      <c r="F234" s="40" t="s">
        <v>31</v>
      </c>
      <c r="G234" s="40" t="s">
        <v>137</v>
      </c>
      <c r="H234" s="40" t="s">
        <v>29</v>
      </c>
      <c r="I234" s="38">
        <v>20</v>
      </c>
      <c r="J234" s="17">
        <v>0</v>
      </c>
      <c r="K234" s="79">
        <f t="shared" si="14"/>
        <v>0</v>
      </c>
      <c r="L234" s="81">
        <f t="shared" si="15"/>
        <v>0</v>
      </c>
      <c r="M234" s="82"/>
      <c r="N234" s="83">
        <f t="shared" si="16"/>
        <v>0</v>
      </c>
      <c r="O234" s="80"/>
      <c r="P234" s="80"/>
      <c r="Q234" s="80"/>
      <c r="R234" s="84">
        <f t="shared" si="17"/>
        <v>0</v>
      </c>
      <c r="S234" s="19" t="str">
        <f t="shared" si="9"/>
        <v>OK</v>
      </c>
      <c r="T234" s="48"/>
      <c r="U234" s="48"/>
      <c r="V234" s="48"/>
      <c r="W234" s="48"/>
      <c r="X234" s="48"/>
      <c r="Y234" s="50"/>
      <c r="Z234" s="50"/>
      <c r="AA234" s="50"/>
      <c r="AB234" s="50"/>
      <c r="AC234" s="50"/>
      <c r="AD234" s="50"/>
      <c r="AE234" s="50"/>
      <c r="AF234" s="51"/>
      <c r="AG234" s="51"/>
      <c r="AH234" s="51"/>
      <c r="AI234" s="51"/>
    </row>
    <row r="235" spans="1:35" ht="40" customHeight="1" x14ac:dyDescent="0.35">
      <c r="A235" s="109"/>
      <c r="B235" s="112"/>
      <c r="C235" s="33">
        <v>232</v>
      </c>
      <c r="D235" s="115"/>
      <c r="E235" s="39" t="s">
        <v>32</v>
      </c>
      <c r="F235" s="40" t="s">
        <v>125</v>
      </c>
      <c r="G235" s="40" t="s">
        <v>137</v>
      </c>
      <c r="H235" s="40" t="s">
        <v>29</v>
      </c>
      <c r="I235" s="38">
        <v>32</v>
      </c>
      <c r="J235" s="17">
        <v>0</v>
      </c>
      <c r="K235" s="79">
        <f t="shared" si="14"/>
        <v>0</v>
      </c>
      <c r="L235" s="81">
        <f t="shared" si="15"/>
        <v>0</v>
      </c>
      <c r="M235" s="82"/>
      <c r="N235" s="83">
        <f t="shared" si="16"/>
        <v>0</v>
      </c>
      <c r="O235" s="80"/>
      <c r="P235" s="80"/>
      <c r="Q235" s="80"/>
      <c r="R235" s="84">
        <f t="shared" si="17"/>
        <v>0</v>
      </c>
      <c r="S235" s="19" t="str">
        <f t="shared" si="9"/>
        <v>OK</v>
      </c>
      <c r="T235" s="48"/>
      <c r="U235" s="48"/>
      <c r="V235" s="48"/>
      <c r="W235" s="48"/>
      <c r="X235" s="48"/>
      <c r="Y235" s="50"/>
      <c r="Z235" s="50"/>
      <c r="AA235" s="50"/>
      <c r="AB235" s="50"/>
      <c r="AC235" s="50"/>
      <c r="AD235" s="50"/>
      <c r="AE235" s="50"/>
      <c r="AF235" s="51"/>
      <c r="AG235" s="51"/>
      <c r="AH235" s="51"/>
      <c r="AI235" s="51"/>
    </row>
    <row r="236" spans="1:35" ht="40" customHeight="1" x14ac:dyDescent="0.35">
      <c r="A236" s="109"/>
      <c r="B236" s="112"/>
      <c r="C236" s="33">
        <v>233</v>
      </c>
      <c r="D236" s="115"/>
      <c r="E236" s="39" t="s">
        <v>33</v>
      </c>
      <c r="F236" s="40" t="s">
        <v>125</v>
      </c>
      <c r="G236" s="40" t="s">
        <v>101</v>
      </c>
      <c r="H236" s="40" t="s">
        <v>29</v>
      </c>
      <c r="I236" s="38">
        <v>52</v>
      </c>
      <c r="J236" s="17">
        <v>0</v>
      </c>
      <c r="K236" s="79">
        <f t="shared" si="14"/>
        <v>0</v>
      </c>
      <c r="L236" s="81">
        <f t="shared" si="15"/>
        <v>0</v>
      </c>
      <c r="M236" s="82"/>
      <c r="N236" s="83">
        <f t="shared" si="16"/>
        <v>0</v>
      </c>
      <c r="O236" s="80"/>
      <c r="P236" s="80"/>
      <c r="Q236" s="80"/>
      <c r="R236" s="84">
        <f t="shared" si="17"/>
        <v>0</v>
      </c>
      <c r="S236" s="19" t="str">
        <f t="shared" si="9"/>
        <v>OK</v>
      </c>
      <c r="T236" s="48"/>
      <c r="U236" s="48"/>
      <c r="V236" s="48"/>
      <c r="W236" s="48"/>
      <c r="X236" s="48"/>
      <c r="Y236" s="50"/>
      <c r="Z236" s="50"/>
      <c r="AA236" s="50"/>
      <c r="AB236" s="50"/>
      <c r="AC236" s="50"/>
      <c r="AD236" s="50"/>
      <c r="AE236" s="50"/>
      <c r="AF236" s="51"/>
      <c r="AG236" s="51"/>
      <c r="AH236" s="51"/>
      <c r="AI236" s="51"/>
    </row>
    <row r="237" spans="1:35" ht="40" customHeight="1" x14ac:dyDescent="0.35">
      <c r="A237" s="109"/>
      <c r="B237" s="112"/>
      <c r="C237" s="33">
        <v>234</v>
      </c>
      <c r="D237" s="115"/>
      <c r="E237" s="39" t="s">
        <v>35</v>
      </c>
      <c r="F237" s="40" t="s">
        <v>125</v>
      </c>
      <c r="G237" s="40" t="s">
        <v>102</v>
      </c>
      <c r="H237" s="40" t="s">
        <v>29</v>
      </c>
      <c r="I237" s="38">
        <v>75</v>
      </c>
      <c r="J237" s="17">
        <v>0</v>
      </c>
      <c r="K237" s="79">
        <f t="shared" si="14"/>
        <v>0</v>
      </c>
      <c r="L237" s="81">
        <f t="shared" si="15"/>
        <v>0</v>
      </c>
      <c r="M237" s="82"/>
      <c r="N237" s="83">
        <f t="shared" si="16"/>
        <v>0</v>
      </c>
      <c r="O237" s="80"/>
      <c r="P237" s="80"/>
      <c r="Q237" s="80"/>
      <c r="R237" s="84">
        <f t="shared" si="17"/>
        <v>0</v>
      </c>
      <c r="S237" s="19" t="str">
        <f t="shared" si="9"/>
        <v>OK</v>
      </c>
      <c r="T237" s="48"/>
      <c r="U237" s="48"/>
      <c r="V237" s="48"/>
      <c r="W237" s="48"/>
      <c r="X237" s="48"/>
      <c r="Y237" s="50"/>
      <c r="Z237" s="50"/>
      <c r="AA237" s="50"/>
      <c r="AB237" s="50"/>
      <c r="AC237" s="50"/>
      <c r="AD237" s="50"/>
      <c r="AE237" s="50"/>
      <c r="AF237" s="51"/>
      <c r="AG237" s="51"/>
      <c r="AH237" s="51"/>
      <c r="AI237" s="51"/>
    </row>
    <row r="238" spans="1:35" ht="40" customHeight="1" x14ac:dyDescent="0.35">
      <c r="A238" s="109"/>
      <c r="B238" s="112"/>
      <c r="C238" s="33">
        <v>235</v>
      </c>
      <c r="D238" s="115"/>
      <c r="E238" s="39" t="s">
        <v>127</v>
      </c>
      <c r="F238" s="40" t="s">
        <v>125</v>
      </c>
      <c r="G238" s="40" t="s">
        <v>137</v>
      </c>
      <c r="H238" s="40" t="s">
        <v>29</v>
      </c>
      <c r="I238" s="38">
        <v>6.59</v>
      </c>
      <c r="J238" s="17">
        <v>0</v>
      </c>
      <c r="K238" s="79">
        <f t="shared" si="14"/>
        <v>0</v>
      </c>
      <c r="L238" s="81">
        <f t="shared" si="15"/>
        <v>0</v>
      </c>
      <c r="M238" s="82"/>
      <c r="N238" s="83">
        <f t="shared" si="16"/>
        <v>0</v>
      </c>
      <c r="O238" s="80"/>
      <c r="P238" s="80"/>
      <c r="Q238" s="80"/>
      <c r="R238" s="84">
        <f t="shared" si="17"/>
        <v>0</v>
      </c>
      <c r="S238" s="19" t="str">
        <f t="shared" si="9"/>
        <v>OK</v>
      </c>
      <c r="T238" s="48"/>
      <c r="U238" s="48"/>
      <c r="V238" s="48"/>
      <c r="W238" s="48"/>
      <c r="X238" s="48"/>
      <c r="Y238" s="50"/>
      <c r="Z238" s="50"/>
      <c r="AA238" s="50"/>
      <c r="AB238" s="50"/>
      <c r="AC238" s="50"/>
      <c r="AD238" s="50"/>
      <c r="AE238" s="50"/>
      <c r="AF238" s="51"/>
      <c r="AG238" s="51"/>
      <c r="AH238" s="51"/>
      <c r="AI238" s="51"/>
    </row>
    <row r="239" spans="1:35" ht="40" customHeight="1" x14ac:dyDescent="0.35">
      <c r="A239" s="109"/>
      <c r="B239" s="112"/>
      <c r="C239" s="33">
        <v>236</v>
      </c>
      <c r="D239" s="115"/>
      <c r="E239" s="39" t="s">
        <v>128</v>
      </c>
      <c r="F239" s="40" t="s">
        <v>37</v>
      </c>
      <c r="G239" s="40" t="s">
        <v>103</v>
      </c>
      <c r="H239" s="40" t="s">
        <v>29</v>
      </c>
      <c r="I239" s="38">
        <v>13.33</v>
      </c>
      <c r="J239" s="17">
        <v>0</v>
      </c>
      <c r="K239" s="79">
        <f t="shared" si="14"/>
        <v>0</v>
      </c>
      <c r="L239" s="81">
        <f t="shared" si="15"/>
        <v>0</v>
      </c>
      <c r="M239" s="82"/>
      <c r="N239" s="83">
        <f t="shared" si="16"/>
        <v>0</v>
      </c>
      <c r="O239" s="80"/>
      <c r="P239" s="80"/>
      <c r="Q239" s="80"/>
      <c r="R239" s="84">
        <f t="shared" si="17"/>
        <v>0</v>
      </c>
      <c r="S239" s="19" t="str">
        <f t="shared" si="9"/>
        <v>OK</v>
      </c>
      <c r="T239" s="48"/>
      <c r="U239" s="48"/>
      <c r="V239" s="48"/>
      <c r="W239" s="48"/>
      <c r="X239" s="48"/>
      <c r="Y239" s="50"/>
      <c r="Z239" s="50"/>
      <c r="AA239" s="50"/>
      <c r="AB239" s="50"/>
      <c r="AC239" s="50"/>
      <c r="AD239" s="50"/>
      <c r="AE239" s="50"/>
      <c r="AF239" s="51"/>
      <c r="AG239" s="51"/>
      <c r="AH239" s="51"/>
      <c r="AI239" s="51"/>
    </row>
    <row r="240" spans="1:35" ht="40" customHeight="1" x14ac:dyDescent="0.35">
      <c r="A240" s="109"/>
      <c r="B240" s="112"/>
      <c r="C240" s="33">
        <v>237</v>
      </c>
      <c r="D240" s="115"/>
      <c r="E240" s="39" t="s">
        <v>129</v>
      </c>
      <c r="F240" s="40" t="s">
        <v>37</v>
      </c>
      <c r="G240" s="40" t="s">
        <v>104</v>
      </c>
      <c r="H240" s="40" t="s">
        <v>29</v>
      </c>
      <c r="I240" s="38">
        <v>19.63</v>
      </c>
      <c r="J240" s="17">
        <v>0</v>
      </c>
      <c r="K240" s="79">
        <f t="shared" si="14"/>
        <v>0</v>
      </c>
      <c r="L240" s="81">
        <f t="shared" si="15"/>
        <v>0</v>
      </c>
      <c r="M240" s="82"/>
      <c r="N240" s="83">
        <f t="shared" si="16"/>
        <v>0</v>
      </c>
      <c r="O240" s="80"/>
      <c r="P240" s="80"/>
      <c r="Q240" s="80"/>
      <c r="R240" s="84">
        <f t="shared" si="17"/>
        <v>0</v>
      </c>
      <c r="S240" s="19" t="str">
        <f t="shared" si="9"/>
        <v>OK</v>
      </c>
      <c r="T240" s="48"/>
      <c r="U240" s="48"/>
      <c r="V240" s="48"/>
      <c r="W240" s="48"/>
      <c r="X240" s="48"/>
      <c r="Y240" s="50"/>
      <c r="Z240" s="50"/>
      <c r="AA240" s="50"/>
      <c r="AB240" s="50"/>
      <c r="AC240" s="50"/>
      <c r="AD240" s="50"/>
      <c r="AE240" s="50"/>
      <c r="AF240" s="51"/>
      <c r="AG240" s="51"/>
      <c r="AH240" s="51"/>
      <c r="AI240" s="51"/>
    </row>
    <row r="241" spans="1:35" ht="40" customHeight="1" x14ac:dyDescent="0.35">
      <c r="A241" s="109"/>
      <c r="B241" s="112"/>
      <c r="C241" s="33">
        <v>238</v>
      </c>
      <c r="D241" s="115"/>
      <c r="E241" s="39" t="s">
        <v>130</v>
      </c>
      <c r="F241" s="40" t="s">
        <v>37</v>
      </c>
      <c r="G241" s="40" t="s">
        <v>105</v>
      </c>
      <c r="H241" s="40" t="s">
        <v>29</v>
      </c>
      <c r="I241" s="38">
        <v>13</v>
      </c>
      <c r="J241" s="17">
        <v>0</v>
      </c>
      <c r="K241" s="79">
        <f t="shared" si="14"/>
        <v>0</v>
      </c>
      <c r="L241" s="81">
        <f t="shared" si="15"/>
        <v>0</v>
      </c>
      <c r="M241" s="82"/>
      <c r="N241" s="83">
        <f t="shared" si="16"/>
        <v>0</v>
      </c>
      <c r="O241" s="80"/>
      <c r="P241" s="80"/>
      <c r="Q241" s="80"/>
      <c r="R241" s="84">
        <f t="shared" si="17"/>
        <v>0</v>
      </c>
      <c r="S241" s="19" t="str">
        <f t="shared" si="9"/>
        <v>OK</v>
      </c>
      <c r="T241" s="48"/>
      <c r="U241" s="48"/>
      <c r="V241" s="48"/>
      <c r="W241" s="48"/>
      <c r="X241" s="48"/>
      <c r="Y241" s="50"/>
      <c r="Z241" s="50"/>
      <c r="AA241" s="50"/>
      <c r="AB241" s="50"/>
      <c r="AC241" s="50"/>
      <c r="AD241" s="50"/>
      <c r="AE241" s="50"/>
      <c r="AF241" s="51"/>
      <c r="AG241" s="51"/>
      <c r="AH241" s="51"/>
      <c r="AI241" s="51"/>
    </row>
    <row r="242" spans="1:35" ht="40" customHeight="1" x14ac:dyDescent="0.35">
      <c r="A242" s="109"/>
      <c r="B242" s="112"/>
      <c r="C242" s="33">
        <v>239</v>
      </c>
      <c r="D242" s="115"/>
      <c r="E242" s="39" t="s">
        <v>41</v>
      </c>
      <c r="F242" s="40" t="s">
        <v>10</v>
      </c>
      <c r="G242" s="40" t="s">
        <v>137</v>
      </c>
      <c r="H242" s="40" t="s">
        <v>29</v>
      </c>
      <c r="I242" s="38">
        <v>50.51</v>
      </c>
      <c r="J242" s="17">
        <v>0</v>
      </c>
      <c r="K242" s="79">
        <f t="shared" si="14"/>
        <v>0</v>
      </c>
      <c r="L242" s="81">
        <f t="shared" si="15"/>
        <v>0</v>
      </c>
      <c r="M242" s="82"/>
      <c r="N242" s="83">
        <f t="shared" si="16"/>
        <v>0</v>
      </c>
      <c r="O242" s="80"/>
      <c r="P242" s="80"/>
      <c r="Q242" s="80"/>
      <c r="R242" s="84">
        <f t="shared" si="17"/>
        <v>0</v>
      </c>
      <c r="S242" s="19" t="str">
        <f t="shared" si="9"/>
        <v>OK</v>
      </c>
      <c r="T242" s="48"/>
      <c r="U242" s="48"/>
      <c r="V242" s="48"/>
      <c r="W242" s="48"/>
      <c r="X242" s="48"/>
      <c r="Y242" s="50"/>
      <c r="Z242" s="50"/>
      <c r="AA242" s="50"/>
      <c r="AB242" s="50"/>
      <c r="AC242" s="50"/>
      <c r="AD242" s="50"/>
      <c r="AE242" s="50"/>
      <c r="AF242" s="51"/>
      <c r="AG242" s="51"/>
      <c r="AH242" s="51"/>
      <c r="AI242" s="51"/>
    </row>
    <row r="243" spans="1:35" ht="40" customHeight="1" x14ac:dyDescent="0.35">
      <c r="A243" s="109"/>
      <c r="B243" s="112"/>
      <c r="C243" s="33">
        <v>240</v>
      </c>
      <c r="D243" s="115"/>
      <c r="E243" s="39" t="s">
        <v>42</v>
      </c>
      <c r="F243" s="40" t="s">
        <v>43</v>
      </c>
      <c r="G243" s="40" t="s">
        <v>137</v>
      </c>
      <c r="H243" s="40" t="s">
        <v>29</v>
      </c>
      <c r="I243" s="38">
        <v>25.04</v>
      </c>
      <c r="J243" s="17">
        <v>0</v>
      </c>
      <c r="K243" s="79">
        <f t="shared" si="14"/>
        <v>0</v>
      </c>
      <c r="L243" s="81">
        <f t="shared" si="15"/>
        <v>0</v>
      </c>
      <c r="M243" s="82"/>
      <c r="N243" s="83">
        <f t="shared" si="16"/>
        <v>0</v>
      </c>
      <c r="O243" s="80"/>
      <c r="P243" s="80"/>
      <c r="Q243" s="80"/>
      <c r="R243" s="84">
        <f t="shared" si="17"/>
        <v>0</v>
      </c>
      <c r="S243" s="19" t="str">
        <f t="shared" si="9"/>
        <v>OK</v>
      </c>
      <c r="T243" s="48"/>
      <c r="U243" s="48"/>
      <c r="V243" s="48"/>
      <c r="W243" s="48"/>
      <c r="X243" s="48"/>
      <c r="Y243" s="50"/>
      <c r="Z243" s="50"/>
      <c r="AA243" s="50"/>
      <c r="AB243" s="50"/>
      <c r="AC243" s="50"/>
      <c r="AD243" s="50"/>
      <c r="AE243" s="50"/>
      <c r="AF243" s="51"/>
      <c r="AG243" s="51"/>
      <c r="AH243" s="51"/>
      <c r="AI243" s="51"/>
    </row>
    <row r="244" spans="1:35" ht="40" customHeight="1" x14ac:dyDescent="0.35">
      <c r="A244" s="109"/>
      <c r="B244" s="112"/>
      <c r="C244" s="33">
        <v>241</v>
      </c>
      <c r="D244" s="115"/>
      <c r="E244" s="39" t="s">
        <v>44</v>
      </c>
      <c r="F244" s="40" t="s">
        <v>37</v>
      </c>
      <c r="G244" s="40" t="s">
        <v>106</v>
      </c>
      <c r="H244" s="40" t="s">
        <v>29</v>
      </c>
      <c r="I244" s="38">
        <v>34.21</v>
      </c>
      <c r="J244" s="17">
        <v>0</v>
      </c>
      <c r="K244" s="79">
        <f t="shared" si="14"/>
        <v>0</v>
      </c>
      <c r="L244" s="81">
        <f t="shared" si="15"/>
        <v>0</v>
      </c>
      <c r="M244" s="82"/>
      <c r="N244" s="83">
        <f t="shared" si="16"/>
        <v>0</v>
      </c>
      <c r="O244" s="80"/>
      <c r="P244" s="80"/>
      <c r="Q244" s="80"/>
      <c r="R244" s="84">
        <f t="shared" si="17"/>
        <v>0</v>
      </c>
      <c r="S244" s="19" t="str">
        <f t="shared" si="9"/>
        <v>OK</v>
      </c>
      <c r="T244" s="48"/>
      <c r="U244" s="48"/>
      <c r="V244" s="48"/>
      <c r="W244" s="48"/>
      <c r="X244" s="48"/>
      <c r="Y244" s="50"/>
      <c r="Z244" s="50"/>
      <c r="AA244" s="50"/>
      <c r="AB244" s="50"/>
      <c r="AC244" s="50"/>
      <c r="AD244" s="50"/>
      <c r="AE244" s="50"/>
      <c r="AF244" s="51"/>
      <c r="AG244" s="51"/>
      <c r="AH244" s="51"/>
      <c r="AI244" s="51"/>
    </row>
    <row r="245" spans="1:35" ht="40" customHeight="1" x14ac:dyDescent="0.35">
      <c r="A245" s="109"/>
      <c r="B245" s="112"/>
      <c r="C245" s="33">
        <v>242</v>
      </c>
      <c r="D245" s="115"/>
      <c r="E245" s="39" t="s">
        <v>46</v>
      </c>
      <c r="F245" s="40" t="s">
        <v>37</v>
      </c>
      <c r="G245" s="40" t="s">
        <v>107</v>
      </c>
      <c r="H245" s="40" t="s">
        <v>29</v>
      </c>
      <c r="I245" s="38">
        <v>27</v>
      </c>
      <c r="J245" s="17">
        <v>0</v>
      </c>
      <c r="K245" s="79">
        <f t="shared" si="14"/>
        <v>0</v>
      </c>
      <c r="L245" s="81">
        <f t="shared" si="15"/>
        <v>0</v>
      </c>
      <c r="M245" s="82"/>
      <c r="N245" s="83">
        <f t="shared" si="16"/>
        <v>0</v>
      </c>
      <c r="O245" s="80"/>
      <c r="P245" s="80"/>
      <c r="Q245" s="80"/>
      <c r="R245" s="84">
        <f t="shared" si="17"/>
        <v>0</v>
      </c>
      <c r="S245" s="19" t="str">
        <f t="shared" si="9"/>
        <v>OK</v>
      </c>
      <c r="T245" s="48"/>
      <c r="U245" s="48"/>
      <c r="V245" s="48"/>
      <c r="W245" s="48"/>
      <c r="X245" s="48"/>
      <c r="Y245" s="50"/>
      <c r="Z245" s="50"/>
      <c r="AA245" s="50"/>
      <c r="AB245" s="50"/>
      <c r="AC245" s="50"/>
      <c r="AD245" s="50"/>
      <c r="AE245" s="50"/>
      <c r="AF245" s="51"/>
      <c r="AG245" s="51"/>
      <c r="AH245" s="51"/>
      <c r="AI245" s="51"/>
    </row>
    <row r="246" spans="1:35" ht="40" customHeight="1" x14ac:dyDescent="0.35">
      <c r="A246" s="109"/>
      <c r="B246" s="112"/>
      <c r="C246" s="33">
        <v>243</v>
      </c>
      <c r="D246" s="115"/>
      <c r="E246" s="39" t="s">
        <v>48</v>
      </c>
      <c r="F246" s="40" t="s">
        <v>37</v>
      </c>
      <c r="G246" s="40" t="s">
        <v>108</v>
      </c>
      <c r="H246" s="40" t="s">
        <v>29</v>
      </c>
      <c r="I246" s="38">
        <v>18</v>
      </c>
      <c r="J246" s="17">
        <v>0</v>
      </c>
      <c r="K246" s="79">
        <f t="shared" si="14"/>
        <v>0</v>
      </c>
      <c r="L246" s="81">
        <f t="shared" si="15"/>
        <v>0</v>
      </c>
      <c r="M246" s="82"/>
      <c r="N246" s="83">
        <f t="shared" si="16"/>
        <v>0</v>
      </c>
      <c r="O246" s="80"/>
      <c r="P246" s="80"/>
      <c r="Q246" s="80"/>
      <c r="R246" s="84">
        <f t="shared" si="17"/>
        <v>0</v>
      </c>
      <c r="S246" s="19" t="str">
        <f t="shared" si="9"/>
        <v>OK</v>
      </c>
      <c r="T246" s="48"/>
      <c r="U246" s="48"/>
      <c r="V246" s="48"/>
      <c r="W246" s="48"/>
      <c r="X246" s="48"/>
      <c r="Y246" s="50"/>
      <c r="Z246" s="50"/>
      <c r="AA246" s="50"/>
      <c r="AB246" s="50"/>
      <c r="AC246" s="50"/>
      <c r="AD246" s="50"/>
      <c r="AE246" s="50"/>
      <c r="AF246" s="51"/>
      <c r="AG246" s="51"/>
      <c r="AH246" s="51"/>
      <c r="AI246" s="51"/>
    </row>
    <row r="247" spans="1:35" ht="40" customHeight="1" x14ac:dyDescent="0.35">
      <c r="A247" s="109"/>
      <c r="B247" s="112"/>
      <c r="C247" s="33">
        <v>244</v>
      </c>
      <c r="D247" s="115"/>
      <c r="E247" s="39" t="s">
        <v>50</v>
      </c>
      <c r="F247" s="40" t="s">
        <v>37</v>
      </c>
      <c r="G247" s="40" t="s">
        <v>109</v>
      </c>
      <c r="H247" s="40" t="s">
        <v>29</v>
      </c>
      <c r="I247" s="38">
        <v>240.3</v>
      </c>
      <c r="J247" s="17">
        <v>0</v>
      </c>
      <c r="K247" s="79">
        <f t="shared" si="14"/>
        <v>0</v>
      </c>
      <c r="L247" s="81">
        <f t="shared" si="15"/>
        <v>0</v>
      </c>
      <c r="M247" s="82"/>
      <c r="N247" s="83">
        <f t="shared" si="16"/>
        <v>0</v>
      </c>
      <c r="O247" s="80"/>
      <c r="P247" s="80"/>
      <c r="Q247" s="80"/>
      <c r="R247" s="84">
        <f t="shared" si="17"/>
        <v>0</v>
      </c>
      <c r="S247" s="19" t="str">
        <f t="shared" si="9"/>
        <v>OK</v>
      </c>
      <c r="T247" s="48"/>
      <c r="U247" s="48"/>
      <c r="V247" s="48"/>
      <c r="W247" s="48"/>
      <c r="X247" s="48"/>
      <c r="Y247" s="50"/>
      <c r="Z247" s="50"/>
      <c r="AA247" s="50"/>
      <c r="AB247" s="50"/>
      <c r="AC247" s="50"/>
      <c r="AD247" s="50"/>
      <c r="AE247" s="50"/>
      <c r="AF247" s="51"/>
      <c r="AG247" s="51"/>
      <c r="AH247" s="51"/>
      <c r="AI247" s="51"/>
    </row>
    <row r="248" spans="1:35" ht="40" customHeight="1" x14ac:dyDescent="0.35">
      <c r="A248" s="109"/>
      <c r="B248" s="112"/>
      <c r="C248" s="33">
        <v>245</v>
      </c>
      <c r="D248" s="115"/>
      <c r="E248" s="39" t="s">
        <v>52</v>
      </c>
      <c r="F248" s="40" t="s">
        <v>37</v>
      </c>
      <c r="G248" s="40" t="s">
        <v>110</v>
      </c>
      <c r="H248" s="40" t="s">
        <v>29</v>
      </c>
      <c r="I248" s="38">
        <v>262.35000000000002</v>
      </c>
      <c r="J248" s="17">
        <v>0</v>
      </c>
      <c r="K248" s="79">
        <f t="shared" si="14"/>
        <v>0</v>
      </c>
      <c r="L248" s="81">
        <f t="shared" si="15"/>
        <v>0</v>
      </c>
      <c r="M248" s="82"/>
      <c r="N248" s="83">
        <f t="shared" si="16"/>
        <v>0</v>
      </c>
      <c r="O248" s="80"/>
      <c r="P248" s="80"/>
      <c r="Q248" s="80"/>
      <c r="R248" s="84">
        <f t="shared" si="17"/>
        <v>0</v>
      </c>
      <c r="S248" s="19" t="str">
        <f t="shared" si="9"/>
        <v>OK</v>
      </c>
      <c r="T248" s="48"/>
      <c r="U248" s="48"/>
      <c r="V248" s="48"/>
      <c r="W248" s="48"/>
      <c r="X248" s="48"/>
      <c r="Y248" s="50"/>
      <c r="Z248" s="50"/>
      <c r="AA248" s="50"/>
      <c r="AB248" s="50"/>
      <c r="AC248" s="50"/>
      <c r="AD248" s="50"/>
      <c r="AE248" s="50"/>
      <c r="AF248" s="51"/>
      <c r="AG248" s="51"/>
      <c r="AH248" s="51"/>
      <c r="AI248" s="51"/>
    </row>
    <row r="249" spans="1:35" ht="40" customHeight="1" x14ac:dyDescent="0.35">
      <c r="A249" s="109"/>
      <c r="B249" s="112"/>
      <c r="C249" s="33">
        <v>246</v>
      </c>
      <c r="D249" s="115"/>
      <c r="E249" s="39" t="s">
        <v>54</v>
      </c>
      <c r="F249" s="40" t="s">
        <v>37</v>
      </c>
      <c r="G249" s="40" t="s">
        <v>121</v>
      </c>
      <c r="H249" s="40" t="s">
        <v>29</v>
      </c>
      <c r="I249" s="38">
        <v>78.8</v>
      </c>
      <c r="J249" s="17">
        <v>0</v>
      </c>
      <c r="K249" s="79">
        <f t="shared" si="14"/>
        <v>0</v>
      </c>
      <c r="L249" s="81">
        <f t="shared" si="15"/>
        <v>0</v>
      </c>
      <c r="M249" s="82"/>
      <c r="N249" s="83">
        <f t="shared" si="16"/>
        <v>0</v>
      </c>
      <c r="O249" s="80"/>
      <c r="P249" s="80"/>
      <c r="Q249" s="80"/>
      <c r="R249" s="84">
        <f t="shared" si="17"/>
        <v>0</v>
      </c>
      <c r="S249" s="19" t="str">
        <f t="shared" si="9"/>
        <v>OK</v>
      </c>
      <c r="T249" s="48"/>
      <c r="U249" s="48"/>
      <c r="V249" s="48"/>
      <c r="W249" s="48"/>
      <c r="X249" s="48"/>
      <c r="Y249" s="50"/>
      <c r="Z249" s="50"/>
      <c r="AA249" s="50"/>
      <c r="AB249" s="50"/>
      <c r="AC249" s="50"/>
      <c r="AD249" s="50"/>
      <c r="AE249" s="50"/>
      <c r="AF249" s="51"/>
      <c r="AG249" s="51"/>
      <c r="AH249" s="51"/>
      <c r="AI249" s="51"/>
    </row>
    <row r="250" spans="1:35" ht="40" customHeight="1" x14ac:dyDescent="0.35">
      <c r="A250" s="109"/>
      <c r="B250" s="112"/>
      <c r="C250" s="33">
        <v>247</v>
      </c>
      <c r="D250" s="115"/>
      <c r="E250" s="39" t="s">
        <v>56</v>
      </c>
      <c r="F250" s="40" t="s">
        <v>37</v>
      </c>
      <c r="G250" s="40" t="s">
        <v>122</v>
      </c>
      <c r="H250" s="40" t="s">
        <v>29</v>
      </c>
      <c r="I250" s="38">
        <v>33.17</v>
      </c>
      <c r="J250" s="17">
        <v>0</v>
      </c>
      <c r="K250" s="79">
        <f t="shared" si="14"/>
        <v>0</v>
      </c>
      <c r="L250" s="81">
        <f t="shared" si="15"/>
        <v>0</v>
      </c>
      <c r="M250" s="82"/>
      <c r="N250" s="83">
        <f t="shared" si="16"/>
        <v>0</v>
      </c>
      <c r="O250" s="80"/>
      <c r="P250" s="80"/>
      <c r="Q250" s="80"/>
      <c r="R250" s="84">
        <f t="shared" si="17"/>
        <v>0</v>
      </c>
      <c r="S250" s="19" t="str">
        <f t="shared" si="9"/>
        <v>OK</v>
      </c>
      <c r="T250" s="48"/>
      <c r="U250" s="48"/>
      <c r="V250" s="48"/>
      <c r="W250" s="48"/>
      <c r="X250" s="48"/>
      <c r="Y250" s="50"/>
      <c r="Z250" s="50"/>
      <c r="AA250" s="50"/>
      <c r="AB250" s="50"/>
      <c r="AC250" s="50"/>
      <c r="AD250" s="50"/>
      <c r="AE250" s="50"/>
      <c r="AF250" s="51"/>
      <c r="AG250" s="51"/>
      <c r="AH250" s="51"/>
      <c r="AI250" s="51"/>
    </row>
    <row r="251" spans="1:35" ht="40" customHeight="1" x14ac:dyDescent="0.35">
      <c r="A251" s="109"/>
      <c r="B251" s="112"/>
      <c r="C251" s="33">
        <v>248</v>
      </c>
      <c r="D251" s="115"/>
      <c r="E251" s="39" t="s">
        <v>58</v>
      </c>
      <c r="F251" s="40" t="s">
        <v>37</v>
      </c>
      <c r="G251" s="40" t="s">
        <v>113</v>
      </c>
      <c r="H251" s="40" t="s">
        <v>29</v>
      </c>
      <c r="I251" s="38">
        <v>74.31</v>
      </c>
      <c r="J251" s="17">
        <v>0</v>
      </c>
      <c r="K251" s="79">
        <f t="shared" si="14"/>
        <v>0</v>
      </c>
      <c r="L251" s="81">
        <f t="shared" si="15"/>
        <v>0</v>
      </c>
      <c r="M251" s="82"/>
      <c r="N251" s="83">
        <f t="shared" si="16"/>
        <v>0</v>
      </c>
      <c r="O251" s="80"/>
      <c r="P251" s="80"/>
      <c r="Q251" s="80"/>
      <c r="R251" s="84">
        <f t="shared" si="17"/>
        <v>0</v>
      </c>
      <c r="S251" s="19" t="str">
        <f t="shared" si="9"/>
        <v>OK</v>
      </c>
      <c r="T251" s="48"/>
      <c r="U251" s="48"/>
      <c r="V251" s="48"/>
      <c r="W251" s="48"/>
      <c r="X251" s="48"/>
      <c r="Y251" s="50"/>
      <c r="Z251" s="50"/>
      <c r="AA251" s="50"/>
      <c r="AB251" s="50"/>
      <c r="AC251" s="50"/>
      <c r="AD251" s="50"/>
      <c r="AE251" s="50"/>
      <c r="AF251" s="51"/>
      <c r="AG251" s="51"/>
      <c r="AH251" s="51"/>
      <c r="AI251" s="51"/>
    </row>
    <row r="252" spans="1:35" ht="40" customHeight="1" x14ac:dyDescent="0.35">
      <c r="A252" s="109"/>
      <c r="B252" s="112"/>
      <c r="C252" s="33">
        <v>249</v>
      </c>
      <c r="D252" s="115"/>
      <c r="E252" s="39" t="s">
        <v>60</v>
      </c>
      <c r="F252" s="40" t="s">
        <v>37</v>
      </c>
      <c r="G252" s="40" t="s">
        <v>114</v>
      </c>
      <c r="H252" s="40" t="s">
        <v>29</v>
      </c>
      <c r="I252" s="38">
        <v>124.47</v>
      </c>
      <c r="J252" s="17">
        <v>0</v>
      </c>
      <c r="K252" s="79">
        <f t="shared" si="14"/>
        <v>0</v>
      </c>
      <c r="L252" s="81">
        <f t="shared" si="15"/>
        <v>0</v>
      </c>
      <c r="M252" s="82"/>
      <c r="N252" s="83">
        <f t="shared" si="16"/>
        <v>0</v>
      </c>
      <c r="O252" s="80"/>
      <c r="P252" s="80"/>
      <c r="Q252" s="80"/>
      <c r="R252" s="84">
        <f t="shared" si="17"/>
        <v>0</v>
      </c>
      <c r="S252" s="19" t="str">
        <f t="shared" si="9"/>
        <v>OK</v>
      </c>
      <c r="T252" s="48"/>
      <c r="U252" s="48"/>
      <c r="V252" s="48"/>
      <c r="W252" s="48"/>
      <c r="X252" s="48"/>
      <c r="Y252" s="50"/>
      <c r="Z252" s="50"/>
      <c r="AA252" s="50"/>
      <c r="AB252" s="50"/>
      <c r="AC252" s="50"/>
      <c r="AD252" s="50"/>
      <c r="AE252" s="50"/>
      <c r="AF252" s="51"/>
      <c r="AG252" s="51"/>
      <c r="AH252" s="51"/>
      <c r="AI252" s="51"/>
    </row>
    <row r="253" spans="1:35" ht="40" customHeight="1" x14ac:dyDescent="0.35">
      <c r="A253" s="109"/>
      <c r="B253" s="112"/>
      <c r="C253" s="33">
        <v>250</v>
      </c>
      <c r="D253" s="115"/>
      <c r="E253" s="39" t="s">
        <v>62</v>
      </c>
      <c r="F253" s="40" t="s">
        <v>125</v>
      </c>
      <c r="G253" s="40" t="s">
        <v>115</v>
      </c>
      <c r="H253" s="40" t="s">
        <v>29</v>
      </c>
      <c r="I253" s="38">
        <v>1329.82</v>
      </c>
      <c r="J253" s="17">
        <v>0</v>
      </c>
      <c r="K253" s="79">
        <f t="shared" si="14"/>
        <v>0</v>
      </c>
      <c r="L253" s="81">
        <f t="shared" si="15"/>
        <v>0</v>
      </c>
      <c r="M253" s="82"/>
      <c r="N253" s="83">
        <f t="shared" si="16"/>
        <v>0</v>
      </c>
      <c r="O253" s="80"/>
      <c r="P253" s="80"/>
      <c r="Q253" s="80"/>
      <c r="R253" s="84">
        <f t="shared" si="17"/>
        <v>0</v>
      </c>
      <c r="S253" s="19" t="str">
        <f t="shared" si="9"/>
        <v>OK</v>
      </c>
      <c r="T253" s="48"/>
      <c r="U253" s="48"/>
      <c r="V253" s="48"/>
      <c r="W253" s="48"/>
      <c r="X253" s="48"/>
      <c r="Y253" s="50"/>
      <c r="Z253" s="50"/>
      <c r="AA253" s="50"/>
      <c r="AB253" s="50"/>
      <c r="AC253" s="50"/>
      <c r="AD253" s="50"/>
      <c r="AE253" s="50"/>
      <c r="AF253" s="51"/>
      <c r="AG253" s="51"/>
      <c r="AH253" s="51"/>
      <c r="AI253" s="51"/>
    </row>
    <row r="254" spans="1:35" ht="40" customHeight="1" x14ac:dyDescent="0.35">
      <c r="A254" s="109"/>
      <c r="B254" s="112"/>
      <c r="C254" s="33">
        <v>251</v>
      </c>
      <c r="D254" s="115"/>
      <c r="E254" s="39" t="s">
        <v>64</v>
      </c>
      <c r="F254" s="40" t="s">
        <v>125</v>
      </c>
      <c r="G254" s="40" t="s">
        <v>115</v>
      </c>
      <c r="H254" s="40" t="s">
        <v>29</v>
      </c>
      <c r="I254" s="38">
        <v>699.21</v>
      </c>
      <c r="J254" s="17">
        <v>0</v>
      </c>
      <c r="K254" s="79">
        <f t="shared" si="14"/>
        <v>0</v>
      </c>
      <c r="L254" s="81">
        <f t="shared" si="15"/>
        <v>0</v>
      </c>
      <c r="M254" s="82"/>
      <c r="N254" s="83">
        <f t="shared" si="16"/>
        <v>0</v>
      </c>
      <c r="O254" s="80"/>
      <c r="P254" s="80"/>
      <c r="Q254" s="80"/>
      <c r="R254" s="84">
        <f t="shared" si="17"/>
        <v>0</v>
      </c>
      <c r="S254" s="19" t="str">
        <f t="shared" si="9"/>
        <v>OK</v>
      </c>
      <c r="T254" s="48"/>
      <c r="U254" s="48"/>
      <c r="V254" s="48"/>
      <c r="W254" s="48"/>
      <c r="X254" s="48"/>
      <c r="Y254" s="50"/>
      <c r="Z254" s="50"/>
      <c r="AA254" s="50"/>
      <c r="AB254" s="50"/>
      <c r="AC254" s="50"/>
      <c r="AD254" s="50"/>
      <c r="AE254" s="50"/>
      <c r="AF254" s="51"/>
      <c r="AG254" s="51"/>
      <c r="AH254" s="51"/>
      <c r="AI254" s="51"/>
    </row>
    <row r="255" spans="1:35" ht="40" customHeight="1" x14ac:dyDescent="0.35">
      <c r="A255" s="109"/>
      <c r="B255" s="112"/>
      <c r="C255" s="33">
        <v>252</v>
      </c>
      <c r="D255" s="115"/>
      <c r="E255" s="39" t="s">
        <v>65</v>
      </c>
      <c r="F255" s="40" t="s">
        <v>125</v>
      </c>
      <c r="G255" s="40" t="s">
        <v>116</v>
      </c>
      <c r="H255" s="40" t="s">
        <v>29</v>
      </c>
      <c r="I255" s="38">
        <v>160</v>
      </c>
      <c r="J255" s="17">
        <v>0</v>
      </c>
      <c r="K255" s="79">
        <f t="shared" si="14"/>
        <v>0</v>
      </c>
      <c r="L255" s="81">
        <f t="shared" si="15"/>
        <v>0</v>
      </c>
      <c r="M255" s="82"/>
      <c r="N255" s="83">
        <f t="shared" si="16"/>
        <v>0</v>
      </c>
      <c r="O255" s="80"/>
      <c r="P255" s="80"/>
      <c r="Q255" s="80"/>
      <c r="R255" s="84">
        <f t="shared" si="17"/>
        <v>0</v>
      </c>
      <c r="S255" s="19" t="str">
        <f t="shared" si="9"/>
        <v>OK</v>
      </c>
      <c r="T255" s="48"/>
      <c r="U255" s="48"/>
      <c r="V255" s="48"/>
      <c r="W255" s="48"/>
      <c r="X255" s="48"/>
      <c r="Y255" s="50"/>
      <c r="Z255" s="50"/>
      <c r="AA255" s="50"/>
      <c r="AB255" s="50"/>
      <c r="AC255" s="50"/>
      <c r="AD255" s="50"/>
      <c r="AE255" s="50"/>
      <c r="AF255" s="51"/>
      <c r="AG255" s="51"/>
      <c r="AH255" s="51"/>
      <c r="AI255" s="51"/>
    </row>
    <row r="256" spans="1:35" ht="40" customHeight="1" x14ac:dyDescent="0.35">
      <c r="A256" s="109"/>
      <c r="B256" s="112"/>
      <c r="C256" s="33">
        <v>253</v>
      </c>
      <c r="D256" s="115"/>
      <c r="E256" s="39" t="s">
        <v>69</v>
      </c>
      <c r="F256" s="40" t="s">
        <v>125</v>
      </c>
      <c r="G256" s="40" t="s">
        <v>137</v>
      </c>
      <c r="H256" s="40" t="s">
        <v>29</v>
      </c>
      <c r="I256" s="38">
        <v>433.26</v>
      </c>
      <c r="J256" s="17">
        <v>0</v>
      </c>
      <c r="K256" s="79">
        <f t="shared" si="14"/>
        <v>0</v>
      </c>
      <c r="L256" s="81">
        <f t="shared" si="15"/>
        <v>0</v>
      </c>
      <c r="M256" s="82"/>
      <c r="N256" s="83">
        <f t="shared" si="16"/>
        <v>0</v>
      </c>
      <c r="O256" s="80"/>
      <c r="P256" s="80"/>
      <c r="Q256" s="80"/>
      <c r="R256" s="84">
        <f t="shared" si="17"/>
        <v>0</v>
      </c>
      <c r="S256" s="19" t="str">
        <f t="shared" si="9"/>
        <v>OK</v>
      </c>
      <c r="T256" s="48"/>
      <c r="U256" s="48"/>
      <c r="V256" s="48"/>
      <c r="W256" s="48"/>
      <c r="X256" s="48"/>
      <c r="Y256" s="50"/>
      <c r="Z256" s="50"/>
      <c r="AA256" s="50"/>
      <c r="AB256" s="50"/>
      <c r="AC256" s="50"/>
      <c r="AD256" s="50"/>
      <c r="AE256" s="50"/>
      <c r="AF256" s="51"/>
      <c r="AG256" s="51"/>
      <c r="AH256" s="51"/>
      <c r="AI256" s="51"/>
    </row>
    <row r="257" spans="1:35" ht="40" customHeight="1" x14ac:dyDescent="0.35">
      <c r="A257" s="109"/>
      <c r="B257" s="112"/>
      <c r="C257" s="33">
        <v>254</v>
      </c>
      <c r="D257" s="115"/>
      <c r="E257" s="39" t="s">
        <v>70</v>
      </c>
      <c r="F257" s="40" t="s">
        <v>125</v>
      </c>
      <c r="G257" s="40" t="s">
        <v>71</v>
      </c>
      <c r="H257" s="40" t="s">
        <v>29</v>
      </c>
      <c r="I257" s="38">
        <v>164.74</v>
      </c>
      <c r="J257" s="17">
        <v>0</v>
      </c>
      <c r="K257" s="79">
        <f t="shared" si="14"/>
        <v>0</v>
      </c>
      <c r="L257" s="81">
        <f t="shared" si="15"/>
        <v>0</v>
      </c>
      <c r="M257" s="82"/>
      <c r="N257" s="83">
        <f t="shared" si="16"/>
        <v>0</v>
      </c>
      <c r="O257" s="80"/>
      <c r="P257" s="80"/>
      <c r="Q257" s="80"/>
      <c r="R257" s="84">
        <f t="shared" si="17"/>
        <v>0</v>
      </c>
      <c r="S257" s="19" t="str">
        <f t="shared" si="9"/>
        <v>OK</v>
      </c>
      <c r="T257" s="48"/>
      <c r="U257" s="48"/>
      <c r="V257" s="48"/>
      <c r="W257" s="48"/>
      <c r="X257" s="48"/>
      <c r="Y257" s="50"/>
      <c r="Z257" s="50"/>
      <c r="AA257" s="50"/>
      <c r="AB257" s="50"/>
      <c r="AC257" s="50"/>
      <c r="AD257" s="50"/>
      <c r="AE257" s="50"/>
      <c r="AF257" s="51"/>
      <c r="AG257" s="51"/>
      <c r="AH257" s="51"/>
      <c r="AI257" s="51"/>
    </row>
    <row r="258" spans="1:35" ht="40" customHeight="1" x14ac:dyDescent="0.35">
      <c r="A258" s="109"/>
      <c r="B258" s="112"/>
      <c r="C258" s="33">
        <v>255</v>
      </c>
      <c r="D258" s="115"/>
      <c r="E258" s="39" t="s">
        <v>72</v>
      </c>
      <c r="F258" s="40" t="s">
        <v>125</v>
      </c>
      <c r="G258" s="40" t="s">
        <v>101</v>
      </c>
      <c r="H258" s="40" t="s">
        <v>29</v>
      </c>
      <c r="I258" s="38">
        <v>960</v>
      </c>
      <c r="J258" s="17">
        <v>0</v>
      </c>
      <c r="K258" s="79">
        <f t="shared" si="14"/>
        <v>0</v>
      </c>
      <c r="L258" s="81">
        <f t="shared" si="15"/>
        <v>0</v>
      </c>
      <c r="M258" s="82"/>
      <c r="N258" s="83">
        <f t="shared" si="16"/>
        <v>0</v>
      </c>
      <c r="O258" s="80"/>
      <c r="P258" s="80"/>
      <c r="Q258" s="80"/>
      <c r="R258" s="84">
        <f t="shared" si="17"/>
        <v>0</v>
      </c>
      <c r="S258" s="19" t="str">
        <f t="shared" si="9"/>
        <v>OK</v>
      </c>
      <c r="T258" s="48"/>
      <c r="U258" s="48"/>
      <c r="V258" s="48"/>
      <c r="W258" s="48"/>
      <c r="X258" s="48"/>
      <c r="Y258" s="50"/>
      <c r="Z258" s="50"/>
      <c r="AA258" s="50"/>
      <c r="AB258" s="50"/>
      <c r="AC258" s="50"/>
      <c r="AD258" s="50"/>
      <c r="AE258" s="50"/>
      <c r="AF258" s="51"/>
      <c r="AG258" s="51"/>
      <c r="AH258" s="51"/>
      <c r="AI258" s="51"/>
    </row>
    <row r="259" spans="1:35" ht="40" customHeight="1" x14ac:dyDescent="0.35">
      <c r="A259" s="109"/>
      <c r="B259" s="112"/>
      <c r="C259" s="33">
        <v>256</v>
      </c>
      <c r="D259" s="115"/>
      <c r="E259" s="39" t="s">
        <v>74</v>
      </c>
      <c r="F259" s="40" t="s">
        <v>125</v>
      </c>
      <c r="G259" s="40" t="s">
        <v>102</v>
      </c>
      <c r="H259" s="40" t="s">
        <v>29</v>
      </c>
      <c r="I259" s="38">
        <v>1340</v>
      </c>
      <c r="J259" s="17">
        <v>0</v>
      </c>
      <c r="K259" s="79">
        <f t="shared" si="14"/>
        <v>0</v>
      </c>
      <c r="L259" s="81">
        <f t="shared" si="15"/>
        <v>0</v>
      </c>
      <c r="M259" s="82"/>
      <c r="N259" s="83">
        <f t="shared" si="16"/>
        <v>0</v>
      </c>
      <c r="O259" s="80"/>
      <c r="P259" s="80"/>
      <c r="Q259" s="80"/>
      <c r="R259" s="84">
        <f t="shared" si="17"/>
        <v>0</v>
      </c>
      <c r="S259" s="19" t="str">
        <f t="shared" si="9"/>
        <v>OK</v>
      </c>
      <c r="T259" s="48"/>
      <c r="U259" s="48"/>
      <c r="V259" s="48"/>
      <c r="W259" s="48"/>
      <c r="X259" s="48"/>
      <c r="Y259" s="50"/>
      <c r="Z259" s="50"/>
      <c r="AA259" s="50"/>
      <c r="AB259" s="50"/>
      <c r="AC259" s="50"/>
      <c r="AD259" s="50"/>
      <c r="AE259" s="50"/>
      <c r="AF259" s="51"/>
      <c r="AG259" s="51"/>
      <c r="AH259" s="51"/>
      <c r="AI259" s="51"/>
    </row>
    <row r="260" spans="1:35" ht="40" customHeight="1" x14ac:dyDescent="0.35">
      <c r="A260" s="109"/>
      <c r="B260" s="112"/>
      <c r="C260" s="33">
        <v>257</v>
      </c>
      <c r="D260" s="115"/>
      <c r="E260" s="39" t="s">
        <v>76</v>
      </c>
      <c r="F260" s="40" t="s">
        <v>125</v>
      </c>
      <c r="G260" s="40" t="s">
        <v>137</v>
      </c>
      <c r="H260" s="40" t="s">
        <v>29</v>
      </c>
      <c r="I260" s="38">
        <v>610.15</v>
      </c>
      <c r="J260" s="17">
        <v>0</v>
      </c>
      <c r="K260" s="79">
        <f t="shared" si="14"/>
        <v>0</v>
      </c>
      <c r="L260" s="81">
        <f t="shared" si="15"/>
        <v>0</v>
      </c>
      <c r="M260" s="82"/>
      <c r="N260" s="83">
        <f t="shared" si="16"/>
        <v>0</v>
      </c>
      <c r="O260" s="80"/>
      <c r="P260" s="80"/>
      <c r="Q260" s="80"/>
      <c r="R260" s="84">
        <f t="shared" si="17"/>
        <v>0</v>
      </c>
      <c r="S260" s="19" t="str">
        <f t="shared" si="9"/>
        <v>OK</v>
      </c>
      <c r="T260" s="48"/>
      <c r="U260" s="48"/>
      <c r="V260" s="48"/>
      <c r="W260" s="48"/>
      <c r="X260" s="48"/>
      <c r="Y260" s="50"/>
      <c r="Z260" s="50"/>
      <c r="AA260" s="50"/>
      <c r="AB260" s="50"/>
      <c r="AC260" s="50"/>
      <c r="AD260" s="50"/>
      <c r="AE260" s="50"/>
      <c r="AF260" s="51"/>
      <c r="AG260" s="51"/>
      <c r="AH260" s="51"/>
      <c r="AI260" s="51"/>
    </row>
    <row r="261" spans="1:35" ht="40" customHeight="1" x14ac:dyDescent="0.35">
      <c r="A261" s="109"/>
      <c r="B261" s="112"/>
      <c r="C261" s="33">
        <v>258</v>
      </c>
      <c r="D261" s="115"/>
      <c r="E261" s="39" t="s">
        <v>77</v>
      </c>
      <c r="F261" s="40" t="s">
        <v>125</v>
      </c>
      <c r="G261" s="40" t="s">
        <v>137</v>
      </c>
      <c r="H261" s="40" t="s">
        <v>29</v>
      </c>
      <c r="I261" s="38">
        <v>1150.1199999999999</v>
      </c>
      <c r="J261" s="17">
        <v>0</v>
      </c>
      <c r="K261" s="79">
        <f t="shared" ref="K261:K324" si="18">IF(SUM(T261:AK261)&gt;J261,J261,SUM(T261:AK261))</f>
        <v>0</v>
      </c>
      <c r="L261" s="81">
        <f t="shared" ref="L261:L324" si="19">(SUM(T261:AK261))</f>
        <v>0</v>
      </c>
      <c r="M261" s="82"/>
      <c r="N261" s="83">
        <f t="shared" ref="N261:N324" si="20">ROUND(IF(J261*0.25-0.5&lt;0,0,J261*0.25-0.5),0)-Q261-O261</f>
        <v>0</v>
      </c>
      <c r="O261" s="80"/>
      <c r="P261" s="80"/>
      <c r="Q261" s="80"/>
      <c r="R261" s="84">
        <f t="shared" ref="R261:R324" si="21">J261-(SUM(T261:AC261))+M261</f>
        <v>0</v>
      </c>
      <c r="S261" s="19" t="str">
        <f t="shared" si="9"/>
        <v>OK</v>
      </c>
      <c r="T261" s="48"/>
      <c r="U261" s="48"/>
      <c r="V261" s="48"/>
      <c r="W261" s="48"/>
      <c r="X261" s="48"/>
      <c r="Y261" s="50"/>
      <c r="Z261" s="50"/>
      <c r="AA261" s="50"/>
      <c r="AB261" s="50"/>
      <c r="AC261" s="50"/>
      <c r="AD261" s="50"/>
      <c r="AE261" s="50"/>
      <c r="AF261" s="51"/>
      <c r="AG261" s="51"/>
      <c r="AH261" s="51"/>
      <c r="AI261" s="51"/>
    </row>
    <row r="262" spans="1:35" ht="40" customHeight="1" x14ac:dyDescent="0.35">
      <c r="A262" s="109"/>
      <c r="B262" s="112"/>
      <c r="C262" s="33">
        <v>259</v>
      </c>
      <c r="D262" s="115"/>
      <c r="E262" s="39" t="s">
        <v>78</v>
      </c>
      <c r="F262" s="40" t="s">
        <v>125</v>
      </c>
      <c r="G262" s="40" t="s">
        <v>137</v>
      </c>
      <c r="H262" s="40" t="s">
        <v>29</v>
      </c>
      <c r="I262" s="38">
        <v>90</v>
      </c>
      <c r="J262" s="17">
        <v>0</v>
      </c>
      <c r="K262" s="79">
        <f t="shared" si="18"/>
        <v>0</v>
      </c>
      <c r="L262" s="81">
        <f t="shared" si="19"/>
        <v>0</v>
      </c>
      <c r="M262" s="82"/>
      <c r="N262" s="83">
        <f t="shared" si="20"/>
        <v>0</v>
      </c>
      <c r="O262" s="80"/>
      <c r="P262" s="80"/>
      <c r="Q262" s="80"/>
      <c r="R262" s="84">
        <f t="shared" si="21"/>
        <v>0</v>
      </c>
      <c r="S262" s="19" t="str">
        <f t="shared" si="9"/>
        <v>OK</v>
      </c>
      <c r="T262" s="48"/>
      <c r="U262" s="48"/>
      <c r="V262" s="48"/>
      <c r="W262" s="48"/>
      <c r="X262" s="48"/>
      <c r="Y262" s="50"/>
      <c r="Z262" s="50"/>
      <c r="AA262" s="50"/>
      <c r="AB262" s="50"/>
      <c r="AC262" s="50"/>
      <c r="AD262" s="50"/>
      <c r="AE262" s="50"/>
      <c r="AF262" s="51"/>
      <c r="AG262" s="51"/>
      <c r="AH262" s="51"/>
      <c r="AI262" s="51"/>
    </row>
    <row r="263" spans="1:35" ht="40" customHeight="1" x14ac:dyDescent="0.35">
      <c r="A263" s="109"/>
      <c r="B263" s="112"/>
      <c r="C263" s="33">
        <v>260</v>
      </c>
      <c r="D263" s="115"/>
      <c r="E263" s="39" t="s">
        <v>131</v>
      </c>
      <c r="F263" s="40" t="s">
        <v>125</v>
      </c>
      <c r="G263" s="40" t="s">
        <v>137</v>
      </c>
      <c r="H263" s="40" t="s">
        <v>29</v>
      </c>
      <c r="I263" s="38">
        <v>85.21</v>
      </c>
      <c r="J263" s="17">
        <v>0</v>
      </c>
      <c r="K263" s="79">
        <f t="shared" si="18"/>
        <v>0</v>
      </c>
      <c r="L263" s="81">
        <f t="shared" si="19"/>
        <v>0</v>
      </c>
      <c r="M263" s="82"/>
      <c r="N263" s="83">
        <f t="shared" si="20"/>
        <v>0</v>
      </c>
      <c r="O263" s="80"/>
      <c r="P263" s="80"/>
      <c r="Q263" s="80"/>
      <c r="R263" s="84">
        <f t="shared" si="21"/>
        <v>0</v>
      </c>
      <c r="S263" s="19" t="str">
        <f t="shared" si="9"/>
        <v>OK</v>
      </c>
      <c r="T263" s="48"/>
      <c r="U263" s="48"/>
      <c r="V263" s="48"/>
      <c r="W263" s="48"/>
      <c r="X263" s="48"/>
      <c r="Y263" s="50"/>
      <c r="Z263" s="50"/>
      <c r="AA263" s="50"/>
      <c r="AB263" s="50"/>
      <c r="AC263" s="50"/>
      <c r="AD263" s="50"/>
      <c r="AE263" s="50"/>
      <c r="AF263" s="51"/>
      <c r="AG263" s="51"/>
      <c r="AH263" s="51"/>
      <c r="AI263" s="51"/>
    </row>
    <row r="264" spans="1:35" ht="40" customHeight="1" x14ac:dyDescent="0.35">
      <c r="A264" s="109"/>
      <c r="B264" s="112"/>
      <c r="C264" s="33">
        <v>261</v>
      </c>
      <c r="D264" s="115"/>
      <c r="E264" s="39" t="s">
        <v>132</v>
      </c>
      <c r="F264" s="40" t="s">
        <v>37</v>
      </c>
      <c r="G264" s="40" t="s">
        <v>117</v>
      </c>
      <c r="H264" s="40" t="s">
        <v>29</v>
      </c>
      <c r="I264" s="38">
        <v>16.18</v>
      </c>
      <c r="J264" s="17">
        <v>0</v>
      </c>
      <c r="K264" s="79">
        <f t="shared" si="18"/>
        <v>0</v>
      </c>
      <c r="L264" s="81">
        <f t="shared" si="19"/>
        <v>0</v>
      </c>
      <c r="M264" s="82"/>
      <c r="N264" s="83">
        <f t="shared" si="20"/>
        <v>0</v>
      </c>
      <c r="O264" s="80"/>
      <c r="P264" s="80"/>
      <c r="Q264" s="80"/>
      <c r="R264" s="84">
        <f t="shared" si="21"/>
        <v>0</v>
      </c>
      <c r="S264" s="19" t="str">
        <f t="shared" si="9"/>
        <v>OK</v>
      </c>
      <c r="T264" s="48"/>
      <c r="U264" s="48"/>
      <c r="V264" s="48"/>
      <c r="W264" s="48"/>
      <c r="X264" s="48"/>
      <c r="Y264" s="50"/>
      <c r="Z264" s="50"/>
      <c r="AA264" s="50"/>
      <c r="AB264" s="50"/>
      <c r="AC264" s="50"/>
      <c r="AD264" s="50"/>
      <c r="AE264" s="50"/>
      <c r="AF264" s="51"/>
      <c r="AG264" s="51"/>
      <c r="AH264" s="51"/>
      <c r="AI264" s="51"/>
    </row>
    <row r="265" spans="1:35" ht="40" customHeight="1" x14ac:dyDescent="0.35">
      <c r="A265" s="109"/>
      <c r="B265" s="112"/>
      <c r="C265" s="33">
        <v>262</v>
      </c>
      <c r="D265" s="115"/>
      <c r="E265" s="39" t="s">
        <v>135</v>
      </c>
      <c r="F265" s="40" t="s">
        <v>37</v>
      </c>
      <c r="G265" s="40" t="s">
        <v>118</v>
      </c>
      <c r="H265" s="40" t="s">
        <v>29</v>
      </c>
      <c r="I265" s="38">
        <v>65.41</v>
      </c>
      <c r="J265" s="17">
        <v>0</v>
      </c>
      <c r="K265" s="79">
        <f t="shared" si="18"/>
        <v>0</v>
      </c>
      <c r="L265" s="81">
        <f t="shared" si="19"/>
        <v>0</v>
      </c>
      <c r="M265" s="82"/>
      <c r="N265" s="83">
        <f t="shared" si="20"/>
        <v>0</v>
      </c>
      <c r="O265" s="80"/>
      <c r="P265" s="80"/>
      <c r="Q265" s="80"/>
      <c r="R265" s="84">
        <f t="shared" si="21"/>
        <v>0</v>
      </c>
      <c r="S265" s="19" t="str">
        <f t="shared" si="9"/>
        <v>OK</v>
      </c>
      <c r="T265" s="48"/>
      <c r="U265" s="48"/>
      <c r="V265" s="48"/>
      <c r="W265" s="48"/>
      <c r="X265" s="48"/>
      <c r="Y265" s="50"/>
      <c r="Z265" s="50"/>
      <c r="AA265" s="50"/>
      <c r="AB265" s="50"/>
      <c r="AC265" s="50"/>
      <c r="AD265" s="50"/>
      <c r="AE265" s="50"/>
      <c r="AF265" s="51"/>
      <c r="AG265" s="51"/>
      <c r="AH265" s="51"/>
      <c r="AI265" s="51"/>
    </row>
    <row r="266" spans="1:35" ht="40" customHeight="1" x14ac:dyDescent="0.35">
      <c r="A266" s="109"/>
      <c r="B266" s="112"/>
      <c r="C266" s="33">
        <v>263</v>
      </c>
      <c r="D266" s="115"/>
      <c r="E266" s="39" t="s">
        <v>136</v>
      </c>
      <c r="F266" s="40" t="s">
        <v>37</v>
      </c>
      <c r="G266" s="40" t="s">
        <v>119</v>
      </c>
      <c r="H266" s="40" t="s">
        <v>29</v>
      </c>
      <c r="I266" s="38">
        <v>34.229999999999997</v>
      </c>
      <c r="J266" s="17">
        <v>0</v>
      </c>
      <c r="K266" s="79">
        <f t="shared" si="18"/>
        <v>0</v>
      </c>
      <c r="L266" s="81">
        <f t="shared" si="19"/>
        <v>0</v>
      </c>
      <c r="M266" s="82"/>
      <c r="N266" s="83">
        <f t="shared" si="20"/>
        <v>0</v>
      </c>
      <c r="O266" s="80"/>
      <c r="P266" s="80"/>
      <c r="Q266" s="80"/>
      <c r="R266" s="84">
        <f t="shared" si="21"/>
        <v>0</v>
      </c>
      <c r="S266" s="19" t="str">
        <f t="shared" si="9"/>
        <v>OK</v>
      </c>
      <c r="T266" s="48"/>
      <c r="U266" s="48"/>
      <c r="V266" s="48"/>
      <c r="W266" s="48"/>
      <c r="X266" s="48"/>
      <c r="Y266" s="50"/>
      <c r="Z266" s="50"/>
      <c r="AA266" s="50"/>
      <c r="AB266" s="50"/>
      <c r="AC266" s="50"/>
      <c r="AD266" s="50"/>
      <c r="AE266" s="50"/>
      <c r="AF266" s="51"/>
      <c r="AG266" s="51"/>
      <c r="AH266" s="51"/>
      <c r="AI266" s="51"/>
    </row>
    <row r="267" spans="1:35" ht="40" customHeight="1" x14ac:dyDescent="0.35">
      <c r="A267" s="109"/>
      <c r="B267" s="112"/>
      <c r="C267" s="33">
        <v>264</v>
      </c>
      <c r="D267" s="115"/>
      <c r="E267" s="39" t="s">
        <v>86</v>
      </c>
      <c r="F267" s="40" t="s">
        <v>125</v>
      </c>
      <c r="G267" s="40" t="s">
        <v>137</v>
      </c>
      <c r="H267" s="40" t="s">
        <v>29</v>
      </c>
      <c r="I267" s="38">
        <v>578.94000000000005</v>
      </c>
      <c r="J267" s="17">
        <v>0</v>
      </c>
      <c r="K267" s="79">
        <f t="shared" si="18"/>
        <v>0</v>
      </c>
      <c r="L267" s="81">
        <f t="shared" si="19"/>
        <v>0</v>
      </c>
      <c r="M267" s="82"/>
      <c r="N267" s="83">
        <f t="shared" si="20"/>
        <v>0</v>
      </c>
      <c r="O267" s="80"/>
      <c r="P267" s="80"/>
      <c r="Q267" s="80"/>
      <c r="R267" s="84">
        <f t="shared" si="21"/>
        <v>0</v>
      </c>
      <c r="S267" s="19" t="str">
        <f t="shared" si="9"/>
        <v>OK</v>
      </c>
      <c r="T267" s="48"/>
      <c r="U267" s="48"/>
      <c r="V267" s="48"/>
      <c r="W267" s="48"/>
      <c r="X267" s="48"/>
      <c r="Y267" s="50"/>
      <c r="Z267" s="50"/>
      <c r="AA267" s="50"/>
      <c r="AB267" s="50"/>
      <c r="AC267" s="50"/>
      <c r="AD267" s="50"/>
      <c r="AE267" s="50"/>
      <c r="AF267" s="51"/>
      <c r="AG267" s="51"/>
      <c r="AH267" s="51"/>
      <c r="AI267" s="51"/>
    </row>
    <row r="268" spans="1:35" ht="40" customHeight="1" x14ac:dyDescent="0.35">
      <c r="A268" s="109"/>
      <c r="B268" s="112"/>
      <c r="C268" s="33">
        <v>265</v>
      </c>
      <c r="D268" s="115"/>
      <c r="E268" s="39" t="s">
        <v>89</v>
      </c>
      <c r="F268" s="40" t="s">
        <v>37</v>
      </c>
      <c r="G268" s="40" t="s">
        <v>137</v>
      </c>
      <c r="H268" s="40" t="s">
        <v>29</v>
      </c>
      <c r="I268" s="38">
        <v>225.31</v>
      </c>
      <c r="J268" s="17">
        <v>0</v>
      </c>
      <c r="K268" s="79">
        <f t="shared" si="18"/>
        <v>0</v>
      </c>
      <c r="L268" s="81">
        <f t="shared" si="19"/>
        <v>0</v>
      </c>
      <c r="M268" s="82"/>
      <c r="N268" s="83">
        <f t="shared" si="20"/>
        <v>0</v>
      </c>
      <c r="O268" s="80"/>
      <c r="P268" s="80"/>
      <c r="Q268" s="80"/>
      <c r="R268" s="84">
        <f t="shared" si="21"/>
        <v>0</v>
      </c>
      <c r="S268" s="19" t="str">
        <f t="shared" si="9"/>
        <v>OK</v>
      </c>
      <c r="T268" s="48"/>
      <c r="U268" s="48"/>
      <c r="V268" s="48"/>
      <c r="W268" s="48"/>
      <c r="X268" s="48"/>
      <c r="Y268" s="50"/>
      <c r="Z268" s="50"/>
      <c r="AA268" s="50"/>
      <c r="AB268" s="50"/>
      <c r="AC268" s="50"/>
      <c r="AD268" s="50"/>
      <c r="AE268" s="50"/>
      <c r="AF268" s="51"/>
      <c r="AG268" s="51"/>
      <c r="AH268" s="51"/>
      <c r="AI268" s="51"/>
    </row>
    <row r="269" spans="1:35" ht="40" customHeight="1" x14ac:dyDescent="0.35">
      <c r="A269" s="109"/>
      <c r="B269" s="112"/>
      <c r="C269" s="33">
        <v>266</v>
      </c>
      <c r="D269" s="115"/>
      <c r="E269" s="39" t="s">
        <v>90</v>
      </c>
      <c r="F269" s="40" t="s">
        <v>37</v>
      </c>
      <c r="G269" s="40" t="s">
        <v>137</v>
      </c>
      <c r="H269" s="40" t="s">
        <v>29</v>
      </c>
      <c r="I269" s="38">
        <v>135</v>
      </c>
      <c r="J269" s="17">
        <v>0</v>
      </c>
      <c r="K269" s="79">
        <f t="shared" si="18"/>
        <v>0</v>
      </c>
      <c r="L269" s="81">
        <f t="shared" si="19"/>
        <v>0</v>
      </c>
      <c r="M269" s="82"/>
      <c r="N269" s="83">
        <f t="shared" si="20"/>
        <v>0</v>
      </c>
      <c r="O269" s="80"/>
      <c r="P269" s="80"/>
      <c r="Q269" s="80"/>
      <c r="R269" s="84">
        <f t="shared" si="21"/>
        <v>0</v>
      </c>
      <c r="S269" s="19" t="str">
        <f t="shared" si="9"/>
        <v>OK</v>
      </c>
      <c r="T269" s="48"/>
      <c r="U269" s="48"/>
      <c r="V269" s="48"/>
      <c r="W269" s="48"/>
      <c r="X269" s="48"/>
      <c r="Y269" s="50"/>
      <c r="Z269" s="50"/>
      <c r="AA269" s="50"/>
      <c r="AB269" s="50"/>
      <c r="AC269" s="50"/>
      <c r="AD269" s="50"/>
      <c r="AE269" s="50"/>
      <c r="AF269" s="51"/>
      <c r="AG269" s="51"/>
      <c r="AH269" s="51"/>
      <c r="AI269" s="51"/>
    </row>
    <row r="270" spans="1:35" ht="40" customHeight="1" x14ac:dyDescent="0.35">
      <c r="A270" s="110"/>
      <c r="B270" s="113"/>
      <c r="C270" s="33">
        <v>267</v>
      </c>
      <c r="D270" s="116"/>
      <c r="E270" s="39" t="s">
        <v>91</v>
      </c>
      <c r="F270" s="40" t="s">
        <v>37</v>
      </c>
      <c r="G270" s="40" t="s">
        <v>120</v>
      </c>
      <c r="H270" s="40" t="s">
        <v>29</v>
      </c>
      <c r="I270" s="38">
        <v>24.21</v>
      </c>
      <c r="J270" s="17">
        <v>0</v>
      </c>
      <c r="K270" s="79">
        <f t="shared" si="18"/>
        <v>0</v>
      </c>
      <c r="L270" s="81">
        <f t="shared" si="19"/>
        <v>0</v>
      </c>
      <c r="M270" s="82"/>
      <c r="N270" s="83">
        <f t="shared" si="20"/>
        <v>0</v>
      </c>
      <c r="O270" s="80"/>
      <c r="P270" s="80"/>
      <c r="Q270" s="80"/>
      <c r="R270" s="84">
        <f t="shared" si="21"/>
        <v>0</v>
      </c>
      <c r="S270" s="19" t="str">
        <f t="shared" si="9"/>
        <v>OK</v>
      </c>
      <c r="T270" s="48"/>
      <c r="U270" s="48"/>
      <c r="V270" s="48"/>
      <c r="W270" s="48"/>
      <c r="X270" s="48"/>
      <c r="Y270" s="50"/>
      <c r="Z270" s="50"/>
      <c r="AA270" s="50"/>
      <c r="AB270" s="50"/>
      <c r="AC270" s="50"/>
      <c r="AD270" s="50"/>
      <c r="AE270" s="50"/>
      <c r="AF270" s="51"/>
      <c r="AG270" s="51"/>
      <c r="AH270" s="51"/>
      <c r="AI270" s="51"/>
    </row>
    <row r="271" spans="1:35" ht="40" customHeight="1" x14ac:dyDescent="0.35">
      <c r="A271" s="108" t="s">
        <v>146</v>
      </c>
      <c r="B271" s="111">
        <v>8</v>
      </c>
      <c r="C271" s="33">
        <v>268</v>
      </c>
      <c r="D271" s="114" t="s">
        <v>123</v>
      </c>
      <c r="E271" s="39" t="s">
        <v>27</v>
      </c>
      <c r="F271" s="40" t="s">
        <v>125</v>
      </c>
      <c r="G271" s="40" t="s">
        <v>28</v>
      </c>
      <c r="H271" s="40" t="s">
        <v>29</v>
      </c>
      <c r="I271" s="38">
        <v>242.52</v>
      </c>
      <c r="J271" s="17">
        <v>0</v>
      </c>
      <c r="K271" s="79">
        <f t="shared" si="18"/>
        <v>0</v>
      </c>
      <c r="L271" s="81">
        <f t="shared" si="19"/>
        <v>0</v>
      </c>
      <c r="M271" s="82"/>
      <c r="N271" s="83">
        <f t="shared" si="20"/>
        <v>0</v>
      </c>
      <c r="O271" s="80"/>
      <c r="P271" s="80"/>
      <c r="Q271" s="80"/>
      <c r="R271" s="84">
        <f t="shared" si="21"/>
        <v>0</v>
      </c>
      <c r="S271" s="19" t="str">
        <f t="shared" si="9"/>
        <v>OK</v>
      </c>
      <c r="T271" s="48"/>
      <c r="U271" s="48"/>
      <c r="V271" s="48"/>
      <c r="W271" s="48"/>
      <c r="X271" s="48"/>
      <c r="Y271" s="50"/>
      <c r="Z271" s="50"/>
      <c r="AA271" s="50"/>
      <c r="AB271" s="50"/>
      <c r="AC271" s="50"/>
      <c r="AD271" s="50"/>
      <c r="AE271" s="50"/>
      <c r="AF271" s="51"/>
      <c r="AG271" s="51"/>
      <c r="AH271" s="51"/>
      <c r="AI271" s="51"/>
    </row>
    <row r="272" spans="1:35" ht="40" customHeight="1" x14ac:dyDescent="0.35">
      <c r="A272" s="109"/>
      <c r="B272" s="112"/>
      <c r="C272" s="33">
        <v>269</v>
      </c>
      <c r="D272" s="115"/>
      <c r="E272" s="39" t="s">
        <v>30</v>
      </c>
      <c r="F272" s="40" t="s">
        <v>31</v>
      </c>
      <c r="G272" s="40" t="s">
        <v>28</v>
      </c>
      <c r="H272" s="40" t="s">
        <v>29</v>
      </c>
      <c r="I272" s="38">
        <v>19.399999999999999</v>
      </c>
      <c r="J272" s="17">
        <v>0</v>
      </c>
      <c r="K272" s="79">
        <f t="shared" si="18"/>
        <v>0</v>
      </c>
      <c r="L272" s="81">
        <f t="shared" si="19"/>
        <v>0</v>
      </c>
      <c r="M272" s="82"/>
      <c r="N272" s="83">
        <f t="shared" si="20"/>
        <v>0</v>
      </c>
      <c r="O272" s="80"/>
      <c r="P272" s="80"/>
      <c r="Q272" s="80"/>
      <c r="R272" s="84">
        <f t="shared" si="21"/>
        <v>0</v>
      </c>
      <c r="S272" s="19" t="str">
        <f t="shared" si="9"/>
        <v>OK</v>
      </c>
      <c r="T272" s="48"/>
      <c r="U272" s="48"/>
      <c r="V272" s="48"/>
      <c r="W272" s="48"/>
      <c r="X272" s="48"/>
      <c r="Y272" s="50"/>
      <c r="Z272" s="50"/>
      <c r="AA272" s="50"/>
      <c r="AB272" s="50"/>
      <c r="AC272" s="50"/>
      <c r="AD272" s="50"/>
      <c r="AE272" s="50"/>
      <c r="AF272" s="51"/>
      <c r="AG272" s="51"/>
      <c r="AH272" s="51"/>
      <c r="AI272" s="51"/>
    </row>
    <row r="273" spans="1:35" ht="40" customHeight="1" x14ac:dyDescent="0.35">
      <c r="A273" s="109"/>
      <c r="B273" s="112"/>
      <c r="C273" s="33">
        <v>270</v>
      </c>
      <c r="D273" s="115"/>
      <c r="E273" s="39" t="s">
        <v>32</v>
      </c>
      <c r="F273" s="40" t="s">
        <v>125</v>
      </c>
      <c r="G273" s="40" t="s">
        <v>28</v>
      </c>
      <c r="H273" s="40" t="s">
        <v>29</v>
      </c>
      <c r="I273" s="38">
        <v>31.04</v>
      </c>
      <c r="J273" s="17">
        <v>0</v>
      </c>
      <c r="K273" s="79">
        <f t="shared" si="18"/>
        <v>0</v>
      </c>
      <c r="L273" s="81">
        <f t="shared" si="19"/>
        <v>0</v>
      </c>
      <c r="M273" s="82"/>
      <c r="N273" s="83">
        <f t="shared" si="20"/>
        <v>0</v>
      </c>
      <c r="O273" s="80"/>
      <c r="P273" s="80"/>
      <c r="Q273" s="80"/>
      <c r="R273" s="84">
        <f t="shared" si="21"/>
        <v>0</v>
      </c>
      <c r="S273" s="19" t="str">
        <f t="shared" si="9"/>
        <v>OK</v>
      </c>
      <c r="T273" s="48"/>
      <c r="U273" s="48"/>
      <c r="V273" s="48"/>
      <c r="W273" s="48"/>
      <c r="X273" s="48"/>
      <c r="Y273" s="50"/>
      <c r="Z273" s="50"/>
      <c r="AA273" s="50"/>
      <c r="AB273" s="50"/>
      <c r="AC273" s="50"/>
      <c r="AD273" s="50"/>
      <c r="AE273" s="50"/>
      <c r="AF273" s="51"/>
      <c r="AG273" s="51"/>
      <c r="AH273" s="51"/>
      <c r="AI273" s="51"/>
    </row>
    <row r="274" spans="1:35" ht="40" customHeight="1" x14ac:dyDescent="0.35">
      <c r="A274" s="109"/>
      <c r="B274" s="112"/>
      <c r="C274" s="33">
        <v>271</v>
      </c>
      <c r="D274" s="115"/>
      <c r="E274" s="39" t="s">
        <v>33</v>
      </c>
      <c r="F274" s="40" t="s">
        <v>125</v>
      </c>
      <c r="G274" s="40" t="s">
        <v>34</v>
      </c>
      <c r="H274" s="40" t="s">
        <v>29</v>
      </c>
      <c r="I274" s="38">
        <v>50.44</v>
      </c>
      <c r="J274" s="17">
        <v>0</v>
      </c>
      <c r="K274" s="79">
        <f t="shared" si="18"/>
        <v>0</v>
      </c>
      <c r="L274" s="81">
        <f t="shared" si="19"/>
        <v>0</v>
      </c>
      <c r="M274" s="82"/>
      <c r="N274" s="83">
        <f t="shared" si="20"/>
        <v>0</v>
      </c>
      <c r="O274" s="80"/>
      <c r="P274" s="80"/>
      <c r="Q274" s="80"/>
      <c r="R274" s="84">
        <f t="shared" si="21"/>
        <v>0</v>
      </c>
      <c r="S274" s="19" t="str">
        <f t="shared" si="9"/>
        <v>OK</v>
      </c>
      <c r="T274" s="48"/>
      <c r="U274" s="48"/>
      <c r="V274" s="48"/>
      <c r="W274" s="48"/>
      <c r="X274" s="48"/>
      <c r="Y274" s="50"/>
      <c r="Z274" s="50"/>
      <c r="AA274" s="50"/>
      <c r="AB274" s="50"/>
      <c r="AC274" s="50"/>
      <c r="AD274" s="50"/>
      <c r="AE274" s="50"/>
      <c r="AF274" s="51"/>
      <c r="AG274" s="51"/>
      <c r="AH274" s="51"/>
      <c r="AI274" s="51"/>
    </row>
    <row r="275" spans="1:35" ht="40" customHeight="1" x14ac:dyDescent="0.35">
      <c r="A275" s="109"/>
      <c r="B275" s="112"/>
      <c r="C275" s="33">
        <v>272</v>
      </c>
      <c r="D275" s="115"/>
      <c r="E275" s="39" t="s">
        <v>35</v>
      </c>
      <c r="F275" s="40" t="s">
        <v>125</v>
      </c>
      <c r="G275" s="40" t="s">
        <v>36</v>
      </c>
      <c r="H275" s="40" t="s">
        <v>29</v>
      </c>
      <c r="I275" s="38">
        <v>72.75</v>
      </c>
      <c r="J275" s="17">
        <v>0</v>
      </c>
      <c r="K275" s="79">
        <f t="shared" si="18"/>
        <v>0</v>
      </c>
      <c r="L275" s="81">
        <f t="shared" si="19"/>
        <v>0</v>
      </c>
      <c r="M275" s="82"/>
      <c r="N275" s="83">
        <f t="shared" si="20"/>
        <v>0</v>
      </c>
      <c r="O275" s="80"/>
      <c r="P275" s="80"/>
      <c r="Q275" s="80"/>
      <c r="R275" s="84">
        <f t="shared" si="21"/>
        <v>0</v>
      </c>
      <c r="S275" s="19" t="str">
        <f t="shared" si="9"/>
        <v>OK</v>
      </c>
      <c r="T275" s="48"/>
      <c r="U275" s="48"/>
      <c r="V275" s="48"/>
      <c r="W275" s="48"/>
      <c r="X275" s="48"/>
      <c r="Y275" s="50"/>
      <c r="Z275" s="50"/>
      <c r="AA275" s="50"/>
      <c r="AB275" s="50"/>
      <c r="AC275" s="50"/>
      <c r="AD275" s="50"/>
      <c r="AE275" s="50"/>
      <c r="AF275" s="51"/>
      <c r="AG275" s="51"/>
      <c r="AH275" s="51"/>
      <c r="AI275" s="51"/>
    </row>
    <row r="276" spans="1:35" ht="40" customHeight="1" x14ac:dyDescent="0.35">
      <c r="A276" s="109"/>
      <c r="B276" s="112"/>
      <c r="C276" s="33">
        <v>273</v>
      </c>
      <c r="D276" s="115"/>
      <c r="E276" s="39" t="s">
        <v>127</v>
      </c>
      <c r="F276" s="40" t="s">
        <v>125</v>
      </c>
      <c r="G276" s="40" t="s">
        <v>28</v>
      </c>
      <c r="H276" s="40" t="s">
        <v>29</v>
      </c>
      <c r="I276" s="38">
        <v>6.39</v>
      </c>
      <c r="J276" s="17">
        <v>0</v>
      </c>
      <c r="K276" s="79">
        <f t="shared" si="18"/>
        <v>0</v>
      </c>
      <c r="L276" s="81">
        <f t="shared" si="19"/>
        <v>0</v>
      </c>
      <c r="M276" s="82"/>
      <c r="N276" s="83">
        <f t="shared" si="20"/>
        <v>0</v>
      </c>
      <c r="O276" s="80"/>
      <c r="P276" s="80"/>
      <c r="Q276" s="80"/>
      <c r="R276" s="84">
        <f t="shared" si="21"/>
        <v>0</v>
      </c>
      <c r="S276" s="19" t="str">
        <f t="shared" si="9"/>
        <v>OK</v>
      </c>
      <c r="T276" s="48"/>
      <c r="U276" s="48"/>
      <c r="V276" s="48"/>
      <c r="W276" s="48"/>
      <c r="X276" s="48"/>
      <c r="Y276" s="50"/>
      <c r="Z276" s="50"/>
      <c r="AA276" s="50"/>
      <c r="AB276" s="50"/>
      <c r="AC276" s="50"/>
      <c r="AD276" s="50"/>
      <c r="AE276" s="50"/>
      <c r="AF276" s="51"/>
      <c r="AG276" s="51"/>
      <c r="AH276" s="51"/>
      <c r="AI276" s="51"/>
    </row>
    <row r="277" spans="1:35" ht="40" customHeight="1" x14ac:dyDescent="0.35">
      <c r="A277" s="109"/>
      <c r="B277" s="112"/>
      <c r="C277" s="33">
        <v>274</v>
      </c>
      <c r="D277" s="115"/>
      <c r="E277" s="39" t="s">
        <v>128</v>
      </c>
      <c r="F277" s="40" t="s">
        <v>37</v>
      </c>
      <c r="G277" s="40" t="s">
        <v>38</v>
      </c>
      <c r="H277" s="40" t="s">
        <v>29</v>
      </c>
      <c r="I277" s="38">
        <v>12.93</v>
      </c>
      <c r="J277" s="17">
        <v>0</v>
      </c>
      <c r="K277" s="79">
        <f t="shared" si="18"/>
        <v>0</v>
      </c>
      <c r="L277" s="81">
        <f t="shared" si="19"/>
        <v>0</v>
      </c>
      <c r="M277" s="82"/>
      <c r="N277" s="83">
        <f t="shared" si="20"/>
        <v>0</v>
      </c>
      <c r="O277" s="80"/>
      <c r="P277" s="80"/>
      <c r="Q277" s="80"/>
      <c r="R277" s="84">
        <f t="shared" si="21"/>
        <v>0</v>
      </c>
      <c r="S277" s="19" t="str">
        <f t="shared" si="9"/>
        <v>OK</v>
      </c>
      <c r="T277" s="48"/>
      <c r="U277" s="48"/>
      <c r="V277" s="48"/>
      <c r="W277" s="48"/>
      <c r="X277" s="48"/>
      <c r="Y277" s="50"/>
      <c r="Z277" s="50"/>
      <c r="AA277" s="50"/>
      <c r="AB277" s="50"/>
      <c r="AC277" s="50"/>
      <c r="AD277" s="50"/>
      <c r="AE277" s="50"/>
      <c r="AF277" s="51"/>
      <c r="AG277" s="51"/>
      <c r="AH277" s="51"/>
      <c r="AI277" s="51"/>
    </row>
    <row r="278" spans="1:35" ht="40" customHeight="1" x14ac:dyDescent="0.35">
      <c r="A278" s="109"/>
      <c r="B278" s="112"/>
      <c r="C278" s="33">
        <v>275</v>
      </c>
      <c r="D278" s="115"/>
      <c r="E278" s="39" t="s">
        <v>129</v>
      </c>
      <c r="F278" s="40" t="s">
        <v>37</v>
      </c>
      <c r="G278" s="40" t="s">
        <v>39</v>
      </c>
      <c r="H278" s="40" t="s">
        <v>29</v>
      </c>
      <c r="I278" s="38">
        <v>19.04</v>
      </c>
      <c r="J278" s="17">
        <v>0</v>
      </c>
      <c r="K278" s="79">
        <f t="shared" si="18"/>
        <v>0</v>
      </c>
      <c r="L278" s="81">
        <f t="shared" si="19"/>
        <v>0</v>
      </c>
      <c r="M278" s="82"/>
      <c r="N278" s="83">
        <f t="shared" si="20"/>
        <v>0</v>
      </c>
      <c r="O278" s="80"/>
      <c r="P278" s="80"/>
      <c r="Q278" s="80"/>
      <c r="R278" s="84">
        <f t="shared" si="21"/>
        <v>0</v>
      </c>
      <c r="S278" s="19" t="str">
        <f t="shared" si="9"/>
        <v>OK</v>
      </c>
      <c r="T278" s="48"/>
      <c r="U278" s="48"/>
      <c r="V278" s="48"/>
      <c r="W278" s="48"/>
      <c r="X278" s="48"/>
      <c r="Y278" s="50"/>
      <c r="Z278" s="50"/>
      <c r="AA278" s="50"/>
      <c r="AB278" s="50"/>
      <c r="AC278" s="50"/>
      <c r="AD278" s="50"/>
      <c r="AE278" s="50"/>
      <c r="AF278" s="51"/>
      <c r="AG278" s="51"/>
      <c r="AH278" s="51"/>
      <c r="AI278" s="51"/>
    </row>
    <row r="279" spans="1:35" ht="40" customHeight="1" x14ac:dyDescent="0.35">
      <c r="A279" s="109"/>
      <c r="B279" s="112"/>
      <c r="C279" s="33">
        <v>276</v>
      </c>
      <c r="D279" s="115"/>
      <c r="E279" s="39" t="s">
        <v>130</v>
      </c>
      <c r="F279" s="40" t="s">
        <v>37</v>
      </c>
      <c r="G279" s="40" t="s">
        <v>40</v>
      </c>
      <c r="H279" s="40" t="s">
        <v>29</v>
      </c>
      <c r="I279" s="38">
        <v>20.69</v>
      </c>
      <c r="J279" s="17">
        <v>0</v>
      </c>
      <c r="K279" s="79">
        <f t="shared" si="18"/>
        <v>0</v>
      </c>
      <c r="L279" s="81">
        <f t="shared" si="19"/>
        <v>0</v>
      </c>
      <c r="M279" s="82"/>
      <c r="N279" s="83">
        <f t="shared" si="20"/>
        <v>0</v>
      </c>
      <c r="O279" s="80"/>
      <c r="P279" s="80"/>
      <c r="Q279" s="80"/>
      <c r="R279" s="84">
        <f t="shared" si="21"/>
        <v>0</v>
      </c>
      <c r="S279" s="19" t="str">
        <f t="shared" si="9"/>
        <v>OK</v>
      </c>
      <c r="T279" s="48"/>
      <c r="U279" s="48"/>
      <c r="V279" s="48"/>
      <c r="W279" s="48"/>
      <c r="X279" s="48"/>
      <c r="Y279" s="50"/>
      <c r="Z279" s="50"/>
      <c r="AA279" s="50"/>
      <c r="AB279" s="50"/>
      <c r="AC279" s="50"/>
      <c r="AD279" s="50"/>
      <c r="AE279" s="50"/>
      <c r="AF279" s="51"/>
      <c r="AG279" s="51"/>
      <c r="AH279" s="51"/>
      <c r="AI279" s="51"/>
    </row>
    <row r="280" spans="1:35" ht="40" customHeight="1" x14ac:dyDescent="0.35">
      <c r="A280" s="109"/>
      <c r="B280" s="112"/>
      <c r="C280" s="33">
        <v>277</v>
      </c>
      <c r="D280" s="115"/>
      <c r="E280" s="39" t="s">
        <v>41</v>
      </c>
      <c r="F280" s="40" t="s">
        <v>10</v>
      </c>
      <c r="G280" s="40" t="s">
        <v>28</v>
      </c>
      <c r="H280" s="40" t="s">
        <v>29</v>
      </c>
      <c r="I280" s="38">
        <v>72.05</v>
      </c>
      <c r="J280" s="17">
        <v>0</v>
      </c>
      <c r="K280" s="79">
        <f t="shared" si="18"/>
        <v>0</v>
      </c>
      <c r="L280" s="81">
        <f t="shared" si="19"/>
        <v>0</v>
      </c>
      <c r="M280" s="82"/>
      <c r="N280" s="83">
        <f t="shared" si="20"/>
        <v>0</v>
      </c>
      <c r="O280" s="80"/>
      <c r="P280" s="80"/>
      <c r="Q280" s="80"/>
      <c r="R280" s="84">
        <f t="shared" si="21"/>
        <v>0</v>
      </c>
      <c r="S280" s="19" t="str">
        <f t="shared" si="9"/>
        <v>OK</v>
      </c>
      <c r="T280" s="48"/>
      <c r="U280" s="48"/>
      <c r="V280" s="48"/>
      <c r="W280" s="48"/>
      <c r="X280" s="48"/>
      <c r="Y280" s="50"/>
      <c r="Z280" s="50"/>
      <c r="AA280" s="50"/>
      <c r="AB280" s="50"/>
      <c r="AC280" s="50"/>
      <c r="AD280" s="50"/>
      <c r="AE280" s="50"/>
      <c r="AF280" s="51"/>
      <c r="AG280" s="51"/>
      <c r="AH280" s="51"/>
      <c r="AI280" s="51"/>
    </row>
    <row r="281" spans="1:35" ht="40" customHeight="1" x14ac:dyDescent="0.35">
      <c r="A281" s="109"/>
      <c r="B281" s="112"/>
      <c r="C281" s="33">
        <v>278</v>
      </c>
      <c r="D281" s="115"/>
      <c r="E281" s="39" t="s">
        <v>42</v>
      </c>
      <c r="F281" s="40" t="s">
        <v>43</v>
      </c>
      <c r="G281" s="40" t="s">
        <v>28</v>
      </c>
      <c r="H281" s="40" t="s">
        <v>29</v>
      </c>
      <c r="I281" s="38">
        <v>25.77</v>
      </c>
      <c r="J281" s="17">
        <v>0</v>
      </c>
      <c r="K281" s="79">
        <f t="shared" si="18"/>
        <v>0</v>
      </c>
      <c r="L281" s="81">
        <f t="shared" si="19"/>
        <v>0</v>
      </c>
      <c r="M281" s="82"/>
      <c r="N281" s="83">
        <f t="shared" si="20"/>
        <v>0</v>
      </c>
      <c r="O281" s="80"/>
      <c r="P281" s="80"/>
      <c r="Q281" s="80"/>
      <c r="R281" s="84">
        <f t="shared" si="21"/>
        <v>0</v>
      </c>
      <c r="S281" s="19" t="str">
        <f t="shared" si="9"/>
        <v>OK</v>
      </c>
      <c r="T281" s="48"/>
      <c r="U281" s="48"/>
      <c r="V281" s="48"/>
      <c r="W281" s="48"/>
      <c r="X281" s="48"/>
      <c r="Y281" s="50"/>
      <c r="Z281" s="50"/>
      <c r="AA281" s="50"/>
      <c r="AB281" s="50"/>
      <c r="AC281" s="50"/>
      <c r="AD281" s="50"/>
      <c r="AE281" s="50"/>
      <c r="AF281" s="51"/>
      <c r="AG281" s="51"/>
      <c r="AH281" s="51"/>
      <c r="AI281" s="51"/>
    </row>
    <row r="282" spans="1:35" ht="40" customHeight="1" x14ac:dyDescent="0.35">
      <c r="A282" s="109"/>
      <c r="B282" s="112"/>
      <c r="C282" s="33">
        <v>279</v>
      </c>
      <c r="D282" s="115"/>
      <c r="E282" s="39" t="s">
        <v>44</v>
      </c>
      <c r="F282" s="40" t="s">
        <v>37</v>
      </c>
      <c r="G282" s="40" t="s">
        <v>45</v>
      </c>
      <c r="H282" s="40" t="s">
        <v>29</v>
      </c>
      <c r="I282" s="38">
        <v>33.18</v>
      </c>
      <c r="J282" s="17">
        <v>0</v>
      </c>
      <c r="K282" s="79">
        <f t="shared" si="18"/>
        <v>0</v>
      </c>
      <c r="L282" s="81">
        <f t="shared" si="19"/>
        <v>0</v>
      </c>
      <c r="M282" s="82"/>
      <c r="N282" s="83">
        <f t="shared" si="20"/>
        <v>0</v>
      </c>
      <c r="O282" s="80"/>
      <c r="P282" s="80"/>
      <c r="Q282" s="80"/>
      <c r="R282" s="84">
        <f t="shared" si="21"/>
        <v>0</v>
      </c>
      <c r="S282" s="19" t="str">
        <f t="shared" si="9"/>
        <v>OK</v>
      </c>
      <c r="T282" s="48"/>
      <c r="U282" s="48"/>
      <c r="V282" s="48"/>
      <c r="W282" s="48"/>
      <c r="X282" s="48"/>
      <c r="Y282" s="50"/>
      <c r="Z282" s="50"/>
      <c r="AA282" s="50"/>
      <c r="AB282" s="50"/>
      <c r="AC282" s="50"/>
      <c r="AD282" s="50"/>
      <c r="AE282" s="50"/>
      <c r="AF282" s="51"/>
      <c r="AG282" s="51"/>
      <c r="AH282" s="51"/>
      <c r="AI282" s="51"/>
    </row>
    <row r="283" spans="1:35" ht="40" customHeight="1" x14ac:dyDescent="0.35">
      <c r="A283" s="109"/>
      <c r="B283" s="112"/>
      <c r="C283" s="33">
        <v>280</v>
      </c>
      <c r="D283" s="115"/>
      <c r="E283" s="39" t="s">
        <v>46</v>
      </c>
      <c r="F283" s="40" t="s">
        <v>37</v>
      </c>
      <c r="G283" s="40" t="s">
        <v>47</v>
      </c>
      <c r="H283" s="40" t="s">
        <v>29</v>
      </c>
      <c r="I283" s="38">
        <v>26.19</v>
      </c>
      <c r="J283" s="17">
        <v>0</v>
      </c>
      <c r="K283" s="79">
        <f t="shared" si="18"/>
        <v>0</v>
      </c>
      <c r="L283" s="81">
        <f t="shared" si="19"/>
        <v>0</v>
      </c>
      <c r="M283" s="82"/>
      <c r="N283" s="83">
        <f t="shared" si="20"/>
        <v>0</v>
      </c>
      <c r="O283" s="80"/>
      <c r="P283" s="80"/>
      <c r="Q283" s="80"/>
      <c r="R283" s="84">
        <f t="shared" si="21"/>
        <v>0</v>
      </c>
      <c r="S283" s="19" t="str">
        <f t="shared" si="9"/>
        <v>OK</v>
      </c>
      <c r="T283" s="48"/>
      <c r="U283" s="48"/>
      <c r="V283" s="48"/>
      <c r="W283" s="48"/>
      <c r="X283" s="48"/>
      <c r="Y283" s="50"/>
      <c r="Z283" s="50"/>
      <c r="AA283" s="50"/>
      <c r="AB283" s="50"/>
      <c r="AC283" s="50"/>
      <c r="AD283" s="50"/>
      <c r="AE283" s="50"/>
      <c r="AF283" s="51"/>
      <c r="AG283" s="51"/>
      <c r="AH283" s="51"/>
      <c r="AI283" s="51"/>
    </row>
    <row r="284" spans="1:35" ht="40" customHeight="1" x14ac:dyDescent="0.35">
      <c r="A284" s="109"/>
      <c r="B284" s="112"/>
      <c r="C284" s="33">
        <v>281</v>
      </c>
      <c r="D284" s="115"/>
      <c r="E284" s="39" t="s">
        <v>48</v>
      </c>
      <c r="F284" s="40" t="s">
        <v>37</v>
      </c>
      <c r="G284" s="40" t="s">
        <v>49</v>
      </c>
      <c r="H284" s="40" t="s">
        <v>29</v>
      </c>
      <c r="I284" s="38">
        <v>18.63</v>
      </c>
      <c r="J284" s="17">
        <v>0</v>
      </c>
      <c r="K284" s="79">
        <f t="shared" si="18"/>
        <v>0</v>
      </c>
      <c r="L284" s="81">
        <f t="shared" si="19"/>
        <v>0</v>
      </c>
      <c r="M284" s="82"/>
      <c r="N284" s="83">
        <f t="shared" si="20"/>
        <v>0</v>
      </c>
      <c r="O284" s="80"/>
      <c r="P284" s="80"/>
      <c r="Q284" s="80"/>
      <c r="R284" s="84">
        <f t="shared" si="21"/>
        <v>0</v>
      </c>
      <c r="S284" s="19" t="str">
        <f t="shared" si="9"/>
        <v>OK</v>
      </c>
      <c r="T284" s="48"/>
      <c r="U284" s="48"/>
      <c r="V284" s="48"/>
      <c r="W284" s="48"/>
      <c r="X284" s="48"/>
      <c r="Y284" s="50"/>
      <c r="Z284" s="50"/>
      <c r="AA284" s="50"/>
      <c r="AB284" s="50"/>
      <c r="AC284" s="50"/>
      <c r="AD284" s="50"/>
      <c r="AE284" s="50"/>
      <c r="AF284" s="51"/>
      <c r="AG284" s="51"/>
      <c r="AH284" s="51"/>
      <c r="AI284" s="51"/>
    </row>
    <row r="285" spans="1:35" ht="40" customHeight="1" x14ac:dyDescent="0.35">
      <c r="A285" s="109"/>
      <c r="B285" s="112"/>
      <c r="C285" s="33">
        <v>282</v>
      </c>
      <c r="D285" s="115"/>
      <c r="E285" s="39" t="s">
        <v>50</v>
      </c>
      <c r="F285" s="40" t="s">
        <v>37</v>
      </c>
      <c r="G285" s="40" t="s">
        <v>51</v>
      </c>
      <c r="H285" s="40" t="s">
        <v>29</v>
      </c>
      <c r="I285" s="38">
        <v>233.11</v>
      </c>
      <c r="J285" s="17">
        <v>0</v>
      </c>
      <c r="K285" s="79">
        <f t="shared" si="18"/>
        <v>0</v>
      </c>
      <c r="L285" s="81">
        <f t="shared" si="19"/>
        <v>0</v>
      </c>
      <c r="M285" s="82"/>
      <c r="N285" s="83">
        <f t="shared" si="20"/>
        <v>0</v>
      </c>
      <c r="O285" s="80"/>
      <c r="P285" s="80"/>
      <c r="Q285" s="80"/>
      <c r="R285" s="84">
        <f t="shared" si="21"/>
        <v>0</v>
      </c>
      <c r="S285" s="19" t="str">
        <f t="shared" si="9"/>
        <v>OK</v>
      </c>
      <c r="T285" s="48"/>
      <c r="U285" s="48"/>
      <c r="V285" s="48"/>
      <c r="W285" s="48"/>
      <c r="X285" s="48"/>
      <c r="Y285" s="50"/>
      <c r="Z285" s="50"/>
      <c r="AA285" s="50"/>
      <c r="AB285" s="50"/>
      <c r="AC285" s="50"/>
      <c r="AD285" s="50"/>
      <c r="AE285" s="50"/>
      <c r="AF285" s="51"/>
      <c r="AG285" s="51"/>
      <c r="AH285" s="51"/>
      <c r="AI285" s="51"/>
    </row>
    <row r="286" spans="1:35" ht="40" customHeight="1" x14ac:dyDescent="0.35">
      <c r="A286" s="109"/>
      <c r="B286" s="112"/>
      <c r="C286" s="33">
        <v>283</v>
      </c>
      <c r="D286" s="115"/>
      <c r="E286" s="39" t="s">
        <v>52</v>
      </c>
      <c r="F286" s="40" t="s">
        <v>37</v>
      </c>
      <c r="G286" s="40" t="s">
        <v>53</v>
      </c>
      <c r="H286" s="40" t="s">
        <v>29</v>
      </c>
      <c r="I286" s="38">
        <v>254.5</v>
      </c>
      <c r="J286" s="17">
        <v>0</v>
      </c>
      <c r="K286" s="79">
        <f t="shared" si="18"/>
        <v>0</v>
      </c>
      <c r="L286" s="81">
        <f t="shared" si="19"/>
        <v>0</v>
      </c>
      <c r="M286" s="82"/>
      <c r="N286" s="83">
        <f t="shared" si="20"/>
        <v>0</v>
      </c>
      <c r="O286" s="80"/>
      <c r="P286" s="80"/>
      <c r="Q286" s="80"/>
      <c r="R286" s="84">
        <f t="shared" si="21"/>
        <v>0</v>
      </c>
      <c r="S286" s="19" t="str">
        <f t="shared" si="9"/>
        <v>OK</v>
      </c>
      <c r="T286" s="48"/>
      <c r="U286" s="48"/>
      <c r="V286" s="48"/>
      <c r="W286" s="48"/>
      <c r="X286" s="48"/>
      <c r="Y286" s="50"/>
      <c r="Z286" s="50"/>
      <c r="AA286" s="50"/>
      <c r="AB286" s="50"/>
      <c r="AC286" s="50"/>
      <c r="AD286" s="50"/>
      <c r="AE286" s="50"/>
      <c r="AF286" s="51"/>
      <c r="AG286" s="51"/>
      <c r="AH286" s="51"/>
      <c r="AI286" s="51"/>
    </row>
    <row r="287" spans="1:35" ht="40" customHeight="1" x14ac:dyDescent="0.35">
      <c r="A287" s="109"/>
      <c r="B287" s="112"/>
      <c r="C287" s="33">
        <v>284</v>
      </c>
      <c r="D287" s="115"/>
      <c r="E287" s="39" t="s">
        <v>54</v>
      </c>
      <c r="F287" s="40" t="s">
        <v>37</v>
      </c>
      <c r="G287" s="40" t="s">
        <v>95</v>
      </c>
      <c r="H287" s="40" t="s">
        <v>29</v>
      </c>
      <c r="I287" s="38">
        <v>83.89</v>
      </c>
      <c r="J287" s="17">
        <v>0</v>
      </c>
      <c r="K287" s="79">
        <f t="shared" si="18"/>
        <v>0</v>
      </c>
      <c r="L287" s="81">
        <f t="shared" si="19"/>
        <v>0</v>
      </c>
      <c r="M287" s="82"/>
      <c r="N287" s="83">
        <f t="shared" si="20"/>
        <v>0</v>
      </c>
      <c r="O287" s="80"/>
      <c r="P287" s="80"/>
      <c r="Q287" s="80"/>
      <c r="R287" s="84">
        <f t="shared" si="21"/>
        <v>0</v>
      </c>
      <c r="S287" s="19" t="str">
        <f t="shared" si="9"/>
        <v>OK</v>
      </c>
      <c r="T287" s="48"/>
      <c r="U287" s="48"/>
      <c r="V287" s="48"/>
      <c r="W287" s="48"/>
      <c r="X287" s="48"/>
      <c r="Y287" s="50"/>
      <c r="Z287" s="50"/>
      <c r="AA287" s="50"/>
      <c r="AB287" s="50"/>
      <c r="AC287" s="50"/>
      <c r="AD287" s="50"/>
      <c r="AE287" s="50"/>
      <c r="AF287" s="51"/>
      <c r="AG287" s="51"/>
      <c r="AH287" s="51"/>
      <c r="AI287" s="51"/>
    </row>
    <row r="288" spans="1:35" ht="40" customHeight="1" x14ac:dyDescent="0.35">
      <c r="A288" s="109"/>
      <c r="B288" s="112"/>
      <c r="C288" s="33">
        <v>285</v>
      </c>
      <c r="D288" s="115"/>
      <c r="E288" s="39" t="s">
        <v>56</v>
      </c>
      <c r="F288" s="40" t="s">
        <v>37</v>
      </c>
      <c r="G288" s="40" t="s">
        <v>96</v>
      </c>
      <c r="H288" s="40" t="s">
        <v>29</v>
      </c>
      <c r="I288" s="38">
        <v>32.17</v>
      </c>
      <c r="J288" s="17">
        <v>0</v>
      </c>
      <c r="K288" s="79">
        <f t="shared" si="18"/>
        <v>0</v>
      </c>
      <c r="L288" s="81">
        <f t="shared" si="19"/>
        <v>0</v>
      </c>
      <c r="M288" s="82"/>
      <c r="N288" s="83">
        <f t="shared" si="20"/>
        <v>0</v>
      </c>
      <c r="O288" s="80"/>
      <c r="P288" s="80"/>
      <c r="Q288" s="80"/>
      <c r="R288" s="84">
        <f t="shared" si="21"/>
        <v>0</v>
      </c>
      <c r="S288" s="19" t="str">
        <f t="shared" si="9"/>
        <v>OK</v>
      </c>
      <c r="T288" s="48"/>
      <c r="U288" s="48"/>
      <c r="V288" s="48"/>
      <c r="W288" s="48"/>
      <c r="X288" s="48"/>
      <c r="Y288" s="50"/>
      <c r="Z288" s="50"/>
      <c r="AA288" s="50"/>
      <c r="AB288" s="50"/>
      <c r="AC288" s="50"/>
      <c r="AD288" s="50"/>
      <c r="AE288" s="50"/>
      <c r="AF288" s="51"/>
      <c r="AG288" s="51"/>
      <c r="AH288" s="51"/>
      <c r="AI288" s="51"/>
    </row>
    <row r="289" spans="1:35" ht="40" customHeight="1" x14ac:dyDescent="0.35">
      <c r="A289" s="109"/>
      <c r="B289" s="112"/>
      <c r="C289" s="33">
        <v>286</v>
      </c>
      <c r="D289" s="115"/>
      <c r="E289" s="39" t="s">
        <v>58</v>
      </c>
      <c r="F289" s="40" t="s">
        <v>37</v>
      </c>
      <c r="G289" s="40" t="s">
        <v>59</v>
      </c>
      <c r="H289" s="40" t="s">
        <v>29</v>
      </c>
      <c r="I289" s="38">
        <v>72.08</v>
      </c>
      <c r="J289" s="17">
        <v>0</v>
      </c>
      <c r="K289" s="79">
        <f t="shared" si="18"/>
        <v>0</v>
      </c>
      <c r="L289" s="81">
        <f t="shared" si="19"/>
        <v>0</v>
      </c>
      <c r="M289" s="82"/>
      <c r="N289" s="83">
        <f t="shared" si="20"/>
        <v>0</v>
      </c>
      <c r="O289" s="80"/>
      <c r="P289" s="80"/>
      <c r="Q289" s="80"/>
      <c r="R289" s="84">
        <f t="shared" si="21"/>
        <v>0</v>
      </c>
      <c r="S289" s="19" t="str">
        <f t="shared" si="9"/>
        <v>OK</v>
      </c>
      <c r="T289" s="48"/>
      <c r="U289" s="48"/>
      <c r="V289" s="48"/>
      <c r="W289" s="48"/>
      <c r="X289" s="48"/>
      <c r="Y289" s="50"/>
      <c r="Z289" s="50"/>
      <c r="AA289" s="50"/>
      <c r="AB289" s="50"/>
      <c r="AC289" s="50"/>
      <c r="AD289" s="50"/>
      <c r="AE289" s="50"/>
      <c r="AF289" s="51"/>
      <c r="AG289" s="51"/>
      <c r="AH289" s="51"/>
      <c r="AI289" s="51"/>
    </row>
    <row r="290" spans="1:35" ht="40" customHeight="1" x14ac:dyDescent="0.35">
      <c r="A290" s="109"/>
      <c r="B290" s="112"/>
      <c r="C290" s="33">
        <v>287</v>
      </c>
      <c r="D290" s="115"/>
      <c r="E290" s="39" t="s">
        <v>60</v>
      </c>
      <c r="F290" s="40" t="s">
        <v>37</v>
      </c>
      <c r="G290" s="40" t="s">
        <v>61</v>
      </c>
      <c r="H290" s="40" t="s">
        <v>29</v>
      </c>
      <c r="I290" s="38">
        <v>120.74</v>
      </c>
      <c r="J290" s="17">
        <v>0</v>
      </c>
      <c r="K290" s="79">
        <f t="shared" si="18"/>
        <v>0</v>
      </c>
      <c r="L290" s="81">
        <f t="shared" si="19"/>
        <v>0</v>
      </c>
      <c r="M290" s="82"/>
      <c r="N290" s="83">
        <f t="shared" si="20"/>
        <v>0</v>
      </c>
      <c r="O290" s="80"/>
      <c r="P290" s="80"/>
      <c r="Q290" s="80"/>
      <c r="R290" s="84">
        <f t="shared" si="21"/>
        <v>0</v>
      </c>
      <c r="S290" s="19" t="str">
        <f t="shared" si="9"/>
        <v>OK</v>
      </c>
      <c r="T290" s="48"/>
      <c r="U290" s="48"/>
      <c r="V290" s="48"/>
      <c r="W290" s="48"/>
      <c r="X290" s="48"/>
      <c r="Y290" s="50"/>
      <c r="Z290" s="50"/>
      <c r="AA290" s="50"/>
      <c r="AB290" s="50"/>
      <c r="AC290" s="50"/>
      <c r="AD290" s="50"/>
      <c r="AE290" s="50"/>
      <c r="AF290" s="51"/>
      <c r="AG290" s="51"/>
      <c r="AH290" s="51"/>
      <c r="AI290" s="51"/>
    </row>
    <row r="291" spans="1:35" ht="40" customHeight="1" x14ac:dyDescent="0.35">
      <c r="A291" s="109"/>
      <c r="B291" s="112"/>
      <c r="C291" s="33">
        <v>288</v>
      </c>
      <c r="D291" s="115"/>
      <c r="E291" s="39" t="s">
        <v>62</v>
      </c>
      <c r="F291" s="40" t="s">
        <v>125</v>
      </c>
      <c r="G291" s="40" t="s">
        <v>63</v>
      </c>
      <c r="H291" s="40" t="s">
        <v>29</v>
      </c>
      <c r="I291" s="38">
        <v>1290.07</v>
      </c>
      <c r="J291" s="17">
        <v>0</v>
      </c>
      <c r="K291" s="79">
        <f t="shared" si="18"/>
        <v>0</v>
      </c>
      <c r="L291" s="81">
        <f t="shared" si="19"/>
        <v>0</v>
      </c>
      <c r="M291" s="82"/>
      <c r="N291" s="83">
        <f t="shared" si="20"/>
        <v>0</v>
      </c>
      <c r="O291" s="80"/>
      <c r="P291" s="80"/>
      <c r="Q291" s="80"/>
      <c r="R291" s="84">
        <f t="shared" si="21"/>
        <v>0</v>
      </c>
      <c r="S291" s="19" t="str">
        <f t="shared" si="9"/>
        <v>OK</v>
      </c>
      <c r="T291" s="48"/>
      <c r="U291" s="48"/>
      <c r="V291" s="48"/>
      <c r="W291" s="48"/>
      <c r="X291" s="48"/>
      <c r="Y291" s="50"/>
      <c r="Z291" s="50"/>
      <c r="AA291" s="50"/>
      <c r="AB291" s="50"/>
      <c r="AC291" s="50"/>
      <c r="AD291" s="50"/>
      <c r="AE291" s="50"/>
      <c r="AF291" s="51"/>
      <c r="AG291" s="51"/>
      <c r="AH291" s="51"/>
      <c r="AI291" s="51"/>
    </row>
    <row r="292" spans="1:35" ht="40" customHeight="1" x14ac:dyDescent="0.35">
      <c r="A292" s="109"/>
      <c r="B292" s="112"/>
      <c r="C292" s="33">
        <v>289</v>
      </c>
      <c r="D292" s="115"/>
      <c r="E292" s="39" t="s">
        <v>64</v>
      </c>
      <c r="F292" s="40" t="s">
        <v>125</v>
      </c>
      <c r="G292" s="40" t="s">
        <v>63</v>
      </c>
      <c r="H292" s="40" t="s">
        <v>29</v>
      </c>
      <c r="I292" s="38">
        <v>678.33</v>
      </c>
      <c r="J292" s="17">
        <v>0</v>
      </c>
      <c r="K292" s="79">
        <f t="shared" si="18"/>
        <v>0</v>
      </c>
      <c r="L292" s="81">
        <f t="shared" si="19"/>
        <v>0</v>
      </c>
      <c r="M292" s="82"/>
      <c r="N292" s="83">
        <f t="shared" si="20"/>
        <v>0</v>
      </c>
      <c r="O292" s="80"/>
      <c r="P292" s="80"/>
      <c r="Q292" s="80"/>
      <c r="R292" s="84">
        <f t="shared" si="21"/>
        <v>0</v>
      </c>
      <c r="S292" s="19" t="str">
        <f t="shared" si="9"/>
        <v>OK</v>
      </c>
      <c r="T292" s="48"/>
      <c r="U292" s="48"/>
      <c r="V292" s="48"/>
      <c r="W292" s="48"/>
      <c r="X292" s="48"/>
      <c r="Y292" s="50"/>
      <c r="Z292" s="50"/>
      <c r="AA292" s="50"/>
      <c r="AB292" s="50"/>
      <c r="AC292" s="50"/>
      <c r="AD292" s="50"/>
      <c r="AE292" s="50"/>
      <c r="AF292" s="51"/>
      <c r="AG292" s="51"/>
      <c r="AH292" s="51"/>
      <c r="AI292" s="51"/>
    </row>
    <row r="293" spans="1:35" ht="40" customHeight="1" x14ac:dyDescent="0.35">
      <c r="A293" s="109"/>
      <c r="B293" s="112"/>
      <c r="C293" s="33">
        <v>290</v>
      </c>
      <c r="D293" s="115"/>
      <c r="E293" s="39" t="s">
        <v>65</v>
      </c>
      <c r="F293" s="40" t="s">
        <v>125</v>
      </c>
      <c r="G293" s="40" t="s">
        <v>66</v>
      </c>
      <c r="H293" s="40" t="s">
        <v>29</v>
      </c>
      <c r="I293" s="38">
        <v>183.14</v>
      </c>
      <c r="J293" s="17">
        <v>0</v>
      </c>
      <c r="K293" s="79">
        <f t="shared" si="18"/>
        <v>0</v>
      </c>
      <c r="L293" s="81">
        <f t="shared" si="19"/>
        <v>0</v>
      </c>
      <c r="M293" s="82"/>
      <c r="N293" s="83">
        <f t="shared" si="20"/>
        <v>0</v>
      </c>
      <c r="O293" s="80"/>
      <c r="P293" s="80"/>
      <c r="Q293" s="80"/>
      <c r="R293" s="84">
        <f t="shared" si="21"/>
        <v>0</v>
      </c>
      <c r="S293" s="19" t="str">
        <f t="shared" si="9"/>
        <v>OK</v>
      </c>
      <c r="T293" s="48"/>
      <c r="U293" s="48"/>
      <c r="V293" s="48"/>
      <c r="W293" s="48"/>
      <c r="X293" s="48"/>
      <c r="Y293" s="50"/>
      <c r="Z293" s="50"/>
      <c r="AA293" s="50"/>
      <c r="AB293" s="50"/>
      <c r="AC293" s="50"/>
      <c r="AD293" s="50"/>
      <c r="AE293" s="50"/>
      <c r="AF293" s="51"/>
      <c r="AG293" s="51"/>
      <c r="AH293" s="51"/>
      <c r="AI293" s="51"/>
    </row>
    <row r="294" spans="1:35" ht="40" customHeight="1" x14ac:dyDescent="0.35">
      <c r="A294" s="109"/>
      <c r="B294" s="112"/>
      <c r="C294" s="33">
        <v>291</v>
      </c>
      <c r="D294" s="115"/>
      <c r="E294" s="39" t="s">
        <v>67</v>
      </c>
      <c r="F294" s="40" t="s">
        <v>125</v>
      </c>
      <c r="G294" s="40" t="s">
        <v>68</v>
      </c>
      <c r="H294" s="40" t="s">
        <v>29</v>
      </c>
      <c r="I294" s="38">
        <v>841.19</v>
      </c>
      <c r="J294" s="17">
        <v>0</v>
      </c>
      <c r="K294" s="79">
        <f t="shared" si="18"/>
        <v>0</v>
      </c>
      <c r="L294" s="81">
        <f t="shared" si="19"/>
        <v>0</v>
      </c>
      <c r="M294" s="82"/>
      <c r="N294" s="83">
        <f t="shared" si="20"/>
        <v>0</v>
      </c>
      <c r="O294" s="80"/>
      <c r="P294" s="80"/>
      <c r="Q294" s="80"/>
      <c r="R294" s="84">
        <f t="shared" si="21"/>
        <v>0</v>
      </c>
      <c r="S294" s="19" t="str">
        <f t="shared" si="9"/>
        <v>OK</v>
      </c>
      <c r="T294" s="48"/>
      <c r="U294" s="48"/>
      <c r="V294" s="48"/>
      <c r="W294" s="48"/>
      <c r="X294" s="48"/>
      <c r="Y294" s="50"/>
      <c r="Z294" s="50"/>
      <c r="AA294" s="50"/>
      <c r="AB294" s="50"/>
      <c r="AC294" s="50"/>
      <c r="AD294" s="50"/>
      <c r="AE294" s="50"/>
      <c r="AF294" s="51"/>
      <c r="AG294" s="51"/>
      <c r="AH294" s="51"/>
      <c r="AI294" s="51"/>
    </row>
    <row r="295" spans="1:35" ht="40" customHeight="1" x14ac:dyDescent="0.35">
      <c r="A295" s="109"/>
      <c r="B295" s="112"/>
      <c r="C295" s="33">
        <v>292</v>
      </c>
      <c r="D295" s="115"/>
      <c r="E295" s="39" t="s">
        <v>69</v>
      </c>
      <c r="F295" s="40" t="s">
        <v>125</v>
      </c>
      <c r="G295" s="40" t="s">
        <v>28</v>
      </c>
      <c r="H295" s="40" t="s">
        <v>29</v>
      </c>
      <c r="I295" s="38">
        <v>420.31</v>
      </c>
      <c r="J295" s="17">
        <v>0</v>
      </c>
      <c r="K295" s="79">
        <f t="shared" si="18"/>
        <v>0</v>
      </c>
      <c r="L295" s="81">
        <f t="shared" si="19"/>
        <v>0</v>
      </c>
      <c r="M295" s="82"/>
      <c r="N295" s="83">
        <f t="shared" si="20"/>
        <v>0</v>
      </c>
      <c r="O295" s="80"/>
      <c r="P295" s="80"/>
      <c r="Q295" s="80"/>
      <c r="R295" s="84">
        <f t="shared" si="21"/>
        <v>0</v>
      </c>
      <c r="S295" s="19" t="str">
        <f t="shared" ref="S295:S354" si="22">IF(R295&lt;0,"ATENÇÃO","OK")</f>
        <v>OK</v>
      </c>
      <c r="T295" s="48"/>
      <c r="U295" s="48"/>
      <c r="V295" s="48"/>
      <c r="W295" s="48"/>
      <c r="X295" s="48"/>
      <c r="Y295" s="50"/>
      <c r="Z295" s="50"/>
      <c r="AA295" s="50"/>
      <c r="AB295" s="50"/>
      <c r="AC295" s="50"/>
      <c r="AD295" s="50"/>
      <c r="AE295" s="50"/>
      <c r="AF295" s="51"/>
      <c r="AG295" s="51"/>
      <c r="AH295" s="51"/>
      <c r="AI295" s="51"/>
    </row>
    <row r="296" spans="1:35" ht="40" customHeight="1" x14ac:dyDescent="0.35">
      <c r="A296" s="109"/>
      <c r="B296" s="112"/>
      <c r="C296" s="33">
        <v>293</v>
      </c>
      <c r="D296" s="115"/>
      <c r="E296" s="39" t="s">
        <v>70</v>
      </c>
      <c r="F296" s="40" t="s">
        <v>125</v>
      </c>
      <c r="G296" s="40" t="s">
        <v>71</v>
      </c>
      <c r="H296" s="40" t="s">
        <v>29</v>
      </c>
      <c r="I296" s="38">
        <v>159.81</v>
      </c>
      <c r="J296" s="17">
        <v>0</v>
      </c>
      <c r="K296" s="79">
        <f t="shared" si="18"/>
        <v>0</v>
      </c>
      <c r="L296" s="81">
        <f t="shared" si="19"/>
        <v>0</v>
      </c>
      <c r="M296" s="82"/>
      <c r="N296" s="83">
        <f t="shared" si="20"/>
        <v>0</v>
      </c>
      <c r="O296" s="80"/>
      <c r="P296" s="80"/>
      <c r="Q296" s="80"/>
      <c r="R296" s="84">
        <f t="shared" si="21"/>
        <v>0</v>
      </c>
      <c r="S296" s="19" t="str">
        <f t="shared" si="22"/>
        <v>OK</v>
      </c>
      <c r="T296" s="48"/>
      <c r="U296" s="48"/>
      <c r="V296" s="48"/>
      <c r="W296" s="48"/>
      <c r="X296" s="48"/>
      <c r="Y296" s="50"/>
      <c r="Z296" s="50"/>
      <c r="AA296" s="50"/>
      <c r="AB296" s="50"/>
      <c r="AC296" s="50"/>
      <c r="AD296" s="50"/>
      <c r="AE296" s="50"/>
      <c r="AF296" s="51"/>
      <c r="AG296" s="51"/>
      <c r="AH296" s="51"/>
      <c r="AI296" s="51"/>
    </row>
    <row r="297" spans="1:35" ht="40" customHeight="1" x14ac:dyDescent="0.35">
      <c r="A297" s="109"/>
      <c r="B297" s="112"/>
      <c r="C297" s="33">
        <v>294</v>
      </c>
      <c r="D297" s="115"/>
      <c r="E297" s="39" t="s">
        <v>72</v>
      </c>
      <c r="F297" s="40" t="s">
        <v>125</v>
      </c>
      <c r="G297" s="40" t="s">
        <v>73</v>
      </c>
      <c r="H297" s="40" t="s">
        <v>29</v>
      </c>
      <c r="I297" s="38">
        <v>931.3</v>
      </c>
      <c r="J297" s="17">
        <v>0</v>
      </c>
      <c r="K297" s="79">
        <f t="shared" si="18"/>
        <v>0</v>
      </c>
      <c r="L297" s="81">
        <f t="shared" si="19"/>
        <v>0</v>
      </c>
      <c r="M297" s="82"/>
      <c r="N297" s="83">
        <f t="shared" si="20"/>
        <v>0</v>
      </c>
      <c r="O297" s="80"/>
      <c r="P297" s="80"/>
      <c r="Q297" s="80"/>
      <c r="R297" s="84">
        <f t="shared" si="21"/>
        <v>0</v>
      </c>
      <c r="S297" s="19" t="str">
        <f t="shared" si="22"/>
        <v>OK</v>
      </c>
      <c r="T297" s="48"/>
      <c r="U297" s="48"/>
      <c r="V297" s="48"/>
      <c r="W297" s="48"/>
      <c r="X297" s="48"/>
      <c r="Y297" s="50"/>
      <c r="Z297" s="50"/>
      <c r="AA297" s="50"/>
      <c r="AB297" s="50"/>
      <c r="AC297" s="50"/>
      <c r="AD297" s="50"/>
      <c r="AE297" s="50"/>
      <c r="AF297" s="51"/>
      <c r="AG297" s="51"/>
      <c r="AH297" s="51"/>
      <c r="AI297" s="51"/>
    </row>
    <row r="298" spans="1:35" ht="40" customHeight="1" x14ac:dyDescent="0.35">
      <c r="A298" s="109"/>
      <c r="B298" s="112"/>
      <c r="C298" s="33">
        <v>295</v>
      </c>
      <c r="D298" s="115"/>
      <c r="E298" s="39" t="s">
        <v>74</v>
      </c>
      <c r="F298" s="40" t="s">
        <v>125</v>
      </c>
      <c r="G298" s="40" t="s">
        <v>75</v>
      </c>
      <c r="H298" s="40" t="s">
        <v>29</v>
      </c>
      <c r="I298" s="38">
        <v>1299.95</v>
      </c>
      <c r="J298" s="17">
        <v>0</v>
      </c>
      <c r="K298" s="79">
        <f t="shared" si="18"/>
        <v>0</v>
      </c>
      <c r="L298" s="81">
        <f t="shared" si="19"/>
        <v>0</v>
      </c>
      <c r="M298" s="82"/>
      <c r="N298" s="83">
        <f t="shared" si="20"/>
        <v>0</v>
      </c>
      <c r="O298" s="80"/>
      <c r="P298" s="80"/>
      <c r="Q298" s="80"/>
      <c r="R298" s="84">
        <f t="shared" si="21"/>
        <v>0</v>
      </c>
      <c r="S298" s="19" t="str">
        <f t="shared" si="22"/>
        <v>OK</v>
      </c>
      <c r="T298" s="48"/>
      <c r="U298" s="48"/>
      <c r="V298" s="48"/>
      <c r="W298" s="48"/>
      <c r="X298" s="48"/>
      <c r="Y298" s="50"/>
      <c r="Z298" s="50"/>
      <c r="AA298" s="50"/>
      <c r="AB298" s="50"/>
      <c r="AC298" s="50"/>
      <c r="AD298" s="50"/>
      <c r="AE298" s="50"/>
      <c r="AF298" s="51"/>
      <c r="AG298" s="51"/>
      <c r="AH298" s="51"/>
      <c r="AI298" s="51"/>
    </row>
    <row r="299" spans="1:35" ht="40" customHeight="1" x14ac:dyDescent="0.35">
      <c r="A299" s="109"/>
      <c r="B299" s="112"/>
      <c r="C299" s="33">
        <v>296</v>
      </c>
      <c r="D299" s="115"/>
      <c r="E299" s="39" t="s">
        <v>78</v>
      </c>
      <c r="F299" s="40" t="s">
        <v>125</v>
      </c>
      <c r="G299" s="40" t="s">
        <v>28</v>
      </c>
      <c r="H299" s="40" t="s">
        <v>29</v>
      </c>
      <c r="I299" s="38">
        <v>87.31</v>
      </c>
      <c r="J299" s="17">
        <v>0</v>
      </c>
      <c r="K299" s="79">
        <f t="shared" si="18"/>
        <v>0</v>
      </c>
      <c r="L299" s="81">
        <f t="shared" si="19"/>
        <v>0</v>
      </c>
      <c r="M299" s="82"/>
      <c r="N299" s="83">
        <f t="shared" si="20"/>
        <v>0</v>
      </c>
      <c r="O299" s="80"/>
      <c r="P299" s="80"/>
      <c r="Q299" s="80"/>
      <c r="R299" s="84">
        <f t="shared" si="21"/>
        <v>0</v>
      </c>
      <c r="S299" s="19" t="str">
        <f t="shared" si="22"/>
        <v>OK</v>
      </c>
      <c r="T299" s="48"/>
      <c r="U299" s="48"/>
      <c r="V299" s="48"/>
      <c r="W299" s="48"/>
      <c r="X299" s="48"/>
      <c r="Y299" s="50"/>
      <c r="Z299" s="50"/>
      <c r="AA299" s="50"/>
      <c r="AB299" s="50"/>
      <c r="AC299" s="50"/>
      <c r="AD299" s="50"/>
      <c r="AE299" s="50"/>
      <c r="AF299" s="51"/>
      <c r="AG299" s="51"/>
      <c r="AH299" s="51"/>
      <c r="AI299" s="51"/>
    </row>
    <row r="300" spans="1:35" ht="40" customHeight="1" x14ac:dyDescent="0.35">
      <c r="A300" s="109"/>
      <c r="B300" s="112"/>
      <c r="C300" s="33">
        <v>297</v>
      </c>
      <c r="D300" s="115"/>
      <c r="E300" s="39" t="s">
        <v>131</v>
      </c>
      <c r="F300" s="40" t="s">
        <v>125</v>
      </c>
      <c r="G300" s="40" t="s">
        <v>28</v>
      </c>
      <c r="H300" s="40" t="s">
        <v>29</v>
      </c>
      <c r="I300" s="38">
        <v>82.66</v>
      </c>
      <c r="J300" s="17">
        <v>0</v>
      </c>
      <c r="K300" s="79">
        <f t="shared" si="18"/>
        <v>0</v>
      </c>
      <c r="L300" s="81">
        <f t="shared" si="19"/>
        <v>0</v>
      </c>
      <c r="M300" s="82"/>
      <c r="N300" s="83">
        <f t="shared" si="20"/>
        <v>0</v>
      </c>
      <c r="O300" s="80"/>
      <c r="P300" s="80"/>
      <c r="Q300" s="80"/>
      <c r="R300" s="84">
        <f t="shared" si="21"/>
        <v>0</v>
      </c>
      <c r="S300" s="19" t="str">
        <f t="shared" si="22"/>
        <v>OK</v>
      </c>
      <c r="T300" s="48"/>
      <c r="U300" s="48"/>
      <c r="V300" s="48"/>
      <c r="W300" s="48"/>
      <c r="X300" s="48"/>
      <c r="Y300" s="50"/>
      <c r="Z300" s="50"/>
      <c r="AA300" s="50"/>
      <c r="AB300" s="50"/>
      <c r="AC300" s="50"/>
      <c r="AD300" s="50"/>
      <c r="AE300" s="50"/>
      <c r="AF300" s="51"/>
      <c r="AG300" s="51"/>
      <c r="AH300" s="51"/>
      <c r="AI300" s="51"/>
    </row>
    <row r="301" spans="1:35" ht="40" customHeight="1" x14ac:dyDescent="0.35">
      <c r="A301" s="109"/>
      <c r="B301" s="112"/>
      <c r="C301" s="33">
        <v>298</v>
      </c>
      <c r="D301" s="115"/>
      <c r="E301" s="39" t="s">
        <v>132</v>
      </c>
      <c r="F301" s="40" t="s">
        <v>37</v>
      </c>
      <c r="G301" s="40" t="s">
        <v>79</v>
      </c>
      <c r="H301" s="40" t="s">
        <v>29</v>
      </c>
      <c r="I301" s="38">
        <v>15.69</v>
      </c>
      <c r="J301" s="17">
        <v>0</v>
      </c>
      <c r="K301" s="79">
        <f t="shared" si="18"/>
        <v>0</v>
      </c>
      <c r="L301" s="81">
        <f t="shared" si="19"/>
        <v>0</v>
      </c>
      <c r="M301" s="82"/>
      <c r="N301" s="83">
        <f t="shared" si="20"/>
        <v>0</v>
      </c>
      <c r="O301" s="80"/>
      <c r="P301" s="80"/>
      <c r="Q301" s="80"/>
      <c r="R301" s="84">
        <f t="shared" si="21"/>
        <v>0</v>
      </c>
      <c r="S301" s="19" t="str">
        <f t="shared" si="22"/>
        <v>OK</v>
      </c>
      <c r="T301" s="48"/>
      <c r="U301" s="48"/>
      <c r="V301" s="48"/>
      <c r="W301" s="48"/>
      <c r="X301" s="48"/>
      <c r="Y301" s="50"/>
      <c r="Z301" s="50"/>
      <c r="AA301" s="50"/>
      <c r="AB301" s="50"/>
      <c r="AC301" s="50"/>
      <c r="AD301" s="50"/>
      <c r="AE301" s="50"/>
      <c r="AF301" s="51"/>
      <c r="AG301" s="51"/>
      <c r="AH301" s="51"/>
      <c r="AI301" s="51"/>
    </row>
    <row r="302" spans="1:35" ht="40" customHeight="1" x14ac:dyDescent="0.35">
      <c r="A302" s="109"/>
      <c r="B302" s="112"/>
      <c r="C302" s="33">
        <v>299</v>
      </c>
      <c r="D302" s="115"/>
      <c r="E302" s="39" t="s">
        <v>133</v>
      </c>
      <c r="F302" s="40" t="s">
        <v>37</v>
      </c>
      <c r="G302" s="40" t="s">
        <v>80</v>
      </c>
      <c r="H302" s="40" t="s">
        <v>29</v>
      </c>
      <c r="I302" s="38">
        <v>24.05</v>
      </c>
      <c r="J302" s="17">
        <v>0</v>
      </c>
      <c r="K302" s="79">
        <f t="shared" si="18"/>
        <v>0</v>
      </c>
      <c r="L302" s="81">
        <f t="shared" si="19"/>
        <v>0</v>
      </c>
      <c r="M302" s="82"/>
      <c r="N302" s="83">
        <f t="shared" si="20"/>
        <v>0</v>
      </c>
      <c r="O302" s="80"/>
      <c r="P302" s="80"/>
      <c r="Q302" s="80"/>
      <c r="R302" s="84">
        <f t="shared" si="21"/>
        <v>0</v>
      </c>
      <c r="S302" s="19" t="str">
        <f t="shared" si="22"/>
        <v>OK</v>
      </c>
      <c r="T302" s="48"/>
      <c r="U302" s="48"/>
      <c r="V302" s="48"/>
      <c r="W302" s="48"/>
      <c r="X302" s="48"/>
      <c r="Y302" s="50"/>
      <c r="Z302" s="50"/>
      <c r="AA302" s="50"/>
      <c r="AB302" s="50"/>
      <c r="AC302" s="50"/>
      <c r="AD302" s="50"/>
      <c r="AE302" s="50"/>
      <c r="AF302" s="51"/>
      <c r="AG302" s="51"/>
      <c r="AH302" s="51"/>
      <c r="AI302" s="51"/>
    </row>
    <row r="303" spans="1:35" ht="40" customHeight="1" x14ac:dyDescent="0.35">
      <c r="A303" s="109"/>
      <c r="B303" s="112"/>
      <c r="C303" s="33">
        <v>300</v>
      </c>
      <c r="D303" s="115"/>
      <c r="E303" s="39" t="s">
        <v>134</v>
      </c>
      <c r="F303" s="40" t="s">
        <v>37</v>
      </c>
      <c r="G303" s="40" t="s">
        <v>81</v>
      </c>
      <c r="H303" s="40" t="s">
        <v>29</v>
      </c>
      <c r="I303" s="38">
        <v>25.2</v>
      </c>
      <c r="J303" s="17">
        <v>0</v>
      </c>
      <c r="K303" s="79">
        <f t="shared" si="18"/>
        <v>0</v>
      </c>
      <c r="L303" s="81">
        <f t="shared" si="19"/>
        <v>0</v>
      </c>
      <c r="M303" s="82"/>
      <c r="N303" s="83">
        <f t="shared" si="20"/>
        <v>0</v>
      </c>
      <c r="O303" s="80"/>
      <c r="P303" s="80"/>
      <c r="Q303" s="80"/>
      <c r="R303" s="84">
        <f t="shared" si="21"/>
        <v>0</v>
      </c>
      <c r="S303" s="19" t="str">
        <f t="shared" si="22"/>
        <v>OK</v>
      </c>
      <c r="T303" s="48"/>
      <c r="U303" s="48"/>
      <c r="V303" s="48"/>
      <c r="W303" s="48"/>
      <c r="X303" s="48"/>
      <c r="Y303" s="50"/>
      <c r="Z303" s="50"/>
      <c r="AA303" s="50"/>
      <c r="AB303" s="50"/>
      <c r="AC303" s="50"/>
      <c r="AD303" s="50"/>
      <c r="AE303" s="50"/>
      <c r="AF303" s="51"/>
      <c r="AG303" s="51"/>
      <c r="AH303" s="51"/>
      <c r="AI303" s="51"/>
    </row>
    <row r="304" spans="1:35" ht="40" customHeight="1" x14ac:dyDescent="0.35">
      <c r="A304" s="109"/>
      <c r="B304" s="112"/>
      <c r="C304" s="33">
        <v>301</v>
      </c>
      <c r="D304" s="115"/>
      <c r="E304" s="39" t="s">
        <v>135</v>
      </c>
      <c r="F304" s="40" t="s">
        <v>37</v>
      </c>
      <c r="G304" s="40" t="s">
        <v>82</v>
      </c>
      <c r="H304" s="40" t="s">
        <v>29</v>
      </c>
      <c r="I304" s="38">
        <v>63.45</v>
      </c>
      <c r="J304" s="17">
        <v>0</v>
      </c>
      <c r="K304" s="79">
        <f t="shared" si="18"/>
        <v>0</v>
      </c>
      <c r="L304" s="81">
        <f t="shared" si="19"/>
        <v>0</v>
      </c>
      <c r="M304" s="82"/>
      <c r="N304" s="83">
        <f t="shared" si="20"/>
        <v>0</v>
      </c>
      <c r="O304" s="80"/>
      <c r="P304" s="80"/>
      <c r="Q304" s="80"/>
      <c r="R304" s="84">
        <f t="shared" si="21"/>
        <v>0</v>
      </c>
      <c r="S304" s="19" t="str">
        <f t="shared" si="22"/>
        <v>OK</v>
      </c>
      <c r="T304" s="48"/>
      <c r="U304" s="48"/>
      <c r="V304" s="48"/>
      <c r="W304" s="48"/>
      <c r="X304" s="48"/>
      <c r="Y304" s="50"/>
      <c r="Z304" s="50"/>
      <c r="AA304" s="50"/>
      <c r="AB304" s="50"/>
      <c r="AC304" s="50"/>
      <c r="AD304" s="50"/>
      <c r="AE304" s="50"/>
      <c r="AF304" s="51"/>
      <c r="AG304" s="51"/>
      <c r="AH304" s="51"/>
      <c r="AI304" s="51"/>
    </row>
    <row r="305" spans="1:35" ht="40" customHeight="1" x14ac:dyDescent="0.35">
      <c r="A305" s="109"/>
      <c r="B305" s="112"/>
      <c r="C305" s="33">
        <v>302</v>
      </c>
      <c r="D305" s="115"/>
      <c r="E305" s="39" t="s">
        <v>136</v>
      </c>
      <c r="F305" s="40" t="s">
        <v>37</v>
      </c>
      <c r="G305" s="40" t="s">
        <v>83</v>
      </c>
      <c r="H305" s="40" t="s">
        <v>29</v>
      </c>
      <c r="I305" s="38">
        <v>33.200000000000003</v>
      </c>
      <c r="J305" s="17">
        <v>0</v>
      </c>
      <c r="K305" s="79">
        <f t="shared" si="18"/>
        <v>0</v>
      </c>
      <c r="L305" s="81">
        <f t="shared" si="19"/>
        <v>0</v>
      </c>
      <c r="M305" s="82"/>
      <c r="N305" s="83">
        <f t="shared" si="20"/>
        <v>0</v>
      </c>
      <c r="O305" s="80"/>
      <c r="P305" s="80"/>
      <c r="Q305" s="80"/>
      <c r="R305" s="84">
        <f t="shared" si="21"/>
        <v>0</v>
      </c>
      <c r="S305" s="19" t="str">
        <f t="shared" si="22"/>
        <v>OK</v>
      </c>
      <c r="T305" s="48"/>
      <c r="U305" s="48"/>
      <c r="V305" s="48"/>
      <c r="W305" s="48"/>
      <c r="X305" s="48"/>
      <c r="Y305" s="50"/>
      <c r="Z305" s="50"/>
      <c r="AA305" s="50"/>
      <c r="AB305" s="50"/>
      <c r="AC305" s="50"/>
      <c r="AD305" s="50"/>
      <c r="AE305" s="50"/>
      <c r="AF305" s="51"/>
      <c r="AG305" s="51"/>
      <c r="AH305" s="51"/>
      <c r="AI305" s="51"/>
    </row>
    <row r="306" spans="1:35" ht="40" customHeight="1" x14ac:dyDescent="0.35">
      <c r="A306" s="109"/>
      <c r="B306" s="112"/>
      <c r="C306" s="33">
        <v>303</v>
      </c>
      <c r="D306" s="115"/>
      <c r="E306" s="39" t="s">
        <v>84</v>
      </c>
      <c r="F306" s="40" t="s">
        <v>125</v>
      </c>
      <c r="G306" s="40" t="s">
        <v>85</v>
      </c>
      <c r="H306" s="40" t="s">
        <v>29</v>
      </c>
      <c r="I306" s="38">
        <v>1374.33</v>
      </c>
      <c r="J306" s="17">
        <v>0</v>
      </c>
      <c r="K306" s="79">
        <f t="shared" si="18"/>
        <v>0</v>
      </c>
      <c r="L306" s="81">
        <f t="shared" si="19"/>
        <v>0</v>
      </c>
      <c r="M306" s="82"/>
      <c r="N306" s="83">
        <f t="shared" si="20"/>
        <v>0</v>
      </c>
      <c r="O306" s="80"/>
      <c r="P306" s="80"/>
      <c r="Q306" s="80"/>
      <c r="R306" s="84">
        <f t="shared" si="21"/>
        <v>0</v>
      </c>
      <c r="S306" s="19" t="str">
        <f t="shared" si="22"/>
        <v>OK</v>
      </c>
      <c r="T306" s="48"/>
      <c r="U306" s="48"/>
      <c r="V306" s="48"/>
      <c r="W306" s="48"/>
      <c r="X306" s="48"/>
      <c r="Y306" s="50"/>
      <c r="Z306" s="50"/>
      <c r="AA306" s="50"/>
      <c r="AB306" s="50"/>
      <c r="AC306" s="50"/>
      <c r="AD306" s="50"/>
      <c r="AE306" s="50"/>
      <c r="AF306" s="51"/>
      <c r="AG306" s="51"/>
      <c r="AH306" s="51"/>
      <c r="AI306" s="51"/>
    </row>
    <row r="307" spans="1:35" ht="40" customHeight="1" x14ac:dyDescent="0.35">
      <c r="A307" s="109"/>
      <c r="B307" s="112"/>
      <c r="C307" s="33">
        <v>304</v>
      </c>
      <c r="D307" s="115"/>
      <c r="E307" s="39" t="s">
        <v>86</v>
      </c>
      <c r="F307" s="40" t="s">
        <v>125</v>
      </c>
      <c r="G307" s="40" t="s">
        <v>87</v>
      </c>
      <c r="H307" s="40" t="s">
        <v>29</v>
      </c>
      <c r="I307" s="38">
        <v>561.63</v>
      </c>
      <c r="J307" s="17">
        <v>0</v>
      </c>
      <c r="K307" s="79">
        <f t="shared" si="18"/>
        <v>0</v>
      </c>
      <c r="L307" s="81">
        <f t="shared" si="19"/>
        <v>0</v>
      </c>
      <c r="M307" s="82"/>
      <c r="N307" s="83">
        <f t="shared" si="20"/>
        <v>0</v>
      </c>
      <c r="O307" s="80"/>
      <c r="P307" s="80"/>
      <c r="Q307" s="80"/>
      <c r="R307" s="84">
        <f t="shared" si="21"/>
        <v>0</v>
      </c>
      <c r="S307" s="19" t="str">
        <f t="shared" si="22"/>
        <v>OK</v>
      </c>
      <c r="T307" s="48"/>
      <c r="U307" s="48"/>
      <c r="V307" s="48"/>
      <c r="W307" s="48"/>
      <c r="X307" s="48"/>
      <c r="Y307" s="50"/>
      <c r="Z307" s="50"/>
      <c r="AA307" s="50"/>
      <c r="AB307" s="50"/>
      <c r="AC307" s="50"/>
      <c r="AD307" s="50"/>
      <c r="AE307" s="50"/>
      <c r="AF307" s="51"/>
      <c r="AG307" s="51"/>
      <c r="AH307" s="51"/>
      <c r="AI307" s="51"/>
    </row>
    <row r="308" spans="1:35" ht="40" customHeight="1" x14ac:dyDescent="0.35">
      <c r="A308" s="109"/>
      <c r="B308" s="112"/>
      <c r="C308" s="33">
        <v>305</v>
      </c>
      <c r="D308" s="115"/>
      <c r="E308" s="39" t="s">
        <v>88</v>
      </c>
      <c r="F308" s="40" t="s">
        <v>125</v>
      </c>
      <c r="G308" s="40" t="s">
        <v>28</v>
      </c>
      <c r="H308" s="40" t="s">
        <v>29</v>
      </c>
      <c r="I308" s="38">
        <v>1115.6199999999999</v>
      </c>
      <c r="J308" s="17">
        <v>0</v>
      </c>
      <c r="K308" s="79">
        <f t="shared" si="18"/>
        <v>0</v>
      </c>
      <c r="L308" s="81">
        <f t="shared" si="19"/>
        <v>0</v>
      </c>
      <c r="M308" s="82"/>
      <c r="N308" s="83">
        <f t="shared" si="20"/>
        <v>0</v>
      </c>
      <c r="O308" s="80"/>
      <c r="P308" s="80"/>
      <c r="Q308" s="80"/>
      <c r="R308" s="84">
        <f t="shared" si="21"/>
        <v>0</v>
      </c>
      <c r="S308" s="19" t="str">
        <f t="shared" si="22"/>
        <v>OK</v>
      </c>
      <c r="T308" s="48"/>
      <c r="U308" s="48"/>
      <c r="V308" s="48"/>
      <c r="W308" s="48"/>
      <c r="X308" s="48"/>
      <c r="Y308" s="50"/>
      <c r="Z308" s="50"/>
      <c r="AA308" s="50"/>
      <c r="AB308" s="50"/>
      <c r="AC308" s="50"/>
      <c r="AD308" s="50"/>
      <c r="AE308" s="50"/>
      <c r="AF308" s="51"/>
      <c r="AG308" s="51"/>
      <c r="AH308" s="51"/>
      <c r="AI308" s="51"/>
    </row>
    <row r="309" spans="1:35" ht="40" customHeight="1" x14ac:dyDescent="0.35">
      <c r="A309" s="109"/>
      <c r="B309" s="112"/>
      <c r="C309" s="33">
        <v>306</v>
      </c>
      <c r="D309" s="115"/>
      <c r="E309" s="39" t="s">
        <v>89</v>
      </c>
      <c r="F309" s="40" t="s">
        <v>37</v>
      </c>
      <c r="G309" s="40" t="s">
        <v>28</v>
      </c>
      <c r="H309" s="40" t="s">
        <v>29</v>
      </c>
      <c r="I309" s="38">
        <v>232.82</v>
      </c>
      <c r="J309" s="17">
        <v>0</v>
      </c>
      <c r="K309" s="79">
        <f t="shared" si="18"/>
        <v>0</v>
      </c>
      <c r="L309" s="81">
        <f t="shared" si="19"/>
        <v>0</v>
      </c>
      <c r="M309" s="82"/>
      <c r="N309" s="83">
        <f t="shared" si="20"/>
        <v>0</v>
      </c>
      <c r="O309" s="80"/>
      <c r="P309" s="80"/>
      <c r="Q309" s="80"/>
      <c r="R309" s="84">
        <f t="shared" si="21"/>
        <v>0</v>
      </c>
      <c r="S309" s="19" t="str">
        <f t="shared" si="22"/>
        <v>OK</v>
      </c>
      <c r="T309" s="48"/>
      <c r="U309" s="48"/>
      <c r="V309" s="48"/>
      <c r="W309" s="48"/>
      <c r="X309" s="48"/>
      <c r="Y309" s="50"/>
      <c r="Z309" s="50"/>
      <c r="AA309" s="50"/>
      <c r="AB309" s="50"/>
      <c r="AC309" s="50"/>
      <c r="AD309" s="50"/>
      <c r="AE309" s="50"/>
      <c r="AF309" s="51"/>
      <c r="AG309" s="51"/>
      <c r="AH309" s="51"/>
      <c r="AI309" s="51"/>
    </row>
    <row r="310" spans="1:35" ht="40" customHeight="1" x14ac:dyDescent="0.35">
      <c r="A310" s="109"/>
      <c r="B310" s="112"/>
      <c r="C310" s="33">
        <v>307</v>
      </c>
      <c r="D310" s="115"/>
      <c r="E310" s="39" t="s">
        <v>90</v>
      </c>
      <c r="F310" s="40" t="s">
        <v>37</v>
      </c>
      <c r="G310" s="40" t="s">
        <v>28</v>
      </c>
      <c r="H310" s="40" t="s">
        <v>29</v>
      </c>
      <c r="I310" s="38">
        <v>130.96</v>
      </c>
      <c r="J310" s="17">
        <v>0</v>
      </c>
      <c r="K310" s="79">
        <f t="shared" si="18"/>
        <v>0</v>
      </c>
      <c r="L310" s="81">
        <f t="shared" si="19"/>
        <v>0</v>
      </c>
      <c r="M310" s="82"/>
      <c r="N310" s="83">
        <f t="shared" si="20"/>
        <v>0</v>
      </c>
      <c r="O310" s="80"/>
      <c r="P310" s="80"/>
      <c r="Q310" s="80"/>
      <c r="R310" s="84">
        <f t="shared" si="21"/>
        <v>0</v>
      </c>
      <c r="S310" s="19" t="str">
        <f t="shared" si="22"/>
        <v>OK</v>
      </c>
      <c r="T310" s="48"/>
      <c r="U310" s="48"/>
      <c r="V310" s="48"/>
      <c r="W310" s="48"/>
      <c r="X310" s="48"/>
      <c r="Y310" s="50"/>
      <c r="Z310" s="50"/>
      <c r="AA310" s="50"/>
      <c r="AB310" s="50"/>
      <c r="AC310" s="50"/>
      <c r="AD310" s="50"/>
      <c r="AE310" s="50"/>
      <c r="AF310" s="51"/>
      <c r="AG310" s="51"/>
      <c r="AH310" s="51"/>
      <c r="AI310" s="51"/>
    </row>
    <row r="311" spans="1:35" ht="40" customHeight="1" x14ac:dyDescent="0.35">
      <c r="A311" s="109"/>
      <c r="B311" s="112"/>
      <c r="C311" s="33">
        <v>308</v>
      </c>
      <c r="D311" s="115"/>
      <c r="E311" s="39" t="s">
        <v>91</v>
      </c>
      <c r="F311" s="40" t="s">
        <v>37</v>
      </c>
      <c r="G311" s="40" t="s">
        <v>28</v>
      </c>
      <c r="H311" s="40" t="s">
        <v>29</v>
      </c>
      <c r="I311" s="38">
        <v>23.48</v>
      </c>
      <c r="J311" s="17">
        <v>0</v>
      </c>
      <c r="K311" s="79">
        <f t="shared" si="18"/>
        <v>0</v>
      </c>
      <c r="L311" s="81">
        <f t="shared" si="19"/>
        <v>0</v>
      </c>
      <c r="M311" s="82"/>
      <c r="N311" s="83">
        <f t="shared" si="20"/>
        <v>0</v>
      </c>
      <c r="O311" s="80"/>
      <c r="P311" s="80"/>
      <c r="Q311" s="80"/>
      <c r="R311" s="84">
        <f t="shared" si="21"/>
        <v>0</v>
      </c>
      <c r="S311" s="19" t="str">
        <f t="shared" si="22"/>
        <v>OK</v>
      </c>
      <c r="T311" s="48"/>
      <c r="U311" s="48"/>
      <c r="V311" s="48"/>
      <c r="W311" s="48"/>
      <c r="X311" s="48"/>
      <c r="Y311" s="50"/>
      <c r="Z311" s="50"/>
      <c r="AA311" s="50"/>
      <c r="AB311" s="50"/>
      <c r="AC311" s="50"/>
      <c r="AD311" s="50"/>
      <c r="AE311" s="50"/>
      <c r="AF311" s="51"/>
      <c r="AG311" s="51"/>
      <c r="AH311" s="51"/>
      <c r="AI311" s="51"/>
    </row>
    <row r="312" spans="1:35" ht="40" customHeight="1" x14ac:dyDescent="0.35">
      <c r="A312" s="110"/>
      <c r="B312" s="113"/>
      <c r="C312" s="33">
        <v>309</v>
      </c>
      <c r="D312" s="116"/>
      <c r="E312" s="39" t="s">
        <v>94</v>
      </c>
      <c r="F312" s="40" t="s">
        <v>125</v>
      </c>
      <c r="G312" s="40" t="s">
        <v>28</v>
      </c>
      <c r="H312" s="40" t="s">
        <v>29</v>
      </c>
      <c r="I312" s="38">
        <v>237.67</v>
      </c>
      <c r="J312" s="17">
        <v>0</v>
      </c>
      <c r="K312" s="79">
        <f t="shared" si="18"/>
        <v>0</v>
      </c>
      <c r="L312" s="81">
        <f t="shared" si="19"/>
        <v>0</v>
      </c>
      <c r="M312" s="82"/>
      <c r="N312" s="83">
        <f t="shared" si="20"/>
        <v>0</v>
      </c>
      <c r="O312" s="80"/>
      <c r="P312" s="80"/>
      <c r="Q312" s="80"/>
      <c r="R312" s="84">
        <f t="shared" si="21"/>
        <v>0</v>
      </c>
      <c r="S312" s="19" t="str">
        <f t="shared" si="22"/>
        <v>OK</v>
      </c>
      <c r="T312" s="48"/>
      <c r="U312" s="48"/>
      <c r="V312" s="48"/>
      <c r="W312" s="48"/>
      <c r="X312" s="48"/>
      <c r="Y312" s="50"/>
      <c r="Z312" s="50"/>
      <c r="AA312" s="50"/>
      <c r="AB312" s="50"/>
      <c r="AC312" s="50"/>
      <c r="AD312" s="50"/>
      <c r="AE312" s="50"/>
      <c r="AF312" s="51"/>
      <c r="AG312" s="51"/>
      <c r="AH312" s="51"/>
      <c r="AI312" s="51"/>
    </row>
    <row r="313" spans="1:35" ht="40" customHeight="1" x14ac:dyDescent="0.35">
      <c r="A313" s="108" t="s">
        <v>147</v>
      </c>
      <c r="B313" s="111">
        <v>9</v>
      </c>
      <c r="C313" s="33">
        <v>310</v>
      </c>
      <c r="D313" s="114" t="s">
        <v>123</v>
      </c>
      <c r="E313" s="39" t="s">
        <v>27</v>
      </c>
      <c r="F313" s="40" t="s">
        <v>125</v>
      </c>
      <c r="G313" s="40" t="s">
        <v>28</v>
      </c>
      <c r="H313" s="40" t="s">
        <v>29</v>
      </c>
      <c r="I313" s="38">
        <v>238.58</v>
      </c>
      <c r="J313" s="17">
        <v>0</v>
      </c>
      <c r="K313" s="79">
        <f t="shared" si="18"/>
        <v>0</v>
      </c>
      <c r="L313" s="81">
        <f t="shared" si="19"/>
        <v>0</v>
      </c>
      <c r="M313" s="82"/>
      <c r="N313" s="83">
        <f t="shared" si="20"/>
        <v>0</v>
      </c>
      <c r="O313" s="80"/>
      <c r="P313" s="80"/>
      <c r="Q313" s="80"/>
      <c r="R313" s="84">
        <f t="shared" si="21"/>
        <v>0</v>
      </c>
      <c r="S313" s="19" t="str">
        <f t="shared" si="22"/>
        <v>OK</v>
      </c>
      <c r="T313" s="48"/>
      <c r="U313" s="48"/>
      <c r="V313" s="48"/>
      <c r="W313" s="48"/>
      <c r="X313" s="48"/>
      <c r="Y313" s="50"/>
      <c r="Z313" s="50"/>
      <c r="AA313" s="50"/>
      <c r="AB313" s="50"/>
      <c r="AC313" s="50"/>
      <c r="AD313" s="50"/>
      <c r="AE313" s="50"/>
      <c r="AF313" s="51"/>
      <c r="AG313" s="51"/>
      <c r="AH313" s="51"/>
      <c r="AI313" s="51"/>
    </row>
    <row r="314" spans="1:35" ht="40" customHeight="1" x14ac:dyDescent="0.35">
      <c r="A314" s="109"/>
      <c r="B314" s="112"/>
      <c r="C314" s="33">
        <v>311</v>
      </c>
      <c r="D314" s="115"/>
      <c r="E314" s="39" t="s">
        <v>30</v>
      </c>
      <c r="F314" s="40" t="s">
        <v>31</v>
      </c>
      <c r="G314" s="40" t="s">
        <v>28</v>
      </c>
      <c r="H314" s="40" t="s">
        <v>29</v>
      </c>
      <c r="I314" s="38">
        <v>19.079999999999998</v>
      </c>
      <c r="J314" s="17">
        <v>0</v>
      </c>
      <c r="K314" s="79">
        <f t="shared" si="18"/>
        <v>0</v>
      </c>
      <c r="L314" s="81">
        <f t="shared" si="19"/>
        <v>0</v>
      </c>
      <c r="M314" s="82"/>
      <c r="N314" s="83">
        <f t="shared" si="20"/>
        <v>0</v>
      </c>
      <c r="O314" s="80"/>
      <c r="P314" s="80"/>
      <c r="Q314" s="80"/>
      <c r="R314" s="84">
        <f t="shared" si="21"/>
        <v>0</v>
      </c>
      <c r="S314" s="19" t="str">
        <f t="shared" si="22"/>
        <v>OK</v>
      </c>
      <c r="T314" s="48"/>
      <c r="U314" s="48"/>
      <c r="V314" s="48"/>
      <c r="W314" s="48"/>
      <c r="X314" s="48"/>
      <c r="Y314" s="50"/>
      <c r="Z314" s="50"/>
      <c r="AA314" s="50"/>
      <c r="AB314" s="50"/>
      <c r="AC314" s="50"/>
      <c r="AD314" s="50"/>
      <c r="AE314" s="50"/>
      <c r="AF314" s="51"/>
      <c r="AG314" s="51"/>
      <c r="AH314" s="51"/>
      <c r="AI314" s="51"/>
    </row>
    <row r="315" spans="1:35" ht="40" customHeight="1" x14ac:dyDescent="0.35">
      <c r="A315" s="109"/>
      <c r="B315" s="112"/>
      <c r="C315" s="33">
        <v>312</v>
      </c>
      <c r="D315" s="115"/>
      <c r="E315" s="39" t="s">
        <v>32</v>
      </c>
      <c r="F315" s="40" t="s">
        <v>125</v>
      </c>
      <c r="G315" s="40" t="s">
        <v>28</v>
      </c>
      <c r="H315" s="40" t="s">
        <v>29</v>
      </c>
      <c r="I315" s="38">
        <v>30.53</v>
      </c>
      <c r="J315" s="17">
        <v>0</v>
      </c>
      <c r="K315" s="79">
        <f t="shared" si="18"/>
        <v>0</v>
      </c>
      <c r="L315" s="81">
        <f t="shared" si="19"/>
        <v>0</v>
      </c>
      <c r="M315" s="82"/>
      <c r="N315" s="83">
        <f t="shared" si="20"/>
        <v>0</v>
      </c>
      <c r="O315" s="80"/>
      <c r="P315" s="80"/>
      <c r="Q315" s="80"/>
      <c r="R315" s="84">
        <f t="shared" si="21"/>
        <v>0</v>
      </c>
      <c r="S315" s="19" t="str">
        <f t="shared" si="22"/>
        <v>OK</v>
      </c>
      <c r="T315" s="48"/>
      <c r="U315" s="48"/>
      <c r="V315" s="48"/>
      <c r="W315" s="48"/>
      <c r="X315" s="48"/>
      <c r="Y315" s="50"/>
      <c r="Z315" s="50"/>
      <c r="AA315" s="50"/>
      <c r="AB315" s="50"/>
      <c r="AC315" s="50"/>
      <c r="AD315" s="50"/>
      <c r="AE315" s="50"/>
      <c r="AF315" s="51"/>
      <c r="AG315" s="51"/>
      <c r="AH315" s="51"/>
      <c r="AI315" s="51"/>
    </row>
    <row r="316" spans="1:35" ht="40" customHeight="1" x14ac:dyDescent="0.35">
      <c r="A316" s="109"/>
      <c r="B316" s="112"/>
      <c r="C316" s="33">
        <v>313</v>
      </c>
      <c r="D316" s="115"/>
      <c r="E316" s="39" t="s">
        <v>33</v>
      </c>
      <c r="F316" s="40" t="s">
        <v>125</v>
      </c>
      <c r="G316" s="40" t="s">
        <v>34</v>
      </c>
      <c r="H316" s="40" t="s">
        <v>29</v>
      </c>
      <c r="I316" s="38">
        <v>49.62</v>
      </c>
      <c r="J316" s="17">
        <v>0</v>
      </c>
      <c r="K316" s="79">
        <f t="shared" si="18"/>
        <v>0</v>
      </c>
      <c r="L316" s="81">
        <f t="shared" si="19"/>
        <v>0</v>
      </c>
      <c r="M316" s="82"/>
      <c r="N316" s="83">
        <f t="shared" si="20"/>
        <v>0</v>
      </c>
      <c r="O316" s="80"/>
      <c r="P316" s="80"/>
      <c r="Q316" s="80"/>
      <c r="R316" s="84">
        <f t="shared" si="21"/>
        <v>0</v>
      </c>
      <c r="S316" s="19" t="str">
        <f t="shared" si="22"/>
        <v>OK</v>
      </c>
      <c r="T316" s="48"/>
      <c r="U316" s="48"/>
      <c r="V316" s="48"/>
      <c r="W316" s="48"/>
      <c r="X316" s="48"/>
      <c r="Y316" s="50"/>
      <c r="Z316" s="50"/>
      <c r="AA316" s="50"/>
      <c r="AB316" s="50"/>
      <c r="AC316" s="50"/>
      <c r="AD316" s="50"/>
      <c r="AE316" s="50"/>
      <c r="AF316" s="51"/>
      <c r="AG316" s="51"/>
      <c r="AH316" s="51"/>
      <c r="AI316" s="51"/>
    </row>
    <row r="317" spans="1:35" ht="40" customHeight="1" x14ac:dyDescent="0.35">
      <c r="A317" s="109"/>
      <c r="B317" s="112"/>
      <c r="C317" s="33">
        <v>314</v>
      </c>
      <c r="D317" s="115"/>
      <c r="E317" s="39" t="s">
        <v>35</v>
      </c>
      <c r="F317" s="40" t="s">
        <v>125</v>
      </c>
      <c r="G317" s="40" t="s">
        <v>36</v>
      </c>
      <c r="H317" s="40" t="s">
        <v>29</v>
      </c>
      <c r="I317" s="38">
        <v>71.569999999999993</v>
      </c>
      <c r="J317" s="17">
        <v>0</v>
      </c>
      <c r="K317" s="79">
        <f t="shared" si="18"/>
        <v>0</v>
      </c>
      <c r="L317" s="81">
        <f t="shared" si="19"/>
        <v>0</v>
      </c>
      <c r="M317" s="82"/>
      <c r="N317" s="83">
        <f t="shared" si="20"/>
        <v>0</v>
      </c>
      <c r="O317" s="80"/>
      <c r="P317" s="80"/>
      <c r="Q317" s="80"/>
      <c r="R317" s="84">
        <f t="shared" si="21"/>
        <v>0</v>
      </c>
      <c r="S317" s="19" t="str">
        <f t="shared" si="22"/>
        <v>OK</v>
      </c>
      <c r="T317" s="48"/>
      <c r="U317" s="48"/>
      <c r="V317" s="48"/>
      <c r="W317" s="48"/>
      <c r="X317" s="48"/>
      <c r="Y317" s="50"/>
      <c r="Z317" s="50"/>
      <c r="AA317" s="50"/>
      <c r="AB317" s="50"/>
      <c r="AC317" s="50"/>
      <c r="AD317" s="50"/>
      <c r="AE317" s="50"/>
      <c r="AF317" s="51"/>
      <c r="AG317" s="51"/>
      <c r="AH317" s="51"/>
      <c r="AI317" s="51"/>
    </row>
    <row r="318" spans="1:35" ht="40" customHeight="1" x14ac:dyDescent="0.35">
      <c r="A318" s="109"/>
      <c r="B318" s="112"/>
      <c r="C318" s="33">
        <v>315</v>
      </c>
      <c r="D318" s="115"/>
      <c r="E318" s="39" t="s">
        <v>127</v>
      </c>
      <c r="F318" s="40" t="s">
        <v>125</v>
      </c>
      <c r="G318" s="40" t="s">
        <v>28</v>
      </c>
      <c r="H318" s="40" t="s">
        <v>29</v>
      </c>
      <c r="I318" s="38">
        <v>6.28</v>
      </c>
      <c r="J318" s="17">
        <v>0</v>
      </c>
      <c r="K318" s="79">
        <f t="shared" si="18"/>
        <v>0</v>
      </c>
      <c r="L318" s="81">
        <f t="shared" si="19"/>
        <v>0</v>
      </c>
      <c r="M318" s="82"/>
      <c r="N318" s="83">
        <f t="shared" si="20"/>
        <v>0</v>
      </c>
      <c r="O318" s="80"/>
      <c r="P318" s="80"/>
      <c r="Q318" s="80"/>
      <c r="R318" s="84">
        <f t="shared" si="21"/>
        <v>0</v>
      </c>
      <c r="S318" s="19" t="str">
        <f t="shared" si="22"/>
        <v>OK</v>
      </c>
      <c r="T318" s="48"/>
      <c r="U318" s="48"/>
      <c r="V318" s="48"/>
      <c r="W318" s="48"/>
      <c r="X318" s="48"/>
      <c r="Y318" s="50"/>
      <c r="Z318" s="50"/>
      <c r="AA318" s="50"/>
      <c r="AB318" s="50"/>
      <c r="AC318" s="50"/>
      <c r="AD318" s="50"/>
      <c r="AE318" s="50"/>
      <c r="AF318" s="51"/>
      <c r="AG318" s="51"/>
      <c r="AH318" s="51"/>
      <c r="AI318" s="51"/>
    </row>
    <row r="319" spans="1:35" ht="40" customHeight="1" x14ac:dyDescent="0.35">
      <c r="A319" s="109"/>
      <c r="B319" s="112"/>
      <c r="C319" s="33">
        <v>316</v>
      </c>
      <c r="D319" s="115"/>
      <c r="E319" s="39" t="s">
        <v>128</v>
      </c>
      <c r="F319" s="40" t="s">
        <v>37</v>
      </c>
      <c r="G319" s="40" t="s">
        <v>38</v>
      </c>
      <c r="H319" s="40" t="s">
        <v>29</v>
      </c>
      <c r="I319" s="38">
        <v>12.72</v>
      </c>
      <c r="J319" s="17">
        <v>0</v>
      </c>
      <c r="K319" s="79">
        <f t="shared" si="18"/>
        <v>0</v>
      </c>
      <c r="L319" s="81">
        <f t="shared" si="19"/>
        <v>0</v>
      </c>
      <c r="M319" s="82"/>
      <c r="N319" s="83">
        <f t="shared" si="20"/>
        <v>0</v>
      </c>
      <c r="O319" s="80"/>
      <c r="P319" s="80"/>
      <c r="Q319" s="80"/>
      <c r="R319" s="84">
        <f t="shared" si="21"/>
        <v>0</v>
      </c>
      <c r="S319" s="19" t="str">
        <f t="shared" si="22"/>
        <v>OK</v>
      </c>
      <c r="T319" s="48"/>
      <c r="U319" s="48"/>
      <c r="V319" s="48"/>
      <c r="W319" s="48"/>
      <c r="X319" s="48"/>
      <c r="Y319" s="50"/>
      <c r="Z319" s="50"/>
      <c r="AA319" s="50"/>
      <c r="AB319" s="50"/>
      <c r="AC319" s="50"/>
      <c r="AD319" s="50"/>
      <c r="AE319" s="50"/>
      <c r="AF319" s="51"/>
      <c r="AG319" s="51"/>
      <c r="AH319" s="51"/>
      <c r="AI319" s="51"/>
    </row>
    <row r="320" spans="1:35" ht="40" customHeight="1" x14ac:dyDescent="0.35">
      <c r="A320" s="109"/>
      <c r="B320" s="112"/>
      <c r="C320" s="33">
        <v>317</v>
      </c>
      <c r="D320" s="115"/>
      <c r="E320" s="39" t="s">
        <v>129</v>
      </c>
      <c r="F320" s="40" t="s">
        <v>37</v>
      </c>
      <c r="G320" s="40" t="s">
        <v>39</v>
      </c>
      <c r="H320" s="40" t="s">
        <v>29</v>
      </c>
      <c r="I320" s="38">
        <v>18.73</v>
      </c>
      <c r="J320" s="17">
        <v>0</v>
      </c>
      <c r="K320" s="79">
        <f t="shared" si="18"/>
        <v>0</v>
      </c>
      <c r="L320" s="81">
        <f t="shared" si="19"/>
        <v>0</v>
      </c>
      <c r="M320" s="82"/>
      <c r="N320" s="83">
        <f t="shared" si="20"/>
        <v>0</v>
      </c>
      <c r="O320" s="80"/>
      <c r="P320" s="80"/>
      <c r="Q320" s="80"/>
      <c r="R320" s="84">
        <f t="shared" si="21"/>
        <v>0</v>
      </c>
      <c r="S320" s="19" t="str">
        <f t="shared" si="22"/>
        <v>OK</v>
      </c>
      <c r="T320" s="48"/>
      <c r="U320" s="48"/>
      <c r="V320" s="48"/>
      <c r="W320" s="48"/>
      <c r="X320" s="48"/>
      <c r="Y320" s="50"/>
      <c r="Z320" s="50"/>
      <c r="AA320" s="50"/>
      <c r="AB320" s="50"/>
      <c r="AC320" s="50"/>
      <c r="AD320" s="50"/>
      <c r="AE320" s="50"/>
      <c r="AF320" s="51"/>
      <c r="AG320" s="51"/>
      <c r="AH320" s="51"/>
      <c r="AI320" s="51"/>
    </row>
    <row r="321" spans="1:35" ht="40" customHeight="1" x14ac:dyDescent="0.35">
      <c r="A321" s="109"/>
      <c r="B321" s="112"/>
      <c r="C321" s="33">
        <v>318</v>
      </c>
      <c r="D321" s="115"/>
      <c r="E321" s="39" t="s">
        <v>130</v>
      </c>
      <c r="F321" s="40" t="s">
        <v>37</v>
      </c>
      <c r="G321" s="40" t="s">
        <v>40</v>
      </c>
      <c r="H321" s="40" t="s">
        <v>29</v>
      </c>
      <c r="I321" s="38">
        <v>20.350000000000001</v>
      </c>
      <c r="J321" s="17">
        <v>0</v>
      </c>
      <c r="K321" s="79">
        <f t="shared" si="18"/>
        <v>0</v>
      </c>
      <c r="L321" s="81">
        <f t="shared" si="19"/>
        <v>0</v>
      </c>
      <c r="M321" s="82"/>
      <c r="N321" s="83">
        <f t="shared" si="20"/>
        <v>0</v>
      </c>
      <c r="O321" s="80"/>
      <c r="P321" s="80"/>
      <c r="Q321" s="80"/>
      <c r="R321" s="84">
        <f t="shared" si="21"/>
        <v>0</v>
      </c>
      <c r="S321" s="19" t="str">
        <f t="shared" si="22"/>
        <v>OK</v>
      </c>
      <c r="T321" s="48"/>
      <c r="U321" s="48"/>
      <c r="V321" s="48"/>
      <c r="W321" s="48"/>
      <c r="X321" s="48"/>
      <c r="Y321" s="50"/>
      <c r="Z321" s="50"/>
      <c r="AA321" s="50"/>
      <c r="AB321" s="50"/>
      <c r="AC321" s="50"/>
      <c r="AD321" s="50"/>
      <c r="AE321" s="50"/>
      <c r="AF321" s="51"/>
      <c r="AG321" s="51"/>
      <c r="AH321" s="51"/>
      <c r="AI321" s="51"/>
    </row>
    <row r="322" spans="1:35" ht="40" customHeight="1" x14ac:dyDescent="0.35">
      <c r="A322" s="109"/>
      <c r="B322" s="112"/>
      <c r="C322" s="33">
        <v>319</v>
      </c>
      <c r="D322" s="115"/>
      <c r="E322" s="39" t="s">
        <v>41</v>
      </c>
      <c r="F322" s="40" t="s">
        <v>10</v>
      </c>
      <c r="G322" s="40" t="s">
        <v>28</v>
      </c>
      <c r="H322" s="40" t="s">
        <v>29</v>
      </c>
      <c r="I322" s="38">
        <v>70.88</v>
      </c>
      <c r="J322" s="17">
        <v>0</v>
      </c>
      <c r="K322" s="79">
        <f t="shared" si="18"/>
        <v>0</v>
      </c>
      <c r="L322" s="81">
        <f t="shared" si="19"/>
        <v>0</v>
      </c>
      <c r="M322" s="82"/>
      <c r="N322" s="83">
        <f t="shared" si="20"/>
        <v>0</v>
      </c>
      <c r="O322" s="80"/>
      <c r="P322" s="80"/>
      <c r="Q322" s="80"/>
      <c r="R322" s="84">
        <f t="shared" si="21"/>
        <v>0</v>
      </c>
      <c r="S322" s="19" t="str">
        <f t="shared" si="22"/>
        <v>OK</v>
      </c>
      <c r="T322" s="48"/>
      <c r="U322" s="48"/>
      <c r="V322" s="48"/>
      <c r="W322" s="48"/>
      <c r="X322" s="48"/>
      <c r="Y322" s="50"/>
      <c r="Z322" s="50"/>
      <c r="AA322" s="50"/>
      <c r="AB322" s="50"/>
      <c r="AC322" s="50"/>
      <c r="AD322" s="50"/>
      <c r="AE322" s="50"/>
      <c r="AF322" s="51"/>
      <c r="AG322" s="51"/>
      <c r="AH322" s="51"/>
      <c r="AI322" s="51"/>
    </row>
    <row r="323" spans="1:35" ht="40" customHeight="1" x14ac:dyDescent="0.35">
      <c r="A323" s="109"/>
      <c r="B323" s="112"/>
      <c r="C323" s="33">
        <v>320</v>
      </c>
      <c r="D323" s="115"/>
      <c r="E323" s="39" t="s">
        <v>42</v>
      </c>
      <c r="F323" s="40" t="s">
        <v>43</v>
      </c>
      <c r="G323" s="40" t="s">
        <v>28</v>
      </c>
      <c r="H323" s="40" t="s">
        <v>29</v>
      </c>
      <c r="I323" s="38">
        <v>25.35</v>
      </c>
      <c r="J323" s="17">
        <v>0</v>
      </c>
      <c r="K323" s="79">
        <f t="shared" si="18"/>
        <v>0</v>
      </c>
      <c r="L323" s="81">
        <f t="shared" si="19"/>
        <v>0</v>
      </c>
      <c r="M323" s="82"/>
      <c r="N323" s="83">
        <f t="shared" si="20"/>
        <v>0</v>
      </c>
      <c r="O323" s="80"/>
      <c r="P323" s="80"/>
      <c r="Q323" s="80"/>
      <c r="R323" s="84">
        <f t="shared" si="21"/>
        <v>0</v>
      </c>
      <c r="S323" s="19" t="str">
        <f t="shared" si="22"/>
        <v>OK</v>
      </c>
      <c r="T323" s="48"/>
      <c r="U323" s="48"/>
      <c r="V323" s="48"/>
      <c r="W323" s="48"/>
      <c r="X323" s="48"/>
      <c r="Y323" s="50"/>
      <c r="Z323" s="50"/>
      <c r="AA323" s="50"/>
      <c r="AB323" s="50"/>
      <c r="AC323" s="50"/>
      <c r="AD323" s="50"/>
      <c r="AE323" s="50"/>
      <c r="AF323" s="51"/>
      <c r="AG323" s="51"/>
      <c r="AH323" s="51"/>
      <c r="AI323" s="51"/>
    </row>
    <row r="324" spans="1:35" ht="40" customHeight="1" x14ac:dyDescent="0.35">
      <c r="A324" s="109"/>
      <c r="B324" s="112"/>
      <c r="C324" s="33">
        <v>321</v>
      </c>
      <c r="D324" s="115"/>
      <c r="E324" s="39" t="s">
        <v>44</v>
      </c>
      <c r="F324" s="40" t="s">
        <v>37</v>
      </c>
      <c r="G324" s="40" t="s">
        <v>45</v>
      </c>
      <c r="H324" s="40" t="s">
        <v>29</v>
      </c>
      <c r="I324" s="38">
        <v>32.64</v>
      </c>
      <c r="J324" s="17">
        <v>0</v>
      </c>
      <c r="K324" s="79">
        <f t="shared" si="18"/>
        <v>0</v>
      </c>
      <c r="L324" s="81">
        <f t="shared" si="19"/>
        <v>0</v>
      </c>
      <c r="M324" s="82"/>
      <c r="N324" s="83">
        <f t="shared" si="20"/>
        <v>0</v>
      </c>
      <c r="O324" s="80"/>
      <c r="P324" s="80"/>
      <c r="Q324" s="80"/>
      <c r="R324" s="84">
        <f t="shared" si="21"/>
        <v>0</v>
      </c>
      <c r="S324" s="19" t="str">
        <f t="shared" si="22"/>
        <v>OK</v>
      </c>
      <c r="T324" s="48"/>
      <c r="U324" s="48"/>
      <c r="V324" s="48"/>
      <c r="W324" s="48"/>
      <c r="X324" s="48"/>
      <c r="Y324" s="50"/>
      <c r="Z324" s="50"/>
      <c r="AA324" s="50"/>
      <c r="AB324" s="50"/>
      <c r="AC324" s="50"/>
      <c r="AD324" s="50"/>
      <c r="AE324" s="50"/>
      <c r="AF324" s="51"/>
      <c r="AG324" s="51"/>
      <c r="AH324" s="51"/>
      <c r="AI324" s="51"/>
    </row>
    <row r="325" spans="1:35" ht="40" customHeight="1" x14ac:dyDescent="0.35">
      <c r="A325" s="109"/>
      <c r="B325" s="112"/>
      <c r="C325" s="33">
        <v>322</v>
      </c>
      <c r="D325" s="115"/>
      <c r="E325" s="39" t="s">
        <v>46</v>
      </c>
      <c r="F325" s="40" t="s">
        <v>37</v>
      </c>
      <c r="G325" s="40" t="s">
        <v>47</v>
      </c>
      <c r="H325" s="40" t="s">
        <v>29</v>
      </c>
      <c r="I325" s="38">
        <v>25.76</v>
      </c>
      <c r="J325" s="17">
        <v>0</v>
      </c>
      <c r="K325" s="79">
        <f t="shared" ref="K325:K354" si="23">IF(SUM(T325:AK325)&gt;J325,J325,SUM(T325:AK325))</f>
        <v>0</v>
      </c>
      <c r="L325" s="81">
        <f t="shared" ref="L325:L354" si="24">(SUM(T325:AK325))</f>
        <v>0</v>
      </c>
      <c r="M325" s="82"/>
      <c r="N325" s="83">
        <f t="shared" ref="N325:N354" si="25">ROUND(IF(J325*0.25-0.5&lt;0,0,J325*0.25-0.5),0)-Q325-O325</f>
        <v>0</v>
      </c>
      <c r="O325" s="80"/>
      <c r="P325" s="80"/>
      <c r="Q325" s="80"/>
      <c r="R325" s="84">
        <f t="shared" ref="R325:R354" si="26">J325-(SUM(T325:AC325))+M325</f>
        <v>0</v>
      </c>
      <c r="S325" s="19" t="str">
        <f t="shared" si="22"/>
        <v>OK</v>
      </c>
      <c r="T325" s="48"/>
      <c r="U325" s="48"/>
      <c r="V325" s="48"/>
      <c r="W325" s="48"/>
      <c r="X325" s="48"/>
      <c r="Y325" s="50"/>
      <c r="Z325" s="50"/>
      <c r="AA325" s="50"/>
      <c r="AB325" s="50"/>
      <c r="AC325" s="50"/>
      <c r="AD325" s="50"/>
      <c r="AE325" s="50"/>
      <c r="AF325" s="51"/>
      <c r="AG325" s="51"/>
      <c r="AH325" s="51"/>
      <c r="AI325" s="51"/>
    </row>
    <row r="326" spans="1:35" ht="40" customHeight="1" x14ac:dyDescent="0.35">
      <c r="A326" s="109"/>
      <c r="B326" s="112"/>
      <c r="C326" s="33">
        <v>323</v>
      </c>
      <c r="D326" s="115"/>
      <c r="E326" s="39" t="s">
        <v>48</v>
      </c>
      <c r="F326" s="40" t="s">
        <v>37</v>
      </c>
      <c r="G326" s="40" t="s">
        <v>49</v>
      </c>
      <c r="H326" s="40" t="s">
        <v>29</v>
      </c>
      <c r="I326" s="38">
        <v>18.329999999999998</v>
      </c>
      <c r="J326" s="17">
        <v>0</v>
      </c>
      <c r="K326" s="79">
        <f t="shared" si="23"/>
        <v>0</v>
      </c>
      <c r="L326" s="81">
        <f t="shared" si="24"/>
        <v>0</v>
      </c>
      <c r="M326" s="82"/>
      <c r="N326" s="83">
        <f t="shared" si="25"/>
        <v>0</v>
      </c>
      <c r="O326" s="80"/>
      <c r="P326" s="80"/>
      <c r="Q326" s="80"/>
      <c r="R326" s="84">
        <f t="shared" si="26"/>
        <v>0</v>
      </c>
      <c r="S326" s="19" t="str">
        <f t="shared" si="22"/>
        <v>OK</v>
      </c>
      <c r="T326" s="48"/>
      <c r="U326" s="48"/>
      <c r="V326" s="48"/>
      <c r="W326" s="48"/>
      <c r="X326" s="48"/>
      <c r="Y326" s="50"/>
      <c r="Z326" s="50"/>
      <c r="AA326" s="50"/>
      <c r="AB326" s="50"/>
      <c r="AC326" s="50"/>
      <c r="AD326" s="50"/>
      <c r="AE326" s="50"/>
      <c r="AF326" s="51"/>
      <c r="AG326" s="51"/>
      <c r="AH326" s="51"/>
      <c r="AI326" s="51"/>
    </row>
    <row r="327" spans="1:35" ht="40" customHeight="1" x14ac:dyDescent="0.35">
      <c r="A327" s="109"/>
      <c r="B327" s="112"/>
      <c r="C327" s="33">
        <v>324</v>
      </c>
      <c r="D327" s="115"/>
      <c r="E327" s="39" t="s">
        <v>50</v>
      </c>
      <c r="F327" s="40" t="s">
        <v>37</v>
      </c>
      <c r="G327" s="40" t="s">
        <v>51</v>
      </c>
      <c r="H327" s="40" t="s">
        <v>29</v>
      </c>
      <c r="I327" s="38">
        <v>229.33</v>
      </c>
      <c r="J327" s="17">
        <v>0</v>
      </c>
      <c r="K327" s="79">
        <f t="shared" si="23"/>
        <v>0</v>
      </c>
      <c r="L327" s="81">
        <f t="shared" si="24"/>
        <v>0</v>
      </c>
      <c r="M327" s="82"/>
      <c r="N327" s="83">
        <f t="shared" si="25"/>
        <v>0</v>
      </c>
      <c r="O327" s="80"/>
      <c r="P327" s="80"/>
      <c r="Q327" s="80"/>
      <c r="R327" s="84">
        <f t="shared" si="26"/>
        <v>0</v>
      </c>
      <c r="S327" s="19" t="str">
        <f t="shared" si="22"/>
        <v>OK</v>
      </c>
      <c r="T327" s="48"/>
      <c r="U327" s="48"/>
      <c r="V327" s="48"/>
      <c r="W327" s="48"/>
      <c r="X327" s="48"/>
      <c r="Y327" s="50"/>
      <c r="Z327" s="50"/>
      <c r="AA327" s="50"/>
      <c r="AB327" s="50"/>
      <c r="AC327" s="50"/>
      <c r="AD327" s="50"/>
      <c r="AE327" s="50"/>
      <c r="AF327" s="51"/>
      <c r="AG327" s="51"/>
      <c r="AH327" s="51"/>
      <c r="AI327" s="51"/>
    </row>
    <row r="328" spans="1:35" ht="40" customHeight="1" x14ac:dyDescent="0.35">
      <c r="A328" s="109"/>
      <c r="B328" s="112"/>
      <c r="C328" s="33">
        <v>325</v>
      </c>
      <c r="D328" s="115"/>
      <c r="E328" s="39" t="s">
        <v>52</v>
      </c>
      <c r="F328" s="40" t="s">
        <v>37</v>
      </c>
      <c r="G328" s="40" t="s">
        <v>53</v>
      </c>
      <c r="H328" s="40" t="s">
        <v>29</v>
      </c>
      <c r="I328" s="38">
        <v>250.37</v>
      </c>
      <c r="J328" s="17">
        <v>0</v>
      </c>
      <c r="K328" s="79">
        <f t="shared" si="23"/>
        <v>0</v>
      </c>
      <c r="L328" s="81">
        <f t="shared" si="24"/>
        <v>0</v>
      </c>
      <c r="M328" s="82"/>
      <c r="N328" s="83">
        <f t="shared" si="25"/>
        <v>0</v>
      </c>
      <c r="O328" s="80"/>
      <c r="P328" s="80"/>
      <c r="Q328" s="80"/>
      <c r="R328" s="84">
        <f t="shared" si="26"/>
        <v>0</v>
      </c>
      <c r="S328" s="19" t="str">
        <f t="shared" si="22"/>
        <v>OK</v>
      </c>
      <c r="T328" s="48"/>
      <c r="U328" s="48"/>
      <c r="V328" s="48"/>
      <c r="W328" s="48"/>
      <c r="X328" s="48"/>
      <c r="Y328" s="50"/>
      <c r="Z328" s="50"/>
      <c r="AA328" s="50"/>
      <c r="AB328" s="50"/>
      <c r="AC328" s="50"/>
      <c r="AD328" s="50"/>
      <c r="AE328" s="50"/>
      <c r="AF328" s="51"/>
      <c r="AG328" s="51"/>
      <c r="AH328" s="51"/>
      <c r="AI328" s="51"/>
    </row>
    <row r="329" spans="1:35" ht="40" customHeight="1" x14ac:dyDescent="0.35">
      <c r="A329" s="109"/>
      <c r="B329" s="112"/>
      <c r="C329" s="33">
        <v>326</v>
      </c>
      <c r="D329" s="115"/>
      <c r="E329" s="39" t="s">
        <v>54</v>
      </c>
      <c r="F329" s="40" t="s">
        <v>37</v>
      </c>
      <c r="G329" s="40" t="s">
        <v>95</v>
      </c>
      <c r="H329" s="40" t="s">
        <v>29</v>
      </c>
      <c r="I329" s="38">
        <v>82.53</v>
      </c>
      <c r="J329" s="17">
        <v>0</v>
      </c>
      <c r="K329" s="79">
        <f t="shared" si="23"/>
        <v>0</v>
      </c>
      <c r="L329" s="81">
        <f t="shared" si="24"/>
        <v>0</v>
      </c>
      <c r="M329" s="82"/>
      <c r="N329" s="83">
        <f t="shared" si="25"/>
        <v>0</v>
      </c>
      <c r="O329" s="80"/>
      <c r="P329" s="80"/>
      <c r="Q329" s="80"/>
      <c r="R329" s="84">
        <f t="shared" si="26"/>
        <v>0</v>
      </c>
      <c r="S329" s="19" t="str">
        <f t="shared" si="22"/>
        <v>OK</v>
      </c>
      <c r="T329" s="48"/>
      <c r="U329" s="48"/>
      <c r="V329" s="48"/>
      <c r="W329" s="48"/>
      <c r="X329" s="48"/>
      <c r="Y329" s="50"/>
      <c r="Z329" s="50"/>
      <c r="AA329" s="50"/>
      <c r="AB329" s="50"/>
      <c r="AC329" s="50"/>
      <c r="AD329" s="50"/>
      <c r="AE329" s="50"/>
      <c r="AF329" s="51"/>
      <c r="AG329" s="51"/>
      <c r="AH329" s="51"/>
      <c r="AI329" s="51"/>
    </row>
    <row r="330" spans="1:35" ht="40" customHeight="1" x14ac:dyDescent="0.35">
      <c r="A330" s="109"/>
      <c r="B330" s="112"/>
      <c r="C330" s="33">
        <v>327</v>
      </c>
      <c r="D330" s="115"/>
      <c r="E330" s="39" t="s">
        <v>56</v>
      </c>
      <c r="F330" s="40" t="s">
        <v>37</v>
      </c>
      <c r="G330" s="40" t="s">
        <v>96</v>
      </c>
      <c r="H330" s="40" t="s">
        <v>29</v>
      </c>
      <c r="I330" s="38">
        <v>31.65</v>
      </c>
      <c r="J330" s="17">
        <v>0</v>
      </c>
      <c r="K330" s="79">
        <f t="shared" si="23"/>
        <v>0</v>
      </c>
      <c r="L330" s="81">
        <f t="shared" si="24"/>
        <v>0</v>
      </c>
      <c r="M330" s="82"/>
      <c r="N330" s="83">
        <f t="shared" si="25"/>
        <v>0</v>
      </c>
      <c r="O330" s="80"/>
      <c r="P330" s="80"/>
      <c r="Q330" s="80"/>
      <c r="R330" s="84">
        <f t="shared" si="26"/>
        <v>0</v>
      </c>
      <c r="S330" s="19" t="str">
        <f t="shared" si="22"/>
        <v>OK</v>
      </c>
      <c r="T330" s="48"/>
      <c r="U330" s="48"/>
      <c r="V330" s="48"/>
      <c r="W330" s="48"/>
      <c r="X330" s="48"/>
      <c r="Y330" s="50"/>
      <c r="Z330" s="50"/>
      <c r="AA330" s="50"/>
      <c r="AB330" s="50"/>
      <c r="AC330" s="50"/>
      <c r="AD330" s="50"/>
      <c r="AE330" s="50"/>
      <c r="AF330" s="51"/>
      <c r="AG330" s="51"/>
      <c r="AH330" s="51"/>
      <c r="AI330" s="51"/>
    </row>
    <row r="331" spans="1:35" ht="40" customHeight="1" x14ac:dyDescent="0.35">
      <c r="A331" s="109"/>
      <c r="B331" s="112"/>
      <c r="C331" s="33">
        <v>328</v>
      </c>
      <c r="D331" s="115"/>
      <c r="E331" s="39" t="s">
        <v>58</v>
      </c>
      <c r="F331" s="40" t="s">
        <v>37</v>
      </c>
      <c r="G331" s="40" t="s">
        <v>59</v>
      </c>
      <c r="H331" s="40" t="s">
        <v>29</v>
      </c>
      <c r="I331" s="38">
        <v>70.91</v>
      </c>
      <c r="J331" s="17">
        <v>0</v>
      </c>
      <c r="K331" s="79">
        <f t="shared" si="23"/>
        <v>0</v>
      </c>
      <c r="L331" s="81">
        <f t="shared" si="24"/>
        <v>0</v>
      </c>
      <c r="M331" s="82"/>
      <c r="N331" s="83">
        <f t="shared" si="25"/>
        <v>0</v>
      </c>
      <c r="O331" s="80"/>
      <c r="P331" s="80"/>
      <c r="Q331" s="80"/>
      <c r="R331" s="84">
        <f t="shared" si="26"/>
        <v>0</v>
      </c>
      <c r="S331" s="19" t="str">
        <f t="shared" si="22"/>
        <v>OK</v>
      </c>
      <c r="T331" s="48"/>
      <c r="U331" s="48"/>
      <c r="V331" s="48"/>
      <c r="W331" s="48"/>
      <c r="X331" s="48"/>
      <c r="Y331" s="50"/>
      <c r="Z331" s="50"/>
      <c r="AA331" s="50"/>
      <c r="AB331" s="50"/>
      <c r="AC331" s="50"/>
      <c r="AD331" s="50"/>
      <c r="AE331" s="50"/>
      <c r="AF331" s="51"/>
      <c r="AG331" s="51"/>
      <c r="AH331" s="51"/>
      <c r="AI331" s="51"/>
    </row>
    <row r="332" spans="1:35" ht="40" customHeight="1" x14ac:dyDescent="0.35">
      <c r="A332" s="109"/>
      <c r="B332" s="112"/>
      <c r="C332" s="33">
        <v>329</v>
      </c>
      <c r="D332" s="115"/>
      <c r="E332" s="39" t="s">
        <v>60</v>
      </c>
      <c r="F332" s="40" t="s">
        <v>37</v>
      </c>
      <c r="G332" s="40" t="s">
        <v>61</v>
      </c>
      <c r="H332" s="40" t="s">
        <v>29</v>
      </c>
      <c r="I332" s="38">
        <v>118.78</v>
      </c>
      <c r="J332" s="17">
        <v>0</v>
      </c>
      <c r="K332" s="79">
        <f t="shared" si="23"/>
        <v>0</v>
      </c>
      <c r="L332" s="81">
        <f t="shared" si="24"/>
        <v>0</v>
      </c>
      <c r="M332" s="82"/>
      <c r="N332" s="83">
        <f t="shared" si="25"/>
        <v>0</v>
      </c>
      <c r="O332" s="80"/>
      <c r="P332" s="80"/>
      <c r="Q332" s="80"/>
      <c r="R332" s="84">
        <f t="shared" si="26"/>
        <v>0</v>
      </c>
      <c r="S332" s="19" t="str">
        <f t="shared" si="22"/>
        <v>OK</v>
      </c>
      <c r="T332" s="48"/>
      <c r="U332" s="48"/>
      <c r="V332" s="48"/>
      <c r="W332" s="48"/>
      <c r="X332" s="48"/>
      <c r="Y332" s="50"/>
      <c r="Z332" s="50"/>
      <c r="AA332" s="50"/>
      <c r="AB332" s="50"/>
      <c r="AC332" s="50"/>
      <c r="AD332" s="50"/>
      <c r="AE332" s="50"/>
      <c r="AF332" s="51"/>
      <c r="AG332" s="51"/>
      <c r="AH332" s="51"/>
      <c r="AI332" s="51"/>
    </row>
    <row r="333" spans="1:35" ht="40" customHeight="1" x14ac:dyDescent="0.35">
      <c r="A333" s="109"/>
      <c r="B333" s="112"/>
      <c r="C333" s="33">
        <v>330</v>
      </c>
      <c r="D333" s="115"/>
      <c r="E333" s="39" t="s">
        <v>64</v>
      </c>
      <c r="F333" s="40" t="s">
        <v>125</v>
      </c>
      <c r="G333" s="40" t="s">
        <v>63</v>
      </c>
      <c r="H333" s="40" t="s">
        <v>29</v>
      </c>
      <c r="I333" s="38">
        <v>667.31</v>
      </c>
      <c r="J333" s="17">
        <v>0</v>
      </c>
      <c r="K333" s="79">
        <f t="shared" si="23"/>
        <v>0</v>
      </c>
      <c r="L333" s="81">
        <f t="shared" si="24"/>
        <v>0</v>
      </c>
      <c r="M333" s="82"/>
      <c r="N333" s="83">
        <f t="shared" si="25"/>
        <v>0</v>
      </c>
      <c r="O333" s="80"/>
      <c r="P333" s="80"/>
      <c r="Q333" s="80"/>
      <c r="R333" s="84">
        <f t="shared" si="26"/>
        <v>0</v>
      </c>
      <c r="S333" s="19" t="str">
        <f t="shared" si="22"/>
        <v>OK</v>
      </c>
      <c r="T333" s="48"/>
      <c r="U333" s="48"/>
      <c r="V333" s="48"/>
      <c r="W333" s="48"/>
      <c r="X333" s="48"/>
      <c r="Y333" s="50"/>
      <c r="Z333" s="50"/>
      <c r="AA333" s="50"/>
      <c r="AB333" s="50"/>
      <c r="AC333" s="50"/>
      <c r="AD333" s="50"/>
      <c r="AE333" s="50"/>
      <c r="AF333" s="51"/>
      <c r="AG333" s="51"/>
      <c r="AH333" s="51"/>
      <c r="AI333" s="51"/>
    </row>
    <row r="334" spans="1:35" ht="40" customHeight="1" x14ac:dyDescent="0.35">
      <c r="A334" s="109"/>
      <c r="B334" s="112"/>
      <c r="C334" s="33">
        <v>331</v>
      </c>
      <c r="D334" s="115"/>
      <c r="E334" s="39" t="s">
        <v>65</v>
      </c>
      <c r="F334" s="40" t="s">
        <v>125</v>
      </c>
      <c r="G334" s="40" t="s">
        <v>66</v>
      </c>
      <c r="H334" s="40" t="s">
        <v>29</v>
      </c>
      <c r="I334" s="38">
        <v>180.17</v>
      </c>
      <c r="J334" s="17">
        <v>0</v>
      </c>
      <c r="K334" s="79">
        <f t="shared" si="23"/>
        <v>0</v>
      </c>
      <c r="L334" s="81">
        <f t="shared" si="24"/>
        <v>0</v>
      </c>
      <c r="M334" s="82"/>
      <c r="N334" s="83">
        <f t="shared" si="25"/>
        <v>0</v>
      </c>
      <c r="O334" s="80"/>
      <c r="P334" s="80"/>
      <c r="Q334" s="80"/>
      <c r="R334" s="84">
        <f t="shared" si="26"/>
        <v>0</v>
      </c>
      <c r="S334" s="19" t="str">
        <f t="shared" si="22"/>
        <v>OK</v>
      </c>
      <c r="T334" s="48"/>
      <c r="U334" s="48"/>
      <c r="V334" s="48"/>
      <c r="W334" s="48"/>
      <c r="X334" s="48"/>
      <c r="Y334" s="50"/>
      <c r="Z334" s="50"/>
      <c r="AA334" s="50"/>
      <c r="AB334" s="50"/>
      <c r="AC334" s="50"/>
      <c r="AD334" s="50"/>
      <c r="AE334" s="50"/>
      <c r="AF334" s="51"/>
      <c r="AG334" s="51"/>
      <c r="AH334" s="51"/>
      <c r="AI334" s="51"/>
    </row>
    <row r="335" spans="1:35" ht="40" customHeight="1" x14ac:dyDescent="0.35">
      <c r="A335" s="109"/>
      <c r="B335" s="112"/>
      <c r="C335" s="33">
        <v>332</v>
      </c>
      <c r="D335" s="115"/>
      <c r="E335" s="39" t="s">
        <v>67</v>
      </c>
      <c r="F335" s="40" t="s">
        <v>125</v>
      </c>
      <c r="G335" s="40" t="s">
        <v>68</v>
      </c>
      <c r="H335" s="40" t="s">
        <v>29</v>
      </c>
      <c r="I335" s="38">
        <v>827.52</v>
      </c>
      <c r="J335" s="17">
        <v>0</v>
      </c>
      <c r="K335" s="79">
        <f t="shared" si="23"/>
        <v>0</v>
      </c>
      <c r="L335" s="81">
        <f t="shared" si="24"/>
        <v>0</v>
      </c>
      <c r="M335" s="82"/>
      <c r="N335" s="83">
        <f t="shared" si="25"/>
        <v>0</v>
      </c>
      <c r="O335" s="80"/>
      <c r="P335" s="80"/>
      <c r="Q335" s="80"/>
      <c r="R335" s="84">
        <f t="shared" si="26"/>
        <v>0</v>
      </c>
      <c r="S335" s="19" t="str">
        <f t="shared" si="22"/>
        <v>OK</v>
      </c>
      <c r="T335" s="48"/>
      <c r="U335" s="48"/>
      <c r="V335" s="48"/>
      <c r="W335" s="48"/>
      <c r="X335" s="48"/>
      <c r="Y335" s="50"/>
      <c r="Z335" s="50"/>
      <c r="AA335" s="50"/>
      <c r="AB335" s="50"/>
      <c r="AC335" s="50"/>
      <c r="AD335" s="50"/>
      <c r="AE335" s="50"/>
      <c r="AF335" s="51"/>
      <c r="AG335" s="51"/>
      <c r="AH335" s="51"/>
      <c r="AI335" s="51"/>
    </row>
    <row r="336" spans="1:35" ht="40" customHeight="1" x14ac:dyDescent="0.35">
      <c r="A336" s="109"/>
      <c r="B336" s="112"/>
      <c r="C336" s="33">
        <v>333</v>
      </c>
      <c r="D336" s="115"/>
      <c r="E336" s="39" t="s">
        <v>69</v>
      </c>
      <c r="F336" s="40" t="s">
        <v>125</v>
      </c>
      <c r="G336" s="40" t="s">
        <v>28</v>
      </c>
      <c r="H336" s="40" t="s">
        <v>29</v>
      </c>
      <c r="I336" s="38">
        <v>413.48</v>
      </c>
      <c r="J336" s="17">
        <v>0</v>
      </c>
      <c r="K336" s="79">
        <f t="shared" si="23"/>
        <v>0</v>
      </c>
      <c r="L336" s="81">
        <f t="shared" si="24"/>
        <v>0</v>
      </c>
      <c r="M336" s="82"/>
      <c r="N336" s="83">
        <f t="shared" si="25"/>
        <v>0</v>
      </c>
      <c r="O336" s="80"/>
      <c r="P336" s="80"/>
      <c r="Q336" s="80"/>
      <c r="R336" s="84">
        <f t="shared" si="26"/>
        <v>0</v>
      </c>
      <c r="S336" s="19" t="str">
        <f t="shared" si="22"/>
        <v>OK</v>
      </c>
      <c r="T336" s="48"/>
      <c r="U336" s="48"/>
      <c r="V336" s="48"/>
      <c r="W336" s="48"/>
      <c r="X336" s="48"/>
      <c r="Y336" s="50"/>
      <c r="Z336" s="50"/>
      <c r="AA336" s="50"/>
      <c r="AB336" s="50"/>
      <c r="AC336" s="50"/>
      <c r="AD336" s="50"/>
      <c r="AE336" s="50"/>
      <c r="AF336" s="51"/>
      <c r="AG336" s="51"/>
      <c r="AH336" s="51"/>
      <c r="AI336" s="51"/>
    </row>
    <row r="337" spans="1:35" ht="40" customHeight="1" x14ac:dyDescent="0.35">
      <c r="A337" s="109"/>
      <c r="B337" s="112"/>
      <c r="C337" s="33">
        <v>334</v>
      </c>
      <c r="D337" s="115"/>
      <c r="E337" s="39" t="s">
        <v>70</v>
      </c>
      <c r="F337" s="40" t="s">
        <v>125</v>
      </c>
      <c r="G337" s="40" t="s">
        <v>71</v>
      </c>
      <c r="H337" s="40" t="s">
        <v>29</v>
      </c>
      <c r="I337" s="38">
        <v>157.21</v>
      </c>
      <c r="J337" s="17">
        <v>0</v>
      </c>
      <c r="K337" s="79">
        <f t="shared" si="23"/>
        <v>0</v>
      </c>
      <c r="L337" s="81">
        <f t="shared" si="24"/>
        <v>0</v>
      </c>
      <c r="M337" s="82"/>
      <c r="N337" s="83">
        <f t="shared" si="25"/>
        <v>0</v>
      </c>
      <c r="O337" s="80"/>
      <c r="P337" s="80"/>
      <c r="Q337" s="80"/>
      <c r="R337" s="84">
        <f t="shared" si="26"/>
        <v>0</v>
      </c>
      <c r="S337" s="19" t="str">
        <f t="shared" si="22"/>
        <v>OK</v>
      </c>
      <c r="T337" s="48"/>
      <c r="U337" s="48"/>
      <c r="V337" s="48"/>
      <c r="W337" s="48"/>
      <c r="X337" s="48"/>
      <c r="Y337" s="50"/>
      <c r="Z337" s="50"/>
      <c r="AA337" s="50"/>
      <c r="AB337" s="50"/>
      <c r="AC337" s="50"/>
      <c r="AD337" s="50"/>
      <c r="AE337" s="50"/>
      <c r="AF337" s="51"/>
      <c r="AG337" s="51"/>
      <c r="AH337" s="51"/>
      <c r="AI337" s="51"/>
    </row>
    <row r="338" spans="1:35" ht="40" customHeight="1" x14ac:dyDescent="0.35">
      <c r="A338" s="109"/>
      <c r="B338" s="112"/>
      <c r="C338" s="33">
        <v>335</v>
      </c>
      <c r="D338" s="115"/>
      <c r="E338" s="39" t="s">
        <v>72</v>
      </c>
      <c r="F338" s="40" t="s">
        <v>125</v>
      </c>
      <c r="G338" s="40" t="s">
        <v>73</v>
      </c>
      <c r="H338" s="40" t="s">
        <v>29</v>
      </c>
      <c r="I338" s="38">
        <v>916.17</v>
      </c>
      <c r="J338" s="17">
        <v>0</v>
      </c>
      <c r="K338" s="79">
        <f t="shared" si="23"/>
        <v>0</v>
      </c>
      <c r="L338" s="81">
        <f t="shared" si="24"/>
        <v>0</v>
      </c>
      <c r="M338" s="82"/>
      <c r="N338" s="83">
        <f t="shared" si="25"/>
        <v>0</v>
      </c>
      <c r="O338" s="80"/>
      <c r="P338" s="80"/>
      <c r="Q338" s="80"/>
      <c r="R338" s="84">
        <f t="shared" si="26"/>
        <v>0</v>
      </c>
      <c r="S338" s="19" t="str">
        <f t="shared" si="22"/>
        <v>OK</v>
      </c>
      <c r="T338" s="48"/>
      <c r="U338" s="48"/>
      <c r="V338" s="48"/>
      <c r="W338" s="48"/>
      <c r="X338" s="48"/>
      <c r="Y338" s="50"/>
      <c r="Z338" s="50"/>
      <c r="AA338" s="50"/>
      <c r="AB338" s="50"/>
      <c r="AC338" s="50"/>
      <c r="AD338" s="50"/>
      <c r="AE338" s="50"/>
      <c r="AF338" s="51"/>
      <c r="AG338" s="51"/>
      <c r="AH338" s="51"/>
      <c r="AI338" s="51"/>
    </row>
    <row r="339" spans="1:35" ht="40" customHeight="1" x14ac:dyDescent="0.35">
      <c r="A339" s="109"/>
      <c r="B339" s="112"/>
      <c r="C339" s="33">
        <v>336</v>
      </c>
      <c r="D339" s="115"/>
      <c r="E339" s="39" t="s">
        <v>74</v>
      </c>
      <c r="F339" s="40" t="s">
        <v>125</v>
      </c>
      <c r="G339" s="40" t="s">
        <v>75</v>
      </c>
      <c r="H339" s="40" t="s">
        <v>29</v>
      </c>
      <c r="I339" s="38">
        <v>1278.82</v>
      </c>
      <c r="J339" s="17">
        <v>0</v>
      </c>
      <c r="K339" s="79">
        <f t="shared" si="23"/>
        <v>0</v>
      </c>
      <c r="L339" s="81">
        <f t="shared" si="24"/>
        <v>0</v>
      </c>
      <c r="M339" s="82"/>
      <c r="N339" s="83">
        <f t="shared" si="25"/>
        <v>0</v>
      </c>
      <c r="O339" s="80"/>
      <c r="P339" s="80"/>
      <c r="Q339" s="80"/>
      <c r="R339" s="84">
        <f t="shared" si="26"/>
        <v>0</v>
      </c>
      <c r="S339" s="19" t="str">
        <f t="shared" si="22"/>
        <v>OK</v>
      </c>
      <c r="T339" s="48"/>
      <c r="U339" s="48"/>
      <c r="V339" s="48"/>
      <c r="W339" s="48"/>
      <c r="X339" s="48"/>
      <c r="Y339" s="50"/>
      <c r="Z339" s="50"/>
      <c r="AA339" s="50"/>
      <c r="AB339" s="50"/>
      <c r="AC339" s="50"/>
      <c r="AD339" s="50"/>
      <c r="AE339" s="50"/>
      <c r="AF339" s="51"/>
      <c r="AG339" s="51"/>
      <c r="AH339" s="51"/>
      <c r="AI339" s="51"/>
    </row>
    <row r="340" spans="1:35" ht="40" customHeight="1" x14ac:dyDescent="0.35">
      <c r="A340" s="109"/>
      <c r="B340" s="112"/>
      <c r="C340" s="33">
        <v>337</v>
      </c>
      <c r="D340" s="115"/>
      <c r="E340" s="39" t="s">
        <v>76</v>
      </c>
      <c r="F340" s="40" t="s">
        <v>125</v>
      </c>
      <c r="G340" s="40" t="s">
        <v>28</v>
      </c>
      <c r="H340" s="40" t="s">
        <v>29</v>
      </c>
      <c r="I340" s="38">
        <v>684.04</v>
      </c>
      <c r="J340" s="17">
        <v>0</v>
      </c>
      <c r="K340" s="79">
        <f t="shared" si="23"/>
        <v>0</v>
      </c>
      <c r="L340" s="81">
        <f t="shared" si="24"/>
        <v>0</v>
      </c>
      <c r="M340" s="82"/>
      <c r="N340" s="83">
        <f t="shared" si="25"/>
        <v>0</v>
      </c>
      <c r="O340" s="80"/>
      <c r="P340" s="80"/>
      <c r="Q340" s="80"/>
      <c r="R340" s="84">
        <f t="shared" si="26"/>
        <v>0</v>
      </c>
      <c r="S340" s="19" t="str">
        <f t="shared" si="22"/>
        <v>OK</v>
      </c>
      <c r="T340" s="48"/>
      <c r="U340" s="48"/>
      <c r="V340" s="48"/>
      <c r="W340" s="48"/>
      <c r="X340" s="48"/>
      <c r="Y340" s="50"/>
      <c r="Z340" s="50"/>
      <c r="AA340" s="50"/>
      <c r="AB340" s="50"/>
      <c r="AC340" s="50"/>
      <c r="AD340" s="50"/>
      <c r="AE340" s="50"/>
      <c r="AF340" s="51"/>
      <c r="AG340" s="51"/>
      <c r="AH340" s="51"/>
      <c r="AI340" s="51"/>
    </row>
    <row r="341" spans="1:35" ht="40" customHeight="1" x14ac:dyDescent="0.35">
      <c r="A341" s="109"/>
      <c r="B341" s="112"/>
      <c r="C341" s="33">
        <v>338</v>
      </c>
      <c r="D341" s="115"/>
      <c r="E341" s="39" t="s">
        <v>77</v>
      </c>
      <c r="F341" s="40" t="s">
        <v>125</v>
      </c>
      <c r="G341" s="40" t="s">
        <v>28</v>
      </c>
      <c r="H341" s="40" t="s">
        <v>29</v>
      </c>
      <c r="I341" s="38">
        <v>1291.77</v>
      </c>
      <c r="J341" s="17">
        <v>0</v>
      </c>
      <c r="K341" s="79">
        <f t="shared" si="23"/>
        <v>0</v>
      </c>
      <c r="L341" s="81">
        <f t="shared" si="24"/>
        <v>0</v>
      </c>
      <c r="M341" s="82"/>
      <c r="N341" s="83">
        <f t="shared" si="25"/>
        <v>0</v>
      </c>
      <c r="O341" s="80"/>
      <c r="P341" s="80"/>
      <c r="Q341" s="80"/>
      <c r="R341" s="84">
        <f t="shared" si="26"/>
        <v>0</v>
      </c>
      <c r="S341" s="19" t="str">
        <f t="shared" si="22"/>
        <v>OK</v>
      </c>
      <c r="T341" s="48"/>
      <c r="U341" s="48"/>
      <c r="V341" s="48"/>
      <c r="W341" s="48"/>
      <c r="X341" s="48"/>
      <c r="Y341" s="50"/>
      <c r="Z341" s="50"/>
      <c r="AA341" s="50"/>
      <c r="AB341" s="50"/>
      <c r="AC341" s="50"/>
      <c r="AD341" s="50"/>
      <c r="AE341" s="50"/>
      <c r="AF341" s="51"/>
      <c r="AG341" s="51"/>
      <c r="AH341" s="51"/>
      <c r="AI341" s="51"/>
    </row>
    <row r="342" spans="1:35" ht="40" customHeight="1" x14ac:dyDescent="0.35">
      <c r="A342" s="109"/>
      <c r="B342" s="112"/>
      <c r="C342" s="33">
        <v>339</v>
      </c>
      <c r="D342" s="115"/>
      <c r="E342" s="39" t="s">
        <v>78</v>
      </c>
      <c r="F342" s="40" t="s">
        <v>125</v>
      </c>
      <c r="G342" s="40" t="s">
        <v>28</v>
      </c>
      <c r="H342" s="40" t="s">
        <v>29</v>
      </c>
      <c r="I342" s="38">
        <v>85.89</v>
      </c>
      <c r="J342" s="17">
        <v>0</v>
      </c>
      <c r="K342" s="79">
        <f t="shared" si="23"/>
        <v>0</v>
      </c>
      <c r="L342" s="81">
        <f t="shared" si="24"/>
        <v>0</v>
      </c>
      <c r="M342" s="82"/>
      <c r="N342" s="83">
        <f t="shared" si="25"/>
        <v>0</v>
      </c>
      <c r="O342" s="80"/>
      <c r="P342" s="80"/>
      <c r="Q342" s="80"/>
      <c r="R342" s="84">
        <f t="shared" si="26"/>
        <v>0</v>
      </c>
      <c r="S342" s="19" t="str">
        <f t="shared" si="22"/>
        <v>OK</v>
      </c>
      <c r="T342" s="48"/>
      <c r="U342" s="48"/>
      <c r="V342" s="48"/>
      <c r="W342" s="48"/>
      <c r="X342" s="48"/>
      <c r="Y342" s="50"/>
      <c r="Z342" s="50"/>
      <c r="AA342" s="50"/>
      <c r="AB342" s="50"/>
      <c r="AC342" s="50"/>
      <c r="AD342" s="50"/>
      <c r="AE342" s="50"/>
      <c r="AF342" s="51"/>
      <c r="AG342" s="51"/>
      <c r="AH342" s="51"/>
      <c r="AI342" s="51"/>
    </row>
    <row r="343" spans="1:35" ht="40" customHeight="1" x14ac:dyDescent="0.35">
      <c r="A343" s="109"/>
      <c r="B343" s="112"/>
      <c r="C343" s="33">
        <v>340</v>
      </c>
      <c r="D343" s="115"/>
      <c r="E343" s="39" t="s">
        <v>131</v>
      </c>
      <c r="F343" s="40" t="s">
        <v>125</v>
      </c>
      <c r="G343" s="40" t="s">
        <v>28</v>
      </c>
      <c r="H343" s="40" t="s">
        <v>29</v>
      </c>
      <c r="I343" s="38">
        <v>81.319999999999993</v>
      </c>
      <c r="J343" s="17">
        <v>0</v>
      </c>
      <c r="K343" s="79">
        <f t="shared" si="23"/>
        <v>0</v>
      </c>
      <c r="L343" s="81">
        <f t="shared" si="24"/>
        <v>0</v>
      </c>
      <c r="M343" s="82"/>
      <c r="N343" s="83">
        <f t="shared" si="25"/>
        <v>0</v>
      </c>
      <c r="O343" s="80"/>
      <c r="P343" s="80"/>
      <c r="Q343" s="80"/>
      <c r="R343" s="84">
        <f t="shared" si="26"/>
        <v>0</v>
      </c>
      <c r="S343" s="19" t="str">
        <f t="shared" si="22"/>
        <v>OK</v>
      </c>
      <c r="T343" s="48"/>
      <c r="U343" s="48"/>
      <c r="V343" s="48"/>
      <c r="W343" s="48"/>
      <c r="X343" s="48"/>
      <c r="Y343" s="50"/>
      <c r="Z343" s="50"/>
      <c r="AA343" s="50"/>
      <c r="AB343" s="50"/>
      <c r="AC343" s="50"/>
      <c r="AD343" s="50"/>
      <c r="AE343" s="50"/>
      <c r="AF343" s="51"/>
      <c r="AG343" s="51"/>
      <c r="AH343" s="51"/>
      <c r="AI343" s="51"/>
    </row>
    <row r="344" spans="1:35" ht="40" customHeight="1" x14ac:dyDescent="0.35">
      <c r="A344" s="109"/>
      <c r="B344" s="112"/>
      <c r="C344" s="33">
        <v>341</v>
      </c>
      <c r="D344" s="115"/>
      <c r="E344" s="39" t="s">
        <v>133</v>
      </c>
      <c r="F344" s="40" t="s">
        <v>37</v>
      </c>
      <c r="G344" s="40" t="s">
        <v>80</v>
      </c>
      <c r="H344" s="40" t="s">
        <v>29</v>
      </c>
      <c r="I344" s="38">
        <v>23.66</v>
      </c>
      <c r="J344" s="17">
        <v>0</v>
      </c>
      <c r="K344" s="79">
        <f t="shared" si="23"/>
        <v>0</v>
      </c>
      <c r="L344" s="81">
        <f t="shared" si="24"/>
        <v>0</v>
      </c>
      <c r="M344" s="82"/>
      <c r="N344" s="83">
        <f t="shared" si="25"/>
        <v>0</v>
      </c>
      <c r="O344" s="80"/>
      <c r="P344" s="80"/>
      <c r="Q344" s="80"/>
      <c r="R344" s="84">
        <f t="shared" si="26"/>
        <v>0</v>
      </c>
      <c r="S344" s="19" t="str">
        <f t="shared" si="22"/>
        <v>OK</v>
      </c>
      <c r="T344" s="48"/>
      <c r="U344" s="48"/>
      <c r="V344" s="48"/>
      <c r="W344" s="48"/>
      <c r="X344" s="48"/>
      <c r="Y344" s="50"/>
      <c r="Z344" s="50"/>
      <c r="AA344" s="50"/>
      <c r="AB344" s="50"/>
      <c r="AC344" s="50"/>
      <c r="AD344" s="50"/>
      <c r="AE344" s="50"/>
      <c r="AF344" s="51"/>
      <c r="AG344" s="51"/>
      <c r="AH344" s="51"/>
      <c r="AI344" s="51"/>
    </row>
    <row r="345" spans="1:35" ht="40" customHeight="1" x14ac:dyDescent="0.35">
      <c r="A345" s="109"/>
      <c r="B345" s="112"/>
      <c r="C345" s="33">
        <v>342</v>
      </c>
      <c r="D345" s="115"/>
      <c r="E345" s="39" t="s">
        <v>134</v>
      </c>
      <c r="F345" s="40" t="s">
        <v>37</v>
      </c>
      <c r="G345" s="40" t="s">
        <v>81</v>
      </c>
      <c r="H345" s="40" t="s">
        <v>29</v>
      </c>
      <c r="I345" s="38">
        <v>24.79</v>
      </c>
      <c r="J345" s="17">
        <v>0</v>
      </c>
      <c r="K345" s="79">
        <f t="shared" si="23"/>
        <v>0</v>
      </c>
      <c r="L345" s="81">
        <f t="shared" si="24"/>
        <v>0</v>
      </c>
      <c r="M345" s="82"/>
      <c r="N345" s="83">
        <f t="shared" si="25"/>
        <v>0</v>
      </c>
      <c r="O345" s="80"/>
      <c r="P345" s="80"/>
      <c r="Q345" s="80"/>
      <c r="R345" s="84">
        <f t="shared" si="26"/>
        <v>0</v>
      </c>
      <c r="S345" s="19" t="str">
        <f t="shared" si="22"/>
        <v>OK</v>
      </c>
      <c r="T345" s="48"/>
      <c r="U345" s="48"/>
      <c r="V345" s="48"/>
      <c r="W345" s="48"/>
      <c r="X345" s="48"/>
      <c r="Y345" s="50"/>
      <c r="Z345" s="50"/>
      <c r="AA345" s="50"/>
      <c r="AB345" s="50"/>
      <c r="AC345" s="50"/>
      <c r="AD345" s="50"/>
      <c r="AE345" s="50"/>
      <c r="AF345" s="51"/>
      <c r="AG345" s="51"/>
      <c r="AH345" s="51"/>
      <c r="AI345" s="51"/>
    </row>
    <row r="346" spans="1:35" ht="40" customHeight="1" x14ac:dyDescent="0.35">
      <c r="A346" s="109"/>
      <c r="B346" s="112"/>
      <c r="C346" s="33">
        <v>343</v>
      </c>
      <c r="D346" s="115"/>
      <c r="E346" s="39" t="s">
        <v>135</v>
      </c>
      <c r="F346" s="40" t="s">
        <v>37</v>
      </c>
      <c r="G346" s="40" t="s">
        <v>82</v>
      </c>
      <c r="H346" s="40" t="s">
        <v>29</v>
      </c>
      <c r="I346" s="38">
        <v>62.42</v>
      </c>
      <c r="J346" s="17">
        <v>0</v>
      </c>
      <c r="K346" s="79">
        <f t="shared" si="23"/>
        <v>0</v>
      </c>
      <c r="L346" s="81">
        <f t="shared" si="24"/>
        <v>0</v>
      </c>
      <c r="M346" s="82"/>
      <c r="N346" s="83">
        <f t="shared" si="25"/>
        <v>0</v>
      </c>
      <c r="O346" s="80"/>
      <c r="P346" s="80"/>
      <c r="Q346" s="80"/>
      <c r="R346" s="84">
        <f t="shared" si="26"/>
        <v>0</v>
      </c>
      <c r="S346" s="19" t="str">
        <f t="shared" si="22"/>
        <v>OK</v>
      </c>
      <c r="T346" s="48"/>
      <c r="U346" s="48"/>
      <c r="V346" s="48"/>
      <c r="W346" s="48"/>
      <c r="X346" s="48"/>
      <c r="Y346" s="50"/>
      <c r="Z346" s="50"/>
      <c r="AA346" s="50"/>
      <c r="AB346" s="50"/>
      <c r="AC346" s="50"/>
      <c r="AD346" s="50"/>
      <c r="AE346" s="50"/>
      <c r="AF346" s="51"/>
      <c r="AG346" s="51"/>
      <c r="AH346" s="51"/>
      <c r="AI346" s="51"/>
    </row>
    <row r="347" spans="1:35" ht="40" customHeight="1" x14ac:dyDescent="0.35">
      <c r="A347" s="109"/>
      <c r="B347" s="112"/>
      <c r="C347" s="33">
        <v>344</v>
      </c>
      <c r="D347" s="115"/>
      <c r="E347" s="39" t="s">
        <v>136</v>
      </c>
      <c r="F347" s="40" t="s">
        <v>37</v>
      </c>
      <c r="G347" s="40" t="s">
        <v>83</v>
      </c>
      <c r="H347" s="40" t="s">
        <v>29</v>
      </c>
      <c r="I347" s="38">
        <v>32.659999999999997</v>
      </c>
      <c r="J347" s="17">
        <v>0</v>
      </c>
      <c r="K347" s="79">
        <f t="shared" si="23"/>
        <v>0</v>
      </c>
      <c r="L347" s="81">
        <f t="shared" si="24"/>
        <v>0</v>
      </c>
      <c r="M347" s="82"/>
      <c r="N347" s="83">
        <f t="shared" si="25"/>
        <v>0</v>
      </c>
      <c r="O347" s="80"/>
      <c r="P347" s="80"/>
      <c r="Q347" s="80"/>
      <c r="R347" s="84">
        <f t="shared" si="26"/>
        <v>0</v>
      </c>
      <c r="S347" s="19" t="str">
        <f t="shared" si="22"/>
        <v>OK</v>
      </c>
      <c r="T347" s="48"/>
      <c r="U347" s="48"/>
      <c r="V347" s="48"/>
      <c r="W347" s="48"/>
      <c r="X347" s="48"/>
      <c r="Y347" s="50"/>
      <c r="Z347" s="50"/>
      <c r="AA347" s="50"/>
      <c r="AB347" s="50"/>
      <c r="AC347" s="50"/>
      <c r="AD347" s="50"/>
      <c r="AE347" s="50"/>
      <c r="AF347" s="51"/>
      <c r="AG347" s="51"/>
      <c r="AH347" s="51"/>
      <c r="AI347" s="51"/>
    </row>
    <row r="348" spans="1:35" ht="40" customHeight="1" x14ac:dyDescent="0.35">
      <c r="A348" s="109"/>
      <c r="B348" s="112"/>
      <c r="C348" s="33">
        <v>345</v>
      </c>
      <c r="D348" s="115"/>
      <c r="E348" s="39" t="s">
        <v>86</v>
      </c>
      <c r="F348" s="40" t="s">
        <v>125</v>
      </c>
      <c r="G348" s="40" t="s">
        <v>87</v>
      </c>
      <c r="H348" s="40" t="s">
        <v>29</v>
      </c>
      <c r="I348" s="38">
        <v>552.51</v>
      </c>
      <c r="J348" s="17">
        <v>0</v>
      </c>
      <c r="K348" s="79">
        <f t="shared" si="23"/>
        <v>0</v>
      </c>
      <c r="L348" s="81">
        <f t="shared" si="24"/>
        <v>0</v>
      </c>
      <c r="M348" s="82"/>
      <c r="N348" s="83">
        <f t="shared" si="25"/>
        <v>0</v>
      </c>
      <c r="O348" s="80"/>
      <c r="P348" s="80"/>
      <c r="Q348" s="80"/>
      <c r="R348" s="84">
        <f t="shared" si="26"/>
        <v>0</v>
      </c>
      <c r="S348" s="19" t="str">
        <f t="shared" si="22"/>
        <v>OK</v>
      </c>
      <c r="T348" s="48"/>
      <c r="U348" s="48"/>
      <c r="V348" s="48"/>
      <c r="W348" s="48"/>
      <c r="X348" s="48"/>
      <c r="Y348" s="50"/>
      <c r="Z348" s="50"/>
      <c r="AA348" s="50"/>
      <c r="AB348" s="50"/>
      <c r="AC348" s="50"/>
      <c r="AD348" s="50"/>
      <c r="AE348" s="50"/>
      <c r="AF348" s="51"/>
      <c r="AG348" s="51"/>
      <c r="AH348" s="51"/>
      <c r="AI348" s="51"/>
    </row>
    <row r="349" spans="1:35" ht="40" customHeight="1" x14ac:dyDescent="0.35">
      <c r="A349" s="109"/>
      <c r="B349" s="112"/>
      <c r="C349" s="33">
        <v>346</v>
      </c>
      <c r="D349" s="115"/>
      <c r="E349" s="39" t="s">
        <v>88</v>
      </c>
      <c r="F349" s="40" t="s">
        <v>125</v>
      </c>
      <c r="G349" s="40" t="s">
        <v>28</v>
      </c>
      <c r="H349" s="40" t="s">
        <v>29</v>
      </c>
      <c r="I349" s="38">
        <v>1097.5</v>
      </c>
      <c r="J349" s="17">
        <v>0</v>
      </c>
      <c r="K349" s="79">
        <f t="shared" si="23"/>
        <v>0</v>
      </c>
      <c r="L349" s="81">
        <f t="shared" si="24"/>
        <v>0</v>
      </c>
      <c r="M349" s="82"/>
      <c r="N349" s="83">
        <f t="shared" si="25"/>
        <v>0</v>
      </c>
      <c r="O349" s="80"/>
      <c r="P349" s="80"/>
      <c r="Q349" s="80"/>
      <c r="R349" s="84">
        <f t="shared" si="26"/>
        <v>0</v>
      </c>
      <c r="S349" s="19" t="str">
        <f t="shared" si="22"/>
        <v>OK</v>
      </c>
      <c r="T349" s="48"/>
      <c r="U349" s="48"/>
      <c r="V349" s="48"/>
      <c r="W349" s="48"/>
      <c r="X349" s="48"/>
      <c r="Y349" s="50"/>
      <c r="Z349" s="50"/>
      <c r="AA349" s="50"/>
      <c r="AB349" s="50"/>
      <c r="AC349" s="50"/>
      <c r="AD349" s="50"/>
      <c r="AE349" s="50"/>
      <c r="AF349" s="51"/>
      <c r="AG349" s="51"/>
      <c r="AH349" s="51"/>
      <c r="AI349" s="51"/>
    </row>
    <row r="350" spans="1:35" ht="40" customHeight="1" x14ac:dyDescent="0.35">
      <c r="A350" s="109"/>
      <c r="B350" s="112"/>
      <c r="C350" s="33">
        <v>347</v>
      </c>
      <c r="D350" s="115"/>
      <c r="E350" s="39" t="s">
        <v>89</v>
      </c>
      <c r="F350" s="40" t="s">
        <v>37</v>
      </c>
      <c r="G350" s="40" t="s">
        <v>28</v>
      </c>
      <c r="H350" s="40" t="s">
        <v>29</v>
      </c>
      <c r="I350" s="38">
        <v>229.04</v>
      </c>
      <c r="J350" s="17">
        <v>0</v>
      </c>
      <c r="K350" s="79">
        <f t="shared" si="23"/>
        <v>0</v>
      </c>
      <c r="L350" s="81">
        <f t="shared" si="24"/>
        <v>0</v>
      </c>
      <c r="M350" s="82"/>
      <c r="N350" s="83">
        <f t="shared" si="25"/>
        <v>0</v>
      </c>
      <c r="O350" s="80"/>
      <c r="P350" s="80"/>
      <c r="Q350" s="80"/>
      <c r="R350" s="84">
        <f t="shared" si="26"/>
        <v>0</v>
      </c>
      <c r="S350" s="19" t="str">
        <f t="shared" si="22"/>
        <v>OK</v>
      </c>
      <c r="T350" s="48"/>
      <c r="U350" s="48"/>
      <c r="V350" s="48"/>
      <c r="W350" s="48"/>
      <c r="X350" s="48"/>
      <c r="Y350" s="50"/>
      <c r="Z350" s="50"/>
      <c r="AA350" s="50"/>
      <c r="AB350" s="50"/>
      <c r="AC350" s="50"/>
      <c r="AD350" s="50"/>
      <c r="AE350" s="50"/>
      <c r="AF350" s="51"/>
      <c r="AG350" s="51"/>
      <c r="AH350" s="51"/>
      <c r="AI350" s="51"/>
    </row>
    <row r="351" spans="1:35" ht="40" customHeight="1" x14ac:dyDescent="0.35">
      <c r="A351" s="109"/>
      <c r="B351" s="112"/>
      <c r="C351" s="33">
        <v>348</v>
      </c>
      <c r="D351" s="115"/>
      <c r="E351" s="39" t="s">
        <v>90</v>
      </c>
      <c r="F351" s="40" t="s">
        <v>37</v>
      </c>
      <c r="G351" s="40" t="s">
        <v>28</v>
      </c>
      <c r="H351" s="40" t="s">
        <v>29</v>
      </c>
      <c r="I351" s="38">
        <v>128.83000000000001</v>
      </c>
      <c r="J351" s="17">
        <v>0</v>
      </c>
      <c r="K351" s="79">
        <f t="shared" si="23"/>
        <v>0</v>
      </c>
      <c r="L351" s="81">
        <f t="shared" si="24"/>
        <v>0</v>
      </c>
      <c r="M351" s="82"/>
      <c r="N351" s="83">
        <f t="shared" si="25"/>
        <v>0</v>
      </c>
      <c r="O351" s="80"/>
      <c r="P351" s="80"/>
      <c r="Q351" s="80"/>
      <c r="R351" s="84">
        <f t="shared" si="26"/>
        <v>0</v>
      </c>
      <c r="S351" s="19" t="str">
        <f t="shared" si="22"/>
        <v>OK</v>
      </c>
      <c r="T351" s="48"/>
      <c r="U351" s="48"/>
      <c r="V351" s="48"/>
      <c r="W351" s="48"/>
      <c r="X351" s="48"/>
      <c r="Y351" s="50"/>
      <c r="Z351" s="50"/>
      <c r="AA351" s="50"/>
      <c r="AB351" s="50"/>
      <c r="AC351" s="50"/>
      <c r="AD351" s="50"/>
      <c r="AE351" s="50"/>
      <c r="AF351" s="51"/>
      <c r="AG351" s="51"/>
      <c r="AH351" s="51"/>
      <c r="AI351" s="51"/>
    </row>
    <row r="352" spans="1:35" ht="40" customHeight="1" x14ac:dyDescent="0.35">
      <c r="A352" s="109"/>
      <c r="B352" s="112"/>
      <c r="C352" s="33">
        <v>349</v>
      </c>
      <c r="D352" s="115"/>
      <c r="E352" s="39" t="s">
        <v>91</v>
      </c>
      <c r="F352" s="40" t="s">
        <v>37</v>
      </c>
      <c r="G352" s="40" t="s">
        <v>92</v>
      </c>
      <c r="H352" s="40" t="s">
        <v>29</v>
      </c>
      <c r="I352" s="38">
        <v>23.1</v>
      </c>
      <c r="J352" s="17">
        <v>0</v>
      </c>
      <c r="K352" s="79">
        <f t="shared" si="23"/>
        <v>0</v>
      </c>
      <c r="L352" s="81">
        <f t="shared" si="24"/>
        <v>0</v>
      </c>
      <c r="M352" s="82"/>
      <c r="N352" s="83">
        <f t="shared" si="25"/>
        <v>0</v>
      </c>
      <c r="O352" s="80"/>
      <c r="P352" s="80"/>
      <c r="Q352" s="80"/>
      <c r="R352" s="84">
        <f t="shared" si="26"/>
        <v>0</v>
      </c>
      <c r="S352" s="19" t="str">
        <f t="shared" si="22"/>
        <v>OK</v>
      </c>
      <c r="T352" s="48"/>
      <c r="U352" s="48"/>
      <c r="V352" s="48"/>
      <c r="W352" s="48"/>
      <c r="X352" s="48"/>
      <c r="Y352" s="50"/>
      <c r="Z352" s="50"/>
      <c r="AA352" s="50"/>
      <c r="AB352" s="50"/>
      <c r="AC352" s="50"/>
      <c r="AD352" s="50"/>
      <c r="AE352" s="50"/>
      <c r="AF352" s="51"/>
      <c r="AG352" s="51"/>
      <c r="AH352" s="51"/>
      <c r="AI352" s="51"/>
    </row>
    <row r="353" spans="1:35" ht="40" customHeight="1" x14ac:dyDescent="0.35">
      <c r="A353" s="109"/>
      <c r="B353" s="112"/>
      <c r="C353" s="33">
        <v>350</v>
      </c>
      <c r="D353" s="115"/>
      <c r="E353" s="39" t="s">
        <v>93</v>
      </c>
      <c r="F353" s="40" t="s">
        <v>125</v>
      </c>
      <c r="G353" s="40" t="s">
        <v>28</v>
      </c>
      <c r="H353" s="40" t="s">
        <v>29</v>
      </c>
      <c r="I353" s="38">
        <v>213.77</v>
      </c>
      <c r="J353" s="17">
        <v>0</v>
      </c>
      <c r="K353" s="79">
        <f t="shared" si="23"/>
        <v>0</v>
      </c>
      <c r="L353" s="81">
        <f t="shared" si="24"/>
        <v>0</v>
      </c>
      <c r="M353" s="82"/>
      <c r="N353" s="83">
        <f t="shared" si="25"/>
        <v>0</v>
      </c>
      <c r="O353" s="80"/>
      <c r="P353" s="80"/>
      <c r="Q353" s="80"/>
      <c r="R353" s="84">
        <f t="shared" si="26"/>
        <v>0</v>
      </c>
      <c r="S353" s="19" t="str">
        <f t="shared" si="22"/>
        <v>OK</v>
      </c>
      <c r="T353" s="48"/>
      <c r="U353" s="48"/>
      <c r="V353" s="48"/>
      <c r="W353" s="48"/>
      <c r="X353" s="48"/>
      <c r="Y353" s="50"/>
      <c r="Z353" s="50"/>
      <c r="AA353" s="50"/>
      <c r="AB353" s="50"/>
      <c r="AC353" s="50"/>
      <c r="AD353" s="50"/>
      <c r="AE353" s="50"/>
      <c r="AF353" s="51"/>
      <c r="AG353" s="51"/>
      <c r="AH353" s="51"/>
      <c r="AI353" s="51"/>
    </row>
    <row r="354" spans="1:35" ht="40" customHeight="1" x14ac:dyDescent="0.35">
      <c r="A354" s="110"/>
      <c r="B354" s="113"/>
      <c r="C354" s="41">
        <v>351</v>
      </c>
      <c r="D354" s="116"/>
      <c r="E354" s="39" t="s">
        <v>94</v>
      </c>
      <c r="F354" s="40" t="s">
        <v>125</v>
      </c>
      <c r="G354" s="40" t="s">
        <v>28</v>
      </c>
      <c r="H354" s="40" t="s">
        <v>29</v>
      </c>
      <c r="I354" s="38">
        <v>233.81</v>
      </c>
      <c r="J354" s="17">
        <v>0</v>
      </c>
      <c r="K354" s="79">
        <f t="shared" si="23"/>
        <v>0</v>
      </c>
      <c r="L354" s="81">
        <f t="shared" si="24"/>
        <v>0</v>
      </c>
      <c r="M354" s="82"/>
      <c r="N354" s="83">
        <f t="shared" si="25"/>
        <v>0</v>
      </c>
      <c r="O354" s="80"/>
      <c r="P354" s="80"/>
      <c r="Q354" s="80"/>
      <c r="R354" s="84">
        <f t="shared" si="26"/>
        <v>0</v>
      </c>
      <c r="S354" s="19" t="str">
        <f t="shared" si="22"/>
        <v>OK</v>
      </c>
      <c r="T354" s="48"/>
      <c r="U354" s="48"/>
      <c r="V354" s="48"/>
      <c r="W354" s="48"/>
      <c r="X354" s="48"/>
      <c r="Y354" s="50"/>
      <c r="Z354" s="50"/>
      <c r="AA354" s="50"/>
      <c r="AB354" s="50"/>
      <c r="AC354" s="50"/>
      <c r="AD354" s="50"/>
      <c r="AE354" s="50"/>
      <c r="AF354" s="51"/>
      <c r="AG354" s="51"/>
      <c r="AH354" s="51"/>
      <c r="AI354" s="51"/>
    </row>
    <row r="355" spans="1:35" ht="24" customHeight="1" x14ac:dyDescent="0.6">
      <c r="J355" s="85">
        <f t="shared" ref="J355:L355" si="27">SUMPRODUCT($I$4:$I$354,J4:J354)</f>
        <v>399941.64999999997</v>
      </c>
      <c r="K355" s="85">
        <f t="shared" si="27"/>
        <v>0</v>
      </c>
      <c r="L355" s="85">
        <f t="shared" si="27"/>
        <v>0</v>
      </c>
      <c r="M355" s="45"/>
      <c r="N355" s="45"/>
      <c r="O355" s="45"/>
      <c r="P355" s="45"/>
      <c r="Q355" s="45"/>
      <c r="T355" s="31">
        <f t="shared" ref="T355:AI355" si="28">SUMPRODUCT($I$4:$I$354,T4:T354)</f>
        <v>0</v>
      </c>
      <c r="U355" s="31">
        <f t="shared" si="28"/>
        <v>0</v>
      </c>
      <c r="V355" s="31">
        <f t="shared" si="28"/>
        <v>0</v>
      </c>
      <c r="W355" s="31">
        <f t="shared" si="28"/>
        <v>0</v>
      </c>
      <c r="X355" s="31">
        <f t="shared" si="28"/>
        <v>0</v>
      </c>
      <c r="Y355" s="31">
        <f t="shared" si="28"/>
        <v>0</v>
      </c>
      <c r="Z355" s="31">
        <f t="shared" si="28"/>
        <v>0</v>
      </c>
      <c r="AA355" s="31">
        <f t="shared" si="28"/>
        <v>0</v>
      </c>
      <c r="AB355" s="31">
        <f t="shared" si="28"/>
        <v>0</v>
      </c>
      <c r="AC355" s="31">
        <f t="shared" si="28"/>
        <v>0</v>
      </c>
      <c r="AD355" s="31">
        <f t="shared" si="28"/>
        <v>0</v>
      </c>
      <c r="AE355" s="31">
        <f t="shared" si="28"/>
        <v>0</v>
      </c>
      <c r="AF355" s="31">
        <f t="shared" si="28"/>
        <v>0</v>
      </c>
      <c r="AG355" s="31">
        <f t="shared" si="28"/>
        <v>0</v>
      </c>
      <c r="AH355" s="31">
        <f t="shared" si="28"/>
        <v>0</v>
      </c>
      <c r="AI355" s="31">
        <f t="shared" si="28"/>
        <v>0</v>
      </c>
    </row>
    <row r="360" spans="1:35" ht="40" customHeight="1" x14ac:dyDescent="0.6">
      <c r="A360" s="58"/>
      <c r="D360" s="61"/>
    </row>
    <row r="361" spans="1:35" ht="40" customHeight="1" x14ac:dyDescent="0.6">
      <c r="A361" s="58"/>
      <c r="D361" s="61"/>
    </row>
    <row r="362" spans="1:35" ht="40" customHeight="1" x14ac:dyDescent="0.6">
      <c r="A362" s="58"/>
      <c r="D362" s="61"/>
    </row>
    <row r="363" spans="1:35" ht="40" customHeight="1" x14ac:dyDescent="0.6">
      <c r="A363" s="58"/>
      <c r="D363" s="61"/>
    </row>
    <row r="364" spans="1:35" ht="40" customHeight="1" x14ac:dyDescent="0.6">
      <c r="A364" s="58"/>
      <c r="D364" s="61"/>
    </row>
    <row r="365" spans="1:35" ht="40" customHeight="1" x14ac:dyDescent="0.6">
      <c r="A365" s="58"/>
      <c r="D365" s="61"/>
    </row>
    <row r="366" spans="1:35" ht="40" customHeight="1" x14ac:dyDescent="0.6">
      <c r="A366" s="58"/>
      <c r="D366" s="61"/>
    </row>
    <row r="367" spans="1:35" ht="40" customHeight="1" x14ac:dyDescent="0.6">
      <c r="A367" s="58"/>
      <c r="D367" s="61"/>
    </row>
    <row r="368" spans="1:35" ht="40" customHeight="1" x14ac:dyDescent="0.6">
      <c r="A368" s="58"/>
      <c r="D368" s="61"/>
    </row>
    <row r="369" spans="1:9" ht="40" customHeight="1" x14ac:dyDescent="0.6">
      <c r="A369" s="58"/>
      <c r="D369" s="61"/>
    </row>
    <row r="370" spans="1:9" ht="40" customHeight="1" x14ac:dyDescent="0.6">
      <c r="A370" s="58"/>
      <c r="D370" s="61"/>
    </row>
    <row r="371" spans="1:9" ht="40" customHeight="1" x14ac:dyDescent="0.6">
      <c r="A371" s="58"/>
      <c r="D371" s="61"/>
    </row>
    <row r="372" spans="1:9" ht="40" customHeight="1" x14ac:dyDescent="0.6">
      <c r="A372" s="58"/>
      <c r="D372" s="61"/>
    </row>
    <row r="373" spans="1:9" ht="40" customHeight="1" x14ac:dyDescent="0.6">
      <c r="A373" s="58"/>
      <c r="D373" s="61"/>
    </row>
    <row r="374" spans="1:9" ht="40" customHeight="1" x14ac:dyDescent="0.6">
      <c r="A374" s="58"/>
      <c r="D374" s="61"/>
    </row>
    <row r="375" spans="1:9" ht="40" customHeight="1" x14ac:dyDescent="0.6">
      <c r="A375" s="58"/>
      <c r="D375" s="61"/>
    </row>
    <row r="376" spans="1:9" ht="40" customHeight="1" x14ac:dyDescent="0.6">
      <c r="A376" s="58"/>
      <c r="D376" s="61"/>
    </row>
    <row r="377" spans="1:9" ht="40" customHeight="1" x14ac:dyDescent="0.6">
      <c r="A377" s="58"/>
      <c r="D377" s="61"/>
    </row>
    <row r="379" spans="1:9" ht="40" customHeight="1" x14ac:dyDescent="0.6">
      <c r="A379" s="58"/>
      <c r="C379" s="3"/>
      <c r="D379" s="61"/>
      <c r="E379" s="53"/>
      <c r="F379" s="3"/>
      <c r="G379" s="3"/>
      <c r="H379" s="3"/>
      <c r="I379" s="54"/>
    </row>
    <row r="380" spans="1:9" ht="40" customHeight="1" x14ac:dyDescent="0.6">
      <c r="A380" s="58"/>
      <c r="C380" s="3"/>
      <c r="D380" s="61"/>
      <c r="E380" s="53"/>
      <c r="F380" s="3"/>
      <c r="G380" s="3"/>
      <c r="H380" s="3"/>
      <c r="I380" s="54"/>
    </row>
  </sheetData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T4:AE354">
    <cfRule type="cellIs" dxfId="50" priority="5" stopIfTrue="1" operator="greaterThan">
      <formula>0</formula>
    </cfRule>
    <cfRule type="cellIs" dxfId="49" priority="6" stopIfTrue="1" operator="greaterThan">
      <formula>0</formula>
    </cfRule>
    <cfRule type="cellIs" dxfId="48" priority="7" stopIfTrue="1" operator="greaterThan">
      <formula>0</formula>
    </cfRule>
  </conditionalFormatting>
  <conditionalFormatting sqref="T4:AI354">
    <cfRule type="cellIs" dxfId="47" priority="1" operator="greaterThan">
      <formula>10</formula>
    </cfRule>
    <cfRule type="cellIs" dxfId="46" priority="4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0D72F-6064-461D-A7FE-2B1B8330048E}">
  <dimension ref="A1:AI380"/>
  <sheetViews>
    <sheetView topLeftCell="A147" zoomScale="80" zoomScaleNormal="80" workbookViewId="0">
      <selection activeCell="M148" sqref="M148"/>
    </sheetView>
  </sheetViews>
  <sheetFormatPr defaultColWidth="9.7265625" defaultRowHeight="40" customHeight="1" x14ac:dyDescent="0.6"/>
  <cols>
    <col min="1" max="1" width="8.1796875" style="56" customWidth="1"/>
    <col min="2" max="2" width="8.1796875" style="57" customWidth="1"/>
    <col min="3" max="3" width="9.54296875" style="1" customWidth="1"/>
    <col min="4" max="4" width="16.1796875" style="60" customWidth="1"/>
    <col min="5" max="5" width="37.26953125" style="32" customWidth="1"/>
    <col min="6" max="6" width="10" style="1" customWidth="1"/>
    <col min="7" max="7" width="16.453125" style="1" customWidth="1"/>
    <col min="8" max="8" width="13.7265625" style="1" customWidth="1"/>
    <col min="9" max="9" width="12.453125" style="22" customWidth="1"/>
    <col min="10" max="17" width="13.81640625" style="4" customWidth="1"/>
    <col min="18" max="18" width="13.26953125" style="21" customWidth="1"/>
    <col min="19" max="19" width="12.54296875" style="5" customWidth="1"/>
    <col min="20" max="20" width="15.54296875" style="6" bestFit="1" customWidth="1"/>
    <col min="21" max="21" width="16" style="6" bestFit="1" customWidth="1"/>
    <col min="22" max="22" width="15" style="6" bestFit="1" customWidth="1"/>
    <col min="23" max="23" width="17" style="6" bestFit="1" customWidth="1"/>
    <col min="24" max="24" width="13.453125" style="6" customWidth="1"/>
    <col min="25" max="31" width="13.7265625" style="6" customWidth="1"/>
    <col min="32" max="35" width="13.7265625" style="2" customWidth="1"/>
    <col min="36" max="16384" width="9.7265625" style="2"/>
  </cols>
  <sheetData>
    <row r="1" spans="1:35" ht="35.25" customHeight="1" x14ac:dyDescent="0.35">
      <c r="A1" s="126" t="s">
        <v>23</v>
      </c>
      <c r="B1" s="126"/>
      <c r="C1" s="126"/>
      <c r="D1" s="127"/>
      <c r="E1" s="117" t="s">
        <v>126</v>
      </c>
      <c r="F1" s="118"/>
      <c r="G1" s="118"/>
      <c r="H1" s="118"/>
      <c r="I1" s="119"/>
      <c r="J1" s="117" t="s">
        <v>24</v>
      </c>
      <c r="K1" s="118"/>
      <c r="L1" s="118"/>
      <c r="M1" s="118"/>
      <c r="N1" s="118"/>
      <c r="O1" s="118"/>
      <c r="P1" s="118"/>
      <c r="Q1" s="118"/>
      <c r="R1" s="118"/>
      <c r="S1" s="119"/>
      <c r="T1" s="128" t="s">
        <v>17</v>
      </c>
      <c r="U1" s="128" t="s">
        <v>193</v>
      </c>
      <c r="V1" s="128" t="s">
        <v>194</v>
      </c>
      <c r="W1" s="128" t="s">
        <v>195</v>
      </c>
      <c r="X1" s="128" t="s">
        <v>196</v>
      </c>
      <c r="Y1" s="128" t="s">
        <v>17</v>
      </c>
      <c r="Z1" s="128" t="s">
        <v>17</v>
      </c>
      <c r="AA1" s="128" t="s">
        <v>17</v>
      </c>
      <c r="AB1" s="128" t="s">
        <v>17</v>
      </c>
      <c r="AC1" s="128" t="s">
        <v>17</v>
      </c>
      <c r="AD1" s="128" t="s">
        <v>17</v>
      </c>
      <c r="AE1" s="128" t="s">
        <v>17</v>
      </c>
      <c r="AF1" s="128" t="s">
        <v>17</v>
      </c>
      <c r="AG1" s="128" t="s">
        <v>17</v>
      </c>
      <c r="AH1" s="128" t="s">
        <v>17</v>
      </c>
      <c r="AI1" s="128" t="s">
        <v>17</v>
      </c>
    </row>
    <row r="2" spans="1:35" ht="25.15" customHeight="1" x14ac:dyDescent="0.35">
      <c r="A2" s="121" t="s">
        <v>155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2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</row>
    <row r="3" spans="1:35" s="3" customFormat="1" ht="40" customHeight="1" x14ac:dyDescent="0.25">
      <c r="A3" s="52" t="s">
        <v>138</v>
      </c>
      <c r="B3" s="55" t="s">
        <v>21</v>
      </c>
      <c r="C3" s="55" t="s">
        <v>19</v>
      </c>
      <c r="D3" s="59" t="s">
        <v>12</v>
      </c>
      <c r="E3" s="52" t="s">
        <v>26</v>
      </c>
      <c r="F3" s="55" t="s">
        <v>3</v>
      </c>
      <c r="G3" s="52" t="s">
        <v>16</v>
      </c>
      <c r="H3" s="55" t="s">
        <v>13</v>
      </c>
      <c r="I3" s="25" t="s">
        <v>20</v>
      </c>
      <c r="J3" s="55" t="s">
        <v>18</v>
      </c>
      <c r="K3" s="77" t="s">
        <v>171</v>
      </c>
      <c r="L3" s="77" t="s">
        <v>172</v>
      </c>
      <c r="M3" s="77" t="s">
        <v>173</v>
      </c>
      <c r="N3" s="77" t="s">
        <v>174</v>
      </c>
      <c r="O3" s="77" t="s">
        <v>175</v>
      </c>
      <c r="P3" s="77" t="s">
        <v>176</v>
      </c>
      <c r="Q3" s="77" t="s">
        <v>177</v>
      </c>
      <c r="R3" s="78" t="s">
        <v>0</v>
      </c>
      <c r="S3" s="26" t="s">
        <v>2</v>
      </c>
      <c r="T3" s="63">
        <v>45525</v>
      </c>
      <c r="U3" s="63">
        <v>45544</v>
      </c>
      <c r="V3" s="63">
        <v>45553</v>
      </c>
      <c r="W3" s="63">
        <v>45572</v>
      </c>
      <c r="X3" s="63">
        <v>45580</v>
      </c>
      <c r="Y3" s="30" t="s">
        <v>1</v>
      </c>
      <c r="Z3" s="30" t="s">
        <v>1</v>
      </c>
      <c r="AA3" s="30" t="s">
        <v>1</v>
      </c>
      <c r="AB3" s="30" t="s">
        <v>1</v>
      </c>
      <c r="AC3" s="30" t="s">
        <v>1</v>
      </c>
      <c r="AD3" s="30" t="s">
        <v>1</v>
      </c>
      <c r="AE3" s="30" t="s">
        <v>1</v>
      </c>
      <c r="AF3" s="30" t="s">
        <v>1</v>
      </c>
      <c r="AG3" s="30" t="s">
        <v>1</v>
      </c>
      <c r="AH3" s="30" t="s">
        <v>1</v>
      </c>
      <c r="AI3" s="30" t="s">
        <v>1</v>
      </c>
    </row>
    <row r="4" spans="1:35" ht="40" customHeight="1" x14ac:dyDescent="0.35">
      <c r="A4" s="108" t="s">
        <v>139</v>
      </c>
      <c r="B4" s="111">
        <v>1</v>
      </c>
      <c r="C4" s="33">
        <v>1</v>
      </c>
      <c r="D4" s="123" t="s">
        <v>123</v>
      </c>
      <c r="E4" s="34" t="s">
        <v>27</v>
      </c>
      <c r="F4" s="35" t="s">
        <v>125</v>
      </c>
      <c r="G4" s="35" t="s">
        <v>28</v>
      </c>
      <c r="H4" s="33" t="s">
        <v>29</v>
      </c>
      <c r="I4" s="36">
        <v>161.22</v>
      </c>
      <c r="J4" s="17">
        <v>0</v>
      </c>
      <c r="K4" s="79">
        <f>IF(SUM(T4:AK4)&gt;J4,J4,SUM(T4:AK4))</f>
        <v>0</v>
      </c>
      <c r="L4" s="81">
        <f>(SUM(T4:AK4))</f>
        <v>0</v>
      </c>
      <c r="M4" s="82"/>
      <c r="N4" s="83">
        <f>ROUND(IF(J4*0.25-0.5&lt;0,0,J4*0.25-0.5),0)-Q4-O4</f>
        <v>0</v>
      </c>
      <c r="O4" s="82"/>
      <c r="P4" s="82"/>
      <c r="Q4" s="82"/>
      <c r="R4" s="84">
        <f>J4-(SUM(T4:AC4))+M4</f>
        <v>0</v>
      </c>
      <c r="S4" s="19" t="str">
        <f>IF(R4&lt;0,"ATENÇÃO","OK")</f>
        <v>OK</v>
      </c>
      <c r="T4" s="103"/>
      <c r="U4" s="49"/>
      <c r="V4" s="103"/>
      <c r="W4" s="103"/>
      <c r="X4" s="103"/>
      <c r="Y4" s="50"/>
      <c r="Z4" s="50"/>
      <c r="AA4" s="50"/>
      <c r="AB4" s="50"/>
      <c r="AC4" s="50"/>
      <c r="AD4" s="50"/>
      <c r="AE4" s="50"/>
      <c r="AF4" s="51"/>
      <c r="AG4" s="51"/>
      <c r="AH4" s="51"/>
      <c r="AI4" s="51"/>
    </row>
    <row r="5" spans="1:35" ht="40" customHeight="1" x14ac:dyDescent="0.35">
      <c r="A5" s="109"/>
      <c r="B5" s="112"/>
      <c r="C5" s="33">
        <v>2</v>
      </c>
      <c r="D5" s="124"/>
      <c r="E5" s="34" t="s">
        <v>30</v>
      </c>
      <c r="F5" s="37" t="s">
        <v>31</v>
      </c>
      <c r="G5" s="37" t="s">
        <v>28</v>
      </c>
      <c r="H5" s="33" t="s">
        <v>29</v>
      </c>
      <c r="I5" s="38">
        <v>12.89</v>
      </c>
      <c r="J5" s="17">
        <v>0</v>
      </c>
      <c r="K5" s="79">
        <f t="shared" ref="K5:K68" si="0">IF(SUM(T5:AK5)&gt;J5,J5,SUM(T5:AK5))</f>
        <v>0</v>
      </c>
      <c r="L5" s="81">
        <f t="shared" ref="L5:L68" si="1">(SUM(T5:AK5))</f>
        <v>0</v>
      </c>
      <c r="M5" s="82"/>
      <c r="N5" s="83">
        <f t="shared" ref="N5:N68" si="2">ROUND(IF(J5*0.25-0.5&lt;0,0,J5*0.25-0.5),0)-Q5-O5</f>
        <v>0</v>
      </c>
      <c r="O5" s="80"/>
      <c r="P5" s="80"/>
      <c r="Q5" s="80"/>
      <c r="R5" s="84">
        <f t="shared" ref="R5:R68" si="3">J5-(SUM(T5:AC5))+M5</f>
        <v>0</v>
      </c>
      <c r="S5" s="19" t="str">
        <f t="shared" ref="S5:S68" si="4">IF(R5&lt;0,"ATENÇÃO","OK")</f>
        <v>OK</v>
      </c>
      <c r="T5" s="103"/>
      <c r="U5" s="49"/>
      <c r="V5" s="103"/>
      <c r="W5" s="103"/>
      <c r="X5" s="103"/>
      <c r="Y5" s="50"/>
      <c r="Z5" s="50"/>
      <c r="AA5" s="50"/>
      <c r="AB5" s="50"/>
      <c r="AC5" s="50"/>
      <c r="AD5" s="50"/>
      <c r="AE5" s="50"/>
      <c r="AF5" s="51"/>
      <c r="AG5" s="51"/>
      <c r="AH5" s="51"/>
      <c r="AI5" s="51"/>
    </row>
    <row r="6" spans="1:35" ht="40" customHeight="1" x14ac:dyDescent="0.35">
      <c r="A6" s="109"/>
      <c r="B6" s="112"/>
      <c r="C6" s="33">
        <v>3</v>
      </c>
      <c r="D6" s="124"/>
      <c r="E6" s="34" t="s">
        <v>32</v>
      </c>
      <c r="F6" s="37" t="s">
        <v>125</v>
      </c>
      <c r="G6" s="37" t="s">
        <v>28</v>
      </c>
      <c r="H6" s="33" t="s">
        <v>29</v>
      </c>
      <c r="I6" s="38">
        <v>20.63</v>
      </c>
      <c r="J6" s="17">
        <v>0</v>
      </c>
      <c r="K6" s="79">
        <f t="shared" si="0"/>
        <v>0</v>
      </c>
      <c r="L6" s="81">
        <f t="shared" si="1"/>
        <v>0</v>
      </c>
      <c r="M6" s="82"/>
      <c r="N6" s="83">
        <f t="shared" si="2"/>
        <v>0</v>
      </c>
      <c r="O6" s="80"/>
      <c r="P6" s="80"/>
      <c r="Q6" s="80"/>
      <c r="R6" s="84">
        <f t="shared" si="3"/>
        <v>0</v>
      </c>
      <c r="S6" s="19" t="str">
        <f t="shared" si="4"/>
        <v>OK</v>
      </c>
      <c r="T6" s="103"/>
      <c r="U6" s="49"/>
      <c r="V6" s="103"/>
      <c r="W6" s="103"/>
      <c r="X6" s="103"/>
      <c r="Y6" s="50"/>
      <c r="Z6" s="50"/>
      <c r="AA6" s="50"/>
      <c r="AB6" s="50"/>
      <c r="AC6" s="50"/>
      <c r="AD6" s="50"/>
      <c r="AE6" s="50"/>
      <c r="AF6" s="51"/>
      <c r="AG6" s="51"/>
      <c r="AH6" s="51"/>
      <c r="AI6" s="51"/>
    </row>
    <row r="7" spans="1:35" ht="40" customHeight="1" x14ac:dyDescent="0.35">
      <c r="A7" s="109"/>
      <c r="B7" s="112"/>
      <c r="C7" s="33">
        <v>4</v>
      </c>
      <c r="D7" s="124"/>
      <c r="E7" s="34" t="s">
        <v>33</v>
      </c>
      <c r="F7" s="37" t="s">
        <v>125</v>
      </c>
      <c r="G7" s="37" t="s">
        <v>34</v>
      </c>
      <c r="H7" s="33" t="s">
        <v>29</v>
      </c>
      <c r="I7" s="38">
        <v>33.53</v>
      </c>
      <c r="J7" s="17">
        <v>0</v>
      </c>
      <c r="K7" s="79">
        <f t="shared" si="0"/>
        <v>0</v>
      </c>
      <c r="L7" s="81">
        <f t="shared" si="1"/>
        <v>0</v>
      </c>
      <c r="M7" s="82"/>
      <c r="N7" s="83">
        <f t="shared" si="2"/>
        <v>0</v>
      </c>
      <c r="O7" s="80"/>
      <c r="P7" s="80"/>
      <c r="Q7" s="80"/>
      <c r="R7" s="84">
        <f t="shared" si="3"/>
        <v>0</v>
      </c>
      <c r="S7" s="19" t="str">
        <f t="shared" si="4"/>
        <v>OK</v>
      </c>
      <c r="T7" s="103"/>
      <c r="U7" s="49"/>
      <c r="V7" s="103"/>
      <c r="W7" s="103"/>
      <c r="X7" s="103"/>
      <c r="Y7" s="50"/>
      <c r="Z7" s="50"/>
      <c r="AA7" s="50"/>
      <c r="AB7" s="50"/>
      <c r="AC7" s="50"/>
      <c r="AD7" s="50"/>
      <c r="AE7" s="50"/>
      <c r="AF7" s="51"/>
      <c r="AG7" s="51"/>
      <c r="AH7" s="51"/>
      <c r="AI7" s="51"/>
    </row>
    <row r="8" spans="1:35" ht="40" customHeight="1" x14ac:dyDescent="0.35">
      <c r="A8" s="109"/>
      <c r="B8" s="112"/>
      <c r="C8" s="33">
        <v>5</v>
      </c>
      <c r="D8" s="124"/>
      <c r="E8" s="34" t="s">
        <v>35</v>
      </c>
      <c r="F8" s="37" t="s">
        <v>125</v>
      </c>
      <c r="G8" s="37" t="s">
        <v>36</v>
      </c>
      <c r="H8" s="33" t="s">
        <v>29</v>
      </c>
      <c r="I8" s="38">
        <v>48.36</v>
      </c>
      <c r="J8" s="17">
        <v>0</v>
      </c>
      <c r="K8" s="79">
        <f t="shared" si="0"/>
        <v>0</v>
      </c>
      <c r="L8" s="81">
        <f t="shared" si="1"/>
        <v>0</v>
      </c>
      <c r="M8" s="82"/>
      <c r="N8" s="83">
        <f t="shared" si="2"/>
        <v>0</v>
      </c>
      <c r="O8" s="80"/>
      <c r="P8" s="80"/>
      <c r="Q8" s="80"/>
      <c r="R8" s="84">
        <f t="shared" si="3"/>
        <v>0</v>
      </c>
      <c r="S8" s="19" t="str">
        <f t="shared" si="4"/>
        <v>OK</v>
      </c>
      <c r="T8" s="103"/>
      <c r="U8" s="49"/>
      <c r="V8" s="103"/>
      <c r="W8" s="103"/>
      <c r="X8" s="103"/>
      <c r="Y8" s="50"/>
      <c r="Z8" s="50"/>
      <c r="AA8" s="50"/>
      <c r="AB8" s="50"/>
      <c r="AC8" s="50"/>
      <c r="AD8" s="50"/>
      <c r="AE8" s="50"/>
      <c r="AF8" s="51"/>
      <c r="AG8" s="51"/>
      <c r="AH8" s="51"/>
      <c r="AI8" s="51"/>
    </row>
    <row r="9" spans="1:35" ht="40" customHeight="1" x14ac:dyDescent="0.35">
      <c r="A9" s="109"/>
      <c r="B9" s="112"/>
      <c r="C9" s="33">
        <v>6</v>
      </c>
      <c r="D9" s="124"/>
      <c r="E9" s="34" t="s">
        <v>127</v>
      </c>
      <c r="F9" s="35" t="s">
        <v>125</v>
      </c>
      <c r="G9" s="37" t="s">
        <v>28</v>
      </c>
      <c r="H9" s="33" t="s">
        <v>29</v>
      </c>
      <c r="I9" s="36">
        <v>4.24</v>
      </c>
      <c r="J9" s="17">
        <v>0</v>
      </c>
      <c r="K9" s="79">
        <f t="shared" si="0"/>
        <v>0</v>
      </c>
      <c r="L9" s="81">
        <f t="shared" si="1"/>
        <v>0</v>
      </c>
      <c r="M9" s="82"/>
      <c r="N9" s="83">
        <f t="shared" si="2"/>
        <v>0</v>
      </c>
      <c r="O9" s="80"/>
      <c r="P9" s="80"/>
      <c r="Q9" s="80"/>
      <c r="R9" s="84">
        <f t="shared" si="3"/>
        <v>0</v>
      </c>
      <c r="S9" s="19" t="str">
        <f t="shared" si="4"/>
        <v>OK</v>
      </c>
      <c r="T9" s="103"/>
      <c r="U9" s="49"/>
      <c r="V9" s="103"/>
      <c r="W9" s="103"/>
      <c r="X9" s="103"/>
      <c r="Y9" s="50"/>
      <c r="Z9" s="50"/>
      <c r="AA9" s="50"/>
      <c r="AB9" s="50"/>
      <c r="AC9" s="50"/>
      <c r="AD9" s="50"/>
      <c r="AE9" s="50"/>
      <c r="AF9" s="51"/>
      <c r="AG9" s="51"/>
      <c r="AH9" s="51"/>
      <c r="AI9" s="51"/>
    </row>
    <row r="10" spans="1:35" ht="40" customHeight="1" x14ac:dyDescent="0.35">
      <c r="A10" s="109"/>
      <c r="B10" s="112"/>
      <c r="C10" s="33">
        <v>7</v>
      </c>
      <c r="D10" s="124"/>
      <c r="E10" s="39" t="s">
        <v>128</v>
      </c>
      <c r="F10" s="40" t="s">
        <v>37</v>
      </c>
      <c r="G10" s="40" t="s">
        <v>38</v>
      </c>
      <c r="H10" s="33" t="s">
        <v>29</v>
      </c>
      <c r="I10" s="38">
        <v>8.59</v>
      </c>
      <c r="J10" s="17">
        <v>0</v>
      </c>
      <c r="K10" s="79">
        <f t="shared" si="0"/>
        <v>0</v>
      </c>
      <c r="L10" s="81">
        <f t="shared" si="1"/>
        <v>0</v>
      </c>
      <c r="M10" s="82"/>
      <c r="N10" s="83">
        <f t="shared" si="2"/>
        <v>0</v>
      </c>
      <c r="O10" s="80"/>
      <c r="P10" s="80"/>
      <c r="Q10" s="80"/>
      <c r="R10" s="84">
        <f t="shared" si="3"/>
        <v>0</v>
      </c>
      <c r="S10" s="19" t="str">
        <f t="shared" si="4"/>
        <v>OK</v>
      </c>
      <c r="T10" s="103"/>
      <c r="U10" s="49"/>
      <c r="V10" s="103"/>
      <c r="W10" s="103"/>
      <c r="X10" s="103"/>
      <c r="Y10" s="50"/>
      <c r="Z10" s="50"/>
      <c r="AA10" s="50"/>
      <c r="AB10" s="50"/>
      <c r="AC10" s="50"/>
      <c r="AD10" s="50"/>
      <c r="AE10" s="50"/>
      <c r="AF10" s="51"/>
      <c r="AG10" s="51"/>
      <c r="AH10" s="51"/>
      <c r="AI10" s="51"/>
    </row>
    <row r="11" spans="1:35" ht="40" customHeight="1" x14ac:dyDescent="0.35">
      <c r="A11" s="109"/>
      <c r="B11" s="112"/>
      <c r="C11" s="33">
        <v>8</v>
      </c>
      <c r="D11" s="124"/>
      <c r="E11" s="39" t="s">
        <v>129</v>
      </c>
      <c r="F11" s="40" t="s">
        <v>37</v>
      </c>
      <c r="G11" s="40" t="s">
        <v>39</v>
      </c>
      <c r="H11" s="33" t="s">
        <v>29</v>
      </c>
      <c r="I11" s="38">
        <v>12.65</v>
      </c>
      <c r="J11" s="17">
        <v>0</v>
      </c>
      <c r="K11" s="79">
        <f t="shared" si="0"/>
        <v>0</v>
      </c>
      <c r="L11" s="81">
        <f t="shared" si="1"/>
        <v>0</v>
      </c>
      <c r="M11" s="82"/>
      <c r="N11" s="83">
        <f t="shared" si="2"/>
        <v>0</v>
      </c>
      <c r="O11" s="80"/>
      <c r="P11" s="80"/>
      <c r="Q11" s="80"/>
      <c r="R11" s="84">
        <f t="shared" si="3"/>
        <v>0</v>
      </c>
      <c r="S11" s="19" t="str">
        <f t="shared" si="4"/>
        <v>OK</v>
      </c>
      <c r="T11" s="103"/>
      <c r="U11" s="49"/>
      <c r="V11" s="103"/>
      <c r="W11" s="103"/>
      <c r="X11" s="103"/>
      <c r="Y11" s="50"/>
      <c r="Z11" s="50"/>
      <c r="AA11" s="50"/>
      <c r="AB11" s="50"/>
      <c r="AC11" s="50"/>
      <c r="AD11" s="50"/>
      <c r="AE11" s="50"/>
      <c r="AF11" s="51"/>
      <c r="AG11" s="51"/>
      <c r="AH11" s="51"/>
      <c r="AI11" s="51"/>
    </row>
    <row r="12" spans="1:35" ht="40" customHeight="1" x14ac:dyDescent="0.35">
      <c r="A12" s="109"/>
      <c r="B12" s="112"/>
      <c r="C12" s="33">
        <v>9</v>
      </c>
      <c r="D12" s="124"/>
      <c r="E12" s="39" t="s">
        <v>130</v>
      </c>
      <c r="F12" s="41" t="s">
        <v>37</v>
      </c>
      <c r="G12" s="40" t="s">
        <v>40</v>
      </c>
      <c r="H12" s="40" t="s">
        <v>29</v>
      </c>
      <c r="I12" s="38">
        <v>13.75</v>
      </c>
      <c r="J12" s="17">
        <v>0</v>
      </c>
      <c r="K12" s="79">
        <f t="shared" si="0"/>
        <v>0</v>
      </c>
      <c r="L12" s="81">
        <f t="shared" si="1"/>
        <v>0</v>
      </c>
      <c r="M12" s="82"/>
      <c r="N12" s="83">
        <f t="shared" si="2"/>
        <v>0</v>
      </c>
      <c r="O12" s="80"/>
      <c r="P12" s="80"/>
      <c r="Q12" s="80"/>
      <c r="R12" s="84">
        <f t="shared" si="3"/>
        <v>0</v>
      </c>
      <c r="S12" s="19" t="str">
        <f t="shared" si="4"/>
        <v>OK</v>
      </c>
      <c r="T12" s="103"/>
      <c r="U12" s="49"/>
      <c r="V12" s="103"/>
      <c r="W12" s="103"/>
      <c r="X12" s="103"/>
      <c r="Y12" s="50"/>
      <c r="Z12" s="50"/>
      <c r="AA12" s="50"/>
      <c r="AB12" s="50"/>
      <c r="AC12" s="50"/>
      <c r="AD12" s="50"/>
      <c r="AE12" s="50"/>
      <c r="AF12" s="51"/>
      <c r="AG12" s="51"/>
      <c r="AH12" s="51"/>
      <c r="AI12" s="51"/>
    </row>
    <row r="13" spans="1:35" ht="40" customHeight="1" x14ac:dyDescent="0.35">
      <c r="A13" s="109"/>
      <c r="B13" s="112"/>
      <c r="C13" s="33">
        <v>10</v>
      </c>
      <c r="D13" s="124"/>
      <c r="E13" s="39" t="s">
        <v>41</v>
      </c>
      <c r="F13" s="41" t="s">
        <v>10</v>
      </c>
      <c r="G13" s="40" t="s">
        <v>28</v>
      </c>
      <c r="H13" s="40" t="s">
        <v>29</v>
      </c>
      <c r="I13" s="38">
        <v>47.9</v>
      </c>
      <c r="J13" s="17">
        <v>0</v>
      </c>
      <c r="K13" s="79">
        <f t="shared" si="0"/>
        <v>0</v>
      </c>
      <c r="L13" s="81">
        <f t="shared" si="1"/>
        <v>0</v>
      </c>
      <c r="M13" s="82"/>
      <c r="N13" s="83">
        <f t="shared" si="2"/>
        <v>0</v>
      </c>
      <c r="O13" s="80"/>
      <c r="P13" s="80"/>
      <c r="Q13" s="80"/>
      <c r="R13" s="84">
        <f t="shared" si="3"/>
        <v>0</v>
      </c>
      <c r="S13" s="19" t="str">
        <f t="shared" si="4"/>
        <v>OK</v>
      </c>
      <c r="T13" s="103"/>
      <c r="U13" s="103"/>
      <c r="V13" s="103"/>
      <c r="W13" s="103"/>
      <c r="X13" s="103"/>
      <c r="Y13" s="50"/>
      <c r="Z13" s="50"/>
      <c r="AA13" s="50"/>
      <c r="AB13" s="50"/>
      <c r="AC13" s="50"/>
      <c r="AD13" s="50"/>
      <c r="AE13" s="50"/>
      <c r="AF13" s="51"/>
      <c r="AG13" s="51"/>
      <c r="AH13" s="51"/>
      <c r="AI13" s="51"/>
    </row>
    <row r="14" spans="1:35" ht="40" customHeight="1" x14ac:dyDescent="0.35">
      <c r="A14" s="109"/>
      <c r="B14" s="112"/>
      <c r="C14" s="33">
        <v>11</v>
      </c>
      <c r="D14" s="124"/>
      <c r="E14" s="39" t="s">
        <v>42</v>
      </c>
      <c r="F14" s="40" t="s">
        <v>43</v>
      </c>
      <c r="G14" s="40" t="s">
        <v>28</v>
      </c>
      <c r="H14" s="40" t="s">
        <v>29</v>
      </c>
      <c r="I14" s="38">
        <v>17.13</v>
      </c>
      <c r="J14" s="17">
        <v>0</v>
      </c>
      <c r="K14" s="79">
        <f t="shared" si="0"/>
        <v>0</v>
      </c>
      <c r="L14" s="81">
        <f t="shared" si="1"/>
        <v>0</v>
      </c>
      <c r="M14" s="82"/>
      <c r="N14" s="83">
        <f t="shared" si="2"/>
        <v>0</v>
      </c>
      <c r="O14" s="80"/>
      <c r="P14" s="80"/>
      <c r="Q14" s="80"/>
      <c r="R14" s="84">
        <f t="shared" si="3"/>
        <v>0</v>
      </c>
      <c r="S14" s="19" t="str">
        <f t="shared" si="4"/>
        <v>OK</v>
      </c>
      <c r="T14" s="103"/>
      <c r="U14" s="103"/>
      <c r="V14" s="103"/>
      <c r="W14" s="103"/>
      <c r="X14" s="103"/>
      <c r="Y14" s="50"/>
      <c r="Z14" s="50"/>
      <c r="AA14" s="50"/>
      <c r="AB14" s="50"/>
      <c r="AC14" s="50"/>
      <c r="AD14" s="50"/>
      <c r="AE14" s="50"/>
      <c r="AF14" s="51"/>
      <c r="AG14" s="51"/>
      <c r="AH14" s="51"/>
      <c r="AI14" s="51"/>
    </row>
    <row r="15" spans="1:35" ht="40" customHeight="1" x14ac:dyDescent="0.35">
      <c r="A15" s="109"/>
      <c r="B15" s="112"/>
      <c r="C15" s="33">
        <v>12</v>
      </c>
      <c r="D15" s="124"/>
      <c r="E15" s="39" t="s">
        <v>44</v>
      </c>
      <c r="F15" s="40" t="s">
        <v>37</v>
      </c>
      <c r="G15" s="40" t="s">
        <v>45</v>
      </c>
      <c r="H15" s="40" t="s">
        <v>29</v>
      </c>
      <c r="I15" s="38">
        <v>22.06</v>
      </c>
      <c r="J15" s="17">
        <v>0</v>
      </c>
      <c r="K15" s="79">
        <f t="shared" si="0"/>
        <v>0</v>
      </c>
      <c r="L15" s="81">
        <f t="shared" si="1"/>
        <v>0</v>
      </c>
      <c r="M15" s="82"/>
      <c r="N15" s="83">
        <f t="shared" si="2"/>
        <v>0</v>
      </c>
      <c r="O15" s="80"/>
      <c r="P15" s="80"/>
      <c r="Q15" s="80"/>
      <c r="R15" s="84">
        <f t="shared" si="3"/>
        <v>0</v>
      </c>
      <c r="S15" s="19" t="str">
        <f t="shared" si="4"/>
        <v>OK</v>
      </c>
      <c r="T15" s="103"/>
      <c r="U15" s="103"/>
      <c r="V15" s="103"/>
      <c r="W15" s="103"/>
      <c r="X15" s="103"/>
      <c r="Y15" s="50"/>
      <c r="Z15" s="50"/>
      <c r="AA15" s="50"/>
      <c r="AB15" s="50"/>
      <c r="AC15" s="50"/>
      <c r="AD15" s="50"/>
      <c r="AE15" s="50"/>
      <c r="AF15" s="51"/>
      <c r="AG15" s="51"/>
      <c r="AH15" s="51"/>
      <c r="AI15" s="51"/>
    </row>
    <row r="16" spans="1:35" ht="40" customHeight="1" x14ac:dyDescent="0.35">
      <c r="A16" s="109"/>
      <c r="B16" s="112"/>
      <c r="C16" s="33">
        <v>13</v>
      </c>
      <c r="D16" s="124"/>
      <c r="E16" s="42" t="s">
        <v>46</v>
      </c>
      <c r="F16" s="43" t="s">
        <v>37</v>
      </c>
      <c r="G16" s="43" t="s">
        <v>47</v>
      </c>
      <c r="H16" s="43" t="s">
        <v>29</v>
      </c>
      <c r="I16" s="44">
        <v>17.41</v>
      </c>
      <c r="J16" s="17">
        <v>0</v>
      </c>
      <c r="K16" s="79">
        <f t="shared" si="0"/>
        <v>0</v>
      </c>
      <c r="L16" s="81">
        <f t="shared" si="1"/>
        <v>0</v>
      </c>
      <c r="M16" s="82"/>
      <c r="N16" s="83">
        <f t="shared" si="2"/>
        <v>0</v>
      </c>
      <c r="O16" s="80"/>
      <c r="P16" s="80"/>
      <c r="Q16" s="80"/>
      <c r="R16" s="84">
        <f t="shared" si="3"/>
        <v>0</v>
      </c>
      <c r="S16" s="19" t="str">
        <f t="shared" si="4"/>
        <v>OK</v>
      </c>
      <c r="T16" s="103"/>
      <c r="U16" s="103"/>
      <c r="V16" s="103"/>
      <c r="W16" s="103"/>
      <c r="X16" s="103"/>
      <c r="Y16" s="50"/>
      <c r="Z16" s="50"/>
      <c r="AA16" s="50"/>
      <c r="AB16" s="50"/>
      <c r="AC16" s="50"/>
      <c r="AD16" s="50"/>
      <c r="AE16" s="50"/>
      <c r="AF16" s="51"/>
      <c r="AG16" s="51"/>
      <c r="AH16" s="51"/>
      <c r="AI16" s="51"/>
    </row>
    <row r="17" spans="1:35" ht="40" customHeight="1" x14ac:dyDescent="0.35">
      <c r="A17" s="109"/>
      <c r="B17" s="112"/>
      <c r="C17" s="33">
        <v>14</v>
      </c>
      <c r="D17" s="124"/>
      <c r="E17" s="39" t="s">
        <v>48</v>
      </c>
      <c r="F17" s="40" t="s">
        <v>37</v>
      </c>
      <c r="G17" s="40" t="s">
        <v>49</v>
      </c>
      <c r="H17" s="40" t="s">
        <v>29</v>
      </c>
      <c r="I17" s="38">
        <v>12.38</v>
      </c>
      <c r="J17" s="17">
        <v>0</v>
      </c>
      <c r="K17" s="79">
        <f t="shared" si="0"/>
        <v>0</v>
      </c>
      <c r="L17" s="81">
        <f t="shared" si="1"/>
        <v>0</v>
      </c>
      <c r="M17" s="82"/>
      <c r="N17" s="83">
        <f t="shared" si="2"/>
        <v>0</v>
      </c>
      <c r="O17" s="80"/>
      <c r="P17" s="80"/>
      <c r="Q17" s="80"/>
      <c r="R17" s="84">
        <f t="shared" si="3"/>
        <v>0</v>
      </c>
      <c r="S17" s="19" t="str">
        <f t="shared" si="4"/>
        <v>OK</v>
      </c>
      <c r="T17" s="103"/>
      <c r="U17" s="103"/>
      <c r="V17" s="103"/>
      <c r="W17" s="103"/>
      <c r="X17" s="103"/>
      <c r="Y17" s="50"/>
      <c r="Z17" s="50"/>
      <c r="AA17" s="50"/>
      <c r="AB17" s="50"/>
      <c r="AC17" s="50"/>
      <c r="AD17" s="50"/>
      <c r="AE17" s="50"/>
      <c r="AF17" s="51"/>
      <c r="AG17" s="51"/>
      <c r="AH17" s="51"/>
      <c r="AI17" s="51"/>
    </row>
    <row r="18" spans="1:35" ht="40" customHeight="1" x14ac:dyDescent="0.35">
      <c r="A18" s="109"/>
      <c r="B18" s="112"/>
      <c r="C18" s="33">
        <v>15</v>
      </c>
      <c r="D18" s="124"/>
      <c r="E18" s="39" t="s">
        <v>50</v>
      </c>
      <c r="F18" s="40" t="s">
        <v>37</v>
      </c>
      <c r="G18" s="40" t="s">
        <v>51</v>
      </c>
      <c r="H18" s="40" t="s">
        <v>29</v>
      </c>
      <c r="I18" s="38">
        <v>154.96</v>
      </c>
      <c r="J18" s="17">
        <v>0</v>
      </c>
      <c r="K18" s="79">
        <f t="shared" si="0"/>
        <v>0</v>
      </c>
      <c r="L18" s="81">
        <f t="shared" si="1"/>
        <v>0</v>
      </c>
      <c r="M18" s="82"/>
      <c r="N18" s="83">
        <f t="shared" si="2"/>
        <v>0</v>
      </c>
      <c r="O18" s="80"/>
      <c r="P18" s="80"/>
      <c r="Q18" s="80"/>
      <c r="R18" s="84">
        <f t="shared" si="3"/>
        <v>0</v>
      </c>
      <c r="S18" s="19" t="str">
        <f t="shared" si="4"/>
        <v>OK</v>
      </c>
      <c r="T18" s="103"/>
      <c r="U18" s="103"/>
      <c r="V18" s="103"/>
      <c r="W18" s="103"/>
      <c r="X18" s="103"/>
      <c r="Y18" s="50"/>
      <c r="Z18" s="50"/>
      <c r="AA18" s="50"/>
      <c r="AB18" s="50"/>
      <c r="AC18" s="50"/>
      <c r="AD18" s="50"/>
      <c r="AE18" s="50"/>
      <c r="AF18" s="51"/>
      <c r="AG18" s="51"/>
      <c r="AH18" s="51"/>
      <c r="AI18" s="51"/>
    </row>
    <row r="19" spans="1:35" ht="40" customHeight="1" x14ac:dyDescent="0.35">
      <c r="A19" s="109"/>
      <c r="B19" s="112"/>
      <c r="C19" s="33">
        <v>16</v>
      </c>
      <c r="D19" s="124"/>
      <c r="E19" s="39" t="s">
        <v>52</v>
      </c>
      <c r="F19" s="40" t="s">
        <v>37</v>
      </c>
      <c r="G19" s="40" t="s">
        <v>53</v>
      </c>
      <c r="H19" s="40" t="s">
        <v>29</v>
      </c>
      <c r="I19" s="38">
        <v>169.18</v>
      </c>
      <c r="J19" s="17">
        <v>0</v>
      </c>
      <c r="K19" s="79">
        <f t="shared" si="0"/>
        <v>0</v>
      </c>
      <c r="L19" s="81">
        <f t="shared" si="1"/>
        <v>0</v>
      </c>
      <c r="M19" s="82"/>
      <c r="N19" s="83">
        <f t="shared" si="2"/>
        <v>0</v>
      </c>
      <c r="O19" s="80"/>
      <c r="P19" s="80"/>
      <c r="Q19" s="80"/>
      <c r="R19" s="84">
        <f t="shared" si="3"/>
        <v>0</v>
      </c>
      <c r="S19" s="19" t="str">
        <f t="shared" si="4"/>
        <v>OK</v>
      </c>
      <c r="T19" s="103"/>
      <c r="U19" s="103"/>
      <c r="V19" s="103"/>
      <c r="W19" s="103"/>
      <c r="X19" s="103"/>
      <c r="Y19" s="50"/>
      <c r="Z19" s="50"/>
      <c r="AA19" s="50"/>
      <c r="AB19" s="50"/>
      <c r="AC19" s="50"/>
      <c r="AD19" s="50"/>
      <c r="AE19" s="50"/>
      <c r="AF19" s="51"/>
      <c r="AG19" s="51"/>
      <c r="AH19" s="51"/>
      <c r="AI19" s="51"/>
    </row>
    <row r="20" spans="1:35" ht="40" customHeight="1" x14ac:dyDescent="0.35">
      <c r="A20" s="109"/>
      <c r="B20" s="112"/>
      <c r="C20" s="33">
        <v>17</v>
      </c>
      <c r="D20" s="124"/>
      <c r="E20" s="39" t="s">
        <v>54</v>
      </c>
      <c r="F20" s="40" t="s">
        <v>37</v>
      </c>
      <c r="G20" s="40" t="s">
        <v>55</v>
      </c>
      <c r="H20" s="40" t="s">
        <v>29</v>
      </c>
      <c r="I20" s="38">
        <v>55.76</v>
      </c>
      <c r="J20" s="17">
        <v>0</v>
      </c>
      <c r="K20" s="79">
        <f t="shared" si="0"/>
        <v>0</v>
      </c>
      <c r="L20" s="81">
        <f t="shared" si="1"/>
        <v>0</v>
      </c>
      <c r="M20" s="82"/>
      <c r="N20" s="83">
        <f t="shared" si="2"/>
        <v>0</v>
      </c>
      <c r="O20" s="80"/>
      <c r="P20" s="80"/>
      <c r="Q20" s="80"/>
      <c r="R20" s="84">
        <f t="shared" si="3"/>
        <v>0</v>
      </c>
      <c r="S20" s="19" t="str">
        <f t="shared" si="4"/>
        <v>OK</v>
      </c>
      <c r="T20" s="103"/>
      <c r="U20" s="103"/>
      <c r="V20" s="103"/>
      <c r="W20" s="103"/>
      <c r="X20" s="103"/>
      <c r="Y20" s="50"/>
      <c r="Z20" s="50"/>
      <c r="AA20" s="50"/>
      <c r="AB20" s="50"/>
      <c r="AC20" s="50"/>
      <c r="AD20" s="50"/>
      <c r="AE20" s="50"/>
      <c r="AF20" s="51"/>
      <c r="AG20" s="51"/>
      <c r="AH20" s="51"/>
      <c r="AI20" s="51"/>
    </row>
    <row r="21" spans="1:35" ht="40" customHeight="1" x14ac:dyDescent="0.35">
      <c r="A21" s="109"/>
      <c r="B21" s="112"/>
      <c r="C21" s="33">
        <v>18</v>
      </c>
      <c r="D21" s="124"/>
      <c r="E21" s="39" t="s">
        <v>56</v>
      </c>
      <c r="F21" s="40" t="s">
        <v>37</v>
      </c>
      <c r="G21" s="40" t="s">
        <v>57</v>
      </c>
      <c r="H21" s="40" t="s">
        <v>29</v>
      </c>
      <c r="I21" s="38">
        <v>21.39</v>
      </c>
      <c r="J21" s="17">
        <v>0</v>
      </c>
      <c r="K21" s="79">
        <f t="shared" si="0"/>
        <v>0</v>
      </c>
      <c r="L21" s="81">
        <f t="shared" si="1"/>
        <v>0</v>
      </c>
      <c r="M21" s="82"/>
      <c r="N21" s="83">
        <f t="shared" si="2"/>
        <v>0</v>
      </c>
      <c r="O21" s="80"/>
      <c r="P21" s="80"/>
      <c r="Q21" s="80"/>
      <c r="R21" s="84">
        <f t="shared" si="3"/>
        <v>0</v>
      </c>
      <c r="S21" s="19" t="str">
        <f t="shared" si="4"/>
        <v>OK</v>
      </c>
      <c r="T21" s="103"/>
      <c r="U21" s="103"/>
      <c r="V21" s="103"/>
      <c r="W21" s="103"/>
      <c r="X21" s="103"/>
      <c r="Y21" s="50"/>
      <c r="Z21" s="50"/>
      <c r="AA21" s="50"/>
      <c r="AB21" s="50"/>
      <c r="AC21" s="50"/>
      <c r="AD21" s="50"/>
      <c r="AE21" s="50"/>
      <c r="AF21" s="51"/>
      <c r="AG21" s="51"/>
      <c r="AH21" s="51"/>
      <c r="AI21" s="51"/>
    </row>
    <row r="22" spans="1:35" ht="40" customHeight="1" x14ac:dyDescent="0.35">
      <c r="A22" s="109"/>
      <c r="B22" s="112"/>
      <c r="C22" s="33">
        <v>19</v>
      </c>
      <c r="D22" s="124"/>
      <c r="E22" s="39" t="s">
        <v>58</v>
      </c>
      <c r="F22" s="40" t="s">
        <v>37</v>
      </c>
      <c r="G22" s="40" t="s">
        <v>59</v>
      </c>
      <c r="H22" s="40" t="s">
        <v>29</v>
      </c>
      <c r="I22" s="38">
        <v>47.92</v>
      </c>
      <c r="J22" s="17">
        <v>0</v>
      </c>
      <c r="K22" s="79">
        <f t="shared" si="0"/>
        <v>0</v>
      </c>
      <c r="L22" s="81">
        <f t="shared" si="1"/>
        <v>0</v>
      </c>
      <c r="M22" s="82"/>
      <c r="N22" s="83">
        <f t="shared" si="2"/>
        <v>0</v>
      </c>
      <c r="O22" s="80"/>
      <c r="P22" s="80"/>
      <c r="Q22" s="80"/>
      <c r="R22" s="84">
        <f t="shared" si="3"/>
        <v>0</v>
      </c>
      <c r="S22" s="19" t="str">
        <f t="shared" si="4"/>
        <v>OK</v>
      </c>
      <c r="T22" s="103"/>
      <c r="U22" s="103"/>
      <c r="V22" s="103"/>
      <c r="W22" s="103"/>
      <c r="X22" s="103"/>
      <c r="Y22" s="50"/>
      <c r="Z22" s="50"/>
      <c r="AA22" s="50"/>
      <c r="AB22" s="50"/>
      <c r="AC22" s="50"/>
      <c r="AD22" s="50"/>
      <c r="AE22" s="50"/>
      <c r="AF22" s="51"/>
      <c r="AG22" s="51"/>
      <c r="AH22" s="51"/>
      <c r="AI22" s="51"/>
    </row>
    <row r="23" spans="1:35" ht="40" customHeight="1" x14ac:dyDescent="0.35">
      <c r="A23" s="109"/>
      <c r="B23" s="112"/>
      <c r="C23" s="33">
        <v>20</v>
      </c>
      <c r="D23" s="124"/>
      <c r="E23" s="39" t="s">
        <v>60</v>
      </c>
      <c r="F23" s="40" t="s">
        <v>37</v>
      </c>
      <c r="G23" s="40" t="s">
        <v>61</v>
      </c>
      <c r="H23" s="40" t="s">
        <v>29</v>
      </c>
      <c r="I23" s="38">
        <v>80.260000000000005</v>
      </c>
      <c r="J23" s="17">
        <v>0</v>
      </c>
      <c r="K23" s="79">
        <f t="shared" si="0"/>
        <v>0</v>
      </c>
      <c r="L23" s="81">
        <f t="shared" si="1"/>
        <v>0</v>
      </c>
      <c r="M23" s="82"/>
      <c r="N23" s="83">
        <f t="shared" si="2"/>
        <v>0</v>
      </c>
      <c r="O23" s="80"/>
      <c r="P23" s="80"/>
      <c r="Q23" s="80"/>
      <c r="R23" s="84">
        <f t="shared" si="3"/>
        <v>0</v>
      </c>
      <c r="S23" s="19" t="str">
        <f t="shared" si="4"/>
        <v>OK</v>
      </c>
      <c r="T23" s="103"/>
      <c r="U23" s="103"/>
      <c r="V23" s="103"/>
      <c r="W23" s="103"/>
      <c r="X23" s="103"/>
      <c r="Y23" s="50"/>
      <c r="Z23" s="50"/>
      <c r="AA23" s="50"/>
      <c r="AB23" s="50"/>
      <c r="AC23" s="50"/>
      <c r="AD23" s="50"/>
      <c r="AE23" s="50"/>
      <c r="AF23" s="51"/>
      <c r="AG23" s="51"/>
      <c r="AH23" s="51"/>
      <c r="AI23" s="51"/>
    </row>
    <row r="24" spans="1:35" ht="40" customHeight="1" x14ac:dyDescent="0.35">
      <c r="A24" s="109"/>
      <c r="B24" s="112"/>
      <c r="C24" s="33">
        <v>21</v>
      </c>
      <c r="D24" s="124"/>
      <c r="E24" s="39" t="s">
        <v>62</v>
      </c>
      <c r="F24" s="40" t="s">
        <v>125</v>
      </c>
      <c r="G24" s="40" t="s">
        <v>63</v>
      </c>
      <c r="H24" s="40" t="s">
        <v>29</v>
      </c>
      <c r="I24" s="38">
        <v>857.58</v>
      </c>
      <c r="J24" s="17">
        <v>0</v>
      </c>
      <c r="K24" s="79">
        <f t="shared" si="0"/>
        <v>0</v>
      </c>
      <c r="L24" s="81">
        <f t="shared" si="1"/>
        <v>0</v>
      </c>
      <c r="M24" s="82"/>
      <c r="N24" s="83">
        <f t="shared" si="2"/>
        <v>0</v>
      </c>
      <c r="O24" s="80"/>
      <c r="P24" s="80"/>
      <c r="Q24" s="80"/>
      <c r="R24" s="84">
        <f t="shared" si="3"/>
        <v>0</v>
      </c>
      <c r="S24" s="19" t="str">
        <f t="shared" si="4"/>
        <v>OK</v>
      </c>
      <c r="T24" s="103"/>
      <c r="U24" s="103"/>
      <c r="V24" s="103"/>
      <c r="W24" s="103"/>
      <c r="X24" s="103"/>
      <c r="Y24" s="50"/>
      <c r="Z24" s="50"/>
      <c r="AA24" s="50"/>
      <c r="AB24" s="50"/>
      <c r="AC24" s="50"/>
      <c r="AD24" s="50"/>
      <c r="AE24" s="50"/>
      <c r="AF24" s="51"/>
      <c r="AG24" s="51"/>
      <c r="AH24" s="51"/>
      <c r="AI24" s="51"/>
    </row>
    <row r="25" spans="1:35" ht="40" customHeight="1" x14ac:dyDescent="0.35">
      <c r="A25" s="109"/>
      <c r="B25" s="112"/>
      <c r="C25" s="33">
        <v>22</v>
      </c>
      <c r="D25" s="124"/>
      <c r="E25" s="39" t="s">
        <v>64</v>
      </c>
      <c r="F25" s="40" t="s">
        <v>125</v>
      </c>
      <c r="G25" s="40" t="s">
        <v>63</v>
      </c>
      <c r="H25" s="40" t="s">
        <v>29</v>
      </c>
      <c r="I25" s="38">
        <v>450.92</v>
      </c>
      <c r="J25" s="17">
        <v>0</v>
      </c>
      <c r="K25" s="79">
        <f t="shared" si="0"/>
        <v>0</v>
      </c>
      <c r="L25" s="81">
        <f t="shared" si="1"/>
        <v>0</v>
      </c>
      <c r="M25" s="82"/>
      <c r="N25" s="83">
        <f t="shared" si="2"/>
        <v>0</v>
      </c>
      <c r="O25" s="80"/>
      <c r="P25" s="80"/>
      <c r="Q25" s="80"/>
      <c r="R25" s="84">
        <f t="shared" si="3"/>
        <v>0</v>
      </c>
      <c r="S25" s="19" t="str">
        <f t="shared" si="4"/>
        <v>OK</v>
      </c>
      <c r="T25" s="103"/>
      <c r="U25" s="103"/>
      <c r="V25" s="103"/>
      <c r="W25" s="103"/>
      <c r="X25" s="103"/>
      <c r="Y25" s="50"/>
      <c r="Z25" s="50"/>
      <c r="AA25" s="50"/>
      <c r="AB25" s="50"/>
      <c r="AC25" s="50"/>
      <c r="AD25" s="50"/>
      <c r="AE25" s="50"/>
      <c r="AF25" s="51"/>
      <c r="AG25" s="51"/>
      <c r="AH25" s="51"/>
      <c r="AI25" s="51"/>
    </row>
    <row r="26" spans="1:35" ht="40" customHeight="1" x14ac:dyDescent="0.35">
      <c r="A26" s="109"/>
      <c r="B26" s="112"/>
      <c r="C26" s="33">
        <v>23</v>
      </c>
      <c r="D26" s="124"/>
      <c r="E26" s="39" t="s">
        <v>65</v>
      </c>
      <c r="F26" s="40" t="s">
        <v>125</v>
      </c>
      <c r="G26" s="40" t="s">
        <v>66</v>
      </c>
      <c r="H26" s="40" t="s">
        <v>29</v>
      </c>
      <c r="I26" s="38">
        <v>121.74</v>
      </c>
      <c r="J26" s="17">
        <v>0</v>
      </c>
      <c r="K26" s="79">
        <f t="shared" si="0"/>
        <v>0</v>
      </c>
      <c r="L26" s="81">
        <f t="shared" si="1"/>
        <v>0</v>
      </c>
      <c r="M26" s="82"/>
      <c r="N26" s="83">
        <f t="shared" si="2"/>
        <v>0</v>
      </c>
      <c r="O26" s="80"/>
      <c r="P26" s="80"/>
      <c r="Q26" s="80"/>
      <c r="R26" s="84">
        <f t="shared" si="3"/>
        <v>0</v>
      </c>
      <c r="S26" s="19" t="str">
        <f t="shared" si="4"/>
        <v>OK</v>
      </c>
      <c r="T26" s="103"/>
      <c r="U26" s="103"/>
      <c r="V26" s="103"/>
      <c r="W26" s="103"/>
      <c r="X26" s="103"/>
      <c r="Y26" s="50"/>
      <c r="Z26" s="50"/>
      <c r="AA26" s="50"/>
      <c r="AB26" s="50"/>
      <c r="AC26" s="50"/>
      <c r="AD26" s="50"/>
      <c r="AE26" s="50"/>
      <c r="AF26" s="51"/>
      <c r="AG26" s="51"/>
      <c r="AH26" s="51"/>
      <c r="AI26" s="51"/>
    </row>
    <row r="27" spans="1:35" ht="40" customHeight="1" x14ac:dyDescent="0.35">
      <c r="A27" s="109"/>
      <c r="B27" s="112"/>
      <c r="C27" s="33">
        <v>24</v>
      </c>
      <c r="D27" s="124"/>
      <c r="E27" s="39" t="s">
        <v>67</v>
      </c>
      <c r="F27" s="40" t="s">
        <v>125</v>
      </c>
      <c r="G27" s="40" t="s">
        <v>68</v>
      </c>
      <c r="H27" s="40" t="s">
        <v>29</v>
      </c>
      <c r="I27" s="38">
        <v>559.17999999999995</v>
      </c>
      <c r="J27" s="17">
        <v>0</v>
      </c>
      <c r="K27" s="79">
        <f t="shared" si="0"/>
        <v>0</v>
      </c>
      <c r="L27" s="81">
        <f t="shared" si="1"/>
        <v>0</v>
      </c>
      <c r="M27" s="82"/>
      <c r="N27" s="83">
        <f t="shared" si="2"/>
        <v>0</v>
      </c>
      <c r="O27" s="80"/>
      <c r="P27" s="80"/>
      <c r="Q27" s="80"/>
      <c r="R27" s="84">
        <f t="shared" si="3"/>
        <v>0</v>
      </c>
      <c r="S27" s="19" t="str">
        <f t="shared" si="4"/>
        <v>OK</v>
      </c>
      <c r="T27" s="103"/>
      <c r="U27" s="103"/>
      <c r="V27" s="103"/>
      <c r="W27" s="103"/>
      <c r="X27" s="103"/>
      <c r="Y27" s="50"/>
      <c r="Z27" s="50"/>
      <c r="AA27" s="50"/>
      <c r="AB27" s="50"/>
      <c r="AC27" s="50"/>
      <c r="AD27" s="50"/>
      <c r="AE27" s="50"/>
      <c r="AF27" s="51"/>
      <c r="AG27" s="51"/>
      <c r="AH27" s="51"/>
      <c r="AI27" s="51"/>
    </row>
    <row r="28" spans="1:35" ht="40" customHeight="1" x14ac:dyDescent="0.35">
      <c r="A28" s="109"/>
      <c r="B28" s="112"/>
      <c r="C28" s="33">
        <v>25</v>
      </c>
      <c r="D28" s="124"/>
      <c r="E28" s="39" t="s">
        <v>69</v>
      </c>
      <c r="F28" s="40" t="s">
        <v>125</v>
      </c>
      <c r="G28" s="40" t="s">
        <v>28</v>
      </c>
      <c r="H28" s="40" t="s">
        <v>29</v>
      </c>
      <c r="I28" s="38">
        <v>279.39999999999998</v>
      </c>
      <c r="J28" s="17">
        <v>0</v>
      </c>
      <c r="K28" s="79">
        <f t="shared" si="0"/>
        <v>0</v>
      </c>
      <c r="L28" s="81">
        <f t="shared" si="1"/>
        <v>0</v>
      </c>
      <c r="M28" s="82"/>
      <c r="N28" s="83">
        <f t="shared" si="2"/>
        <v>0</v>
      </c>
      <c r="O28" s="80"/>
      <c r="P28" s="80"/>
      <c r="Q28" s="80"/>
      <c r="R28" s="84">
        <f t="shared" si="3"/>
        <v>0</v>
      </c>
      <c r="S28" s="19" t="str">
        <f t="shared" si="4"/>
        <v>OK</v>
      </c>
      <c r="T28" s="103"/>
      <c r="U28" s="103"/>
      <c r="V28" s="103"/>
      <c r="W28" s="103"/>
      <c r="X28" s="103"/>
      <c r="Y28" s="50"/>
      <c r="Z28" s="50"/>
      <c r="AA28" s="50"/>
      <c r="AB28" s="50"/>
      <c r="AC28" s="50"/>
      <c r="AD28" s="50"/>
      <c r="AE28" s="50"/>
      <c r="AF28" s="51"/>
      <c r="AG28" s="51"/>
      <c r="AH28" s="51"/>
      <c r="AI28" s="51"/>
    </row>
    <row r="29" spans="1:35" ht="40" customHeight="1" x14ac:dyDescent="0.35">
      <c r="A29" s="109"/>
      <c r="B29" s="112"/>
      <c r="C29" s="33">
        <v>26</v>
      </c>
      <c r="D29" s="124"/>
      <c r="E29" s="39" t="s">
        <v>70</v>
      </c>
      <c r="F29" s="40" t="s">
        <v>125</v>
      </c>
      <c r="G29" s="40" t="s">
        <v>71</v>
      </c>
      <c r="H29" s="40" t="s">
        <v>29</v>
      </c>
      <c r="I29" s="38">
        <v>106.23</v>
      </c>
      <c r="J29" s="17">
        <v>0</v>
      </c>
      <c r="K29" s="79">
        <f t="shared" si="0"/>
        <v>0</v>
      </c>
      <c r="L29" s="81">
        <f t="shared" si="1"/>
        <v>0</v>
      </c>
      <c r="M29" s="82"/>
      <c r="N29" s="83">
        <f t="shared" si="2"/>
        <v>0</v>
      </c>
      <c r="O29" s="80"/>
      <c r="P29" s="80"/>
      <c r="Q29" s="80"/>
      <c r="R29" s="84">
        <f t="shared" si="3"/>
        <v>0</v>
      </c>
      <c r="S29" s="19" t="str">
        <f t="shared" si="4"/>
        <v>OK</v>
      </c>
      <c r="T29" s="103"/>
      <c r="U29" s="103"/>
      <c r="V29" s="103"/>
      <c r="W29" s="103"/>
      <c r="X29" s="103"/>
      <c r="Y29" s="50"/>
      <c r="Z29" s="50"/>
      <c r="AA29" s="50"/>
      <c r="AB29" s="50"/>
      <c r="AC29" s="50"/>
      <c r="AD29" s="50"/>
      <c r="AE29" s="50"/>
      <c r="AF29" s="51"/>
      <c r="AG29" s="51"/>
      <c r="AH29" s="51"/>
      <c r="AI29" s="51"/>
    </row>
    <row r="30" spans="1:35" ht="40" customHeight="1" x14ac:dyDescent="0.35">
      <c r="A30" s="109"/>
      <c r="B30" s="112"/>
      <c r="C30" s="33">
        <v>27</v>
      </c>
      <c r="D30" s="124"/>
      <c r="E30" s="39" t="s">
        <v>72</v>
      </c>
      <c r="F30" s="40" t="s">
        <v>125</v>
      </c>
      <c r="G30" s="40" t="s">
        <v>73</v>
      </c>
      <c r="H30" s="40" t="s">
        <v>29</v>
      </c>
      <c r="I30" s="38">
        <v>619.09</v>
      </c>
      <c r="J30" s="17">
        <v>0</v>
      </c>
      <c r="K30" s="79">
        <f t="shared" si="0"/>
        <v>0</v>
      </c>
      <c r="L30" s="81">
        <f t="shared" si="1"/>
        <v>0</v>
      </c>
      <c r="M30" s="82"/>
      <c r="N30" s="83">
        <f t="shared" si="2"/>
        <v>0</v>
      </c>
      <c r="O30" s="80"/>
      <c r="P30" s="80"/>
      <c r="Q30" s="80"/>
      <c r="R30" s="84">
        <f t="shared" si="3"/>
        <v>0</v>
      </c>
      <c r="S30" s="19" t="str">
        <f t="shared" si="4"/>
        <v>OK</v>
      </c>
      <c r="T30" s="103"/>
      <c r="U30" s="103"/>
      <c r="V30" s="103"/>
      <c r="W30" s="103"/>
      <c r="X30" s="103"/>
      <c r="Y30" s="50"/>
      <c r="Z30" s="50"/>
      <c r="AA30" s="50"/>
      <c r="AB30" s="50"/>
      <c r="AC30" s="50"/>
      <c r="AD30" s="50"/>
      <c r="AE30" s="50"/>
      <c r="AF30" s="51"/>
      <c r="AG30" s="51"/>
      <c r="AH30" s="51"/>
      <c r="AI30" s="51"/>
    </row>
    <row r="31" spans="1:35" ht="40" customHeight="1" x14ac:dyDescent="0.35">
      <c r="A31" s="109"/>
      <c r="B31" s="112"/>
      <c r="C31" s="33">
        <v>28</v>
      </c>
      <c r="D31" s="124"/>
      <c r="E31" s="39" t="s">
        <v>74</v>
      </c>
      <c r="F31" s="40" t="s">
        <v>125</v>
      </c>
      <c r="G31" s="40" t="s">
        <v>75</v>
      </c>
      <c r="H31" s="40" t="s">
        <v>29</v>
      </c>
      <c r="I31" s="38">
        <v>864.15</v>
      </c>
      <c r="J31" s="17">
        <v>0</v>
      </c>
      <c r="K31" s="79">
        <f t="shared" si="0"/>
        <v>0</v>
      </c>
      <c r="L31" s="81">
        <f t="shared" si="1"/>
        <v>0</v>
      </c>
      <c r="M31" s="82"/>
      <c r="N31" s="83">
        <f t="shared" si="2"/>
        <v>0</v>
      </c>
      <c r="O31" s="80"/>
      <c r="P31" s="80"/>
      <c r="Q31" s="80"/>
      <c r="R31" s="84">
        <f t="shared" si="3"/>
        <v>0</v>
      </c>
      <c r="S31" s="19" t="str">
        <f t="shared" si="4"/>
        <v>OK</v>
      </c>
      <c r="T31" s="103"/>
      <c r="U31" s="103"/>
      <c r="V31" s="103"/>
      <c r="W31" s="103"/>
      <c r="X31" s="103"/>
      <c r="Y31" s="50"/>
      <c r="Z31" s="50"/>
      <c r="AA31" s="50"/>
      <c r="AB31" s="50"/>
      <c r="AC31" s="50"/>
      <c r="AD31" s="50"/>
      <c r="AE31" s="50"/>
      <c r="AF31" s="51"/>
      <c r="AG31" s="51"/>
      <c r="AH31" s="51"/>
      <c r="AI31" s="51"/>
    </row>
    <row r="32" spans="1:35" ht="40" customHeight="1" x14ac:dyDescent="0.35">
      <c r="A32" s="109"/>
      <c r="B32" s="112"/>
      <c r="C32" s="33">
        <v>29</v>
      </c>
      <c r="D32" s="124"/>
      <c r="E32" s="39" t="s">
        <v>76</v>
      </c>
      <c r="F32" s="40" t="s">
        <v>125</v>
      </c>
      <c r="G32" s="40" t="s">
        <v>28</v>
      </c>
      <c r="H32" s="40" t="s">
        <v>29</v>
      </c>
      <c r="I32" s="38">
        <v>462.23</v>
      </c>
      <c r="J32" s="17">
        <v>0</v>
      </c>
      <c r="K32" s="79">
        <f t="shared" si="0"/>
        <v>0</v>
      </c>
      <c r="L32" s="81">
        <f t="shared" si="1"/>
        <v>0</v>
      </c>
      <c r="M32" s="82"/>
      <c r="N32" s="83">
        <f t="shared" si="2"/>
        <v>0</v>
      </c>
      <c r="O32" s="80"/>
      <c r="P32" s="80"/>
      <c r="Q32" s="80"/>
      <c r="R32" s="84">
        <f t="shared" si="3"/>
        <v>0</v>
      </c>
      <c r="S32" s="19" t="str">
        <f t="shared" si="4"/>
        <v>OK</v>
      </c>
      <c r="T32" s="103"/>
      <c r="U32" s="103"/>
      <c r="V32" s="103"/>
      <c r="W32" s="103"/>
      <c r="X32" s="103"/>
      <c r="Y32" s="50"/>
      <c r="Z32" s="50"/>
      <c r="AA32" s="50"/>
      <c r="AB32" s="50"/>
      <c r="AC32" s="50"/>
      <c r="AD32" s="50"/>
      <c r="AE32" s="50"/>
      <c r="AF32" s="51"/>
      <c r="AG32" s="51"/>
      <c r="AH32" s="51"/>
      <c r="AI32" s="51"/>
    </row>
    <row r="33" spans="1:35" ht="40" customHeight="1" x14ac:dyDescent="0.35">
      <c r="A33" s="109"/>
      <c r="B33" s="112"/>
      <c r="C33" s="33">
        <v>30</v>
      </c>
      <c r="D33" s="124"/>
      <c r="E33" s="39" t="s">
        <v>77</v>
      </c>
      <c r="F33" s="40" t="s">
        <v>125</v>
      </c>
      <c r="G33" s="40" t="s">
        <v>28</v>
      </c>
      <c r="H33" s="40" t="s">
        <v>29</v>
      </c>
      <c r="I33" s="38">
        <v>872.9</v>
      </c>
      <c r="J33" s="17">
        <v>0</v>
      </c>
      <c r="K33" s="79">
        <f t="shared" si="0"/>
        <v>0</v>
      </c>
      <c r="L33" s="81">
        <f t="shared" si="1"/>
        <v>0</v>
      </c>
      <c r="M33" s="82"/>
      <c r="N33" s="83">
        <f t="shared" si="2"/>
        <v>0</v>
      </c>
      <c r="O33" s="80"/>
      <c r="P33" s="80"/>
      <c r="Q33" s="80"/>
      <c r="R33" s="84">
        <f t="shared" si="3"/>
        <v>0</v>
      </c>
      <c r="S33" s="19" t="str">
        <f t="shared" si="4"/>
        <v>OK</v>
      </c>
      <c r="T33" s="103"/>
      <c r="U33" s="103"/>
      <c r="V33" s="103"/>
      <c r="W33" s="103"/>
      <c r="X33" s="103"/>
      <c r="Y33" s="50"/>
      <c r="Z33" s="50"/>
      <c r="AA33" s="50"/>
      <c r="AB33" s="50"/>
      <c r="AC33" s="50"/>
      <c r="AD33" s="50"/>
      <c r="AE33" s="50"/>
      <c r="AF33" s="51"/>
      <c r="AG33" s="51"/>
      <c r="AH33" s="51"/>
      <c r="AI33" s="51"/>
    </row>
    <row r="34" spans="1:35" ht="40" customHeight="1" x14ac:dyDescent="0.35">
      <c r="A34" s="109"/>
      <c r="B34" s="112"/>
      <c r="C34" s="33">
        <v>31</v>
      </c>
      <c r="D34" s="124"/>
      <c r="E34" s="39" t="s">
        <v>78</v>
      </c>
      <c r="F34" s="40" t="s">
        <v>125</v>
      </c>
      <c r="G34" s="40" t="s">
        <v>28</v>
      </c>
      <c r="H34" s="40" t="s">
        <v>29</v>
      </c>
      <c r="I34" s="38">
        <v>58.04</v>
      </c>
      <c r="J34" s="17">
        <v>0</v>
      </c>
      <c r="K34" s="79">
        <f t="shared" si="0"/>
        <v>0</v>
      </c>
      <c r="L34" s="81">
        <f t="shared" si="1"/>
        <v>0</v>
      </c>
      <c r="M34" s="82"/>
      <c r="N34" s="83">
        <f t="shared" si="2"/>
        <v>0</v>
      </c>
      <c r="O34" s="80"/>
      <c r="P34" s="80"/>
      <c r="Q34" s="80"/>
      <c r="R34" s="84">
        <f t="shared" si="3"/>
        <v>0</v>
      </c>
      <c r="S34" s="19" t="str">
        <f t="shared" si="4"/>
        <v>OK</v>
      </c>
      <c r="T34" s="103"/>
      <c r="U34" s="103"/>
      <c r="V34" s="103"/>
      <c r="W34" s="103"/>
      <c r="X34" s="103"/>
      <c r="Y34" s="50"/>
      <c r="Z34" s="50"/>
      <c r="AA34" s="50"/>
      <c r="AB34" s="50"/>
      <c r="AC34" s="50"/>
      <c r="AD34" s="50"/>
      <c r="AE34" s="50"/>
      <c r="AF34" s="51"/>
      <c r="AG34" s="51"/>
      <c r="AH34" s="51"/>
      <c r="AI34" s="51"/>
    </row>
    <row r="35" spans="1:35" ht="40" customHeight="1" x14ac:dyDescent="0.35">
      <c r="A35" s="109"/>
      <c r="B35" s="112"/>
      <c r="C35" s="33">
        <v>32</v>
      </c>
      <c r="D35" s="124"/>
      <c r="E35" s="39" t="s">
        <v>131</v>
      </c>
      <c r="F35" s="40" t="s">
        <v>125</v>
      </c>
      <c r="G35" s="40" t="s">
        <v>28</v>
      </c>
      <c r="H35" s="40" t="s">
        <v>29</v>
      </c>
      <c r="I35" s="38">
        <v>54.95</v>
      </c>
      <c r="J35" s="17">
        <v>0</v>
      </c>
      <c r="K35" s="79">
        <f t="shared" si="0"/>
        <v>0</v>
      </c>
      <c r="L35" s="81">
        <f t="shared" si="1"/>
        <v>0</v>
      </c>
      <c r="M35" s="82"/>
      <c r="N35" s="83">
        <f t="shared" si="2"/>
        <v>0</v>
      </c>
      <c r="O35" s="80"/>
      <c r="P35" s="80"/>
      <c r="Q35" s="80"/>
      <c r="R35" s="84">
        <f t="shared" si="3"/>
        <v>0</v>
      </c>
      <c r="S35" s="19" t="str">
        <f t="shared" si="4"/>
        <v>OK</v>
      </c>
      <c r="T35" s="103"/>
      <c r="U35" s="103"/>
      <c r="V35" s="103"/>
      <c r="W35" s="103"/>
      <c r="X35" s="103"/>
      <c r="Y35" s="50"/>
      <c r="Z35" s="50"/>
      <c r="AA35" s="50"/>
      <c r="AB35" s="50"/>
      <c r="AC35" s="50"/>
      <c r="AD35" s="50"/>
      <c r="AE35" s="50"/>
      <c r="AF35" s="51"/>
      <c r="AG35" s="51"/>
      <c r="AH35" s="51"/>
      <c r="AI35" s="51"/>
    </row>
    <row r="36" spans="1:35" ht="40" customHeight="1" x14ac:dyDescent="0.35">
      <c r="A36" s="109"/>
      <c r="B36" s="112"/>
      <c r="C36" s="33">
        <v>33</v>
      </c>
      <c r="D36" s="124"/>
      <c r="E36" s="39" t="s">
        <v>132</v>
      </c>
      <c r="F36" s="40" t="s">
        <v>37</v>
      </c>
      <c r="G36" s="40" t="s">
        <v>79</v>
      </c>
      <c r="H36" s="40" t="s">
        <v>29</v>
      </c>
      <c r="I36" s="38">
        <v>10.43</v>
      </c>
      <c r="J36" s="17">
        <v>0</v>
      </c>
      <c r="K36" s="79">
        <f t="shared" si="0"/>
        <v>0</v>
      </c>
      <c r="L36" s="81">
        <f t="shared" si="1"/>
        <v>0</v>
      </c>
      <c r="M36" s="82"/>
      <c r="N36" s="83">
        <f t="shared" si="2"/>
        <v>0</v>
      </c>
      <c r="O36" s="80"/>
      <c r="P36" s="80"/>
      <c r="Q36" s="80"/>
      <c r="R36" s="84">
        <f t="shared" si="3"/>
        <v>0</v>
      </c>
      <c r="S36" s="19" t="str">
        <f t="shared" si="4"/>
        <v>OK</v>
      </c>
      <c r="T36" s="103"/>
      <c r="U36" s="103"/>
      <c r="V36" s="103"/>
      <c r="W36" s="103"/>
      <c r="X36" s="103"/>
      <c r="Y36" s="50"/>
      <c r="Z36" s="50"/>
      <c r="AA36" s="50"/>
      <c r="AB36" s="50"/>
      <c r="AC36" s="50"/>
      <c r="AD36" s="50"/>
      <c r="AE36" s="50"/>
      <c r="AF36" s="51"/>
      <c r="AG36" s="51"/>
      <c r="AH36" s="51"/>
      <c r="AI36" s="51"/>
    </row>
    <row r="37" spans="1:35" ht="40" customHeight="1" x14ac:dyDescent="0.35">
      <c r="A37" s="109"/>
      <c r="B37" s="112"/>
      <c r="C37" s="33">
        <v>34</v>
      </c>
      <c r="D37" s="124"/>
      <c r="E37" s="39" t="s">
        <v>133</v>
      </c>
      <c r="F37" s="40" t="s">
        <v>37</v>
      </c>
      <c r="G37" s="40" t="s">
        <v>80</v>
      </c>
      <c r="H37" s="40" t="s">
        <v>29</v>
      </c>
      <c r="I37" s="38">
        <v>15.99</v>
      </c>
      <c r="J37" s="17">
        <v>0</v>
      </c>
      <c r="K37" s="79">
        <f t="shared" si="0"/>
        <v>0</v>
      </c>
      <c r="L37" s="81">
        <f t="shared" si="1"/>
        <v>0</v>
      </c>
      <c r="M37" s="82"/>
      <c r="N37" s="83">
        <f t="shared" si="2"/>
        <v>0</v>
      </c>
      <c r="O37" s="80"/>
      <c r="P37" s="80"/>
      <c r="Q37" s="80"/>
      <c r="R37" s="84">
        <f t="shared" si="3"/>
        <v>0</v>
      </c>
      <c r="S37" s="19" t="str">
        <f t="shared" si="4"/>
        <v>OK</v>
      </c>
      <c r="T37" s="103"/>
      <c r="U37" s="103"/>
      <c r="V37" s="103"/>
      <c r="W37" s="103"/>
      <c r="X37" s="103"/>
      <c r="Y37" s="50"/>
      <c r="Z37" s="50"/>
      <c r="AA37" s="50"/>
      <c r="AB37" s="50"/>
      <c r="AC37" s="50"/>
      <c r="AD37" s="50"/>
      <c r="AE37" s="50"/>
      <c r="AF37" s="51"/>
      <c r="AG37" s="51"/>
      <c r="AH37" s="51"/>
      <c r="AI37" s="51"/>
    </row>
    <row r="38" spans="1:35" ht="40" customHeight="1" x14ac:dyDescent="0.35">
      <c r="A38" s="109"/>
      <c r="B38" s="112"/>
      <c r="C38" s="33">
        <v>35</v>
      </c>
      <c r="D38" s="124"/>
      <c r="E38" s="39" t="s">
        <v>134</v>
      </c>
      <c r="F38" s="40" t="s">
        <v>37</v>
      </c>
      <c r="G38" s="40" t="s">
        <v>81</v>
      </c>
      <c r="H38" s="40" t="s">
        <v>29</v>
      </c>
      <c r="I38" s="38">
        <v>16.75</v>
      </c>
      <c r="J38" s="17">
        <v>0</v>
      </c>
      <c r="K38" s="79">
        <f t="shared" si="0"/>
        <v>0</v>
      </c>
      <c r="L38" s="81">
        <f t="shared" si="1"/>
        <v>0</v>
      </c>
      <c r="M38" s="82"/>
      <c r="N38" s="83">
        <f t="shared" si="2"/>
        <v>0</v>
      </c>
      <c r="O38" s="80"/>
      <c r="P38" s="80"/>
      <c r="Q38" s="80"/>
      <c r="R38" s="84">
        <f t="shared" si="3"/>
        <v>0</v>
      </c>
      <c r="S38" s="19" t="str">
        <f t="shared" si="4"/>
        <v>OK</v>
      </c>
      <c r="T38" s="103"/>
      <c r="U38" s="103"/>
      <c r="V38" s="103"/>
      <c r="W38" s="103"/>
      <c r="X38" s="103"/>
      <c r="Y38" s="50"/>
      <c r="Z38" s="50"/>
      <c r="AA38" s="50"/>
      <c r="AB38" s="50"/>
      <c r="AC38" s="50"/>
      <c r="AD38" s="50"/>
      <c r="AE38" s="50"/>
      <c r="AF38" s="51"/>
      <c r="AG38" s="51"/>
      <c r="AH38" s="51"/>
      <c r="AI38" s="51"/>
    </row>
    <row r="39" spans="1:35" ht="40" customHeight="1" x14ac:dyDescent="0.35">
      <c r="A39" s="109"/>
      <c r="B39" s="112"/>
      <c r="C39" s="33">
        <v>36</v>
      </c>
      <c r="D39" s="124"/>
      <c r="E39" s="39" t="s">
        <v>135</v>
      </c>
      <c r="F39" s="40" t="s">
        <v>37</v>
      </c>
      <c r="G39" s="40" t="s">
        <v>82</v>
      </c>
      <c r="H39" s="40" t="s">
        <v>29</v>
      </c>
      <c r="I39" s="38">
        <v>42.18</v>
      </c>
      <c r="J39" s="17">
        <v>0</v>
      </c>
      <c r="K39" s="79">
        <f t="shared" si="0"/>
        <v>0</v>
      </c>
      <c r="L39" s="81">
        <f t="shared" si="1"/>
        <v>0</v>
      </c>
      <c r="M39" s="82"/>
      <c r="N39" s="83">
        <f t="shared" si="2"/>
        <v>0</v>
      </c>
      <c r="O39" s="80"/>
      <c r="P39" s="80"/>
      <c r="Q39" s="80"/>
      <c r="R39" s="84">
        <f t="shared" si="3"/>
        <v>0</v>
      </c>
      <c r="S39" s="19" t="str">
        <f t="shared" si="4"/>
        <v>OK</v>
      </c>
      <c r="T39" s="103"/>
      <c r="U39" s="103"/>
      <c r="V39" s="103"/>
      <c r="W39" s="103"/>
      <c r="X39" s="103"/>
      <c r="Y39" s="50"/>
      <c r="Z39" s="50"/>
      <c r="AA39" s="50"/>
      <c r="AB39" s="50"/>
      <c r="AC39" s="50"/>
      <c r="AD39" s="50"/>
      <c r="AE39" s="50"/>
      <c r="AF39" s="51"/>
      <c r="AG39" s="51"/>
      <c r="AH39" s="51"/>
      <c r="AI39" s="51"/>
    </row>
    <row r="40" spans="1:35" ht="40" customHeight="1" x14ac:dyDescent="0.35">
      <c r="A40" s="109"/>
      <c r="B40" s="112"/>
      <c r="C40" s="33">
        <v>37</v>
      </c>
      <c r="D40" s="124"/>
      <c r="E40" s="39" t="s">
        <v>136</v>
      </c>
      <c r="F40" s="40" t="s">
        <v>37</v>
      </c>
      <c r="G40" s="40" t="s">
        <v>83</v>
      </c>
      <c r="H40" s="40" t="s">
        <v>29</v>
      </c>
      <c r="I40" s="38">
        <v>22.07</v>
      </c>
      <c r="J40" s="17">
        <v>0</v>
      </c>
      <c r="K40" s="79">
        <f t="shared" si="0"/>
        <v>0</v>
      </c>
      <c r="L40" s="81">
        <f t="shared" si="1"/>
        <v>0</v>
      </c>
      <c r="M40" s="82"/>
      <c r="N40" s="83">
        <f t="shared" si="2"/>
        <v>0</v>
      </c>
      <c r="O40" s="80"/>
      <c r="P40" s="80"/>
      <c r="Q40" s="80"/>
      <c r="R40" s="84">
        <f t="shared" si="3"/>
        <v>0</v>
      </c>
      <c r="S40" s="19" t="str">
        <f t="shared" si="4"/>
        <v>OK</v>
      </c>
      <c r="T40" s="103"/>
      <c r="U40" s="103"/>
      <c r="V40" s="103"/>
      <c r="W40" s="103"/>
      <c r="X40" s="103"/>
      <c r="Y40" s="50"/>
      <c r="Z40" s="50"/>
      <c r="AA40" s="50"/>
      <c r="AB40" s="50"/>
      <c r="AC40" s="50"/>
      <c r="AD40" s="50"/>
      <c r="AE40" s="50"/>
      <c r="AF40" s="51"/>
      <c r="AG40" s="51"/>
      <c r="AH40" s="51"/>
      <c r="AI40" s="51"/>
    </row>
    <row r="41" spans="1:35" ht="40" customHeight="1" x14ac:dyDescent="0.35">
      <c r="A41" s="109"/>
      <c r="B41" s="112"/>
      <c r="C41" s="33">
        <v>38</v>
      </c>
      <c r="D41" s="124"/>
      <c r="E41" s="39" t="s">
        <v>84</v>
      </c>
      <c r="F41" s="40" t="s">
        <v>125</v>
      </c>
      <c r="G41" s="40" t="s">
        <v>85</v>
      </c>
      <c r="H41" s="40" t="s">
        <v>29</v>
      </c>
      <c r="I41" s="38">
        <v>913.6</v>
      </c>
      <c r="J41" s="17">
        <v>0</v>
      </c>
      <c r="K41" s="79">
        <f t="shared" si="0"/>
        <v>0</v>
      </c>
      <c r="L41" s="81">
        <f t="shared" si="1"/>
        <v>0</v>
      </c>
      <c r="M41" s="82"/>
      <c r="N41" s="83">
        <f t="shared" si="2"/>
        <v>0</v>
      </c>
      <c r="O41" s="80"/>
      <c r="P41" s="80"/>
      <c r="Q41" s="80"/>
      <c r="R41" s="84">
        <f t="shared" si="3"/>
        <v>0</v>
      </c>
      <c r="S41" s="19" t="str">
        <f t="shared" si="4"/>
        <v>OK</v>
      </c>
      <c r="T41" s="103"/>
      <c r="U41" s="103"/>
      <c r="V41" s="103"/>
      <c r="W41" s="103"/>
      <c r="X41" s="103"/>
      <c r="Y41" s="50"/>
      <c r="Z41" s="50"/>
      <c r="AA41" s="50"/>
      <c r="AB41" s="50"/>
      <c r="AC41" s="50"/>
      <c r="AD41" s="50"/>
      <c r="AE41" s="50"/>
      <c r="AF41" s="51"/>
      <c r="AG41" s="51"/>
      <c r="AH41" s="51"/>
      <c r="AI41" s="51"/>
    </row>
    <row r="42" spans="1:35" ht="40" customHeight="1" x14ac:dyDescent="0.35">
      <c r="A42" s="109"/>
      <c r="B42" s="112"/>
      <c r="C42" s="33">
        <v>39</v>
      </c>
      <c r="D42" s="124"/>
      <c r="E42" s="39" t="s">
        <v>86</v>
      </c>
      <c r="F42" s="40" t="s">
        <v>125</v>
      </c>
      <c r="G42" s="40" t="s">
        <v>87</v>
      </c>
      <c r="H42" s="40" t="s">
        <v>29</v>
      </c>
      <c r="I42" s="38">
        <v>373.35</v>
      </c>
      <c r="J42" s="17">
        <v>0</v>
      </c>
      <c r="K42" s="79">
        <f t="shared" si="0"/>
        <v>0</v>
      </c>
      <c r="L42" s="81">
        <f t="shared" si="1"/>
        <v>0</v>
      </c>
      <c r="M42" s="82"/>
      <c r="N42" s="83">
        <f t="shared" si="2"/>
        <v>0</v>
      </c>
      <c r="O42" s="80"/>
      <c r="P42" s="80"/>
      <c r="Q42" s="80"/>
      <c r="R42" s="84">
        <f t="shared" si="3"/>
        <v>0</v>
      </c>
      <c r="S42" s="19" t="str">
        <f t="shared" si="4"/>
        <v>OK</v>
      </c>
      <c r="T42" s="103"/>
      <c r="U42" s="103"/>
      <c r="V42" s="103"/>
      <c r="W42" s="103"/>
      <c r="X42" s="103"/>
      <c r="Y42" s="50"/>
      <c r="Z42" s="50"/>
      <c r="AA42" s="50"/>
      <c r="AB42" s="50"/>
      <c r="AC42" s="50"/>
      <c r="AD42" s="50"/>
      <c r="AE42" s="50"/>
      <c r="AF42" s="51"/>
      <c r="AG42" s="51"/>
      <c r="AH42" s="51"/>
      <c r="AI42" s="51"/>
    </row>
    <row r="43" spans="1:35" ht="40" customHeight="1" x14ac:dyDescent="0.35">
      <c r="A43" s="109"/>
      <c r="B43" s="112"/>
      <c r="C43" s="33">
        <v>40</v>
      </c>
      <c r="D43" s="124"/>
      <c r="E43" s="39" t="s">
        <v>88</v>
      </c>
      <c r="F43" s="40" t="s">
        <v>125</v>
      </c>
      <c r="G43" s="40" t="s">
        <v>28</v>
      </c>
      <c r="H43" s="40" t="s">
        <v>29</v>
      </c>
      <c r="I43" s="38">
        <v>741.62</v>
      </c>
      <c r="J43" s="17">
        <v>0</v>
      </c>
      <c r="K43" s="79">
        <f t="shared" si="0"/>
        <v>0</v>
      </c>
      <c r="L43" s="81">
        <f t="shared" si="1"/>
        <v>0</v>
      </c>
      <c r="M43" s="82"/>
      <c r="N43" s="83">
        <f t="shared" si="2"/>
        <v>0</v>
      </c>
      <c r="O43" s="80"/>
      <c r="P43" s="80"/>
      <c r="Q43" s="80"/>
      <c r="R43" s="84">
        <f t="shared" si="3"/>
        <v>0</v>
      </c>
      <c r="S43" s="19" t="str">
        <f t="shared" si="4"/>
        <v>OK</v>
      </c>
      <c r="T43" s="103"/>
      <c r="U43" s="103"/>
      <c r="V43" s="103"/>
      <c r="W43" s="103"/>
      <c r="X43" s="103"/>
      <c r="Y43" s="50"/>
      <c r="Z43" s="50"/>
      <c r="AA43" s="50"/>
      <c r="AB43" s="50"/>
      <c r="AC43" s="50"/>
      <c r="AD43" s="50"/>
      <c r="AE43" s="50"/>
      <c r="AF43" s="51"/>
      <c r="AG43" s="51"/>
      <c r="AH43" s="51"/>
      <c r="AI43" s="51"/>
    </row>
    <row r="44" spans="1:35" ht="40" customHeight="1" x14ac:dyDescent="0.35">
      <c r="A44" s="109"/>
      <c r="B44" s="112"/>
      <c r="C44" s="33">
        <v>41</v>
      </c>
      <c r="D44" s="124"/>
      <c r="E44" s="39" t="s">
        <v>89</v>
      </c>
      <c r="F44" s="40" t="s">
        <v>37</v>
      </c>
      <c r="G44" s="40" t="s">
        <v>28</v>
      </c>
      <c r="H44" s="40" t="s">
        <v>29</v>
      </c>
      <c r="I44" s="38">
        <v>154.77000000000001</v>
      </c>
      <c r="J44" s="17">
        <v>0</v>
      </c>
      <c r="K44" s="79">
        <f t="shared" si="0"/>
        <v>0</v>
      </c>
      <c r="L44" s="81">
        <f t="shared" si="1"/>
        <v>0</v>
      </c>
      <c r="M44" s="82"/>
      <c r="N44" s="83">
        <f t="shared" si="2"/>
        <v>0</v>
      </c>
      <c r="O44" s="80"/>
      <c r="P44" s="80"/>
      <c r="Q44" s="80"/>
      <c r="R44" s="84">
        <f t="shared" si="3"/>
        <v>0</v>
      </c>
      <c r="S44" s="19" t="str">
        <f t="shared" si="4"/>
        <v>OK</v>
      </c>
      <c r="T44" s="103"/>
      <c r="U44" s="103"/>
      <c r="V44" s="103"/>
      <c r="W44" s="103"/>
      <c r="X44" s="103"/>
      <c r="Y44" s="50"/>
      <c r="Z44" s="50"/>
      <c r="AA44" s="50"/>
      <c r="AB44" s="50"/>
      <c r="AC44" s="50"/>
      <c r="AD44" s="50"/>
      <c r="AE44" s="50"/>
      <c r="AF44" s="51"/>
      <c r="AG44" s="51"/>
      <c r="AH44" s="51"/>
      <c r="AI44" s="51"/>
    </row>
    <row r="45" spans="1:35" ht="40" customHeight="1" x14ac:dyDescent="0.35">
      <c r="A45" s="109"/>
      <c r="B45" s="112"/>
      <c r="C45" s="33">
        <v>42</v>
      </c>
      <c r="D45" s="124"/>
      <c r="E45" s="39" t="s">
        <v>90</v>
      </c>
      <c r="F45" s="40" t="s">
        <v>37</v>
      </c>
      <c r="G45" s="40" t="s">
        <v>28</v>
      </c>
      <c r="H45" s="40" t="s">
        <v>29</v>
      </c>
      <c r="I45" s="38">
        <v>87.06</v>
      </c>
      <c r="J45" s="17">
        <v>0</v>
      </c>
      <c r="K45" s="79">
        <f t="shared" si="0"/>
        <v>0</v>
      </c>
      <c r="L45" s="81">
        <f t="shared" si="1"/>
        <v>0</v>
      </c>
      <c r="M45" s="82"/>
      <c r="N45" s="83">
        <f t="shared" si="2"/>
        <v>0</v>
      </c>
      <c r="O45" s="80"/>
      <c r="P45" s="80"/>
      <c r="Q45" s="80"/>
      <c r="R45" s="84">
        <f t="shared" si="3"/>
        <v>0</v>
      </c>
      <c r="S45" s="19" t="str">
        <f t="shared" si="4"/>
        <v>OK</v>
      </c>
      <c r="T45" s="103"/>
      <c r="U45" s="103"/>
      <c r="V45" s="103"/>
      <c r="W45" s="103"/>
      <c r="X45" s="103"/>
      <c r="Y45" s="50"/>
      <c r="Z45" s="50"/>
      <c r="AA45" s="50"/>
      <c r="AB45" s="50"/>
      <c r="AC45" s="50"/>
      <c r="AD45" s="50"/>
      <c r="AE45" s="50"/>
      <c r="AF45" s="51"/>
      <c r="AG45" s="51"/>
      <c r="AH45" s="51"/>
      <c r="AI45" s="51"/>
    </row>
    <row r="46" spans="1:35" ht="40" customHeight="1" x14ac:dyDescent="0.35">
      <c r="A46" s="109"/>
      <c r="B46" s="112"/>
      <c r="C46" s="33">
        <v>43</v>
      </c>
      <c r="D46" s="124"/>
      <c r="E46" s="39" t="s">
        <v>91</v>
      </c>
      <c r="F46" s="40" t="s">
        <v>37</v>
      </c>
      <c r="G46" s="40" t="s">
        <v>92</v>
      </c>
      <c r="H46" s="40" t="s">
        <v>29</v>
      </c>
      <c r="I46" s="38">
        <v>15.61</v>
      </c>
      <c r="J46" s="17">
        <v>0</v>
      </c>
      <c r="K46" s="79">
        <f t="shared" si="0"/>
        <v>0</v>
      </c>
      <c r="L46" s="81">
        <f t="shared" si="1"/>
        <v>0</v>
      </c>
      <c r="M46" s="82"/>
      <c r="N46" s="83">
        <f t="shared" si="2"/>
        <v>0</v>
      </c>
      <c r="O46" s="80"/>
      <c r="P46" s="80"/>
      <c r="Q46" s="80"/>
      <c r="R46" s="84">
        <f t="shared" si="3"/>
        <v>0</v>
      </c>
      <c r="S46" s="19" t="str">
        <f t="shared" si="4"/>
        <v>OK</v>
      </c>
      <c r="T46" s="103"/>
      <c r="U46" s="103"/>
      <c r="V46" s="103"/>
      <c r="W46" s="103"/>
      <c r="X46" s="103"/>
      <c r="Y46" s="50"/>
      <c r="Z46" s="50"/>
      <c r="AA46" s="50"/>
      <c r="AB46" s="50"/>
      <c r="AC46" s="50"/>
      <c r="AD46" s="50"/>
      <c r="AE46" s="50"/>
      <c r="AF46" s="51"/>
      <c r="AG46" s="51"/>
      <c r="AH46" s="51"/>
      <c r="AI46" s="51"/>
    </row>
    <row r="47" spans="1:35" ht="40" customHeight="1" x14ac:dyDescent="0.35">
      <c r="A47" s="109"/>
      <c r="B47" s="112"/>
      <c r="C47" s="33">
        <v>44</v>
      </c>
      <c r="D47" s="124"/>
      <c r="E47" s="39" t="s">
        <v>93</v>
      </c>
      <c r="F47" s="40" t="s">
        <v>125</v>
      </c>
      <c r="G47" s="40" t="s">
        <v>28</v>
      </c>
      <c r="H47" s="40" t="s">
        <v>29</v>
      </c>
      <c r="I47" s="38">
        <v>144.44999999999999</v>
      </c>
      <c r="J47" s="17">
        <v>0</v>
      </c>
      <c r="K47" s="79">
        <f t="shared" si="0"/>
        <v>0</v>
      </c>
      <c r="L47" s="81">
        <f t="shared" si="1"/>
        <v>0</v>
      </c>
      <c r="M47" s="82"/>
      <c r="N47" s="83">
        <f t="shared" si="2"/>
        <v>0</v>
      </c>
      <c r="O47" s="80"/>
      <c r="P47" s="80"/>
      <c r="Q47" s="80"/>
      <c r="R47" s="84">
        <f t="shared" si="3"/>
        <v>0</v>
      </c>
      <c r="S47" s="19" t="str">
        <f t="shared" si="4"/>
        <v>OK</v>
      </c>
      <c r="T47" s="103"/>
      <c r="U47" s="103"/>
      <c r="V47" s="103"/>
      <c r="W47" s="103"/>
      <c r="X47" s="103"/>
      <c r="Y47" s="50"/>
      <c r="Z47" s="50"/>
      <c r="AA47" s="50"/>
      <c r="AB47" s="50"/>
      <c r="AC47" s="50"/>
      <c r="AD47" s="50"/>
      <c r="AE47" s="50"/>
      <c r="AF47" s="51"/>
      <c r="AG47" s="51"/>
      <c r="AH47" s="51"/>
      <c r="AI47" s="51"/>
    </row>
    <row r="48" spans="1:35" ht="40" customHeight="1" x14ac:dyDescent="0.35">
      <c r="A48" s="110"/>
      <c r="B48" s="113"/>
      <c r="C48" s="33">
        <v>45</v>
      </c>
      <c r="D48" s="125"/>
      <c r="E48" s="39" t="s">
        <v>94</v>
      </c>
      <c r="F48" s="40" t="s">
        <v>125</v>
      </c>
      <c r="G48" s="40" t="s">
        <v>28</v>
      </c>
      <c r="H48" s="40" t="s">
        <v>29</v>
      </c>
      <c r="I48" s="38">
        <v>157.99</v>
      </c>
      <c r="J48" s="17">
        <v>0</v>
      </c>
      <c r="K48" s="79">
        <f t="shared" si="0"/>
        <v>0</v>
      </c>
      <c r="L48" s="81">
        <f t="shared" si="1"/>
        <v>0</v>
      </c>
      <c r="M48" s="82"/>
      <c r="N48" s="83">
        <f t="shared" si="2"/>
        <v>0</v>
      </c>
      <c r="O48" s="80"/>
      <c r="P48" s="80"/>
      <c r="Q48" s="80"/>
      <c r="R48" s="84">
        <f t="shared" si="3"/>
        <v>0</v>
      </c>
      <c r="S48" s="19" t="str">
        <f t="shared" si="4"/>
        <v>OK</v>
      </c>
      <c r="T48" s="103"/>
      <c r="U48" s="103"/>
      <c r="V48" s="103"/>
      <c r="W48" s="103"/>
      <c r="X48" s="103"/>
      <c r="Y48" s="50"/>
      <c r="Z48" s="50"/>
      <c r="AA48" s="50"/>
      <c r="AB48" s="50"/>
      <c r="AC48" s="50"/>
      <c r="AD48" s="50"/>
      <c r="AE48" s="50"/>
      <c r="AF48" s="51"/>
      <c r="AG48" s="51"/>
      <c r="AH48" s="51"/>
      <c r="AI48" s="51"/>
    </row>
    <row r="49" spans="1:35" ht="40" customHeight="1" x14ac:dyDescent="0.35">
      <c r="A49" s="108" t="s">
        <v>140</v>
      </c>
      <c r="B49" s="111">
        <v>2</v>
      </c>
      <c r="C49" s="33">
        <v>46</v>
      </c>
      <c r="D49" s="114" t="s">
        <v>123</v>
      </c>
      <c r="E49" s="39" t="s">
        <v>27</v>
      </c>
      <c r="F49" s="40" t="s">
        <v>125</v>
      </c>
      <c r="G49" s="40" t="s">
        <v>28</v>
      </c>
      <c r="H49" s="40" t="s">
        <v>29</v>
      </c>
      <c r="I49" s="38">
        <v>185.26</v>
      </c>
      <c r="J49" s="17">
        <v>0</v>
      </c>
      <c r="K49" s="79">
        <f t="shared" si="0"/>
        <v>0</v>
      </c>
      <c r="L49" s="81">
        <f t="shared" si="1"/>
        <v>0</v>
      </c>
      <c r="M49" s="82"/>
      <c r="N49" s="83">
        <f t="shared" si="2"/>
        <v>0</v>
      </c>
      <c r="O49" s="80"/>
      <c r="P49" s="80"/>
      <c r="Q49" s="80"/>
      <c r="R49" s="84">
        <f t="shared" si="3"/>
        <v>0</v>
      </c>
      <c r="S49" s="19" t="str">
        <f t="shared" si="4"/>
        <v>OK</v>
      </c>
      <c r="T49" s="103"/>
      <c r="U49" s="103"/>
      <c r="V49" s="103"/>
      <c r="W49" s="103"/>
      <c r="X49" s="103"/>
      <c r="Y49" s="50"/>
      <c r="Z49" s="50"/>
      <c r="AA49" s="50"/>
      <c r="AB49" s="50"/>
      <c r="AC49" s="50"/>
      <c r="AD49" s="50"/>
      <c r="AE49" s="50"/>
      <c r="AF49" s="51"/>
      <c r="AG49" s="51"/>
      <c r="AH49" s="51"/>
      <c r="AI49" s="51"/>
    </row>
    <row r="50" spans="1:35" ht="40" customHeight="1" x14ac:dyDescent="0.35">
      <c r="A50" s="109"/>
      <c r="B50" s="112"/>
      <c r="C50" s="33">
        <v>47</v>
      </c>
      <c r="D50" s="115"/>
      <c r="E50" s="39" t="s">
        <v>30</v>
      </c>
      <c r="F50" s="40" t="s">
        <v>31</v>
      </c>
      <c r="G50" s="40" t="s">
        <v>28</v>
      </c>
      <c r="H50" s="40" t="s">
        <v>29</v>
      </c>
      <c r="I50" s="38">
        <v>14.82</v>
      </c>
      <c r="J50" s="17">
        <v>0</v>
      </c>
      <c r="K50" s="79">
        <f t="shared" si="0"/>
        <v>0</v>
      </c>
      <c r="L50" s="81">
        <f t="shared" si="1"/>
        <v>0</v>
      </c>
      <c r="M50" s="82"/>
      <c r="N50" s="83">
        <f t="shared" si="2"/>
        <v>0</v>
      </c>
      <c r="O50" s="80"/>
      <c r="P50" s="80"/>
      <c r="Q50" s="80"/>
      <c r="R50" s="84">
        <f t="shared" si="3"/>
        <v>0</v>
      </c>
      <c r="S50" s="19" t="str">
        <f t="shared" si="4"/>
        <v>OK</v>
      </c>
      <c r="T50" s="103"/>
      <c r="U50" s="103"/>
      <c r="V50" s="103"/>
      <c r="W50" s="103"/>
      <c r="X50" s="103"/>
      <c r="Y50" s="50"/>
      <c r="Z50" s="50"/>
      <c r="AA50" s="50"/>
      <c r="AB50" s="50"/>
      <c r="AC50" s="50"/>
      <c r="AD50" s="50"/>
      <c r="AE50" s="50"/>
      <c r="AF50" s="51"/>
      <c r="AG50" s="51"/>
      <c r="AH50" s="51"/>
      <c r="AI50" s="51"/>
    </row>
    <row r="51" spans="1:35" ht="40" customHeight="1" x14ac:dyDescent="0.35">
      <c r="A51" s="109"/>
      <c r="B51" s="112"/>
      <c r="C51" s="33">
        <v>48</v>
      </c>
      <c r="D51" s="115"/>
      <c r="E51" s="39" t="s">
        <v>35</v>
      </c>
      <c r="F51" s="40" t="s">
        <v>125</v>
      </c>
      <c r="G51" s="40" t="s">
        <v>36</v>
      </c>
      <c r="H51" s="40" t="s">
        <v>29</v>
      </c>
      <c r="I51" s="38">
        <v>55.57</v>
      </c>
      <c r="J51" s="17">
        <v>0</v>
      </c>
      <c r="K51" s="79">
        <f t="shared" si="0"/>
        <v>0</v>
      </c>
      <c r="L51" s="81">
        <f t="shared" si="1"/>
        <v>0</v>
      </c>
      <c r="M51" s="82"/>
      <c r="N51" s="83">
        <f t="shared" si="2"/>
        <v>0</v>
      </c>
      <c r="O51" s="80"/>
      <c r="P51" s="80"/>
      <c r="Q51" s="80"/>
      <c r="R51" s="84">
        <f t="shared" si="3"/>
        <v>0</v>
      </c>
      <c r="S51" s="19" t="str">
        <f t="shared" si="4"/>
        <v>OK</v>
      </c>
      <c r="T51" s="103"/>
      <c r="U51" s="103"/>
      <c r="V51" s="103"/>
      <c r="W51" s="103"/>
      <c r="X51" s="103"/>
      <c r="Y51" s="50"/>
      <c r="Z51" s="50"/>
      <c r="AA51" s="50"/>
      <c r="AB51" s="50"/>
      <c r="AC51" s="50"/>
      <c r="AD51" s="50"/>
      <c r="AE51" s="50"/>
      <c r="AF51" s="51"/>
      <c r="AG51" s="51"/>
      <c r="AH51" s="51"/>
      <c r="AI51" s="51"/>
    </row>
    <row r="52" spans="1:35" ht="40" customHeight="1" x14ac:dyDescent="0.35">
      <c r="A52" s="109"/>
      <c r="B52" s="112"/>
      <c r="C52" s="33">
        <v>49</v>
      </c>
      <c r="D52" s="115"/>
      <c r="E52" s="39" t="s">
        <v>127</v>
      </c>
      <c r="F52" s="40" t="s">
        <v>125</v>
      </c>
      <c r="G52" s="40" t="s">
        <v>28</v>
      </c>
      <c r="H52" s="40" t="s">
        <v>29</v>
      </c>
      <c r="I52" s="38">
        <v>4.88</v>
      </c>
      <c r="J52" s="17">
        <v>0</v>
      </c>
      <c r="K52" s="79">
        <f t="shared" si="0"/>
        <v>0</v>
      </c>
      <c r="L52" s="81">
        <f t="shared" si="1"/>
        <v>0</v>
      </c>
      <c r="M52" s="82"/>
      <c r="N52" s="83">
        <f t="shared" si="2"/>
        <v>0</v>
      </c>
      <c r="O52" s="80"/>
      <c r="P52" s="80"/>
      <c r="Q52" s="80"/>
      <c r="R52" s="84">
        <f t="shared" si="3"/>
        <v>0</v>
      </c>
      <c r="S52" s="19" t="str">
        <f t="shared" si="4"/>
        <v>OK</v>
      </c>
      <c r="T52" s="103"/>
      <c r="U52" s="103"/>
      <c r="V52" s="103"/>
      <c r="W52" s="103"/>
      <c r="X52" s="103"/>
      <c r="Y52" s="50"/>
      <c r="Z52" s="50"/>
      <c r="AA52" s="50"/>
      <c r="AB52" s="50"/>
      <c r="AC52" s="50"/>
      <c r="AD52" s="50"/>
      <c r="AE52" s="50"/>
      <c r="AF52" s="51"/>
      <c r="AG52" s="51"/>
      <c r="AH52" s="51"/>
      <c r="AI52" s="51"/>
    </row>
    <row r="53" spans="1:35" ht="40" customHeight="1" x14ac:dyDescent="0.35">
      <c r="A53" s="109"/>
      <c r="B53" s="112"/>
      <c r="C53" s="33">
        <v>50</v>
      </c>
      <c r="D53" s="115"/>
      <c r="E53" s="39" t="s">
        <v>129</v>
      </c>
      <c r="F53" s="40" t="s">
        <v>37</v>
      </c>
      <c r="G53" s="40" t="s">
        <v>39</v>
      </c>
      <c r="H53" s="40" t="s">
        <v>29</v>
      </c>
      <c r="I53" s="38">
        <v>14.54</v>
      </c>
      <c r="J53" s="17">
        <v>0</v>
      </c>
      <c r="K53" s="79">
        <f t="shared" si="0"/>
        <v>0</v>
      </c>
      <c r="L53" s="81">
        <f t="shared" si="1"/>
        <v>0</v>
      </c>
      <c r="M53" s="82"/>
      <c r="N53" s="83">
        <f t="shared" si="2"/>
        <v>0</v>
      </c>
      <c r="O53" s="80"/>
      <c r="P53" s="80"/>
      <c r="Q53" s="80"/>
      <c r="R53" s="84">
        <f t="shared" si="3"/>
        <v>0</v>
      </c>
      <c r="S53" s="19" t="str">
        <f t="shared" si="4"/>
        <v>OK</v>
      </c>
      <c r="T53" s="103"/>
      <c r="U53" s="103"/>
      <c r="V53" s="103"/>
      <c r="W53" s="103"/>
      <c r="X53" s="103"/>
      <c r="Y53" s="50"/>
      <c r="Z53" s="50"/>
      <c r="AA53" s="50"/>
      <c r="AB53" s="50"/>
      <c r="AC53" s="50"/>
      <c r="AD53" s="50"/>
      <c r="AE53" s="50"/>
      <c r="AF53" s="51"/>
      <c r="AG53" s="51"/>
      <c r="AH53" s="51"/>
      <c r="AI53" s="51"/>
    </row>
    <row r="54" spans="1:35" ht="40" customHeight="1" x14ac:dyDescent="0.35">
      <c r="A54" s="109"/>
      <c r="B54" s="112"/>
      <c r="C54" s="33">
        <v>51</v>
      </c>
      <c r="D54" s="115"/>
      <c r="E54" s="39" t="s">
        <v>130</v>
      </c>
      <c r="F54" s="40" t="s">
        <v>37</v>
      </c>
      <c r="G54" s="40" t="s">
        <v>40</v>
      </c>
      <c r="H54" s="40" t="s">
        <v>29</v>
      </c>
      <c r="I54" s="38">
        <v>15.8</v>
      </c>
      <c r="J54" s="17">
        <v>0</v>
      </c>
      <c r="K54" s="79">
        <f t="shared" si="0"/>
        <v>0</v>
      </c>
      <c r="L54" s="81">
        <f t="shared" si="1"/>
        <v>0</v>
      </c>
      <c r="M54" s="82"/>
      <c r="N54" s="83">
        <f t="shared" si="2"/>
        <v>0</v>
      </c>
      <c r="O54" s="80"/>
      <c r="P54" s="80"/>
      <c r="Q54" s="80"/>
      <c r="R54" s="84">
        <f t="shared" si="3"/>
        <v>0</v>
      </c>
      <c r="S54" s="19" t="str">
        <f t="shared" si="4"/>
        <v>OK</v>
      </c>
      <c r="T54" s="103"/>
      <c r="U54" s="103"/>
      <c r="V54" s="103"/>
      <c r="W54" s="103"/>
      <c r="X54" s="103"/>
      <c r="Y54" s="50"/>
      <c r="Z54" s="50"/>
      <c r="AA54" s="50"/>
      <c r="AB54" s="50"/>
      <c r="AC54" s="50"/>
      <c r="AD54" s="50"/>
      <c r="AE54" s="50"/>
      <c r="AF54" s="51"/>
      <c r="AG54" s="51"/>
      <c r="AH54" s="51"/>
      <c r="AI54" s="51"/>
    </row>
    <row r="55" spans="1:35" ht="40" customHeight="1" x14ac:dyDescent="0.35">
      <c r="A55" s="109"/>
      <c r="B55" s="112"/>
      <c r="C55" s="33">
        <v>52</v>
      </c>
      <c r="D55" s="115"/>
      <c r="E55" s="39" t="s">
        <v>44</v>
      </c>
      <c r="F55" s="40" t="s">
        <v>37</v>
      </c>
      <c r="G55" s="40" t="s">
        <v>45</v>
      </c>
      <c r="H55" s="40" t="s">
        <v>29</v>
      </c>
      <c r="I55" s="38">
        <v>25.35</v>
      </c>
      <c r="J55" s="17">
        <v>0</v>
      </c>
      <c r="K55" s="79">
        <f t="shared" si="0"/>
        <v>0</v>
      </c>
      <c r="L55" s="81">
        <f t="shared" si="1"/>
        <v>0</v>
      </c>
      <c r="M55" s="82"/>
      <c r="N55" s="83">
        <f t="shared" si="2"/>
        <v>0</v>
      </c>
      <c r="O55" s="80"/>
      <c r="P55" s="80"/>
      <c r="Q55" s="80"/>
      <c r="R55" s="84">
        <f t="shared" si="3"/>
        <v>0</v>
      </c>
      <c r="S55" s="19" t="str">
        <f t="shared" si="4"/>
        <v>OK</v>
      </c>
      <c r="T55" s="103"/>
      <c r="U55" s="103"/>
      <c r="V55" s="103"/>
      <c r="W55" s="103"/>
      <c r="X55" s="103"/>
      <c r="Y55" s="50"/>
      <c r="Z55" s="50"/>
      <c r="AA55" s="50"/>
      <c r="AB55" s="50"/>
      <c r="AC55" s="50"/>
      <c r="AD55" s="50"/>
      <c r="AE55" s="50"/>
      <c r="AF55" s="51"/>
      <c r="AG55" s="51"/>
      <c r="AH55" s="51"/>
      <c r="AI55" s="51"/>
    </row>
    <row r="56" spans="1:35" ht="40" customHeight="1" x14ac:dyDescent="0.35">
      <c r="A56" s="109"/>
      <c r="B56" s="112"/>
      <c r="C56" s="33">
        <v>53</v>
      </c>
      <c r="D56" s="115"/>
      <c r="E56" s="39" t="s">
        <v>46</v>
      </c>
      <c r="F56" s="40" t="s">
        <v>37</v>
      </c>
      <c r="G56" s="40" t="s">
        <v>47</v>
      </c>
      <c r="H56" s="40" t="s">
        <v>29</v>
      </c>
      <c r="I56" s="38">
        <v>20</v>
      </c>
      <c r="J56" s="17">
        <v>0</v>
      </c>
      <c r="K56" s="79">
        <f t="shared" si="0"/>
        <v>0</v>
      </c>
      <c r="L56" s="81">
        <f t="shared" si="1"/>
        <v>0</v>
      </c>
      <c r="M56" s="82"/>
      <c r="N56" s="83">
        <f t="shared" si="2"/>
        <v>0</v>
      </c>
      <c r="O56" s="80"/>
      <c r="P56" s="80"/>
      <c r="Q56" s="80"/>
      <c r="R56" s="84">
        <f t="shared" si="3"/>
        <v>0</v>
      </c>
      <c r="S56" s="19" t="str">
        <f t="shared" si="4"/>
        <v>OK</v>
      </c>
      <c r="T56" s="103"/>
      <c r="U56" s="103"/>
      <c r="V56" s="103"/>
      <c r="W56" s="103"/>
      <c r="X56" s="103"/>
      <c r="Y56" s="50"/>
      <c r="Z56" s="50"/>
      <c r="AA56" s="50"/>
      <c r="AB56" s="50"/>
      <c r="AC56" s="50"/>
      <c r="AD56" s="50"/>
      <c r="AE56" s="50"/>
      <c r="AF56" s="51"/>
      <c r="AG56" s="51"/>
      <c r="AH56" s="51"/>
      <c r="AI56" s="51"/>
    </row>
    <row r="57" spans="1:35" ht="40" customHeight="1" x14ac:dyDescent="0.35">
      <c r="A57" s="109"/>
      <c r="B57" s="112"/>
      <c r="C57" s="33">
        <v>54</v>
      </c>
      <c r="D57" s="115"/>
      <c r="E57" s="39" t="s">
        <v>48</v>
      </c>
      <c r="F57" s="40" t="s">
        <v>37</v>
      </c>
      <c r="G57" s="40" t="s">
        <v>49</v>
      </c>
      <c r="H57" s="40" t="s">
        <v>29</v>
      </c>
      <c r="I57" s="38">
        <v>14.23</v>
      </c>
      <c r="J57" s="17">
        <v>0</v>
      </c>
      <c r="K57" s="79">
        <f t="shared" si="0"/>
        <v>0</v>
      </c>
      <c r="L57" s="81">
        <f t="shared" si="1"/>
        <v>0</v>
      </c>
      <c r="M57" s="82"/>
      <c r="N57" s="83">
        <f t="shared" si="2"/>
        <v>0</v>
      </c>
      <c r="O57" s="80"/>
      <c r="P57" s="80"/>
      <c r="Q57" s="80"/>
      <c r="R57" s="84">
        <f t="shared" si="3"/>
        <v>0</v>
      </c>
      <c r="S57" s="19" t="str">
        <f t="shared" si="4"/>
        <v>OK</v>
      </c>
      <c r="T57" s="103"/>
      <c r="U57" s="103"/>
      <c r="V57" s="103"/>
      <c r="W57" s="103"/>
      <c r="X57" s="103"/>
      <c r="Y57" s="50"/>
      <c r="Z57" s="50"/>
      <c r="AA57" s="50"/>
      <c r="AB57" s="50"/>
      <c r="AC57" s="50"/>
      <c r="AD57" s="50"/>
      <c r="AE57" s="50"/>
      <c r="AF57" s="51"/>
      <c r="AG57" s="51"/>
      <c r="AH57" s="51"/>
      <c r="AI57" s="51"/>
    </row>
    <row r="58" spans="1:35" ht="40" customHeight="1" x14ac:dyDescent="0.35">
      <c r="A58" s="109"/>
      <c r="B58" s="112"/>
      <c r="C58" s="33">
        <v>55</v>
      </c>
      <c r="D58" s="115"/>
      <c r="E58" s="39" t="s">
        <v>54</v>
      </c>
      <c r="F58" s="40" t="s">
        <v>37</v>
      </c>
      <c r="G58" s="40" t="s">
        <v>95</v>
      </c>
      <c r="H58" s="40" t="s">
        <v>29</v>
      </c>
      <c r="I58" s="38">
        <v>64.08</v>
      </c>
      <c r="J58" s="17">
        <v>0</v>
      </c>
      <c r="K58" s="79">
        <f t="shared" si="0"/>
        <v>0</v>
      </c>
      <c r="L58" s="81">
        <f t="shared" si="1"/>
        <v>0</v>
      </c>
      <c r="M58" s="82"/>
      <c r="N58" s="83">
        <f t="shared" si="2"/>
        <v>0</v>
      </c>
      <c r="O58" s="80"/>
      <c r="P58" s="80"/>
      <c r="Q58" s="80"/>
      <c r="R58" s="84">
        <f t="shared" si="3"/>
        <v>0</v>
      </c>
      <c r="S58" s="19" t="str">
        <f t="shared" si="4"/>
        <v>OK</v>
      </c>
      <c r="T58" s="103"/>
      <c r="U58" s="103"/>
      <c r="V58" s="103"/>
      <c r="W58" s="103"/>
      <c r="X58" s="103"/>
      <c r="Y58" s="50"/>
      <c r="Z58" s="50"/>
      <c r="AA58" s="50"/>
      <c r="AB58" s="50"/>
      <c r="AC58" s="50"/>
      <c r="AD58" s="50"/>
      <c r="AE58" s="50"/>
      <c r="AF58" s="51"/>
      <c r="AG58" s="51"/>
      <c r="AH58" s="51"/>
      <c r="AI58" s="51"/>
    </row>
    <row r="59" spans="1:35" ht="40" customHeight="1" x14ac:dyDescent="0.35">
      <c r="A59" s="109"/>
      <c r="B59" s="112"/>
      <c r="C59" s="33">
        <v>56</v>
      </c>
      <c r="D59" s="115"/>
      <c r="E59" s="39" t="s">
        <v>56</v>
      </c>
      <c r="F59" s="40" t="s">
        <v>37</v>
      </c>
      <c r="G59" s="40" t="s">
        <v>96</v>
      </c>
      <c r="H59" s="40" t="s">
        <v>29</v>
      </c>
      <c r="I59" s="38">
        <v>24.58</v>
      </c>
      <c r="J59" s="17">
        <v>0</v>
      </c>
      <c r="K59" s="79">
        <f t="shared" si="0"/>
        <v>0</v>
      </c>
      <c r="L59" s="81">
        <f t="shared" si="1"/>
        <v>0</v>
      </c>
      <c r="M59" s="82"/>
      <c r="N59" s="83">
        <f t="shared" si="2"/>
        <v>0</v>
      </c>
      <c r="O59" s="80"/>
      <c r="P59" s="80"/>
      <c r="Q59" s="80"/>
      <c r="R59" s="84">
        <f t="shared" si="3"/>
        <v>0</v>
      </c>
      <c r="S59" s="19" t="str">
        <f t="shared" si="4"/>
        <v>OK</v>
      </c>
      <c r="T59" s="103"/>
      <c r="U59" s="103"/>
      <c r="V59" s="103"/>
      <c r="W59" s="103"/>
      <c r="X59" s="103"/>
      <c r="Y59" s="50"/>
      <c r="Z59" s="50"/>
      <c r="AA59" s="50"/>
      <c r="AB59" s="50"/>
      <c r="AC59" s="50"/>
      <c r="AD59" s="50"/>
      <c r="AE59" s="50"/>
      <c r="AF59" s="51"/>
      <c r="AG59" s="51"/>
      <c r="AH59" s="51"/>
      <c r="AI59" s="51"/>
    </row>
    <row r="60" spans="1:35" ht="40" customHeight="1" x14ac:dyDescent="0.35">
      <c r="A60" s="109"/>
      <c r="B60" s="112"/>
      <c r="C60" s="33">
        <v>57</v>
      </c>
      <c r="D60" s="115"/>
      <c r="E60" s="39" t="s">
        <v>58</v>
      </c>
      <c r="F60" s="40" t="s">
        <v>37</v>
      </c>
      <c r="G60" s="40" t="s">
        <v>59</v>
      </c>
      <c r="H60" s="40" t="s">
        <v>29</v>
      </c>
      <c r="I60" s="38">
        <v>55.06</v>
      </c>
      <c r="J60" s="17">
        <v>0</v>
      </c>
      <c r="K60" s="79">
        <f t="shared" si="0"/>
        <v>0</v>
      </c>
      <c r="L60" s="81">
        <f t="shared" si="1"/>
        <v>0</v>
      </c>
      <c r="M60" s="82"/>
      <c r="N60" s="83">
        <f t="shared" si="2"/>
        <v>0</v>
      </c>
      <c r="O60" s="80"/>
      <c r="P60" s="80"/>
      <c r="Q60" s="80"/>
      <c r="R60" s="84">
        <f t="shared" si="3"/>
        <v>0</v>
      </c>
      <c r="S60" s="19" t="str">
        <f t="shared" si="4"/>
        <v>OK</v>
      </c>
      <c r="T60" s="103"/>
      <c r="U60" s="103"/>
      <c r="V60" s="103"/>
      <c r="W60" s="103"/>
      <c r="X60" s="103"/>
      <c r="Y60" s="50"/>
      <c r="Z60" s="50"/>
      <c r="AA60" s="50"/>
      <c r="AB60" s="50"/>
      <c r="AC60" s="50"/>
      <c r="AD60" s="50"/>
      <c r="AE60" s="50"/>
      <c r="AF60" s="51"/>
      <c r="AG60" s="51"/>
      <c r="AH60" s="51"/>
      <c r="AI60" s="51"/>
    </row>
    <row r="61" spans="1:35" ht="40" customHeight="1" x14ac:dyDescent="0.35">
      <c r="A61" s="109"/>
      <c r="B61" s="112"/>
      <c r="C61" s="33">
        <v>58</v>
      </c>
      <c r="D61" s="115"/>
      <c r="E61" s="39" t="s">
        <v>62</v>
      </c>
      <c r="F61" s="40" t="s">
        <v>125</v>
      </c>
      <c r="G61" s="40" t="s">
        <v>63</v>
      </c>
      <c r="H61" s="40" t="s">
        <v>29</v>
      </c>
      <c r="I61" s="38">
        <v>985.48</v>
      </c>
      <c r="J61" s="17">
        <v>0</v>
      </c>
      <c r="K61" s="79">
        <f t="shared" si="0"/>
        <v>0</v>
      </c>
      <c r="L61" s="81">
        <f t="shared" si="1"/>
        <v>0</v>
      </c>
      <c r="M61" s="82"/>
      <c r="N61" s="83">
        <f t="shared" si="2"/>
        <v>0</v>
      </c>
      <c r="O61" s="80"/>
      <c r="P61" s="80"/>
      <c r="Q61" s="80"/>
      <c r="R61" s="84">
        <f t="shared" si="3"/>
        <v>0</v>
      </c>
      <c r="S61" s="19" t="str">
        <f t="shared" si="4"/>
        <v>OK</v>
      </c>
      <c r="T61" s="103"/>
      <c r="U61" s="103"/>
      <c r="V61" s="103"/>
      <c r="W61" s="103"/>
      <c r="X61" s="103"/>
      <c r="Y61" s="50"/>
      <c r="Z61" s="50"/>
      <c r="AA61" s="50"/>
      <c r="AB61" s="50"/>
      <c r="AC61" s="50"/>
      <c r="AD61" s="50"/>
      <c r="AE61" s="50"/>
      <c r="AF61" s="51"/>
      <c r="AG61" s="51"/>
      <c r="AH61" s="51"/>
      <c r="AI61" s="51"/>
    </row>
    <row r="62" spans="1:35" ht="40" customHeight="1" x14ac:dyDescent="0.35">
      <c r="A62" s="109"/>
      <c r="B62" s="112"/>
      <c r="C62" s="33">
        <v>59</v>
      </c>
      <c r="D62" s="115"/>
      <c r="E62" s="39" t="s">
        <v>64</v>
      </c>
      <c r="F62" s="40" t="s">
        <v>125</v>
      </c>
      <c r="G62" s="40" t="s">
        <v>63</v>
      </c>
      <c r="H62" s="40" t="s">
        <v>29</v>
      </c>
      <c r="I62" s="38">
        <v>518.16999999999996</v>
      </c>
      <c r="J62" s="17">
        <v>0</v>
      </c>
      <c r="K62" s="79">
        <f t="shared" si="0"/>
        <v>0</v>
      </c>
      <c r="L62" s="81">
        <f t="shared" si="1"/>
        <v>0</v>
      </c>
      <c r="M62" s="82"/>
      <c r="N62" s="83">
        <f t="shared" si="2"/>
        <v>0</v>
      </c>
      <c r="O62" s="80"/>
      <c r="P62" s="80"/>
      <c r="Q62" s="80"/>
      <c r="R62" s="84">
        <f t="shared" si="3"/>
        <v>0</v>
      </c>
      <c r="S62" s="19" t="str">
        <f t="shared" si="4"/>
        <v>OK</v>
      </c>
      <c r="T62" s="103"/>
      <c r="U62" s="103"/>
      <c r="V62" s="103"/>
      <c r="W62" s="103"/>
      <c r="X62" s="103"/>
      <c r="Y62" s="50"/>
      <c r="Z62" s="50"/>
      <c r="AA62" s="50"/>
      <c r="AB62" s="50"/>
      <c r="AC62" s="50"/>
      <c r="AD62" s="50"/>
      <c r="AE62" s="50"/>
      <c r="AF62" s="51"/>
      <c r="AG62" s="51"/>
      <c r="AH62" s="51"/>
      <c r="AI62" s="51"/>
    </row>
    <row r="63" spans="1:35" ht="40" customHeight="1" x14ac:dyDescent="0.35">
      <c r="A63" s="109"/>
      <c r="B63" s="112"/>
      <c r="C63" s="33">
        <v>60</v>
      </c>
      <c r="D63" s="115"/>
      <c r="E63" s="39" t="s">
        <v>65</v>
      </c>
      <c r="F63" s="40" t="s">
        <v>125</v>
      </c>
      <c r="G63" s="40" t="s">
        <v>66</v>
      </c>
      <c r="H63" s="40" t="s">
        <v>29</v>
      </c>
      <c r="I63" s="38">
        <v>139.9</v>
      </c>
      <c r="J63" s="17">
        <v>0</v>
      </c>
      <c r="K63" s="79">
        <f t="shared" si="0"/>
        <v>0</v>
      </c>
      <c r="L63" s="81">
        <f t="shared" si="1"/>
        <v>0</v>
      </c>
      <c r="M63" s="82"/>
      <c r="N63" s="83">
        <f t="shared" si="2"/>
        <v>0</v>
      </c>
      <c r="O63" s="80"/>
      <c r="P63" s="80"/>
      <c r="Q63" s="80"/>
      <c r="R63" s="84">
        <f t="shared" si="3"/>
        <v>0</v>
      </c>
      <c r="S63" s="19" t="str">
        <f t="shared" si="4"/>
        <v>OK</v>
      </c>
      <c r="T63" s="103"/>
      <c r="U63" s="103"/>
      <c r="V63" s="103"/>
      <c r="W63" s="103"/>
      <c r="X63" s="103"/>
      <c r="Y63" s="50"/>
      <c r="Z63" s="50"/>
      <c r="AA63" s="50"/>
      <c r="AB63" s="50"/>
      <c r="AC63" s="50"/>
      <c r="AD63" s="50"/>
      <c r="AE63" s="50"/>
      <c r="AF63" s="51"/>
      <c r="AG63" s="51"/>
      <c r="AH63" s="51"/>
      <c r="AI63" s="51"/>
    </row>
    <row r="64" spans="1:35" ht="40" customHeight="1" x14ac:dyDescent="0.35">
      <c r="A64" s="109"/>
      <c r="B64" s="112"/>
      <c r="C64" s="33">
        <v>61</v>
      </c>
      <c r="D64" s="115"/>
      <c r="E64" s="39" t="s">
        <v>67</v>
      </c>
      <c r="F64" s="40" t="s">
        <v>125</v>
      </c>
      <c r="G64" s="40" t="s">
        <v>68</v>
      </c>
      <c r="H64" s="40" t="s">
        <v>29</v>
      </c>
      <c r="I64" s="38">
        <v>642.58000000000004</v>
      </c>
      <c r="J64" s="17">
        <v>0</v>
      </c>
      <c r="K64" s="79">
        <f t="shared" si="0"/>
        <v>0</v>
      </c>
      <c r="L64" s="81">
        <f t="shared" si="1"/>
        <v>0</v>
      </c>
      <c r="M64" s="82"/>
      <c r="N64" s="83">
        <f t="shared" si="2"/>
        <v>0</v>
      </c>
      <c r="O64" s="80"/>
      <c r="P64" s="80"/>
      <c r="Q64" s="80"/>
      <c r="R64" s="84">
        <f t="shared" si="3"/>
        <v>0</v>
      </c>
      <c r="S64" s="19" t="str">
        <f t="shared" si="4"/>
        <v>OK</v>
      </c>
      <c r="T64" s="103"/>
      <c r="U64" s="103"/>
      <c r="V64" s="103"/>
      <c r="W64" s="103"/>
      <c r="X64" s="103"/>
      <c r="Y64" s="50"/>
      <c r="Z64" s="50"/>
      <c r="AA64" s="50"/>
      <c r="AB64" s="50"/>
      <c r="AC64" s="50"/>
      <c r="AD64" s="50"/>
      <c r="AE64" s="50"/>
      <c r="AF64" s="51"/>
      <c r="AG64" s="51"/>
      <c r="AH64" s="51"/>
      <c r="AI64" s="51"/>
    </row>
    <row r="65" spans="1:35" ht="40" customHeight="1" x14ac:dyDescent="0.35">
      <c r="A65" s="109"/>
      <c r="B65" s="112"/>
      <c r="C65" s="33">
        <v>62</v>
      </c>
      <c r="D65" s="115"/>
      <c r="E65" s="39" t="s">
        <v>74</v>
      </c>
      <c r="F65" s="40" t="s">
        <v>125</v>
      </c>
      <c r="G65" s="40" t="s">
        <v>39</v>
      </c>
      <c r="H65" s="40" t="s">
        <v>29</v>
      </c>
      <c r="I65" s="38">
        <v>993.02</v>
      </c>
      <c r="J65" s="17">
        <v>0</v>
      </c>
      <c r="K65" s="79">
        <f t="shared" si="0"/>
        <v>0</v>
      </c>
      <c r="L65" s="81">
        <f t="shared" si="1"/>
        <v>0</v>
      </c>
      <c r="M65" s="82"/>
      <c r="N65" s="83">
        <f t="shared" si="2"/>
        <v>0</v>
      </c>
      <c r="O65" s="80"/>
      <c r="P65" s="80"/>
      <c r="Q65" s="80"/>
      <c r="R65" s="84">
        <f t="shared" si="3"/>
        <v>0</v>
      </c>
      <c r="S65" s="19" t="str">
        <f t="shared" si="4"/>
        <v>OK</v>
      </c>
      <c r="T65" s="103"/>
      <c r="U65" s="103"/>
      <c r="V65" s="103"/>
      <c r="W65" s="103"/>
      <c r="X65" s="103"/>
      <c r="Y65" s="50"/>
      <c r="Z65" s="50"/>
      <c r="AA65" s="50"/>
      <c r="AB65" s="50"/>
      <c r="AC65" s="50"/>
      <c r="AD65" s="50"/>
      <c r="AE65" s="50"/>
      <c r="AF65" s="51"/>
      <c r="AG65" s="51"/>
      <c r="AH65" s="51"/>
      <c r="AI65" s="51"/>
    </row>
    <row r="66" spans="1:35" ht="40" customHeight="1" x14ac:dyDescent="0.35">
      <c r="A66" s="109"/>
      <c r="B66" s="112"/>
      <c r="C66" s="33">
        <v>63</v>
      </c>
      <c r="D66" s="115"/>
      <c r="E66" s="39" t="s">
        <v>78</v>
      </c>
      <c r="F66" s="40" t="s">
        <v>125</v>
      </c>
      <c r="G66" s="40" t="s">
        <v>28</v>
      </c>
      <c r="H66" s="40" t="s">
        <v>29</v>
      </c>
      <c r="I66" s="38">
        <v>66.69</v>
      </c>
      <c r="J66" s="17">
        <v>0</v>
      </c>
      <c r="K66" s="79">
        <f t="shared" si="0"/>
        <v>0</v>
      </c>
      <c r="L66" s="81">
        <f t="shared" si="1"/>
        <v>0</v>
      </c>
      <c r="M66" s="82"/>
      <c r="N66" s="83">
        <f t="shared" si="2"/>
        <v>0</v>
      </c>
      <c r="O66" s="80"/>
      <c r="P66" s="80"/>
      <c r="Q66" s="80"/>
      <c r="R66" s="84">
        <f t="shared" si="3"/>
        <v>0</v>
      </c>
      <c r="S66" s="19" t="str">
        <f t="shared" si="4"/>
        <v>OK</v>
      </c>
      <c r="T66" s="103"/>
      <c r="U66" s="103"/>
      <c r="V66" s="103"/>
      <c r="W66" s="103"/>
      <c r="X66" s="103"/>
      <c r="Y66" s="50"/>
      <c r="Z66" s="50"/>
      <c r="AA66" s="50"/>
      <c r="AB66" s="50"/>
      <c r="AC66" s="50"/>
      <c r="AD66" s="50"/>
      <c r="AE66" s="50"/>
      <c r="AF66" s="51"/>
      <c r="AG66" s="51"/>
      <c r="AH66" s="51"/>
      <c r="AI66" s="51"/>
    </row>
    <row r="67" spans="1:35" ht="40" customHeight="1" x14ac:dyDescent="0.35">
      <c r="A67" s="109"/>
      <c r="B67" s="112"/>
      <c r="C67" s="33">
        <v>64</v>
      </c>
      <c r="D67" s="115"/>
      <c r="E67" s="39" t="s">
        <v>131</v>
      </c>
      <c r="F67" s="40" t="s">
        <v>125</v>
      </c>
      <c r="G67" s="40" t="s">
        <v>28</v>
      </c>
      <c r="H67" s="40" t="s">
        <v>29</v>
      </c>
      <c r="I67" s="38">
        <v>63.14</v>
      </c>
      <c r="J67" s="17">
        <v>0</v>
      </c>
      <c r="K67" s="79">
        <f t="shared" si="0"/>
        <v>0</v>
      </c>
      <c r="L67" s="81">
        <f t="shared" si="1"/>
        <v>0</v>
      </c>
      <c r="M67" s="82"/>
      <c r="N67" s="83">
        <f t="shared" si="2"/>
        <v>0</v>
      </c>
      <c r="O67" s="80"/>
      <c r="P67" s="80"/>
      <c r="Q67" s="80"/>
      <c r="R67" s="84">
        <f t="shared" si="3"/>
        <v>0</v>
      </c>
      <c r="S67" s="19" t="str">
        <f t="shared" si="4"/>
        <v>OK</v>
      </c>
      <c r="T67" s="103"/>
      <c r="U67" s="103"/>
      <c r="V67" s="103"/>
      <c r="W67" s="103"/>
      <c r="X67" s="103"/>
      <c r="Y67" s="50"/>
      <c r="Z67" s="50"/>
      <c r="AA67" s="50"/>
      <c r="AB67" s="50"/>
      <c r="AC67" s="50"/>
      <c r="AD67" s="50"/>
      <c r="AE67" s="50"/>
      <c r="AF67" s="51"/>
      <c r="AG67" s="51"/>
      <c r="AH67" s="51"/>
      <c r="AI67" s="51"/>
    </row>
    <row r="68" spans="1:35" ht="40" customHeight="1" x14ac:dyDescent="0.35">
      <c r="A68" s="109"/>
      <c r="B68" s="112"/>
      <c r="C68" s="33">
        <v>65</v>
      </c>
      <c r="D68" s="115"/>
      <c r="E68" s="39" t="s">
        <v>132</v>
      </c>
      <c r="F68" s="40" t="s">
        <v>37</v>
      </c>
      <c r="G68" s="40" t="s">
        <v>79</v>
      </c>
      <c r="H68" s="40" t="s">
        <v>29</v>
      </c>
      <c r="I68" s="38">
        <v>11.99</v>
      </c>
      <c r="J68" s="17">
        <v>0</v>
      </c>
      <c r="K68" s="79">
        <f t="shared" si="0"/>
        <v>0</v>
      </c>
      <c r="L68" s="81">
        <f t="shared" si="1"/>
        <v>0</v>
      </c>
      <c r="M68" s="82"/>
      <c r="N68" s="83">
        <f t="shared" si="2"/>
        <v>0</v>
      </c>
      <c r="O68" s="80"/>
      <c r="P68" s="80"/>
      <c r="Q68" s="80"/>
      <c r="R68" s="84">
        <f t="shared" si="3"/>
        <v>0</v>
      </c>
      <c r="S68" s="19" t="str">
        <f t="shared" si="4"/>
        <v>OK</v>
      </c>
      <c r="T68" s="103"/>
      <c r="U68" s="103"/>
      <c r="V68" s="103"/>
      <c r="W68" s="103"/>
      <c r="X68" s="103"/>
      <c r="Y68" s="50"/>
      <c r="Z68" s="50"/>
      <c r="AA68" s="50"/>
      <c r="AB68" s="50"/>
      <c r="AC68" s="50"/>
      <c r="AD68" s="50"/>
      <c r="AE68" s="50"/>
      <c r="AF68" s="51"/>
      <c r="AG68" s="51"/>
      <c r="AH68" s="51"/>
      <c r="AI68" s="51"/>
    </row>
    <row r="69" spans="1:35" ht="40" customHeight="1" x14ac:dyDescent="0.35">
      <c r="A69" s="109"/>
      <c r="B69" s="112"/>
      <c r="C69" s="33">
        <v>66</v>
      </c>
      <c r="D69" s="115"/>
      <c r="E69" s="39" t="s">
        <v>133</v>
      </c>
      <c r="F69" s="40" t="s">
        <v>37</v>
      </c>
      <c r="G69" s="40" t="s">
        <v>80</v>
      </c>
      <c r="H69" s="40" t="s">
        <v>29</v>
      </c>
      <c r="I69" s="38">
        <v>18.37</v>
      </c>
      <c r="J69" s="17">
        <v>0</v>
      </c>
      <c r="K69" s="79">
        <f t="shared" ref="K69:K132" si="5">IF(SUM(T69:AK69)&gt;J69,J69,SUM(T69:AK69))</f>
        <v>0</v>
      </c>
      <c r="L69" s="81">
        <f t="shared" ref="L69:L132" si="6">(SUM(T69:AK69))</f>
        <v>0</v>
      </c>
      <c r="M69" s="82"/>
      <c r="N69" s="83">
        <f t="shared" ref="N69:N132" si="7">ROUND(IF(J69*0.25-0.5&lt;0,0,J69*0.25-0.5),0)-Q69-O69</f>
        <v>0</v>
      </c>
      <c r="O69" s="80"/>
      <c r="P69" s="80"/>
      <c r="Q69" s="80"/>
      <c r="R69" s="84">
        <f t="shared" ref="R69:R132" si="8">J69-(SUM(T69:AC69))+M69</f>
        <v>0</v>
      </c>
      <c r="S69" s="19" t="str">
        <f t="shared" ref="S69:S294" si="9">IF(R69&lt;0,"ATENÇÃO","OK")</f>
        <v>OK</v>
      </c>
      <c r="T69" s="103"/>
      <c r="U69" s="103"/>
      <c r="V69" s="103"/>
      <c r="W69" s="103"/>
      <c r="X69" s="103"/>
      <c r="Y69" s="50"/>
      <c r="Z69" s="50"/>
      <c r="AA69" s="50"/>
      <c r="AB69" s="50"/>
      <c r="AC69" s="50"/>
      <c r="AD69" s="50"/>
      <c r="AE69" s="50"/>
      <c r="AF69" s="51"/>
      <c r="AG69" s="51"/>
      <c r="AH69" s="51"/>
      <c r="AI69" s="51"/>
    </row>
    <row r="70" spans="1:35" ht="40" customHeight="1" x14ac:dyDescent="0.35">
      <c r="A70" s="109"/>
      <c r="B70" s="112"/>
      <c r="C70" s="33">
        <v>67</v>
      </c>
      <c r="D70" s="115"/>
      <c r="E70" s="39" t="s">
        <v>134</v>
      </c>
      <c r="F70" s="40" t="s">
        <v>37</v>
      </c>
      <c r="G70" s="40" t="s">
        <v>81</v>
      </c>
      <c r="H70" s="40" t="s">
        <v>29</v>
      </c>
      <c r="I70" s="38">
        <v>19.25</v>
      </c>
      <c r="J70" s="17">
        <v>0</v>
      </c>
      <c r="K70" s="79">
        <f t="shared" si="5"/>
        <v>0</v>
      </c>
      <c r="L70" s="81">
        <f t="shared" si="6"/>
        <v>0</v>
      </c>
      <c r="M70" s="82"/>
      <c r="N70" s="83">
        <f t="shared" si="7"/>
        <v>0</v>
      </c>
      <c r="O70" s="80"/>
      <c r="P70" s="80"/>
      <c r="Q70" s="80"/>
      <c r="R70" s="84">
        <f t="shared" si="8"/>
        <v>0</v>
      </c>
      <c r="S70" s="19" t="str">
        <f t="shared" si="9"/>
        <v>OK</v>
      </c>
      <c r="T70" s="103"/>
      <c r="U70" s="103"/>
      <c r="V70" s="103"/>
      <c r="W70" s="103"/>
      <c r="X70" s="103"/>
      <c r="Y70" s="50"/>
      <c r="Z70" s="50"/>
      <c r="AA70" s="50"/>
      <c r="AB70" s="50"/>
      <c r="AC70" s="50"/>
      <c r="AD70" s="50"/>
      <c r="AE70" s="50"/>
      <c r="AF70" s="51"/>
      <c r="AG70" s="51"/>
      <c r="AH70" s="51"/>
      <c r="AI70" s="51"/>
    </row>
    <row r="71" spans="1:35" ht="40" customHeight="1" x14ac:dyDescent="0.35">
      <c r="A71" s="109"/>
      <c r="B71" s="112"/>
      <c r="C71" s="33">
        <v>68</v>
      </c>
      <c r="D71" s="115"/>
      <c r="E71" s="39" t="s">
        <v>135</v>
      </c>
      <c r="F71" s="40" t="s">
        <v>37</v>
      </c>
      <c r="G71" s="40" t="s">
        <v>82</v>
      </c>
      <c r="H71" s="40" t="s">
        <v>29</v>
      </c>
      <c r="I71" s="38">
        <v>48.47</v>
      </c>
      <c r="J71" s="17">
        <v>0</v>
      </c>
      <c r="K71" s="79">
        <f t="shared" si="5"/>
        <v>0</v>
      </c>
      <c r="L71" s="81">
        <f t="shared" si="6"/>
        <v>0</v>
      </c>
      <c r="M71" s="82"/>
      <c r="N71" s="83">
        <f t="shared" si="7"/>
        <v>0</v>
      </c>
      <c r="O71" s="80"/>
      <c r="P71" s="80"/>
      <c r="Q71" s="80"/>
      <c r="R71" s="84">
        <f t="shared" si="8"/>
        <v>0</v>
      </c>
      <c r="S71" s="19" t="str">
        <f t="shared" si="9"/>
        <v>OK</v>
      </c>
      <c r="T71" s="103"/>
      <c r="U71" s="103"/>
      <c r="V71" s="103"/>
      <c r="W71" s="103"/>
      <c r="X71" s="103"/>
      <c r="Y71" s="50"/>
      <c r="Z71" s="50"/>
      <c r="AA71" s="50"/>
      <c r="AB71" s="50"/>
      <c r="AC71" s="50"/>
      <c r="AD71" s="50"/>
      <c r="AE71" s="50"/>
      <c r="AF71" s="51"/>
      <c r="AG71" s="51"/>
      <c r="AH71" s="51"/>
      <c r="AI71" s="51"/>
    </row>
    <row r="72" spans="1:35" ht="40" customHeight="1" x14ac:dyDescent="0.35">
      <c r="A72" s="109"/>
      <c r="B72" s="112"/>
      <c r="C72" s="33">
        <v>69</v>
      </c>
      <c r="D72" s="115"/>
      <c r="E72" s="39" t="s">
        <v>136</v>
      </c>
      <c r="F72" s="40" t="s">
        <v>37</v>
      </c>
      <c r="G72" s="40" t="s">
        <v>83</v>
      </c>
      <c r="H72" s="40" t="s">
        <v>29</v>
      </c>
      <c r="I72" s="38">
        <v>25.36</v>
      </c>
      <c r="J72" s="17">
        <v>0</v>
      </c>
      <c r="K72" s="79">
        <f t="shared" si="5"/>
        <v>0</v>
      </c>
      <c r="L72" s="81">
        <f t="shared" si="6"/>
        <v>0</v>
      </c>
      <c r="M72" s="82"/>
      <c r="N72" s="83">
        <f t="shared" si="7"/>
        <v>0</v>
      </c>
      <c r="O72" s="80"/>
      <c r="P72" s="80"/>
      <c r="Q72" s="80"/>
      <c r="R72" s="84">
        <f t="shared" si="8"/>
        <v>0</v>
      </c>
      <c r="S72" s="19" t="str">
        <f t="shared" si="9"/>
        <v>OK</v>
      </c>
      <c r="T72" s="103"/>
      <c r="U72" s="103"/>
      <c r="V72" s="103"/>
      <c r="W72" s="103"/>
      <c r="X72" s="103"/>
      <c r="Y72" s="50"/>
      <c r="Z72" s="50"/>
      <c r="AA72" s="50"/>
      <c r="AB72" s="50"/>
      <c r="AC72" s="50"/>
      <c r="AD72" s="50"/>
      <c r="AE72" s="50"/>
      <c r="AF72" s="51"/>
      <c r="AG72" s="51"/>
      <c r="AH72" s="51"/>
      <c r="AI72" s="51"/>
    </row>
    <row r="73" spans="1:35" ht="40" customHeight="1" x14ac:dyDescent="0.35">
      <c r="A73" s="109"/>
      <c r="B73" s="112"/>
      <c r="C73" s="33">
        <v>70</v>
      </c>
      <c r="D73" s="115"/>
      <c r="E73" s="39" t="s">
        <v>84</v>
      </c>
      <c r="F73" s="40" t="s">
        <v>125</v>
      </c>
      <c r="G73" s="40" t="s">
        <v>85</v>
      </c>
      <c r="H73" s="40" t="s">
        <v>29</v>
      </c>
      <c r="I73" s="38">
        <v>1049.8499999999999</v>
      </c>
      <c r="J73" s="17">
        <v>0</v>
      </c>
      <c r="K73" s="79">
        <f t="shared" si="5"/>
        <v>0</v>
      </c>
      <c r="L73" s="81">
        <f t="shared" si="6"/>
        <v>0</v>
      </c>
      <c r="M73" s="82"/>
      <c r="N73" s="83">
        <f t="shared" si="7"/>
        <v>0</v>
      </c>
      <c r="O73" s="80"/>
      <c r="P73" s="80"/>
      <c r="Q73" s="80"/>
      <c r="R73" s="84">
        <f t="shared" si="8"/>
        <v>0</v>
      </c>
      <c r="S73" s="19" t="str">
        <f t="shared" si="9"/>
        <v>OK</v>
      </c>
      <c r="T73" s="103"/>
      <c r="U73" s="103"/>
      <c r="V73" s="103"/>
      <c r="W73" s="103"/>
      <c r="X73" s="103"/>
      <c r="Y73" s="50"/>
      <c r="Z73" s="50"/>
      <c r="AA73" s="50"/>
      <c r="AB73" s="50"/>
      <c r="AC73" s="50"/>
      <c r="AD73" s="50"/>
      <c r="AE73" s="50"/>
      <c r="AF73" s="51"/>
      <c r="AG73" s="51"/>
      <c r="AH73" s="51"/>
      <c r="AI73" s="51"/>
    </row>
    <row r="74" spans="1:35" ht="40" customHeight="1" x14ac:dyDescent="0.35">
      <c r="A74" s="109"/>
      <c r="B74" s="112"/>
      <c r="C74" s="33">
        <v>71</v>
      </c>
      <c r="D74" s="115"/>
      <c r="E74" s="39" t="s">
        <v>86</v>
      </c>
      <c r="F74" s="40" t="s">
        <v>125</v>
      </c>
      <c r="G74" s="40" t="s">
        <v>87</v>
      </c>
      <c r="H74" s="40" t="s">
        <v>29</v>
      </c>
      <c r="I74" s="38">
        <v>429.03</v>
      </c>
      <c r="J74" s="17">
        <v>0</v>
      </c>
      <c r="K74" s="79">
        <f t="shared" si="5"/>
        <v>0</v>
      </c>
      <c r="L74" s="81">
        <f t="shared" si="6"/>
        <v>0</v>
      </c>
      <c r="M74" s="82"/>
      <c r="N74" s="83">
        <f t="shared" si="7"/>
        <v>0</v>
      </c>
      <c r="O74" s="80"/>
      <c r="P74" s="80"/>
      <c r="Q74" s="80"/>
      <c r="R74" s="84">
        <f t="shared" si="8"/>
        <v>0</v>
      </c>
      <c r="S74" s="19" t="str">
        <f t="shared" si="9"/>
        <v>OK</v>
      </c>
      <c r="T74" s="103"/>
      <c r="U74" s="103"/>
      <c r="V74" s="103"/>
      <c r="W74" s="103"/>
      <c r="X74" s="103"/>
      <c r="Y74" s="50"/>
      <c r="Z74" s="50"/>
      <c r="AA74" s="50"/>
      <c r="AB74" s="50"/>
      <c r="AC74" s="50"/>
      <c r="AD74" s="50"/>
      <c r="AE74" s="50"/>
      <c r="AF74" s="51"/>
      <c r="AG74" s="51"/>
      <c r="AH74" s="51"/>
      <c r="AI74" s="51"/>
    </row>
    <row r="75" spans="1:35" ht="40" customHeight="1" x14ac:dyDescent="0.35">
      <c r="A75" s="109"/>
      <c r="B75" s="112"/>
      <c r="C75" s="33">
        <v>72</v>
      </c>
      <c r="D75" s="115"/>
      <c r="E75" s="39" t="s">
        <v>89</v>
      </c>
      <c r="F75" s="40" t="s">
        <v>37</v>
      </c>
      <c r="G75" s="40" t="s">
        <v>28</v>
      </c>
      <c r="H75" s="40" t="s">
        <v>29</v>
      </c>
      <c r="I75" s="38">
        <v>177.85</v>
      </c>
      <c r="J75" s="17">
        <v>0</v>
      </c>
      <c r="K75" s="79">
        <f t="shared" si="5"/>
        <v>0</v>
      </c>
      <c r="L75" s="81">
        <f t="shared" si="6"/>
        <v>0</v>
      </c>
      <c r="M75" s="82"/>
      <c r="N75" s="83">
        <f t="shared" si="7"/>
        <v>0</v>
      </c>
      <c r="O75" s="80"/>
      <c r="P75" s="80"/>
      <c r="Q75" s="80"/>
      <c r="R75" s="84">
        <f t="shared" si="8"/>
        <v>0</v>
      </c>
      <c r="S75" s="19" t="str">
        <f t="shared" si="9"/>
        <v>OK</v>
      </c>
      <c r="T75" s="103"/>
      <c r="U75" s="103"/>
      <c r="V75" s="103"/>
      <c r="W75" s="103"/>
      <c r="X75" s="103"/>
      <c r="Y75" s="50"/>
      <c r="Z75" s="50"/>
      <c r="AA75" s="50"/>
      <c r="AB75" s="50"/>
      <c r="AC75" s="50"/>
      <c r="AD75" s="50"/>
      <c r="AE75" s="50"/>
      <c r="AF75" s="51"/>
      <c r="AG75" s="51"/>
      <c r="AH75" s="51"/>
      <c r="AI75" s="51"/>
    </row>
    <row r="76" spans="1:35" ht="40" customHeight="1" x14ac:dyDescent="0.35">
      <c r="A76" s="109"/>
      <c r="B76" s="112"/>
      <c r="C76" s="33">
        <v>73</v>
      </c>
      <c r="D76" s="115"/>
      <c r="E76" s="39" t="s">
        <v>90</v>
      </c>
      <c r="F76" s="40" t="s">
        <v>37</v>
      </c>
      <c r="G76" s="40" t="s">
        <v>28</v>
      </c>
      <c r="H76" s="40" t="s">
        <v>29</v>
      </c>
      <c r="I76" s="38">
        <v>100.04</v>
      </c>
      <c r="J76" s="17">
        <v>0</v>
      </c>
      <c r="K76" s="79">
        <f t="shared" si="5"/>
        <v>0</v>
      </c>
      <c r="L76" s="81">
        <f t="shared" si="6"/>
        <v>0</v>
      </c>
      <c r="M76" s="82"/>
      <c r="N76" s="83">
        <f t="shared" si="7"/>
        <v>0</v>
      </c>
      <c r="O76" s="80"/>
      <c r="P76" s="80"/>
      <c r="Q76" s="80"/>
      <c r="R76" s="84">
        <f t="shared" si="8"/>
        <v>0</v>
      </c>
      <c r="S76" s="19" t="str">
        <f t="shared" si="9"/>
        <v>OK</v>
      </c>
      <c r="T76" s="103"/>
      <c r="U76" s="103"/>
      <c r="V76" s="103"/>
      <c r="W76" s="103"/>
      <c r="X76" s="103"/>
      <c r="Y76" s="50"/>
      <c r="Z76" s="50"/>
      <c r="AA76" s="50"/>
      <c r="AB76" s="50"/>
      <c r="AC76" s="50"/>
      <c r="AD76" s="50"/>
      <c r="AE76" s="50"/>
      <c r="AF76" s="51"/>
      <c r="AG76" s="51"/>
      <c r="AH76" s="51"/>
      <c r="AI76" s="51"/>
    </row>
    <row r="77" spans="1:35" ht="40" customHeight="1" x14ac:dyDescent="0.35">
      <c r="A77" s="109"/>
      <c r="B77" s="112"/>
      <c r="C77" s="33">
        <v>74</v>
      </c>
      <c r="D77" s="115"/>
      <c r="E77" s="39" t="s">
        <v>91</v>
      </c>
      <c r="F77" s="40" t="s">
        <v>37</v>
      </c>
      <c r="G77" s="40" t="s">
        <v>92</v>
      </c>
      <c r="H77" s="40" t="s">
        <v>29</v>
      </c>
      <c r="I77" s="38">
        <v>17.940000000000001</v>
      </c>
      <c r="J77" s="17">
        <v>0</v>
      </c>
      <c r="K77" s="79">
        <f t="shared" si="5"/>
        <v>0</v>
      </c>
      <c r="L77" s="81">
        <f t="shared" si="6"/>
        <v>0</v>
      </c>
      <c r="M77" s="82"/>
      <c r="N77" s="83">
        <f t="shared" si="7"/>
        <v>0</v>
      </c>
      <c r="O77" s="80"/>
      <c r="P77" s="80"/>
      <c r="Q77" s="80"/>
      <c r="R77" s="84">
        <f t="shared" si="8"/>
        <v>0</v>
      </c>
      <c r="S77" s="19" t="str">
        <f t="shared" si="9"/>
        <v>OK</v>
      </c>
      <c r="T77" s="103"/>
      <c r="U77" s="103"/>
      <c r="V77" s="103"/>
      <c r="W77" s="103"/>
      <c r="X77" s="103"/>
      <c r="Y77" s="50"/>
      <c r="Z77" s="50"/>
      <c r="AA77" s="50"/>
      <c r="AB77" s="50"/>
      <c r="AC77" s="50"/>
      <c r="AD77" s="50"/>
      <c r="AE77" s="50"/>
      <c r="AF77" s="51"/>
      <c r="AG77" s="51"/>
      <c r="AH77" s="51"/>
      <c r="AI77" s="51"/>
    </row>
    <row r="78" spans="1:35" ht="40" customHeight="1" x14ac:dyDescent="0.35">
      <c r="A78" s="109"/>
      <c r="B78" s="112"/>
      <c r="C78" s="33">
        <v>75</v>
      </c>
      <c r="D78" s="115"/>
      <c r="E78" s="39" t="s">
        <v>93</v>
      </c>
      <c r="F78" s="40" t="s">
        <v>125</v>
      </c>
      <c r="G78" s="40" t="s">
        <v>28</v>
      </c>
      <c r="H78" s="40" t="s">
        <v>29</v>
      </c>
      <c r="I78" s="38">
        <v>165.99</v>
      </c>
      <c r="J78" s="17">
        <v>0</v>
      </c>
      <c r="K78" s="79">
        <f t="shared" si="5"/>
        <v>0</v>
      </c>
      <c r="L78" s="81">
        <f t="shared" si="6"/>
        <v>0</v>
      </c>
      <c r="M78" s="82"/>
      <c r="N78" s="83">
        <f t="shared" si="7"/>
        <v>0</v>
      </c>
      <c r="O78" s="80"/>
      <c r="P78" s="80"/>
      <c r="Q78" s="80"/>
      <c r="R78" s="84">
        <f t="shared" si="8"/>
        <v>0</v>
      </c>
      <c r="S78" s="19" t="str">
        <f t="shared" si="9"/>
        <v>OK</v>
      </c>
      <c r="T78" s="103"/>
      <c r="U78" s="103"/>
      <c r="V78" s="103"/>
      <c r="W78" s="103"/>
      <c r="X78" s="103"/>
      <c r="Y78" s="50"/>
      <c r="Z78" s="50"/>
      <c r="AA78" s="50"/>
      <c r="AB78" s="50"/>
      <c r="AC78" s="50"/>
      <c r="AD78" s="50"/>
      <c r="AE78" s="50"/>
      <c r="AF78" s="51"/>
      <c r="AG78" s="51"/>
      <c r="AH78" s="51"/>
      <c r="AI78" s="51"/>
    </row>
    <row r="79" spans="1:35" ht="40" customHeight="1" x14ac:dyDescent="0.35">
      <c r="A79" s="109"/>
      <c r="B79" s="113"/>
      <c r="C79" s="33">
        <v>76</v>
      </c>
      <c r="D79" s="116"/>
      <c r="E79" s="39" t="s">
        <v>94</v>
      </c>
      <c r="F79" s="40" t="s">
        <v>125</v>
      </c>
      <c r="G79" s="40" t="s">
        <v>28</v>
      </c>
      <c r="H79" s="40" t="s">
        <v>29</v>
      </c>
      <c r="I79" s="38">
        <v>181.56</v>
      </c>
      <c r="J79" s="17">
        <v>0</v>
      </c>
      <c r="K79" s="79">
        <f t="shared" si="5"/>
        <v>0</v>
      </c>
      <c r="L79" s="81">
        <f t="shared" si="6"/>
        <v>0</v>
      </c>
      <c r="M79" s="82"/>
      <c r="N79" s="83">
        <f t="shared" si="7"/>
        <v>0</v>
      </c>
      <c r="O79" s="80"/>
      <c r="P79" s="80"/>
      <c r="Q79" s="80"/>
      <c r="R79" s="84">
        <f t="shared" si="8"/>
        <v>0</v>
      </c>
      <c r="S79" s="19" t="str">
        <f t="shared" si="9"/>
        <v>OK</v>
      </c>
      <c r="T79" s="103"/>
      <c r="U79" s="103"/>
      <c r="V79" s="103"/>
      <c r="W79" s="103"/>
      <c r="X79" s="103"/>
      <c r="Y79" s="50"/>
      <c r="Z79" s="50"/>
      <c r="AA79" s="50"/>
      <c r="AB79" s="50"/>
      <c r="AC79" s="50"/>
      <c r="AD79" s="50"/>
      <c r="AE79" s="50"/>
      <c r="AF79" s="51"/>
      <c r="AG79" s="51"/>
      <c r="AH79" s="51"/>
      <c r="AI79" s="51"/>
    </row>
    <row r="80" spans="1:35" ht="40" customHeight="1" x14ac:dyDescent="0.35">
      <c r="A80" s="108" t="s">
        <v>141</v>
      </c>
      <c r="B80" s="111">
        <v>3</v>
      </c>
      <c r="C80" s="33">
        <v>77</v>
      </c>
      <c r="D80" s="114" t="s">
        <v>123</v>
      </c>
      <c r="E80" s="39" t="s">
        <v>27</v>
      </c>
      <c r="F80" s="40" t="s">
        <v>125</v>
      </c>
      <c r="G80" s="40" t="s">
        <v>28</v>
      </c>
      <c r="H80" s="40" t="s">
        <v>29</v>
      </c>
      <c r="I80" s="38">
        <v>214.44</v>
      </c>
      <c r="J80" s="17">
        <v>0</v>
      </c>
      <c r="K80" s="79">
        <f t="shared" si="5"/>
        <v>0</v>
      </c>
      <c r="L80" s="81">
        <f t="shared" si="6"/>
        <v>0</v>
      </c>
      <c r="M80" s="82"/>
      <c r="N80" s="83">
        <f t="shared" si="7"/>
        <v>0</v>
      </c>
      <c r="O80" s="80"/>
      <c r="P80" s="80"/>
      <c r="Q80" s="80"/>
      <c r="R80" s="84">
        <f t="shared" si="8"/>
        <v>0</v>
      </c>
      <c r="S80" s="19" t="str">
        <f t="shared" si="9"/>
        <v>OK</v>
      </c>
      <c r="T80" s="103"/>
      <c r="U80" s="103"/>
      <c r="V80" s="103"/>
      <c r="W80" s="103"/>
      <c r="X80" s="103"/>
      <c r="Y80" s="50"/>
      <c r="Z80" s="50"/>
      <c r="AA80" s="50"/>
      <c r="AB80" s="50"/>
      <c r="AC80" s="50"/>
      <c r="AD80" s="50"/>
      <c r="AE80" s="50"/>
      <c r="AF80" s="51"/>
      <c r="AG80" s="51"/>
      <c r="AH80" s="51"/>
      <c r="AI80" s="51"/>
    </row>
    <row r="81" spans="1:35" ht="40" customHeight="1" x14ac:dyDescent="0.35">
      <c r="A81" s="109"/>
      <c r="B81" s="112"/>
      <c r="C81" s="33">
        <v>78</v>
      </c>
      <c r="D81" s="115"/>
      <c r="E81" s="39" t="s">
        <v>32</v>
      </c>
      <c r="F81" s="40" t="s">
        <v>125</v>
      </c>
      <c r="G81" s="40" t="s">
        <v>28</v>
      </c>
      <c r="H81" s="40" t="s">
        <v>29</v>
      </c>
      <c r="I81" s="38">
        <v>27.44</v>
      </c>
      <c r="J81" s="17">
        <v>0</v>
      </c>
      <c r="K81" s="79">
        <f t="shared" si="5"/>
        <v>0</v>
      </c>
      <c r="L81" s="81">
        <f t="shared" si="6"/>
        <v>0</v>
      </c>
      <c r="M81" s="82"/>
      <c r="N81" s="83">
        <f t="shared" si="7"/>
        <v>0</v>
      </c>
      <c r="O81" s="80"/>
      <c r="P81" s="80"/>
      <c r="Q81" s="80"/>
      <c r="R81" s="84">
        <f t="shared" si="8"/>
        <v>0</v>
      </c>
      <c r="S81" s="19" t="str">
        <f t="shared" si="9"/>
        <v>OK</v>
      </c>
      <c r="T81" s="103"/>
      <c r="U81" s="103"/>
      <c r="V81" s="103"/>
      <c r="W81" s="103"/>
      <c r="X81" s="103"/>
      <c r="Y81" s="50"/>
      <c r="Z81" s="50"/>
      <c r="AA81" s="50"/>
      <c r="AB81" s="50"/>
      <c r="AC81" s="50"/>
      <c r="AD81" s="50"/>
      <c r="AE81" s="50"/>
      <c r="AF81" s="51"/>
      <c r="AG81" s="51"/>
      <c r="AH81" s="51"/>
      <c r="AI81" s="51"/>
    </row>
    <row r="82" spans="1:35" ht="40" customHeight="1" x14ac:dyDescent="0.35">
      <c r="A82" s="109"/>
      <c r="B82" s="112"/>
      <c r="C82" s="33">
        <v>79</v>
      </c>
      <c r="D82" s="115"/>
      <c r="E82" s="39" t="s">
        <v>33</v>
      </c>
      <c r="F82" s="40" t="s">
        <v>125</v>
      </c>
      <c r="G82" s="40" t="s">
        <v>34</v>
      </c>
      <c r="H82" s="40" t="s">
        <v>29</v>
      </c>
      <c r="I82" s="38">
        <v>44.6</v>
      </c>
      <c r="J82" s="17">
        <v>0</v>
      </c>
      <c r="K82" s="79">
        <f t="shared" si="5"/>
        <v>0</v>
      </c>
      <c r="L82" s="81">
        <f t="shared" si="6"/>
        <v>0</v>
      </c>
      <c r="M82" s="82"/>
      <c r="N82" s="83">
        <f t="shared" si="7"/>
        <v>0</v>
      </c>
      <c r="O82" s="80"/>
      <c r="P82" s="80"/>
      <c r="Q82" s="80"/>
      <c r="R82" s="84">
        <f t="shared" si="8"/>
        <v>0</v>
      </c>
      <c r="S82" s="19" t="str">
        <f t="shared" si="9"/>
        <v>OK</v>
      </c>
      <c r="T82" s="103"/>
      <c r="U82" s="103"/>
      <c r="V82" s="103"/>
      <c r="W82" s="103"/>
      <c r="X82" s="103"/>
      <c r="Y82" s="50"/>
      <c r="Z82" s="50"/>
      <c r="AA82" s="50"/>
      <c r="AB82" s="50"/>
      <c r="AC82" s="50"/>
      <c r="AD82" s="50"/>
      <c r="AE82" s="50"/>
      <c r="AF82" s="51"/>
      <c r="AG82" s="51"/>
      <c r="AH82" s="51"/>
      <c r="AI82" s="51"/>
    </row>
    <row r="83" spans="1:35" ht="40" customHeight="1" x14ac:dyDescent="0.35">
      <c r="A83" s="109"/>
      <c r="B83" s="112"/>
      <c r="C83" s="33">
        <v>80</v>
      </c>
      <c r="D83" s="115"/>
      <c r="E83" s="39" t="s">
        <v>35</v>
      </c>
      <c r="F83" s="40" t="s">
        <v>125</v>
      </c>
      <c r="G83" s="40" t="s">
        <v>36</v>
      </c>
      <c r="H83" s="40" t="s">
        <v>29</v>
      </c>
      <c r="I83" s="38">
        <v>64.33</v>
      </c>
      <c r="J83" s="17">
        <v>0</v>
      </c>
      <c r="K83" s="79">
        <f t="shared" si="5"/>
        <v>0</v>
      </c>
      <c r="L83" s="81">
        <f t="shared" si="6"/>
        <v>0</v>
      </c>
      <c r="M83" s="82"/>
      <c r="N83" s="83">
        <f t="shared" si="7"/>
        <v>0</v>
      </c>
      <c r="O83" s="80"/>
      <c r="P83" s="80"/>
      <c r="Q83" s="80"/>
      <c r="R83" s="84">
        <f t="shared" si="8"/>
        <v>0</v>
      </c>
      <c r="S83" s="19" t="str">
        <f t="shared" si="9"/>
        <v>OK</v>
      </c>
      <c r="T83" s="103"/>
      <c r="U83" s="103"/>
      <c r="V83" s="103"/>
      <c r="W83" s="103"/>
      <c r="X83" s="103"/>
      <c r="Y83" s="50"/>
      <c r="Z83" s="50"/>
      <c r="AA83" s="50"/>
      <c r="AB83" s="50"/>
      <c r="AC83" s="50"/>
      <c r="AD83" s="50"/>
      <c r="AE83" s="50"/>
      <c r="AF83" s="51"/>
      <c r="AG83" s="51"/>
      <c r="AH83" s="51"/>
      <c r="AI83" s="51"/>
    </row>
    <row r="84" spans="1:35" ht="40" customHeight="1" x14ac:dyDescent="0.35">
      <c r="A84" s="109"/>
      <c r="B84" s="112"/>
      <c r="C84" s="33">
        <v>81</v>
      </c>
      <c r="D84" s="115"/>
      <c r="E84" s="39" t="s">
        <v>127</v>
      </c>
      <c r="F84" s="40" t="s">
        <v>125</v>
      </c>
      <c r="G84" s="40" t="s">
        <v>28</v>
      </c>
      <c r="H84" s="40" t="s">
        <v>29</v>
      </c>
      <c r="I84" s="38">
        <v>5.65</v>
      </c>
      <c r="J84" s="17">
        <v>0</v>
      </c>
      <c r="K84" s="79">
        <f t="shared" si="5"/>
        <v>0</v>
      </c>
      <c r="L84" s="81">
        <f t="shared" si="6"/>
        <v>0</v>
      </c>
      <c r="M84" s="82"/>
      <c r="N84" s="83">
        <f t="shared" si="7"/>
        <v>0</v>
      </c>
      <c r="O84" s="80"/>
      <c r="P84" s="80"/>
      <c r="Q84" s="80"/>
      <c r="R84" s="84">
        <f t="shared" si="8"/>
        <v>0</v>
      </c>
      <c r="S84" s="19" t="str">
        <f t="shared" si="9"/>
        <v>OK</v>
      </c>
      <c r="T84" s="103"/>
      <c r="U84" s="103"/>
      <c r="V84" s="103"/>
      <c r="W84" s="103"/>
      <c r="X84" s="103"/>
      <c r="Y84" s="50"/>
      <c r="Z84" s="50"/>
      <c r="AA84" s="50"/>
      <c r="AB84" s="50"/>
      <c r="AC84" s="50"/>
      <c r="AD84" s="50"/>
      <c r="AE84" s="50"/>
      <c r="AF84" s="51"/>
      <c r="AG84" s="51"/>
      <c r="AH84" s="51"/>
      <c r="AI84" s="51"/>
    </row>
    <row r="85" spans="1:35" ht="40" customHeight="1" x14ac:dyDescent="0.35">
      <c r="A85" s="109"/>
      <c r="B85" s="112"/>
      <c r="C85" s="33">
        <v>82</v>
      </c>
      <c r="D85" s="115"/>
      <c r="E85" s="39" t="s">
        <v>128</v>
      </c>
      <c r="F85" s="40" t="s">
        <v>37</v>
      </c>
      <c r="G85" s="40" t="s">
        <v>38</v>
      </c>
      <c r="H85" s="40" t="s">
        <v>29</v>
      </c>
      <c r="I85" s="38">
        <v>11.43</v>
      </c>
      <c r="J85" s="17">
        <v>0</v>
      </c>
      <c r="K85" s="79">
        <f t="shared" si="5"/>
        <v>0</v>
      </c>
      <c r="L85" s="81">
        <f t="shared" si="6"/>
        <v>0</v>
      </c>
      <c r="M85" s="82"/>
      <c r="N85" s="83">
        <f t="shared" si="7"/>
        <v>0</v>
      </c>
      <c r="O85" s="80"/>
      <c r="P85" s="80"/>
      <c r="Q85" s="80"/>
      <c r="R85" s="84">
        <f t="shared" si="8"/>
        <v>0</v>
      </c>
      <c r="S85" s="19" t="str">
        <f t="shared" si="9"/>
        <v>OK</v>
      </c>
      <c r="T85" s="103"/>
      <c r="U85" s="103"/>
      <c r="V85" s="103"/>
      <c r="W85" s="103"/>
      <c r="X85" s="103"/>
      <c r="Y85" s="50"/>
      <c r="Z85" s="50"/>
      <c r="AA85" s="50"/>
      <c r="AB85" s="50"/>
      <c r="AC85" s="50"/>
      <c r="AD85" s="50"/>
      <c r="AE85" s="50"/>
      <c r="AF85" s="51"/>
      <c r="AG85" s="51"/>
      <c r="AH85" s="51"/>
      <c r="AI85" s="51"/>
    </row>
    <row r="86" spans="1:35" ht="40" customHeight="1" x14ac:dyDescent="0.35">
      <c r="A86" s="109"/>
      <c r="B86" s="112"/>
      <c r="C86" s="33">
        <v>83</v>
      </c>
      <c r="D86" s="115"/>
      <c r="E86" s="39" t="s">
        <v>129</v>
      </c>
      <c r="F86" s="40" t="s">
        <v>37</v>
      </c>
      <c r="G86" s="40" t="s">
        <v>39</v>
      </c>
      <c r="H86" s="40" t="s">
        <v>29</v>
      </c>
      <c r="I86" s="38">
        <v>16.829999999999998</v>
      </c>
      <c r="J86" s="17">
        <v>0</v>
      </c>
      <c r="K86" s="79">
        <f t="shared" si="5"/>
        <v>0</v>
      </c>
      <c r="L86" s="81">
        <f t="shared" si="6"/>
        <v>0</v>
      </c>
      <c r="M86" s="82"/>
      <c r="N86" s="83">
        <f t="shared" si="7"/>
        <v>0</v>
      </c>
      <c r="O86" s="80"/>
      <c r="P86" s="80"/>
      <c r="Q86" s="80"/>
      <c r="R86" s="84">
        <f t="shared" si="8"/>
        <v>0</v>
      </c>
      <c r="S86" s="19" t="str">
        <f t="shared" si="9"/>
        <v>OK</v>
      </c>
      <c r="T86" s="103"/>
      <c r="U86" s="103"/>
      <c r="V86" s="103"/>
      <c r="W86" s="103"/>
      <c r="X86" s="103"/>
      <c r="Y86" s="50"/>
      <c r="Z86" s="50"/>
      <c r="AA86" s="50"/>
      <c r="AB86" s="50"/>
      <c r="AC86" s="50"/>
      <c r="AD86" s="50"/>
      <c r="AE86" s="50"/>
      <c r="AF86" s="51"/>
      <c r="AG86" s="51"/>
      <c r="AH86" s="51"/>
      <c r="AI86" s="51"/>
    </row>
    <row r="87" spans="1:35" ht="40" customHeight="1" x14ac:dyDescent="0.35">
      <c r="A87" s="109"/>
      <c r="B87" s="112"/>
      <c r="C87" s="33">
        <v>84</v>
      </c>
      <c r="D87" s="115"/>
      <c r="E87" s="39" t="s">
        <v>41</v>
      </c>
      <c r="F87" s="40" t="s">
        <v>10</v>
      </c>
      <c r="G87" s="40" t="s">
        <v>28</v>
      </c>
      <c r="H87" s="40" t="s">
        <v>29</v>
      </c>
      <c r="I87" s="38">
        <v>63.71</v>
      </c>
      <c r="J87" s="17">
        <v>0</v>
      </c>
      <c r="K87" s="79">
        <f t="shared" si="5"/>
        <v>0</v>
      </c>
      <c r="L87" s="81">
        <f t="shared" si="6"/>
        <v>0</v>
      </c>
      <c r="M87" s="82"/>
      <c r="N87" s="83">
        <f t="shared" si="7"/>
        <v>0</v>
      </c>
      <c r="O87" s="80"/>
      <c r="P87" s="80"/>
      <c r="Q87" s="80"/>
      <c r="R87" s="84">
        <f t="shared" si="8"/>
        <v>0</v>
      </c>
      <c r="S87" s="19" t="str">
        <f t="shared" si="9"/>
        <v>OK</v>
      </c>
      <c r="T87" s="103"/>
      <c r="U87" s="103"/>
      <c r="V87" s="103"/>
      <c r="W87" s="103"/>
      <c r="X87" s="103"/>
      <c r="Y87" s="50"/>
      <c r="Z87" s="50"/>
      <c r="AA87" s="50"/>
      <c r="AB87" s="50"/>
      <c r="AC87" s="50"/>
      <c r="AD87" s="50"/>
      <c r="AE87" s="50"/>
      <c r="AF87" s="51"/>
      <c r="AG87" s="51"/>
      <c r="AH87" s="51"/>
      <c r="AI87" s="51"/>
    </row>
    <row r="88" spans="1:35" ht="40" customHeight="1" x14ac:dyDescent="0.35">
      <c r="A88" s="109"/>
      <c r="B88" s="112"/>
      <c r="C88" s="33">
        <v>85</v>
      </c>
      <c r="D88" s="115"/>
      <c r="E88" s="39" t="s">
        <v>44</v>
      </c>
      <c r="F88" s="40" t="s">
        <v>37</v>
      </c>
      <c r="G88" s="40" t="s">
        <v>97</v>
      </c>
      <c r="H88" s="40" t="s">
        <v>29</v>
      </c>
      <c r="I88" s="38">
        <v>29.34</v>
      </c>
      <c r="J88" s="17">
        <v>0</v>
      </c>
      <c r="K88" s="79">
        <f t="shared" si="5"/>
        <v>0</v>
      </c>
      <c r="L88" s="81">
        <f t="shared" si="6"/>
        <v>0</v>
      </c>
      <c r="M88" s="82"/>
      <c r="N88" s="83">
        <f t="shared" si="7"/>
        <v>0</v>
      </c>
      <c r="O88" s="80"/>
      <c r="P88" s="80"/>
      <c r="Q88" s="80"/>
      <c r="R88" s="84">
        <f t="shared" si="8"/>
        <v>0</v>
      </c>
      <c r="S88" s="19" t="str">
        <f t="shared" si="9"/>
        <v>OK</v>
      </c>
      <c r="T88" s="103"/>
      <c r="U88" s="103"/>
      <c r="V88" s="103"/>
      <c r="W88" s="103"/>
      <c r="X88" s="103"/>
      <c r="Y88" s="50"/>
      <c r="Z88" s="50"/>
      <c r="AA88" s="50"/>
      <c r="AB88" s="50"/>
      <c r="AC88" s="50"/>
      <c r="AD88" s="50"/>
      <c r="AE88" s="50"/>
      <c r="AF88" s="51"/>
      <c r="AG88" s="51"/>
      <c r="AH88" s="51"/>
      <c r="AI88" s="51"/>
    </row>
    <row r="89" spans="1:35" ht="40" customHeight="1" x14ac:dyDescent="0.35">
      <c r="A89" s="109"/>
      <c r="B89" s="112"/>
      <c r="C89" s="33">
        <v>86</v>
      </c>
      <c r="D89" s="115"/>
      <c r="E89" s="39" t="s">
        <v>46</v>
      </c>
      <c r="F89" s="40" t="s">
        <v>37</v>
      </c>
      <c r="G89" s="40" t="s">
        <v>47</v>
      </c>
      <c r="H89" s="40" t="s">
        <v>29</v>
      </c>
      <c r="I89" s="38">
        <v>23.16</v>
      </c>
      <c r="J89" s="17">
        <v>0</v>
      </c>
      <c r="K89" s="79">
        <f t="shared" si="5"/>
        <v>0</v>
      </c>
      <c r="L89" s="81">
        <f t="shared" si="6"/>
        <v>0</v>
      </c>
      <c r="M89" s="82"/>
      <c r="N89" s="83">
        <f t="shared" si="7"/>
        <v>0</v>
      </c>
      <c r="O89" s="80"/>
      <c r="P89" s="80"/>
      <c r="Q89" s="80"/>
      <c r="R89" s="84">
        <f t="shared" si="8"/>
        <v>0</v>
      </c>
      <c r="S89" s="19" t="str">
        <f t="shared" si="9"/>
        <v>OK</v>
      </c>
      <c r="T89" s="103"/>
      <c r="U89" s="103"/>
      <c r="V89" s="103"/>
      <c r="W89" s="103"/>
      <c r="X89" s="103"/>
      <c r="Y89" s="50"/>
      <c r="Z89" s="50"/>
      <c r="AA89" s="50"/>
      <c r="AB89" s="50"/>
      <c r="AC89" s="50"/>
      <c r="AD89" s="50"/>
      <c r="AE89" s="50"/>
      <c r="AF89" s="51"/>
      <c r="AG89" s="51"/>
      <c r="AH89" s="51"/>
      <c r="AI89" s="51"/>
    </row>
    <row r="90" spans="1:35" ht="40" customHeight="1" x14ac:dyDescent="0.35">
      <c r="A90" s="109"/>
      <c r="B90" s="112"/>
      <c r="C90" s="33">
        <v>87</v>
      </c>
      <c r="D90" s="115"/>
      <c r="E90" s="39" t="s">
        <v>48</v>
      </c>
      <c r="F90" s="40" t="s">
        <v>37</v>
      </c>
      <c r="G90" s="40" t="s">
        <v>49</v>
      </c>
      <c r="H90" s="40" t="s">
        <v>29</v>
      </c>
      <c r="I90" s="38">
        <v>16.47</v>
      </c>
      <c r="J90" s="17">
        <v>0</v>
      </c>
      <c r="K90" s="79">
        <f t="shared" si="5"/>
        <v>0</v>
      </c>
      <c r="L90" s="81">
        <f t="shared" si="6"/>
        <v>0</v>
      </c>
      <c r="M90" s="82"/>
      <c r="N90" s="83">
        <f t="shared" si="7"/>
        <v>0</v>
      </c>
      <c r="O90" s="80"/>
      <c r="P90" s="80"/>
      <c r="Q90" s="80"/>
      <c r="R90" s="84">
        <f t="shared" si="8"/>
        <v>0</v>
      </c>
      <c r="S90" s="19" t="str">
        <f t="shared" si="9"/>
        <v>OK</v>
      </c>
      <c r="T90" s="103"/>
      <c r="U90" s="103"/>
      <c r="V90" s="103"/>
      <c r="W90" s="103"/>
      <c r="X90" s="103"/>
      <c r="Y90" s="50"/>
      <c r="Z90" s="50"/>
      <c r="AA90" s="50"/>
      <c r="AB90" s="50"/>
      <c r="AC90" s="50"/>
      <c r="AD90" s="50"/>
      <c r="AE90" s="50"/>
      <c r="AF90" s="51"/>
      <c r="AG90" s="51"/>
      <c r="AH90" s="51"/>
      <c r="AI90" s="51"/>
    </row>
    <row r="91" spans="1:35" ht="40" customHeight="1" x14ac:dyDescent="0.35">
      <c r="A91" s="109"/>
      <c r="B91" s="112"/>
      <c r="C91" s="33">
        <v>88</v>
      </c>
      <c r="D91" s="115"/>
      <c r="E91" s="39" t="s">
        <v>50</v>
      </c>
      <c r="F91" s="40" t="s">
        <v>37</v>
      </c>
      <c r="G91" s="40" t="s">
        <v>51</v>
      </c>
      <c r="H91" s="40" t="s">
        <v>29</v>
      </c>
      <c r="I91" s="38">
        <v>206.12</v>
      </c>
      <c r="J91" s="17">
        <v>0</v>
      </c>
      <c r="K91" s="79">
        <f t="shared" si="5"/>
        <v>0</v>
      </c>
      <c r="L91" s="81">
        <f t="shared" si="6"/>
        <v>0</v>
      </c>
      <c r="M91" s="82"/>
      <c r="N91" s="83">
        <f t="shared" si="7"/>
        <v>0</v>
      </c>
      <c r="O91" s="80"/>
      <c r="P91" s="80"/>
      <c r="Q91" s="80"/>
      <c r="R91" s="84">
        <f t="shared" si="8"/>
        <v>0</v>
      </c>
      <c r="S91" s="19" t="str">
        <f t="shared" si="9"/>
        <v>OK</v>
      </c>
      <c r="T91" s="103"/>
      <c r="U91" s="103"/>
      <c r="V91" s="103"/>
      <c r="W91" s="103"/>
      <c r="X91" s="103"/>
      <c r="Y91" s="50"/>
      <c r="Z91" s="50"/>
      <c r="AA91" s="50"/>
      <c r="AB91" s="50"/>
      <c r="AC91" s="50"/>
      <c r="AD91" s="50"/>
      <c r="AE91" s="50"/>
      <c r="AF91" s="51"/>
      <c r="AG91" s="51"/>
      <c r="AH91" s="51"/>
      <c r="AI91" s="51"/>
    </row>
    <row r="92" spans="1:35" ht="40" customHeight="1" x14ac:dyDescent="0.35">
      <c r="A92" s="109"/>
      <c r="B92" s="112"/>
      <c r="C92" s="33">
        <v>89</v>
      </c>
      <c r="D92" s="115"/>
      <c r="E92" s="39" t="s">
        <v>52</v>
      </c>
      <c r="F92" s="40" t="s">
        <v>37</v>
      </c>
      <c r="G92" s="40" t="s">
        <v>53</v>
      </c>
      <c r="H92" s="40" t="s">
        <v>29</v>
      </c>
      <c r="I92" s="38">
        <v>225.04</v>
      </c>
      <c r="J92" s="17">
        <v>0</v>
      </c>
      <c r="K92" s="79">
        <f t="shared" si="5"/>
        <v>0</v>
      </c>
      <c r="L92" s="81">
        <f t="shared" si="6"/>
        <v>0</v>
      </c>
      <c r="M92" s="82"/>
      <c r="N92" s="83">
        <f t="shared" si="7"/>
        <v>0</v>
      </c>
      <c r="O92" s="80"/>
      <c r="P92" s="80"/>
      <c r="Q92" s="80"/>
      <c r="R92" s="84">
        <f t="shared" si="8"/>
        <v>0</v>
      </c>
      <c r="S92" s="19" t="str">
        <f t="shared" si="9"/>
        <v>OK</v>
      </c>
      <c r="T92" s="103"/>
      <c r="U92" s="103"/>
      <c r="V92" s="103"/>
      <c r="W92" s="103"/>
      <c r="X92" s="103"/>
      <c r="Y92" s="50"/>
      <c r="Z92" s="50"/>
      <c r="AA92" s="50"/>
      <c r="AB92" s="50"/>
      <c r="AC92" s="50"/>
      <c r="AD92" s="50"/>
      <c r="AE92" s="50"/>
      <c r="AF92" s="51"/>
      <c r="AG92" s="51"/>
      <c r="AH92" s="51"/>
      <c r="AI92" s="51"/>
    </row>
    <row r="93" spans="1:35" ht="40" customHeight="1" x14ac:dyDescent="0.35">
      <c r="A93" s="109"/>
      <c r="B93" s="112"/>
      <c r="C93" s="33">
        <v>90</v>
      </c>
      <c r="D93" s="115"/>
      <c r="E93" s="39" t="s">
        <v>54</v>
      </c>
      <c r="F93" s="40" t="s">
        <v>37</v>
      </c>
      <c r="G93" s="40" t="s">
        <v>95</v>
      </c>
      <c r="H93" s="40" t="s">
        <v>29</v>
      </c>
      <c r="I93" s="38">
        <v>74.180000000000007</v>
      </c>
      <c r="J93" s="17">
        <v>0</v>
      </c>
      <c r="K93" s="79">
        <f t="shared" si="5"/>
        <v>0</v>
      </c>
      <c r="L93" s="81">
        <f t="shared" si="6"/>
        <v>0</v>
      </c>
      <c r="M93" s="82"/>
      <c r="N93" s="83">
        <f t="shared" si="7"/>
        <v>0</v>
      </c>
      <c r="O93" s="80"/>
      <c r="P93" s="80"/>
      <c r="Q93" s="80"/>
      <c r="R93" s="84">
        <f t="shared" si="8"/>
        <v>0</v>
      </c>
      <c r="S93" s="19" t="str">
        <f t="shared" si="9"/>
        <v>OK</v>
      </c>
      <c r="T93" s="103"/>
      <c r="U93" s="103"/>
      <c r="V93" s="103"/>
      <c r="W93" s="103"/>
      <c r="X93" s="103"/>
      <c r="Y93" s="50"/>
      <c r="Z93" s="50"/>
      <c r="AA93" s="50"/>
      <c r="AB93" s="50"/>
      <c r="AC93" s="50"/>
      <c r="AD93" s="50"/>
      <c r="AE93" s="50"/>
      <c r="AF93" s="51"/>
      <c r="AG93" s="51"/>
      <c r="AH93" s="51"/>
      <c r="AI93" s="51"/>
    </row>
    <row r="94" spans="1:35" ht="40" customHeight="1" x14ac:dyDescent="0.35">
      <c r="A94" s="109"/>
      <c r="B94" s="112"/>
      <c r="C94" s="33">
        <v>91</v>
      </c>
      <c r="D94" s="115"/>
      <c r="E94" s="39" t="s">
        <v>56</v>
      </c>
      <c r="F94" s="40" t="s">
        <v>37</v>
      </c>
      <c r="G94" s="40" t="s">
        <v>96</v>
      </c>
      <c r="H94" s="40" t="s">
        <v>29</v>
      </c>
      <c r="I94" s="38">
        <v>28.45</v>
      </c>
      <c r="J94" s="17">
        <v>0</v>
      </c>
      <c r="K94" s="79">
        <f t="shared" si="5"/>
        <v>0</v>
      </c>
      <c r="L94" s="81">
        <f t="shared" si="6"/>
        <v>0</v>
      </c>
      <c r="M94" s="82"/>
      <c r="N94" s="83">
        <f t="shared" si="7"/>
        <v>0</v>
      </c>
      <c r="O94" s="80"/>
      <c r="P94" s="80"/>
      <c r="Q94" s="80"/>
      <c r="R94" s="84">
        <f t="shared" si="8"/>
        <v>0</v>
      </c>
      <c r="S94" s="19" t="str">
        <f t="shared" si="9"/>
        <v>OK</v>
      </c>
      <c r="T94" s="103"/>
      <c r="U94" s="103"/>
      <c r="V94" s="103"/>
      <c r="W94" s="103"/>
      <c r="X94" s="103"/>
      <c r="Y94" s="50"/>
      <c r="Z94" s="50"/>
      <c r="AA94" s="50"/>
      <c r="AB94" s="50"/>
      <c r="AC94" s="50"/>
      <c r="AD94" s="50"/>
      <c r="AE94" s="50"/>
      <c r="AF94" s="51"/>
      <c r="AG94" s="51"/>
      <c r="AH94" s="51"/>
      <c r="AI94" s="51"/>
    </row>
    <row r="95" spans="1:35" ht="40" customHeight="1" x14ac:dyDescent="0.35">
      <c r="A95" s="109"/>
      <c r="B95" s="112"/>
      <c r="C95" s="33">
        <v>92</v>
      </c>
      <c r="D95" s="115"/>
      <c r="E95" s="39" t="s">
        <v>58</v>
      </c>
      <c r="F95" s="40" t="s">
        <v>37</v>
      </c>
      <c r="G95" s="40" t="s">
        <v>59</v>
      </c>
      <c r="H95" s="40" t="s">
        <v>29</v>
      </c>
      <c r="I95" s="38">
        <v>63.74</v>
      </c>
      <c r="J95" s="17">
        <v>0</v>
      </c>
      <c r="K95" s="79">
        <f t="shared" si="5"/>
        <v>0</v>
      </c>
      <c r="L95" s="81">
        <f t="shared" si="6"/>
        <v>0</v>
      </c>
      <c r="M95" s="82"/>
      <c r="N95" s="83">
        <f t="shared" si="7"/>
        <v>0</v>
      </c>
      <c r="O95" s="80"/>
      <c r="P95" s="80"/>
      <c r="Q95" s="80"/>
      <c r="R95" s="84">
        <f t="shared" si="8"/>
        <v>0</v>
      </c>
      <c r="S95" s="19" t="str">
        <f t="shared" si="9"/>
        <v>OK</v>
      </c>
      <c r="T95" s="103"/>
      <c r="U95" s="103"/>
      <c r="V95" s="103"/>
      <c r="W95" s="103"/>
      <c r="X95" s="103"/>
      <c r="Y95" s="50"/>
      <c r="Z95" s="50"/>
      <c r="AA95" s="50"/>
      <c r="AB95" s="50"/>
      <c r="AC95" s="50"/>
      <c r="AD95" s="50"/>
      <c r="AE95" s="50"/>
      <c r="AF95" s="51"/>
      <c r="AG95" s="51"/>
      <c r="AH95" s="51"/>
      <c r="AI95" s="51"/>
    </row>
    <row r="96" spans="1:35" ht="40" customHeight="1" x14ac:dyDescent="0.35">
      <c r="A96" s="109"/>
      <c r="B96" s="112"/>
      <c r="C96" s="33">
        <v>93</v>
      </c>
      <c r="D96" s="115"/>
      <c r="E96" s="39" t="s">
        <v>60</v>
      </c>
      <c r="F96" s="40" t="s">
        <v>37</v>
      </c>
      <c r="G96" s="40" t="s">
        <v>61</v>
      </c>
      <c r="H96" s="40" t="s">
        <v>29</v>
      </c>
      <c r="I96" s="38">
        <v>106.76</v>
      </c>
      <c r="J96" s="17">
        <v>0</v>
      </c>
      <c r="K96" s="79">
        <f t="shared" si="5"/>
        <v>0</v>
      </c>
      <c r="L96" s="81">
        <f t="shared" si="6"/>
        <v>0</v>
      </c>
      <c r="M96" s="82"/>
      <c r="N96" s="83">
        <f t="shared" si="7"/>
        <v>0</v>
      </c>
      <c r="O96" s="80"/>
      <c r="P96" s="80"/>
      <c r="Q96" s="80"/>
      <c r="R96" s="84">
        <f t="shared" si="8"/>
        <v>0</v>
      </c>
      <c r="S96" s="19" t="str">
        <f t="shared" si="9"/>
        <v>OK</v>
      </c>
      <c r="T96" s="103"/>
      <c r="U96" s="103"/>
      <c r="V96" s="103"/>
      <c r="W96" s="103"/>
      <c r="X96" s="103"/>
      <c r="Y96" s="50"/>
      <c r="Z96" s="50"/>
      <c r="AA96" s="50"/>
      <c r="AB96" s="50"/>
      <c r="AC96" s="50"/>
      <c r="AD96" s="50"/>
      <c r="AE96" s="50"/>
      <c r="AF96" s="51"/>
      <c r="AG96" s="51"/>
      <c r="AH96" s="51"/>
      <c r="AI96" s="51"/>
    </row>
    <row r="97" spans="1:35" ht="40" customHeight="1" x14ac:dyDescent="0.35">
      <c r="A97" s="109"/>
      <c r="B97" s="112"/>
      <c r="C97" s="33">
        <v>94</v>
      </c>
      <c r="D97" s="115"/>
      <c r="E97" s="39" t="s">
        <v>62</v>
      </c>
      <c r="F97" s="40" t="s">
        <v>125</v>
      </c>
      <c r="G97" s="40" t="s">
        <v>63</v>
      </c>
      <c r="H97" s="40" t="s">
        <v>29</v>
      </c>
      <c r="I97" s="38">
        <v>1140.71</v>
      </c>
      <c r="J97" s="17">
        <v>0</v>
      </c>
      <c r="K97" s="79">
        <f t="shared" si="5"/>
        <v>0</v>
      </c>
      <c r="L97" s="81">
        <f t="shared" si="6"/>
        <v>0</v>
      </c>
      <c r="M97" s="82"/>
      <c r="N97" s="83">
        <f t="shared" si="7"/>
        <v>0</v>
      </c>
      <c r="O97" s="80"/>
      <c r="P97" s="80"/>
      <c r="Q97" s="80"/>
      <c r="R97" s="84">
        <f t="shared" si="8"/>
        <v>0</v>
      </c>
      <c r="S97" s="19" t="str">
        <f t="shared" si="9"/>
        <v>OK</v>
      </c>
      <c r="T97" s="103"/>
      <c r="U97" s="103"/>
      <c r="V97" s="103"/>
      <c r="W97" s="103"/>
      <c r="X97" s="103"/>
      <c r="Y97" s="50"/>
      <c r="Z97" s="50"/>
      <c r="AA97" s="50"/>
      <c r="AB97" s="50"/>
      <c r="AC97" s="50"/>
      <c r="AD97" s="50"/>
      <c r="AE97" s="50"/>
      <c r="AF97" s="51"/>
      <c r="AG97" s="51"/>
      <c r="AH97" s="51"/>
      <c r="AI97" s="51"/>
    </row>
    <row r="98" spans="1:35" ht="40" customHeight="1" x14ac:dyDescent="0.35">
      <c r="A98" s="109"/>
      <c r="B98" s="112"/>
      <c r="C98" s="33">
        <v>95</v>
      </c>
      <c r="D98" s="115"/>
      <c r="E98" s="39" t="s">
        <v>64</v>
      </c>
      <c r="F98" s="40" t="s">
        <v>125</v>
      </c>
      <c r="G98" s="40" t="s">
        <v>63</v>
      </c>
      <c r="H98" s="40" t="s">
        <v>29</v>
      </c>
      <c r="I98" s="38">
        <v>599.79</v>
      </c>
      <c r="J98" s="17">
        <v>0</v>
      </c>
      <c r="K98" s="79">
        <f t="shared" si="5"/>
        <v>0</v>
      </c>
      <c r="L98" s="81">
        <f t="shared" si="6"/>
        <v>0</v>
      </c>
      <c r="M98" s="82"/>
      <c r="N98" s="83">
        <f t="shared" si="7"/>
        <v>0</v>
      </c>
      <c r="O98" s="80"/>
      <c r="P98" s="80"/>
      <c r="Q98" s="80"/>
      <c r="R98" s="84">
        <f t="shared" si="8"/>
        <v>0</v>
      </c>
      <c r="S98" s="19" t="str">
        <f t="shared" si="9"/>
        <v>OK</v>
      </c>
      <c r="T98" s="103"/>
      <c r="U98" s="103"/>
      <c r="V98" s="103"/>
      <c r="W98" s="103"/>
      <c r="X98" s="103"/>
      <c r="Y98" s="50"/>
      <c r="Z98" s="50"/>
      <c r="AA98" s="50"/>
      <c r="AB98" s="50"/>
      <c r="AC98" s="50"/>
      <c r="AD98" s="50"/>
      <c r="AE98" s="50"/>
      <c r="AF98" s="51"/>
      <c r="AG98" s="51"/>
      <c r="AH98" s="51"/>
      <c r="AI98" s="51"/>
    </row>
    <row r="99" spans="1:35" ht="40" customHeight="1" x14ac:dyDescent="0.35">
      <c r="A99" s="109"/>
      <c r="B99" s="112"/>
      <c r="C99" s="33">
        <v>96</v>
      </c>
      <c r="D99" s="115"/>
      <c r="E99" s="39" t="s">
        <v>65</v>
      </c>
      <c r="F99" s="40" t="s">
        <v>125</v>
      </c>
      <c r="G99" s="40" t="s">
        <v>66</v>
      </c>
      <c r="H99" s="40" t="s">
        <v>29</v>
      </c>
      <c r="I99" s="38">
        <v>161.94</v>
      </c>
      <c r="J99" s="17">
        <v>0</v>
      </c>
      <c r="K99" s="79">
        <f t="shared" si="5"/>
        <v>0</v>
      </c>
      <c r="L99" s="81">
        <f t="shared" si="6"/>
        <v>0</v>
      </c>
      <c r="M99" s="82"/>
      <c r="N99" s="83">
        <f t="shared" si="7"/>
        <v>0</v>
      </c>
      <c r="O99" s="80"/>
      <c r="P99" s="80"/>
      <c r="Q99" s="80"/>
      <c r="R99" s="84">
        <f t="shared" si="8"/>
        <v>0</v>
      </c>
      <c r="S99" s="19" t="str">
        <f t="shared" si="9"/>
        <v>OK</v>
      </c>
      <c r="T99" s="103"/>
      <c r="U99" s="103"/>
      <c r="V99" s="103"/>
      <c r="W99" s="103"/>
      <c r="X99" s="103"/>
      <c r="Y99" s="50"/>
      <c r="Z99" s="50"/>
      <c r="AA99" s="50"/>
      <c r="AB99" s="50"/>
      <c r="AC99" s="50"/>
      <c r="AD99" s="50"/>
      <c r="AE99" s="50"/>
      <c r="AF99" s="51"/>
      <c r="AG99" s="51"/>
      <c r="AH99" s="51"/>
      <c r="AI99" s="51"/>
    </row>
    <row r="100" spans="1:35" ht="40" customHeight="1" x14ac:dyDescent="0.35">
      <c r="A100" s="109"/>
      <c r="B100" s="112"/>
      <c r="C100" s="33">
        <v>97</v>
      </c>
      <c r="D100" s="115"/>
      <c r="E100" s="39" t="s">
        <v>67</v>
      </c>
      <c r="F100" s="40" t="s">
        <v>125</v>
      </c>
      <c r="G100" s="40" t="s">
        <v>68</v>
      </c>
      <c r="H100" s="40" t="s">
        <v>29</v>
      </c>
      <c r="I100" s="38">
        <v>743.8</v>
      </c>
      <c r="J100" s="17">
        <v>0</v>
      </c>
      <c r="K100" s="79">
        <f t="shared" si="5"/>
        <v>0</v>
      </c>
      <c r="L100" s="81">
        <f t="shared" si="6"/>
        <v>0</v>
      </c>
      <c r="M100" s="82"/>
      <c r="N100" s="83">
        <f t="shared" si="7"/>
        <v>0</v>
      </c>
      <c r="O100" s="80"/>
      <c r="P100" s="80"/>
      <c r="Q100" s="80"/>
      <c r="R100" s="84">
        <f t="shared" si="8"/>
        <v>0</v>
      </c>
      <c r="S100" s="19" t="str">
        <f t="shared" si="9"/>
        <v>OK</v>
      </c>
      <c r="T100" s="103"/>
      <c r="U100" s="103"/>
      <c r="V100" s="103"/>
      <c r="W100" s="103"/>
      <c r="X100" s="103"/>
      <c r="Y100" s="50"/>
      <c r="Z100" s="50"/>
      <c r="AA100" s="50"/>
      <c r="AB100" s="50"/>
      <c r="AC100" s="50"/>
      <c r="AD100" s="50"/>
      <c r="AE100" s="50"/>
      <c r="AF100" s="51"/>
      <c r="AG100" s="51"/>
      <c r="AH100" s="51"/>
      <c r="AI100" s="51"/>
    </row>
    <row r="101" spans="1:35" ht="40" customHeight="1" x14ac:dyDescent="0.35">
      <c r="A101" s="109"/>
      <c r="B101" s="112"/>
      <c r="C101" s="33">
        <v>98</v>
      </c>
      <c r="D101" s="115"/>
      <c r="E101" s="39" t="s">
        <v>69</v>
      </c>
      <c r="F101" s="40" t="s">
        <v>125</v>
      </c>
      <c r="G101" s="40" t="s">
        <v>28</v>
      </c>
      <c r="H101" s="40" t="s">
        <v>29</v>
      </c>
      <c r="I101" s="38">
        <v>371.64</v>
      </c>
      <c r="J101" s="17">
        <v>0</v>
      </c>
      <c r="K101" s="79">
        <f t="shared" si="5"/>
        <v>0</v>
      </c>
      <c r="L101" s="81">
        <f t="shared" si="6"/>
        <v>0</v>
      </c>
      <c r="M101" s="82"/>
      <c r="N101" s="83">
        <f t="shared" si="7"/>
        <v>0</v>
      </c>
      <c r="O101" s="80"/>
      <c r="P101" s="80"/>
      <c r="Q101" s="80"/>
      <c r="R101" s="84">
        <f t="shared" si="8"/>
        <v>0</v>
      </c>
      <c r="S101" s="19" t="str">
        <f t="shared" si="9"/>
        <v>OK</v>
      </c>
      <c r="T101" s="103"/>
      <c r="U101" s="103"/>
      <c r="V101" s="103"/>
      <c r="W101" s="103"/>
      <c r="X101" s="103"/>
      <c r="Y101" s="50"/>
      <c r="Z101" s="50"/>
      <c r="AA101" s="50"/>
      <c r="AB101" s="50"/>
      <c r="AC101" s="50"/>
      <c r="AD101" s="50"/>
      <c r="AE101" s="50"/>
      <c r="AF101" s="51"/>
      <c r="AG101" s="51"/>
      <c r="AH101" s="51"/>
      <c r="AI101" s="51"/>
    </row>
    <row r="102" spans="1:35" ht="40" customHeight="1" x14ac:dyDescent="0.35">
      <c r="A102" s="109"/>
      <c r="B102" s="112"/>
      <c r="C102" s="33">
        <v>99</v>
      </c>
      <c r="D102" s="115"/>
      <c r="E102" s="39" t="s">
        <v>70</v>
      </c>
      <c r="F102" s="40" t="s">
        <v>125</v>
      </c>
      <c r="G102" s="40" t="s">
        <v>71</v>
      </c>
      <c r="H102" s="40" t="s">
        <v>29</v>
      </c>
      <c r="I102" s="38">
        <v>141.31</v>
      </c>
      <c r="J102" s="17">
        <v>0</v>
      </c>
      <c r="K102" s="79">
        <f t="shared" si="5"/>
        <v>0</v>
      </c>
      <c r="L102" s="81">
        <f t="shared" si="6"/>
        <v>0</v>
      </c>
      <c r="M102" s="82"/>
      <c r="N102" s="83">
        <f t="shared" si="7"/>
        <v>0</v>
      </c>
      <c r="O102" s="80"/>
      <c r="P102" s="80"/>
      <c r="Q102" s="80"/>
      <c r="R102" s="84">
        <f t="shared" si="8"/>
        <v>0</v>
      </c>
      <c r="S102" s="19" t="str">
        <f t="shared" si="9"/>
        <v>OK</v>
      </c>
      <c r="T102" s="103"/>
      <c r="U102" s="103"/>
      <c r="V102" s="103"/>
      <c r="W102" s="103"/>
      <c r="X102" s="103"/>
      <c r="Y102" s="50"/>
      <c r="Z102" s="50"/>
      <c r="AA102" s="50"/>
      <c r="AB102" s="50"/>
      <c r="AC102" s="50"/>
      <c r="AD102" s="50"/>
      <c r="AE102" s="50"/>
      <c r="AF102" s="51"/>
      <c r="AG102" s="51"/>
      <c r="AH102" s="51"/>
      <c r="AI102" s="51"/>
    </row>
    <row r="103" spans="1:35" ht="40" customHeight="1" x14ac:dyDescent="0.35">
      <c r="A103" s="109"/>
      <c r="B103" s="112"/>
      <c r="C103" s="33">
        <v>100</v>
      </c>
      <c r="D103" s="115"/>
      <c r="E103" s="39" t="s">
        <v>72</v>
      </c>
      <c r="F103" s="40" t="s">
        <v>125</v>
      </c>
      <c r="G103" s="40" t="s">
        <v>73</v>
      </c>
      <c r="H103" s="40" t="s">
        <v>29</v>
      </c>
      <c r="I103" s="38">
        <v>823.48</v>
      </c>
      <c r="J103" s="17">
        <v>0</v>
      </c>
      <c r="K103" s="79">
        <f t="shared" si="5"/>
        <v>0</v>
      </c>
      <c r="L103" s="81">
        <f t="shared" si="6"/>
        <v>0</v>
      </c>
      <c r="M103" s="82"/>
      <c r="N103" s="83">
        <f t="shared" si="7"/>
        <v>0</v>
      </c>
      <c r="O103" s="80"/>
      <c r="P103" s="80"/>
      <c r="Q103" s="80"/>
      <c r="R103" s="84">
        <f t="shared" si="8"/>
        <v>0</v>
      </c>
      <c r="S103" s="19" t="str">
        <f t="shared" si="9"/>
        <v>OK</v>
      </c>
      <c r="T103" s="103"/>
      <c r="U103" s="103"/>
      <c r="V103" s="103"/>
      <c r="W103" s="103"/>
      <c r="X103" s="103"/>
      <c r="Y103" s="50"/>
      <c r="Z103" s="50"/>
      <c r="AA103" s="50"/>
      <c r="AB103" s="50"/>
      <c r="AC103" s="50"/>
      <c r="AD103" s="50"/>
      <c r="AE103" s="50"/>
      <c r="AF103" s="51"/>
      <c r="AG103" s="51"/>
      <c r="AH103" s="51"/>
      <c r="AI103" s="51"/>
    </row>
    <row r="104" spans="1:35" ht="40" customHeight="1" x14ac:dyDescent="0.35">
      <c r="A104" s="109"/>
      <c r="B104" s="112"/>
      <c r="C104" s="33">
        <v>101</v>
      </c>
      <c r="D104" s="115"/>
      <c r="E104" s="39" t="s">
        <v>74</v>
      </c>
      <c r="F104" s="40" t="s">
        <v>125</v>
      </c>
      <c r="G104" s="40" t="s">
        <v>75</v>
      </c>
      <c r="H104" s="40" t="s">
        <v>29</v>
      </c>
      <c r="I104" s="38">
        <v>1149.44</v>
      </c>
      <c r="J104" s="17">
        <v>0</v>
      </c>
      <c r="K104" s="79">
        <f t="shared" si="5"/>
        <v>0</v>
      </c>
      <c r="L104" s="81">
        <f t="shared" si="6"/>
        <v>0</v>
      </c>
      <c r="M104" s="82"/>
      <c r="N104" s="83">
        <f t="shared" si="7"/>
        <v>0</v>
      </c>
      <c r="O104" s="80"/>
      <c r="P104" s="80"/>
      <c r="Q104" s="80"/>
      <c r="R104" s="84">
        <f t="shared" si="8"/>
        <v>0</v>
      </c>
      <c r="S104" s="19" t="str">
        <f t="shared" si="9"/>
        <v>OK</v>
      </c>
      <c r="T104" s="103"/>
      <c r="U104" s="103"/>
      <c r="V104" s="103"/>
      <c r="W104" s="103"/>
      <c r="X104" s="103"/>
      <c r="Y104" s="50"/>
      <c r="Z104" s="50"/>
      <c r="AA104" s="50"/>
      <c r="AB104" s="50"/>
      <c r="AC104" s="50"/>
      <c r="AD104" s="50"/>
      <c r="AE104" s="50"/>
      <c r="AF104" s="51"/>
      <c r="AG104" s="51"/>
      <c r="AH104" s="51"/>
      <c r="AI104" s="51"/>
    </row>
    <row r="105" spans="1:35" ht="40" customHeight="1" x14ac:dyDescent="0.35">
      <c r="A105" s="109"/>
      <c r="B105" s="112"/>
      <c r="C105" s="33">
        <v>102</v>
      </c>
      <c r="D105" s="115"/>
      <c r="E105" s="39" t="s">
        <v>76</v>
      </c>
      <c r="F105" s="40" t="s">
        <v>125</v>
      </c>
      <c r="G105" s="40" t="s">
        <v>28</v>
      </c>
      <c r="H105" s="40" t="s">
        <v>29</v>
      </c>
      <c r="I105" s="38">
        <v>614.84</v>
      </c>
      <c r="J105" s="17">
        <v>0</v>
      </c>
      <c r="K105" s="79">
        <f t="shared" si="5"/>
        <v>0</v>
      </c>
      <c r="L105" s="81">
        <f t="shared" si="6"/>
        <v>0</v>
      </c>
      <c r="M105" s="82"/>
      <c r="N105" s="83">
        <f t="shared" si="7"/>
        <v>0</v>
      </c>
      <c r="O105" s="80"/>
      <c r="P105" s="80"/>
      <c r="Q105" s="80"/>
      <c r="R105" s="84">
        <f t="shared" si="8"/>
        <v>0</v>
      </c>
      <c r="S105" s="19" t="str">
        <f t="shared" si="9"/>
        <v>OK</v>
      </c>
      <c r="T105" s="103"/>
      <c r="U105" s="103"/>
      <c r="V105" s="103"/>
      <c r="W105" s="103"/>
      <c r="X105" s="103"/>
      <c r="Y105" s="50"/>
      <c r="Z105" s="50"/>
      <c r="AA105" s="50"/>
      <c r="AB105" s="50"/>
      <c r="AC105" s="50"/>
      <c r="AD105" s="50"/>
      <c r="AE105" s="50"/>
      <c r="AF105" s="51"/>
      <c r="AG105" s="51"/>
      <c r="AH105" s="51"/>
      <c r="AI105" s="51"/>
    </row>
    <row r="106" spans="1:35" ht="40" customHeight="1" x14ac:dyDescent="0.35">
      <c r="A106" s="109"/>
      <c r="B106" s="112"/>
      <c r="C106" s="33">
        <v>103</v>
      </c>
      <c r="D106" s="115"/>
      <c r="E106" s="39" t="s">
        <v>77</v>
      </c>
      <c r="F106" s="40" t="s">
        <v>125</v>
      </c>
      <c r="G106" s="40" t="s">
        <v>28</v>
      </c>
      <c r="H106" s="40" t="s">
        <v>29</v>
      </c>
      <c r="I106" s="38">
        <v>1161.08</v>
      </c>
      <c r="J106" s="17">
        <v>0</v>
      </c>
      <c r="K106" s="79">
        <f t="shared" si="5"/>
        <v>0</v>
      </c>
      <c r="L106" s="81">
        <f t="shared" si="6"/>
        <v>0</v>
      </c>
      <c r="M106" s="82"/>
      <c r="N106" s="83">
        <f t="shared" si="7"/>
        <v>0</v>
      </c>
      <c r="O106" s="80"/>
      <c r="P106" s="80"/>
      <c r="Q106" s="80"/>
      <c r="R106" s="84">
        <f t="shared" si="8"/>
        <v>0</v>
      </c>
      <c r="S106" s="19" t="str">
        <f t="shared" si="9"/>
        <v>OK</v>
      </c>
      <c r="T106" s="103"/>
      <c r="U106" s="103"/>
      <c r="V106" s="103"/>
      <c r="W106" s="103"/>
      <c r="X106" s="103"/>
      <c r="Y106" s="50"/>
      <c r="Z106" s="50"/>
      <c r="AA106" s="50"/>
      <c r="AB106" s="50"/>
      <c r="AC106" s="50"/>
      <c r="AD106" s="50"/>
      <c r="AE106" s="50"/>
      <c r="AF106" s="51"/>
      <c r="AG106" s="51"/>
      <c r="AH106" s="51"/>
      <c r="AI106" s="51"/>
    </row>
    <row r="107" spans="1:35" ht="40" customHeight="1" x14ac:dyDescent="0.35">
      <c r="A107" s="109"/>
      <c r="B107" s="112"/>
      <c r="C107" s="33">
        <v>104</v>
      </c>
      <c r="D107" s="115"/>
      <c r="E107" s="39" t="s">
        <v>78</v>
      </c>
      <c r="F107" s="40" t="s">
        <v>125</v>
      </c>
      <c r="G107" s="40" t="s">
        <v>28</v>
      </c>
      <c r="H107" s="40" t="s">
        <v>29</v>
      </c>
      <c r="I107" s="38">
        <v>77.2</v>
      </c>
      <c r="J107" s="17">
        <v>0</v>
      </c>
      <c r="K107" s="79">
        <f t="shared" si="5"/>
        <v>0</v>
      </c>
      <c r="L107" s="81">
        <f t="shared" si="6"/>
        <v>0</v>
      </c>
      <c r="M107" s="82"/>
      <c r="N107" s="83">
        <f t="shared" si="7"/>
        <v>0</v>
      </c>
      <c r="O107" s="80"/>
      <c r="P107" s="80"/>
      <c r="Q107" s="80"/>
      <c r="R107" s="84">
        <f t="shared" si="8"/>
        <v>0</v>
      </c>
      <c r="S107" s="19" t="str">
        <f t="shared" si="9"/>
        <v>OK</v>
      </c>
      <c r="T107" s="103"/>
      <c r="U107" s="103"/>
      <c r="V107" s="103"/>
      <c r="W107" s="103"/>
      <c r="X107" s="103"/>
      <c r="Y107" s="50"/>
      <c r="Z107" s="50"/>
      <c r="AA107" s="50"/>
      <c r="AB107" s="50"/>
      <c r="AC107" s="50"/>
      <c r="AD107" s="50"/>
      <c r="AE107" s="50"/>
      <c r="AF107" s="51"/>
      <c r="AG107" s="51"/>
      <c r="AH107" s="51"/>
      <c r="AI107" s="51"/>
    </row>
    <row r="108" spans="1:35" ht="40" customHeight="1" x14ac:dyDescent="0.35">
      <c r="A108" s="109"/>
      <c r="B108" s="112"/>
      <c r="C108" s="33">
        <v>105</v>
      </c>
      <c r="D108" s="115"/>
      <c r="E108" s="39" t="s">
        <v>131</v>
      </c>
      <c r="F108" s="40" t="s">
        <v>125</v>
      </c>
      <c r="G108" s="40" t="s">
        <v>28</v>
      </c>
      <c r="H108" s="40" t="s">
        <v>29</v>
      </c>
      <c r="I108" s="38">
        <v>73.09</v>
      </c>
      <c r="J108" s="17">
        <v>0</v>
      </c>
      <c r="K108" s="79">
        <f t="shared" si="5"/>
        <v>0</v>
      </c>
      <c r="L108" s="81">
        <f t="shared" si="6"/>
        <v>0</v>
      </c>
      <c r="M108" s="82"/>
      <c r="N108" s="83">
        <f t="shared" si="7"/>
        <v>0</v>
      </c>
      <c r="O108" s="80"/>
      <c r="P108" s="80"/>
      <c r="Q108" s="80"/>
      <c r="R108" s="84">
        <f t="shared" si="8"/>
        <v>0</v>
      </c>
      <c r="S108" s="19" t="str">
        <f t="shared" si="9"/>
        <v>OK</v>
      </c>
      <c r="T108" s="103"/>
      <c r="U108" s="103"/>
      <c r="V108" s="103"/>
      <c r="W108" s="103"/>
      <c r="X108" s="103"/>
      <c r="Y108" s="50"/>
      <c r="Z108" s="50"/>
      <c r="AA108" s="50"/>
      <c r="AB108" s="50"/>
      <c r="AC108" s="50"/>
      <c r="AD108" s="50"/>
      <c r="AE108" s="50"/>
      <c r="AF108" s="51"/>
      <c r="AG108" s="51"/>
      <c r="AH108" s="51"/>
      <c r="AI108" s="51"/>
    </row>
    <row r="109" spans="1:35" ht="40" customHeight="1" x14ac:dyDescent="0.35">
      <c r="A109" s="109"/>
      <c r="B109" s="112"/>
      <c r="C109" s="33">
        <v>106</v>
      </c>
      <c r="D109" s="115"/>
      <c r="E109" s="39" t="s">
        <v>135</v>
      </c>
      <c r="F109" s="40" t="s">
        <v>37</v>
      </c>
      <c r="G109" s="40" t="s">
        <v>98</v>
      </c>
      <c r="H109" s="40" t="s">
        <v>29</v>
      </c>
      <c r="I109" s="38">
        <v>56.1</v>
      </c>
      <c r="J109" s="17">
        <v>0</v>
      </c>
      <c r="K109" s="79">
        <f t="shared" si="5"/>
        <v>0</v>
      </c>
      <c r="L109" s="81">
        <f t="shared" si="6"/>
        <v>0</v>
      </c>
      <c r="M109" s="82"/>
      <c r="N109" s="83">
        <f t="shared" si="7"/>
        <v>0</v>
      </c>
      <c r="O109" s="80"/>
      <c r="P109" s="80"/>
      <c r="Q109" s="80"/>
      <c r="R109" s="84">
        <f t="shared" si="8"/>
        <v>0</v>
      </c>
      <c r="S109" s="19" t="str">
        <f t="shared" si="9"/>
        <v>OK</v>
      </c>
      <c r="T109" s="103"/>
      <c r="U109" s="103"/>
      <c r="V109" s="103"/>
      <c r="W109" s="103"/>
      <c r="X109" s="103"/>
      <c r="Y109" s="50"/>
      <c r="Z109" s="50"/>
      <c r="AA109" s="50"/>
      <c r="AB109" s="50"/>
      <c r="AC109" s="50"/>
      <c r="AD109" s="50"/>
      <c r="AE109" s="50"/>
      <c r="AF109" s="51"/>
      <c r="AG109" s="51"/>
      <c r="AH109" s="51"/>
      <c r="AI109" s="51"/>
    </row>
    <row r="110" spans="1:35" ht="40" customHeight="1" x14ac:dyDescent="0.35">
      <c r="A110" s="109"/>
      <c r="B110" s="112"/>
      <c r="C110" s="33">
        <v>107</v>
      </c>
      <c r="D110" s="115"/>
      <c r="E110" s="39" t="s">
        <v>84</v>
      </c>
      <c r="F110" s="40" t="s">
        <v>125</v>
      </c>
      <c r="G110" s="40" t="s">
        <v>85</v>
      </c>
      <c r="H110" s="40" t="s">
        <v>29</v>
      </c>
      <c r="I110" s="38">
        <v>1215.22</v>
      </c>
      <c r="J110" s="17">
        <v>0</v>
      </c>
      <c r="K110" s="79">
        <f t="shared" si="5"/>
        <v>0</v>
      </c>
      <c r="L110" s="81">
        <f t="shared" si="6"/>
        <v>0</v>
      </c>
      <c r="M110" s="82"/>
      <c r="N110" s="83">
        <f t="shared" si="7"/>
        <v>0</v>
      </c>
      <c r="O110" s="80"/>
      <c r="P110" s="80"/>
      <c r="Q110" s="80"/>
      <c r="R110" s="84">
        <f t="shared" si="8"/>
        <v>0</v>
      </c>
      <c r="S110" s="19" t="str">
        <f t="shared" si="9"/>
        <v>OK</v>
      </c>
      <c r="T110" s="103"/>
      <c r="U110" s="103"/>
      <c r="V110" s="103"/>
      <c r="W110" s="103"/>
      <c r="X110" s="103"/>
      <c r="Y110" s="50"/>
      <c r="Z110" s="50"/>
      <c r="AA110" s="50"/>
      <c r="AB110" s="50"/>
      <c r="AC110" s="50"/>
      <c r="AD110" s="50"/>
      <c r="AE110" s="50"/>
      <c r="AF110" s="51"/>
      <c r="AG110" s="51"/>
      <c r="AH110" s="51"/>
      <c r="AI110" s="51"/>
    </row>
    <row r="111" spans="1:35" ht="40" customHeight="1" x14ac:dyDescent="0.35">
      <c r="A111" s="109"/>
      <c r="B111" s="112"/>
      <c r="C111" s="33">
        <v>108</v>
      </c>
      <c r="D111" s="115"/>
      <c r="E111" s="39" t="s">
        <v>86</v>
      </c>
      <c r="F111" s="40" t="s">
        <v>125</v>
      </c>
      <c r="G111" s="40" t="s">
        <v>87</v>
      </c>
      <c r="H111" s="40" t="s">
        <v>29</v>
      </c>
      <c r="I111" s="38">
        <v>496.61</v>
      </c>
      <c r="J111" s="17">
        <v>0</v>
      </c>
      <c r="K111" s="79">
        <f t="shared" si="5"/>
        <v>0</v>
      </c>
      <c r="L111" s="81">
        <f t="shared" si="6"/>
        <v>0</v>
      </c>
      <c r="M111" s="82"/>
      <c r="N111" s="83">
        <f t="shared" si="7"/>
        <v>0</v>
      </c>
      <c r="O111" s="80"/>
      <c r="P111" s="80"/>
      <c r="Q111" s="80"/>
      <c r="R111" s="84">
        <f t="shared" si="8"/>
        <v>0</v>
      </c>
      <c r="S111" s="19" t="str">
        <f t="shared" si="9"/>
        <v>OK</v>
      </c>
      <c r="T111" s="103"/>
      <c r="U111" s="103"/>
      <c r="V111" s="103"/>
      <c r="W111" s="103"/>
      <c r="X111" s="103"/>
      <c r="Y111" s="50"/>
      <c r="Z111" s="50"/>
      <c r="AA111" s="50"/>
      <c r="AB111" s="50"/>
      <c r="AC111" s="50"/>
      <c r="AD111" s="50"/>
      <c r="AE111" s="50"/>
      <c r="AF111" s="51"/>
      <c r="AG111" s="51"/>
      <c r="AH111" s="51"/>
      <c r="AI111" s="51"/>
    </row>
    <row r="112" spans="1:35" ht="40" customHeight="1" x14ac:dyDescent="0.35">
      <c r="A112" s="109"/>
      <c r="B112" s="112"/>
      <c r="C112" s="33">
        <v>109</v>
      </c>
      <c r="D112" s="115"/>
      <c r="E112" s="39" t="s">
        <v>89</v>
      </c>
      <c r="F112" s="40" t="s">
        <v>37</v>
      </c>
      <c r="G112" s="40" t="s">
        <v>28</v>
      </c>
      <c r="H112" s="40" t="s">
        <v>29</v>
      </c>
      <c r="I112" s="38">
        <v>205.87</v>
      </c>
      <c r="J112" s="17">
        <v>0</v>
      </c>
      <c r="K112" s="79">
        <f t="shared" si="5"/>
        <v>0</v>
      </c>
      <c r="L112" s="81">
        <f t="shared" si="6"/>
        <v>0</v>
      </c>
      <c r="M112" s="82"/>
      <c r="N112" s="83">
        <f t="shared" si="7"/>
        <v>0</v>
      </c>
      <c r="O112" s="80"/>
      <c r="P112" s="80"/>
      <c r="Q112" s="80"/>
      <c r="R112" s="84">
        <f t="shared" si="8"/>
        <v>0</v>
      </c>
      <c r="S112" s="19" t="str">
        <f t="shared" si="9"/>
        <v>OK</v>
      </c>
      <c r="T112" s="103"/>
      <c r="U112" s="103"/>
      <c r="V112" s="103"/>
      <c r="W112" s="103"/>
      <c r="X112" s="103"/>
      <c r="Y112" s="50"/>
      <c r="Z112" s="50"/>
      <c r="AA112" s="50"/>
      <c r="AB112" s="50"/>
      <c r="AC112" s="50"/>
      <c r="AD112" s="50"/>
      <c r="AE112" s="50"/>
      <c r="AF112" s="51"/>
      <c r="AG112" s="51"/>
      <c r="AH112" s="51"/>
      <c r="AI112" s="51"/>
    </row>
    <row r="113" spans="1:35" ht="40" customHeight="1" x14ac:dyDescent="0.35">
      <c r="A113" s="109"/>
      <c r="B113" s="112"/>
      <c r="C113" s="33">
        <v>110</v>
      </c>
      <c r="D113" s="115"/>
      <c r="E113" s="39" t="s">
        <v>90</v>
      </c>
      <c r="F113" s="40" t="s">
        <v>37</v>
      </c>
      <c r="G113" s="40" t="s">
        <v>28</v>
      </c>
      <c r="H113" s="40" t="s">
        <v>29</v>
      </c>
      <c r="I113" s="38">
        <v>115.8</v>
      </c>
      <c r="J113" s="17">
        <v>0</v>
      </c>
      <c r="K113" s="79">
        <f t="shared" si="5"/>
        <v>0</v>
      </c>
      <c r="L113" s="81">
        <f t="shared" si="6"/>
        <v>0</v>
      </c>
      <c r="M113" s="82"/>
      <c r="N113" s="83">
        <f t="shared" si="7"/>
        <v>0</v>
      </c>
      <c r="O113" s="80"/>
      <c r="P113" s="80"/>
      <c r="Q113" s="80"/>
      <c r="R113" s="84">
        <f t="shared" si="8"/>
        <v>0</v>
      </c>
      <c r="S113" s="19" t="str">
        <f t="shared" si="9"/>
        <v>OK</v>
      </c>
      <c r="T113" s="103"/>
      <c r="U113" s="103"/>
      <c r="V113" s="103"/>
      <c r="W113" s="103"/>
      <c r="X113" s="103"/>
      <c r="Y113" s="50"/>
      <c r="Z113" s="50"/>
      <c r="AA113" s="50"/>
      <c r="AB113" s="50"/>
      <c r="AC113" s="50"/>
      <c r="AD113" s="50"/>
      <c r="AE113" s="50"/>
      <c r="AF113" s="51"/>
      <c r="AG113" s="51"/>
      <c r="AH113" s="51"/>
      <c r="AI113" s="51"/>
    </row>
    <row r="114" spans="1:35" ht="40" customHeight="1" x14ac:dyDescent="0.35">
      <c r="A114" s="109"/>
      <c r="B114" s="112"/>
      <c r="C114" s="33">
        <v>111</v>
      </c>
      <c r="D114" s="115"/>
      <c r="E114" s="39" t="s">
        <v>91</v>
      </c>
      <c r="F114" s="40" t="s">
        <v>37</v>
      </c>
      <c r="G114" s="40" t="s">
        <v>92</v>
      </c>
      <c r="H114" s="40" t="s">
        <v>29</v>
      </c>
      <c r="I114" s="38">
        <v>20.76</v>
      </c>
      <c r="J114" s="17">
        <v>0</v>
      </c>
      <c r="K114" s="79">
        <f t="shared" si="5"/>
        <v>0</v>
      </c>
      <c r="L114" s="81">
        <f t="shared" si="6"/>
        <v>0</v>
      </c>
      <c r="M114" s="82"/>
      <c r="N114" s="83">
        <f t="shared" si="7"/>
        <v>0</v>
      </c>
      <c r="O114" s="80"/>
      <c r="P114" s="80"/>
      <c r="Q114" s="80"/>
      <c r="R114" s="84">
        <f t="shared" si="8"/>
        <v>0</v>
      </c>
      <c r="S114" s="19" t="str">
        <f t="shared" si="9"/>
        <v>OK</v>
      </c>
      <c r="T114" s="103"/>
      <c r="U114" s="103"/>
      <c r="V114" s="103"/>
      <c r="W114" s="103"/>
      <c r="X114" s="103"/>
      <c r="Y114" s="50"/>
      <c r="Z114" s="50"/>
      <c r="AA114" s="50"/>
      <c r="AB114" s="50"/>
      <c r="AC114" s="50"/>
      <c r="AD114" s="50"/>
      <c r="AE114" s="50"/>
      <c r="AF114" s="51"/>
      <c r="AG114" s="51"/>
      <c r="AH114" s="51"/>
      <c r="AI114" s="51"/>
    </row>
    <row r="115" spans="1:35" ht="40" customHeight="1" x14ac:dyDescent="0.35">
      <c r="A115" s="109"/>
      <c r="B115" s="112"/>
      <c r="C115" s="33">
        <v>112</v>
      </c>
      <c r="D115" s="115"/>
      <c r="E115" s="39" t="s">
        <v>93</v>
      </c>
      <c r="F115" s="40" t="s">
        <v>125</v>
      </c>
      <c r="G115" s="40" t="s">
        <v>28</v>
      </c>
      <c r="H115" s="40" t="s">
        <v>29</v>
      </c>
      <c r="I115" s="38">
        <v>192.14</v>
      </c>
      <c r="J115" s="17">
        <v>0</v>
      </c>
      <c r="K115" s="79">
        <f t="shared" si="5"/>
        <v>0</v>
      </c>
      <c r="L115" s="81">
        <f t="shared" si="6"/>
        <v>0</v>
      </c>
      <c r="M115" s="82"/>
      <c r="N115" s="83">
        <f t="shared" si="7"/>
        <v>0</v>
      </c>
      <c r="O115" s="80"/>
      <c r="P115" s="80"/>
      <c r="Q115" s="80"/>
      <c r="R115" s="84">
        <f t="shared" si="8"/>
        <v>0</v>
      </c>
      <c r="S115" s="19" t="str">
        <f t="shared" si="9"/>
        <v>OK</v>
      </c>
      <c r="T115" s="103"/>
      <c r="U115" s="103"/>
      <c r="V115" s="103"/>
      <c r="W115" s="103"/>
      <c r="X115" s="103"/>
      <c r="Y115" s="50"/>
      <c r="Z115" s="50"/>
      <c r="AA115" s="50"/>
      <c r="AB115" s="50"/>
      <c r="AC115" s="50"/>
      <c r="AD115" s="50"/>
      <c r="AE115" s="50"/>
      <c r="AF115" s="51"/>
      <c r="AG115" s="51"/>
      <c r="AH115" s="51"/>
      <c r="AI115" s="51"/>
    </row>
    <row r="116" spans="1:35" ht="40" customHeight="1" x14ac:dyDescent="0.35">
      <c r="A116" s="110"/>
      <c r="B116" s="113"/>
      <c r="C116" s="33">
        <v>113</v>
      </c>
      <c r="D116" s="116"/>
      <c r="E116" s="39" t="s">
        <v>94</v>
      </c>
      <c r="F116" s="40" t="s">
        <v>125</v>
      </c>
      <c r="G116" s="40" t="s">
        <v>28</v>
      </c>
      <c r="H116" s="40" t="s">
        <v>29</v>
      </c>
      <c r="I116" s="38">
        <v>210.16</v>
      </c>
      <c r="J116" s="17">
        <v>0</v>
      </c>
      <c r="K116" s="79">
        <f t="shared" si="5"/>
        <v>0</v>
      </c>
      <c r="L116" s="81">
        <f t="shared" si="6"/>
        <v>0</v>
      </c>
      <c r="M116" s="82"/>
      <c r="N116" s="83">
        <f t="shared" si="7"/>
        <v>0</v>
      </c>
      <c r="O116" s="80"/>
      <c r="P116" s="80"/>
      <c r="Q116" s="80"/>
      <c r="R116" s="84">
        <f t="shared" si="8"/>
        <v>0</v>
      </c>
      <c r="S116" s="19" t="str">
        <f t="shared" si="9"/>
        <v>OK</v>
      </c>
      <c r="T116" s="103"/>
      <c r="U116" s="103"/>
      <c r="V116" s="103"/>
      <c r="W116" s="103"/>
      <c r="X116" s="103"/>
      <c r="Y116" s="50"/>
      <c r="Z116" s="50"/>
      <c r="AA116" s="50"/>
      <c r="AB116" s="50"/>
      <c r="AC116" s="50"/>
      <c r="AD116" s="50"/>
      <c r="AE116" s="50"/>
      <c r="AF116" s="51"/>
      <c r="AG116" s="51"/>
      <c r="AH116" s="51"/>
      <c r="AI116" s="51"/>
    </row>
    <row r="117" spans="1:35" ht="40" customHeight="1" x14ac:dyDescent="0.35">
      <c r="A117" s="108" t="s">
        <v>142</v>
      </c>
      <c r="B117" s="111">
        <v>4</v>
      </c>
      <c r="C117" s="33">
        <v>114</v>
      </c>
      <c r="D117" s="114" t="s">
        <v>123</v>
      </c>
      <c r="E117" s="39" t="s">
        <v>27</v>
      </c>
      <c r="F117" s="40" t="s">
        <v>125</v>
      </c>
      <c r="G117" s="40" t="s">
        <v>28</v>
      </c>
      <c r="H117" s="40" t="s">
        <v>29</v>
      </c>
      <c r="I117" s="38">
        <v>250</v>
      </c>
      <c r="J117" s="17">
        <v>20</v>
      </c>
      <c r="K117" s="79">
        <f t="shared" si="5"/>
        <v>2</v>
      </c>
      <c r="L117" s="81">
        <f t="shared" si="6"/>
        <v>2</v>
      </c>
      <c r="M117" s="82"/>
      <c r="N117" s="83">
        <f t="shared" si="7"/>
        <v>5</v>
      </c>
      <c r="O117" s="80"/>
      <c r="P117" s="80"/>
      <c r="Q117" s="80"/>
      <c r="R117" s="84">
        <f t="shared" si="8"/>
        <v>18</v>
      </c>
      <c r="S117" s="19" t="str">
        <f t="shared" si="9"/>
        <v>OK</v>
      </c>
      <c r="T117" s="103">
        <v>2</v>
      </c>
      <c r="U117" s="103"/>
      <c r="V117" s="103"/>
      <c r="W117" s="103"/>
      <c r="X117" s="103"/>
      <c r="Y117" s="50"/>
      <c r="Z117" s="50"/>
      <c r="AA117" s="50"/>
      <c r="AB117" s="50"/>
      <c r="AC117" s="50"/>
      <c r="AD117" s="50"/>
      <c r="AE117" s="50"/>
      <c r="AF117" s="51"/>
      <c r="AG117" s="51"/>
      <c r="AH117" s="51"/>
      <c r="AI117" s="51"/>
    </row>
    <row r="118" spans="1:35" ht="40" customHeight="1" x14ac:dyDescent="0.35">
      <c r="A118" s="109"/>
      <c r="B118" s="112"/>
      <c r="C118" s="33">
        <v>115</v>
      </c>
      <c r="D118" s="115"/>
      <c r="E118" s="39" t="s">
        <v>30</v>
      </c>
      <c r="F118" s="40" t="s">
        <v>31</v>
      </c>
      <c r="G118" s="40" t="s">
        <v>28</v>
      </c>
      <c r="H118" s="40" t="s">
        <v>29</v>
      </c>
      <c r="I118" s="38">
        <v>20</v>
      </c>
      <c r="J118" s="17">
        <v>500</v>
      </c>
      <c r="K118" s="79">
        <f t="shared" si="5"/>
        <v>0</v>
      </c>
      <c r="L118" s="81">
        <f t="shared" si="6"/>
        <v>0</v>
      </c>
      <c r="M118" s="82"/>
      <c r="N118" s="83">
        <f t="shared" si="7"/>
        <v>125</v>
      </c>
      <c r="O118" s="80"/>
      <c r="P118" s="80"/>
      <c r="Q118" s="80"/>
      <c r="R118" s="84">
        <f t="shared" si="8"/>
        <v>500</v>
      </c>
      <c r="S118" s="19" t="str">
        <f t="shared" si="9"/>
        <v>OK</v>
      </c>
      <c r="T118" s="103"/>
      <c r="U118" s="103"/>
      <c r="V118" s="103"/>
      <c r="W118" s="103"/>
      <c r="X118" s="103"/>
      <c r="Y118" s="50"/>
      <c r="Z118" s="50"/>
      <c r="AA118" s="50"/>
      <c r="AB118" s="50"/>
      <c r="AC118" s="50"/>
      <c r="AD118" s="50"/>
      <c r="AE118" s="50"/>
      <c r="AF118" s="51"/>
      <c r="AG118" s="51"/>
      <c r="AH118" s="51"/>
      <c r="AI118" s="51"/>
    </row>
    <row r="119" spans="1:35" ht="40" customHeight="1" x14ac:dyDescent="0.35">
      <c r="A119" s="109"/>
      <c r="B119" s="112"/>
      <c r="C119" s="33">
        <v>116</v>
      </c>
      <c r="D119" s="115"/>
      <c r="E119" s="39" t="s">
        <v>32</v>
      </c>
      <c r="F119" s="40" t="s">
        <v>125</v>
      </c>
      <c r="G119" s="40" t="s">
        <v>28</v>
      </c>
      <c r="H119" s="40" t="s">
        <v>29</v>
      </c>
      <c r="I119" s="38">
        <v>32</v>
      </c>
      <c r="J119" s="17">
        <v>100</v>
      </c>
      <c r="K119" s="79">
        <f t="shared" si="5"/>
        <v>0</v>
      </c>
      <c r="L119" s="81">
        <f t="shared" si="6"/>
        <v>0</v>
      </c>
      <c r="M119" s="82"/>
      <c r="N119" s="83">
        <f t="shared" si="7"/>
        <v>25</v>
      </c>
      <c r="O119" s="80"/>
      <c r="P119" s="80"/>
      <c r="Q119" s="80"/>
      <c r="R119" s="84">
        <f t="shared" si="8"/>
        <v>100</v>
      </c>
      <c r="S119" s="19" t="str">
        <f t="shared" si="9"/>
        <v>OK</v>
      </c>
      <c r="T119" s="103"/>
      <c r="U119" s="103"/>
      <c r="V119" s="103"/>
      <c r="W119" s="103"/>
      <c r="X119" s="103"/>
      <c r="Y119" s="50"/>
      <c r="Z119" s="50"/>
      <c r="AA119" s="50"/>
      <c r="AB119" s="50"/>
      <c r="AC119" s="50"/>
      <c r="AD119" s="50"/>
      <c r="AE119" s="50"/>
      <c r="AF119" s="51"/>
      <c r="AG119" s="51"/>
      <c r="AH119" s="51"/>
      <c r="AI119" s="51"/>
    </row>
    <row r="120" spans="1:35" ht="40" customHeight="1" x14ac:dyDescent="0.35">
      <c r="A120" s="109"/>
      <c r="B120" s="112"/>
      <c r="C120" s="33">
        <v>117</v>
      </c>
      <c r="D120" s="115"/>
      <c r="E120" s="39" t="s">
        <v>33</v>
      </c>
      <c r="F120" s="40" t="s">
        <v>125</v>
      </c>
      <c r="G120" s="40" t="s">
        <v>34</v>
      </c>
      <c r="H120" s="40" t="s">
        <v>29</v>
      </c>
      <c r="I120" s="38">
        <v>52</v>
      </c>
      <c r="J120" s="17">
        <v>200</v>
      </c>
      <c r="K120" s="79">
        <f t="shared" si="5"/>
        <v>0</v>
      </c>
      <c r="L120" s="81">
        <f t="shared" si="6"/>
        <v>0</v>
      </c>
      <c r="M120" s="82"/>
      <c r="N120" s="83">
        <f t="shared" si="7"/>
        <v>50</v>
      </c>
      <c r="O120" s="80"/>
      <c r="P120" s="80"/>
      <c r="Q120" s="80"/>
      <c r="R120" s="84">
        <f t="shared" si="8"/>
        <v>200</v>
      </c>
      <c r="S120" s="19" t="str">
        <f t="shared" si="9"/>
        <v>OK</v>
      </c>
      <c r="T120" s="103"/>
      <c r="U120" s="103"/>
      <c r="V120" s="103"/>
      <c r="W120" s="103"/>
      <c r="X120" s="103"/>
      <c r="Y120" s="50"/>
      <c r="Z120" s="50"/>
      <c r="AA120" s="50"/>
      <c r="AB120" s="50"/>
      <c r="AC120" s="50"/>
      <c r="AD120" s="50"/>
      <c r="AE120" s="50"/>
      <c r="AF120" s="51"/>
      <c r="AG120" s="51"/>
      <c r="AH120" s="51"/>
      <c r="AI120" s="51"/>
    </row>
    <row r="121" spans="1:35" ht="40" customHeight="1" x14ac:dyDescent="0.35">
      <c r="A121" s="109"/>
      <c r="B121" s="112"/>
      <c r="C121" s="33">
        <v>118</v>
      </c>
      <c r="D121" s="115"/>
      <c r="E121" s="39" t="s">
        <v>35</v>
      </c>
      <c r="F121" s="40" t="s">
        <v>125</v>
      </c>
      <c r="G121" s="40" t="s">
        <v>36</v>
      </c>
      <c r="H121" s="40" t="s">
        <v>29</v>
      </c>
      <c r="I121" s="38">
        <v>75</v>
      </c>
      <c r="J121" s="17">
        <v>200</v>
      </c>
      <c r="K121" s="79">
        <f t="shared" si="5"/>
        <v>0</v>
      </c>
      <c r="L121" s="81">
        <f t="shared" si="6"/>
        <v>0</v>
      </c>
      <c r="M121" s="82"/>
      <c r="N121" s="83">
        <f t="shared" si="7"/>
        <v>50</v>
      </c>
      <c r="O121" s="80"/>
      <c r="P121" s="80"/>
      <c r="Q121" s="80"/>
      <c r="R121" s="84">
        <f t="shared" si="8"/>
        <v>200</v>
      </c>
      <c r="S121" s="19" t="str">
        <f t="shared" si="9"/>
        <v>OK</v>
      </c>
      <c r="T121" s="103"/>
      <c r="U121" s="103"/>
      <c r="V121" s="103"/>
      <c r="W121" s="103"/>
      <c r="X121" s="103"/>
      <c r="Y121" s="50"/>
      <c r="Z121" s="50"/>
      <c r="AA121" s="50"/>
      <c r="AB121" s="50"/>
      <c r="AC121" s="50"/>
      <c r="AD121" s="50"/>
      <c r="AE121" s="50"/>
      <c r="AF121" s="51"/>
      <c r="AG121" s="51"/>
      <c r="AH121" s="51"/>
      <c r="AI121" s="51"/>
    </row>
    <row r="122" spans="1:35" ht="40" customHeight="1" x14ac:dyDescent="0.35">
      <c r="A122" s="109"/>
      <c r="B122" s="112"/>
      <c r="C122" s="33">
        <v>119</v>
      </c>
      <c r="D122" s="115"/>
      <c r="E122" s="39" t="s">
        <v>127</v>
      </c>
      <c r="F122" s="40" t="s">
        <v>125</v>
      </c>
      <c r="G122" s="40" t="s">
        <v>28</v>
      </c>
      <c r="H122" s="40" t="s">
        <v>29</v>
      </c>
      <c r="I122" s="38">
        <v>6.59</v>
      </c>
      <c r="J122" s="17">
        <v>100</v>
      </c>
      <c r="K122" s="79">
        <f t="shared" si="5"/>
        <v>0</v>
      </c>
      <c r="L122" s="81">
        <f t="shared" si="6"/>
        <v>0</v>
      </c>
      <c r="M122" s="82"/>
      <c r="N122" s="83">
        <f t="shared" si="7"/>
        <v>25</v>
      </c>
      <c r="O122" s="80"/>
      <c r="P122" s="80"/>
      <c r="Q122" s="80"/>
      <c r="R122" s="84">
        <f t="shared" si="8"/>
        <v>100</v>
      </c>
      <c r="S122" s="19" t="str">
        <f t="shared" si="9"/>
        <v>OK</v>
      </c>
      <c r="T122" s="103"/>
      <c r="U122" s="103"/>
      <c r="V122" s="103"/>
      <c r="W122" s="103"/>
      <c r="X122" s="103"/>
      <c r="Y122" s="50"/>
      <c r="Z122" s="50"/>
      <c r="AA122" s="50"/>
      <c r="AB122" s="50"/>
      <c r="AC122" s="50"/>
      <c r="AD122" s="50"/>
      <c r="AE122" s="50"/>
      <c r="AF122" s="51"/>
      <c r="AG122" s="51"/>
      <c r="AH122" s="51"/>
      <c r="AI122" s="51"/>
    </row>
    <row r="123" spans="1:35" ht="40" customHeight="1" x14ac:dyDescent="0.35">
      <c r="A123" s="109"/>
      <c r="B123" s="112"/>
      <c r="C123" s="33">
        <v>120</v>
      </c>
      <c r="D123" s="115"/>
      <c r="E123" s="39" t="s">
        <v>128</v>
      </c>
      <c r="F123" s="40" t="s">
        <v>37</v>
      </c>
      <c r="G123" s="40" t="s">
        <v>38</v>
      </c>
      <c r="H123" s="40" t="s">
        <v>29</v>
      </c>
      <c r="I123" s="38">
        <v>13.33</v>
      </c>
      <c r="J123" s="17">
        <v>4000</v>
      </c>
      <c r="K123" s="79">
        <f t="shared" si="5"/>
        <v>0</v>
      </c>
      <c r="L123" s="81">
        <f t="shared" si="6"/>
        <v>0</v>
      </c>
      <c r="M123" s="82"/>
      <c r="N123" s="83">
        <f t="shared" si="7"/>
        <v>1000</v>
      </c>
      <c r="O123" s="80"/>
      <c r="P123" s="80"/>
      <c r="Q123" s="80"/>
      <c r="R123" s="84">
        <f t="shared" si="8"/>
        <v>4000</v>
      </c>
      <c r="S123" s="19" t="str">
        <f t="shared" si="9"/>
        <v>OK</v>
      </c>
      <c r="T123" s="103"/>
      <c r="U123" s="103"/>
      <c r="V123" s="103"/>
      <c r="W123" s="103"/>
      <c r="X123" s="103"/>
      <c r="Y123" s="50"/>
      <c r="Z123" s="50"/>
      <c r="AA123" s="50"/>
      <c r="AB123" s="50"/>
      <c r="AC123" s="50"/>
      <c r="AD123" s="50"/>
      <c r="AE123" s="50"/>
      <c r="AF123" s="51"/>
      <c r="AG123" s="51"/>
      <c r="AH123" s="51"/>
      <c r="AI123" s="51"/>
    </row>
    <row r="124" spans="1:35" ht="40" customHeight="1" x14ac:dyDescent="0.35">
      <c r="A124" s="109"/>
      <c r="B124" s="112"/>
      <c r="C124" s="33">
        <v>121</v>
      </c>
      <c r="D124" s="115"/>
      <c r="E124" s="39" t="s">
        <v>129</v>
      </c>
      <c r="F124" s="40" t="s">
        <v>37</v>
      </c>
      <c r="G124" s="40" t="s">
        <v>39</v>
      </c>
      <c r="H124" s="40" t="s">
        <v>29</v>
      </c>
      <c r="I124" s="38">
        <v>19.63</v>
      </c>
      <c r="J124" s="17">
        <v>4000</v>
      </c>
      <c r="K124" s="79">
        <f t="shared" si="5"/>
        <v>0</v>
      </c>
      <c r="L124" s="81">
        <f t="shared" si="6"/>
        <v>0</v>
      </c>
      <c r="M124" s="82"/>
      <c r="N124" s="83">
        <f t="shared" si="7"/>
        <v>1000</v>
      </c>
      <c r="O124" s="80"/>
      <c r="P124" s="80"/>
      <c r="Q124" s="80"/>
      <c r="R124" s="84">
        <f t="shared" si="8"/>
        <v>4000</v>
      </c>
      <c r="S124" s="19" t="str">
        <f t="shared" si="9"/>
        <v>OK</v>
      </c>
      <c r="T124" s="103"/>
      <c r="U124" s="103"/>
      <c r="V124" s="103"/>
      <c r="W124" s="103"/>
      <c r="X124" s="103"/>
      <c r="Y124" s="50"/>
      <c r="Z124" s="50"/>
      <c r="AA124" s="50"/>
      <c r="AB124" s="50"/>
      <c r="AC124" s="50"/>
      <c r="AD124" s="50"/>
      <c r="AE124" s="50"/>
      <c r="AF124" s="51"/>
      <c r="AG124" s="51"/>
      <c r="AH124" s="51"/>
      <c r="AI124" s="51"/>
    </row>
    <row r="125" spans="1:35" ht="40" customHeight="1" x14ac:dyDescent="0.35">
      <c r="A125" s="109"/>
      <c r="B125" s="112"/>
      <c r="C125" s="33">
        <v>122</v>
      </c>
      <c r="D125" s="115"/>
      <c r="E125" s="39" t="s">
        <v>130</v>
      </c>
      <c r="F125" s="40" t="s">
        <v>37</v>
      </c>
      <c r="G125" s="40" t="s">
        <v>40</v>
      </c>
      <c r="H125" s="40" t="s">
        <v>29</v>
      </c>
      <c r="I125" s="38">
        <v>21.33</v>
      </c>
      <c r="J125" s="17">
        <v>200</v>
      </c>
      <c r="K125" s="79">
        <f t="shared" si="5"/>
        <v>0</v>
      </c>
      <c r="L125" s="81">
        <f t="shared" si="6"/>
        <v>0</v>
      </c>
      <c r="M125" s="82"/>
      <c r="N125" s="83">
        <f t="shared" si="7"/>
        <v>50</v>
      </c>
      <c r="O125" s="80"/>
      <c r="P125" s="80"/>
      <c r="Q125" s="80"/>
      <c r="R125" s="84">
        <f t="shared" si="8"/>
        <v>200</v>
      </c>
      <c r="S125" s="19" t="str">
        <f t="shared" si="9"/>
        <v>OK</v>
      </c>
      <c r="T125" s="103"/>
      <c r="U125" s="103"/>
      <c r="V125" s="103"/>
      <c r="W125" s="103"/>
      <c r="X125" s="103"/>
      <c r="Y125" s="50"/>
      <c r="Z125" s="50"/>
      <c r="AA125" s="50"/>
      <c r="AB125" s="50"/>
      <c r="AC125" s="50"/>
      <c r="AD125" s="50"/>
      <c r="AE125" s="50"/>
      <c r="AF125" s="51"/>
      <c r="AG125" s="51"/>
      <c r="AH125" s="51"/>
      <c r="AI125" s="51"/>
    </row>
    <row r="126" spans="1:35" ht="40" customHeight="1" x14ac:dyDescent="0.35">
      <c r="A126" s="109"/>
      <c r="B126" s="112"/>
      <c r="C126" s="33">
        <v>123</v>
      </c>
      <c r="D126" s="115"/>
      <c r="E126" s="39" t="s">
        <v>41</v>
      </c>
      <c r="F126" s="40" t="s">
        <v>10</v>
      </c>
      <c r="G126" s="40" t="s">
        <v>28</v>
      </c>
      <c r="H126" s="40" t="s">
        <v>29</v>
      </c>
      <c r="I126" s="38">
        <v>74.28</v>
      </c>
      <c r="J126" s="17">
        <v>100</v>
      </c>
      <c r="K126" s="79">
        <f t="shared" si="5"/>
        <v>0</v>
      </c>
      <c r="L126" s="81">
        <f t="shared" si="6"/>
        <v>0</v>
      </c>
      <c r="M126" s="82"/>
      <c r="N126" s="83">
        <f t="shared" si="7"/>
        <v>25</v>
      </c>
      <c r="O126" s="80"/>
      <c r="P126" s="80"/>
      <c r="Q126" s="80"/>
      <c r="R126" s="84">
        <f t="shared" si="8"/>
        <v>100</v>
      </c>
      <c r="S126" s="19" t="str">
        <f t="shared" si="9"/>
        <v>OK</v>
      </c>
      <c r="T126" s="103"/>
      <c r="U126" s="103"/>
      <c r="V126" s="103"/>
      <c r="W126" s="103"/>
      <c r="X126" s="103"/>
      <c r="Y126" s="50"/>
      <c r="Z126" s="50"/>
      <c r="AA126" s="50"/>
      <c r="AB126" s="50"/>
      <c r="AC126" s="50"/>
      <c r="AD126" s="50"/>
      <c r="AE126" s="50"/>
      <c r="AF126" s="51"/>
      <c r="AG126" s="51"/>
      <c r="AH126" s="51"/>
      <c r="AI126" s="51"/>
    </row>
    <row r="127" spans="1:35" ht="40" customHeight="1" x14ac:dyDescent="0.35">
      <c r="A127" s="109"/>
      <c r="B127" s="112"/>
      <c r="C127" s="33">
        <v>124</v>
      </c>
      <c r="D127" s="115"/>
      <c r="E127" s="39" t="s">
        <v>42</v>
      </c>
      <c r="F127" s="40" t="s">
        <v>43</v>
      </c>
      <c r="G127" s="40" t="s">
        <v>28</v>
      </c>
      <c r="H127" s="40" t="s">
        <v>29</v>
      </c>
      <c r="I127" s="38">
        <v>26.57</v>
      </c>
      <c r="J127" s="17">
        <v>100</v>
      </c>
      <c r="K127" s="79">
        <f t="shared" si="5"/>
        <v>0</v>
      </c>
      <c r="L127" s="81">
        <f t="shared" si="6"/>
        <v>0</v>
      </c>
      <c r="M127" s="82"/>
      <c r="N127" s="83">
        <f t="shared" si="7"/>
        <v>25</v>
      </c>
      <c r="O127" s="80"/>
      <c r="P127" s="80"/>
      <c r="Q127" s="80"/>
      <c r="R127" s="84">
        <f t="shared" si="8"/>
        <v>100</v>
      </c>
      <c r="S127" s="19" t="str">
        <f t="shared" si="9"/>
        <v>OK</v>
      </c>
      <c r="T127" s="103"/>
      <c r="U127" s="103"/>
      <c r="V127" s="103"/>
      <c r="W127" s="103"/>
      <c r="X127" s="103"/>
      <c r="Y127" s="50"/>
      <c r="Z127" s="50"/>
      <c r="AA127" s="50"/>
      <c r="AB127" s="50"/>
      <c r="AC127" s="50"/>
      <c r="AD127" s="50"/>
      <c r="AE127" s="50"/>
      <c r="AF127" s="51"/>
      <c r="AG127" s="51"/>
      <c r="AH127" s="51"/>
      <c r="AI127" s="51"/>
    </row>
    <row r="128" spans="1:35" ht="40" customHeight="1" x14ac:dyDescent="0.35">
      <c r="A128" s="109"/>
      <c r="B128" s="112"/>
      <c r="C128" s="33">
        <v>125</v>
      </c>
      <c r="D128" s="115"/>
      <c r="E128" s="39" t="s">
        <v>44</v>
      </c>
      <c r="F128" s="40" t="s">
        <v>37</v>
      </c>
      <c r="G128" s="40" t="s">
        <v>45</v>
      </c>
      <c r="H128" s="40" t="s">
        <v>29</v>
      </c>
      <c r="I128" s="38">
        <v>34.21</v>
      </c>
      <c r="J128" s="17">
        <v>200</v>
      </c>
      <c r="K128" s="79">
        <f t="shared" si="5"/>
        <v>0</v>
      </c>
      <c r="L128" s="81">
        <f t="shared" si="6"/>
        <v>0</v>
      </c>
      <c r="M128" s="82"/>
      <c r="N128" s="83">
        <f t="shared" si="7"/>
        <v>50</v>
      </c>
      <c r="O128" s="80"/>
      <c r="P128" s="80"/>
      <c r="Q128" s="80"/>
      <c r="R128" s="84">
        <f t="shared" si="8"/>
        <v>200</v>
      </c>
      <c r="S128" s="19" t="str">
        <f t="shared" si="9"/>
        <v>OK</v>
      </c>
      <c r="T128" s="103"/>
      <c r="U128" s="103"/>
      <c r="V128" s="103"/>
      <c r="W128" s="103"/>
      <c r="X128" s="103"/>
      <c r="Y128" s="50"/>
      <c r="Z128" s="50"/>
      <c r="AA128" s="50"/>
      <c r="AB128" s="50"/>
      <c r="AC128" s="50"/>
      <c r="AD128" s="50"/>
      <c r="AE128" s="50"/>
      <c r="AF128" s="51"/>
      <c r="AG128" s="51"/>
      <c r="AH128" s="51"/>
      <c r="AI128" s="51"/>
    </row>
    <row r="129" spans="1:35" ht="40" customHeight="1" x14ac:dyDescent="0.35">
      <c r="A129" s="109"/>
      <c r="B129" s="112"/>
      <c r="C129" s="33">
        <v>126</v>
      </c>
      <c r="D129" s="115"/>
      <c r="E129" s="39" t="s">
        <v>46</v>
      </c>
      <c r="F129" s="40" t="s">
        <v>37</v>
      </c>
      <c r="G129" s="40" t="s">
        <v>47</v>
      </c>
      <c r="H129" s="40" t="s">
        <v>29</v>
      </c>
      <c r="I129" s="38">
        <v>27</v>
      </c>
      <c r="J129" s="17">
        <v>200</v>
      </c>
      <c r="K129" s="79">
        <f t="shared" si="5"/>
        <v>0</v>
      </c>
      <c r="L129" s="81">
        <f t="shared" si="6"/>
        <v>0</v>
      </c>
      <c r="M129" s="82"/>
      <c r="N129" s="83">
        <f t="shared" si="7"/>
        <v>50</v>
      </c>
      <c r="O129" s="80"/>
      <c r="P129" s="80"/>
      <c r="Q129" s="80"/>
      <c r="R129" s="84">
        <f t="shared" si="8"/>
        <v>200</v>
      </c>
      <c r="S129" s="19" t="str">
        <f t="shared" si="9"/>
        <v>OK</v>
      </c>
      <c r="T129" s="103"/>
      <c r="U129" s="103"/>
      <c r="V129" s="103"/>
      <c r="W129" s="103"/>
      <c r="X129" s="103"/>
      <c r="Y129" s="50"/>
      <c r="Z129" s="50"/>
      <c r="AA129" s="50"/>
      <c r="AB129" s="50"/>
      <c r="AC129" s="50"/>
      <c r="AD129" s="50"/>
      <c r="AE129" s="50"/>
      <c r="AF129" s="51"/>
      <c r="AG129" s="51"/>
      <c r="AH129" s="51"/>
      <c r="AI129" s="51"/>
    </row>
    <row r="130" spans="1:35" ht="40" customHeight="1" x14ac:dyDescent="0.35">
      <c r="A130" s="109"/>
      <c r="B130" s="112"/>
      <c r="C130" s="33">
        <v>127</v>
      </c>
      <c r="D130" s="115"/>
      <c r="E130" s="39" t="s">
        <v>48</v>
      </c>
      <c r="F130" s="40" t="s">
        <v>37</v>
      </c>
      <c r="G130" s="40" t="s">
        <v>49</v>
      </c>
      <c r="H130" s="40" t="s">
        <v>29</v>
      </c>
      <c r="I130" s="38">
        <v>19.21</v>
      </c>
      <c r="J130" s="17">
        <v>200</v>
      </c>
      <c r="K130" s="79">
        <f t="shared" si="5"/>
        <v>200</v>
      </c>
      <c r="L130" s="81">
        <f t="shared" si="6"/>
        <v>200</v>
      </c>
      <c r="M130" s="82"/>
      <c r="N130" s="83">
        <f t="shared" si="7"/>
        <v>50</v>
      </c>
      <c r="O130" s="80"/>
      <c r="P130" s="80"/>
      <c r="Q130" s="80"/>
      <c r="R130" s="84">
        <f t="shared" si="8"/>
        <v>0</v>
      </c>
      <c r="S130" s="19" t="str">
        <f t="shared" si="9"/>
        <v>OK</v>
      </c>
      <c r="T130" s="103"/>
      <c r="U130" s="103"/>
      <c r="V130" s="103">
        <v>200</v>
      </c>
      <c r="W130" s="103"/>
      <c r="X130" s="103"/>
      <c r="Y130" s="50"/>
      <c r="Z130" s="50"/>
      <c r="AA130" s="50"/>
      <c r="AB130" s="50"/>
      <c r="AC130" s="50"/>
      <c r="AD130" s="50"/>
      <c r="AE130" s="50"/>
      <c r="AF130" s="51"/>
      <c r="AG130" s="51"/>
      <c r="AH130" s="51"/>
      <c r="AI130" s="51"/>
    </row>
    <row r="131" spans="1:35" ht="40" customHeight="1" x14ac:dyDescent="0.35">
      <c r="A131" s="109"/>
      <c r="B131" s="112"/>
      <c r="C131" s="33">
        <v>128</v>
      </c>
      <c r="D131" s="115"/>
      <c r="E131" s="39" t="s">
        <v>50</v>
      </c>
      <c r="F131" s="40" t="s">
        <v>37</v>
      </c>
      <c r="G131" s="40" t="s">
        <v>51</v>
      </c>
      <c r="H131" s="40" t="s">
        <v>29</v>
      </c>
      <c r="I131" s="38">
        <v>240.3</v>
      </c>
      <c r="J131" s="17">
        <v>100</v>
      </c>
      <c r="K131" s="79">
        <f t="shared" si="5"/>
        <v>0</v>
      </c>
      <c r="L131" s="81">
        <f t="shared" si="6"/>
        <v>0</v>
      </c>
      <c r="M131" s="82"/>
      <c r="N131" s="83">
        <f t="shared" si="7"/>
        <v>25</v>
      </c>
      <c r="O131" s="80"/>
      <c r="P131" s="80"/>
      <c r="Q131" s="80"/>
      <c r="R131" s="84">
        <f t="shared" si="8"/>
        <v>100</v>
      </c>
      <c r="S131" s="19" t="str">
        <f t="shared" si="9"/>
        <v>OK</v>
      </c>
      <c r="T131" s="103"/>
      <c r="U131" s="103"/>
      <c r="V131" s="103"/>
      <c r="W131" s="103"/>
      <c r="X131" s="103"/>
      <c r="Y131" s="50"/>
      <c r="Z131" s="50"/>
      <c r="AA131" s="50"/>
      <c r="AB131" s="50"/>
      <c r="AC131" s="50"/>
      <c r="AD131" s="50"/>
      <c r="AE131" s="50"/>
      <c r="AF131" s="51"/>
      <c r="AG131" s="51"/>
      <c r="AH131" s="51"/>
      <c r="AI131" s="51"/>
    </row>
    <row r="132" spans="1:35" ht="40" customHeight="1" x14ac:dyDescent="0.35">
      <c r="A132" s="109"/>
      <c r="B132" s="112"/>
      <c r="C132" s="33">
        <v>129</v>
      </c>
      <c r="D132" s="115"/>
      <c r="E132" s="39" t="s">
        <v>52</v>
      </c>
      <c r="F132" s="40" t="s">
        <v>37</v>
      </c>
      <c r="G132" s="40" t="s">
        <v>53</v>
      </c>
      <c r="H132" s="40" t="s">
        <v>29</v>
      </c>
      <c r="I132" s="38">
        <v>262.35000000000002</v>
      </c>
      <c r="J132" s="17">
        <v>100</v>
      </c>
      <c r="K132" s="79">
        <f t="shared" si="5"/>
        <v>0</v>
      </c>
      <c r="L132" s="81">
        <f t="shared" si="6"/>
        <v>0</v>
      </c>
      <c r="M132" s="82"/>
      <c r="N132" s="83">
        <f t="shared" si="7"/>
        <v>25</v>
      </c>
      <c r="O132" s="80"/>
      <c r="P132" s="80"/>
      <c r="Q132" s="80"/>
      <c r="R132" s="84">
        <f t="shared" si="8"/>
        <v>100</v>
      </c>
      <c r="S132" s="19" t="str">
        <f t="shared" si="9"/>
        <v>OK</v>
      </c>
      <c r="T132" s="103"/>
      <c r="U132" s="103"/>
      <c r="V132" s="103"/>
      <c r="W132" s="103"/>
      <c r="X132" s="103"/>
      <c r="Y132" s="50"/>
      <c r="Z132" s="50"/>
      <c r="AA132" s="50"/>
      <c r="AB132" s="50"/>
      <c r="AC132" s="50"/>
      <c r="AD132" s="50"/>
      <c r="AE132" s="50"/>
      <c r="AF132" s="51"/>
      <c r="AG132" s="51"/>
      <c r="AH132" s="51"/>
      <c r="AI132" s="51"/>
    </row>
    <row r="133" spans="1:35" ht="40" customHeight="1" x14ac:dyDescent="0.35">
      <c r="A133" s="109"/>
      <c r="B133" s="112"/>
      <c r="C133" s="33">
        <v>130</v>
      </c>
      <c r="D133" s="115"/>
      <c r="E133" s="39" t="s">
        <v>54</v>
      </c>
      <c r="F133" s="40" t="s">
        <v>37</v>
      </c>
      <c r="G133" s="40" t="s">
        <v>95</v>
      </c>
      <c r="H133" s="40" t="s">
        <v>29</v>
      </c>
      <c r="I133" s="38">
        <v>86.48</v>
      </c>
      <c r="J133" s="17">
        <v>100</v>
      </c>
      <c r="K133" s="79">
        <f t="shared" ref="K133:K196" si="10">IF(SUM(T133:AK133)&gt;J133,J133,SUM(T133:AK133))</f>
        <v>0</v>
      </c>
      <c r="L133" s="81">
        <f t="shared" ref="L133:L196" si="11">(SUM(T133:AK133))</f>
        <v>0</v>
      </c>
      <c r="M133" s="82"/>
      <c r="N133" s="83">
        <f t="shared" ref="N133:N196" si="12">ROUND(IF(J133*0.25-0.5&lt;0,0,J133*0.25-0.5),0)-Q133-O133</f>
        <v>25</v>
      </c>
      <c r="O133" s="80"/>
      <c r="P133" s="80"/>
      <c r="Q133" s="80"/>
      <c r="R133" s="84">
        <f t="shared" ref="R133:R196" si="13">J133-(SUM(T133:AC133))+M133</f>
        <v>100</v>
      </c>
      <c r="S133" s="19" t="str">
        <f t="shared" si="9"/>
        <v>OK</v>
      </c>
      <c r="T133" s="103"/>
      <c r="U133" s="103"/>
      <c r="V133" s="103"/>
      <c r="W133" s="103"/>
      <c r="X133" s="103"/>
      <c r="Y133" s="50"/>
      <c r="Z133" s="50"/>
      <c r="AA133" s="50"/>
      <c r="AB133" s="50"/>
      <c r="AC133" s="50"/>
      <c r="AD133" s="50"/>
      <c r="AE133" s="50"/>
      <c r="AF133" s="51"/>
      <c r="AG133" s="51"/>
      <c r="AH133" s="51"/>
      <c r="AI133" s="51"/>
    </row>
    <row r="134" spans="1:35" ht="40" customHeight="1" x14ac:dyDescent="0.35">
      <c r="A134" s="109"/>
      <c r="B134" s="112"/>
      <c r="C134" s="33">
        <v>131</v>
      </c>
      <c r="D134" s="115"/>
      <c r="E134" s="39" t="s">
        <v>56</v>
      </c>
      <c r="F134" s="40" t="s">
        <v>37</v>
      </c>
      <c r="G134" s="40" t="s">
        <v>96</v>
      </c>
      <c r="H134" s="40" t="s">
        <v>29</v>
      </c>
      <c r="I134" s="38">
        <v>33.17</v>
      </c>
      <c r="J134" s="17">
        <v>100</v>
      </c>
      <c r="K134" s="79">
        <f t="shared" si="10"/>
        <v>0</v>
      </c>
      <c r="L134" s="81">
        <f t="shared" si="11"/>
        <v>0</v>
      </c>
      <c r="M134" s="82"/>
      <c r="N134" s="83">
        <f t="shared" si="12"/>
        <v>25</v>
      </c>
      <c r="O134" s="80"/>
      <c r="P134" s="80"/>
      <c r="Q134" s="80"/>
      <c r="R134" s="84">
        <f t="shared" si="13"/>
        <v>100</v>
      </c>
      <c r="S134" s="19" t="str">
        <f t="shared" si="9"/>
        <v>OK</v>
      </c>
      <c r="T134" s="103"/>
      <c r="U134" s="103"/>
      <c r="V134" s="103"/>
      <c r="W134" s="103"/>
      <c r="X134" s="103"/>
      <c r="Y134" s="50"/>
      <c r="Z134" s="50"/>
      <c r="AA134" s="50"/>
      <c r="AB134" s="50"/>
      <c r="AC134" s="50"/>
      <c r="AD134" s="50"/>
      <c r="AE134" s="50"/>
      <c r="AF134" s="51"/>
      <c r="AG134" s="51"/>
      <c r="AH134" s="51"/>
      <c r="AI134" s="51"/>
    </row>
    <row r="135" spans="1:35" ht="40" customHeight="1" x14ac:dyDescent="0.35">
      <c r="A135" s="109"/>
      <c r="B135" s="112"/>
      <c r="C135" s="33">
        <v>132</v>
      </c>
      <c r="D135" s="115"/>
      <c r="E135" s="39" t="s">
        <v>58</v>
      </c>
      <c r="F135" s="40" t="s">
        <v>37</v>
      </c>
      <c r="G135" s="40" t="s">
        <v>59</v>
      </c>
      <c r="H135" s="40" t="s">
        <v>29</v>
      </c>
      <c r="I135" s="38">
        <v>74.31</v>
      </c>
      <c r="J135" s="17">
        <v>100</v>
      </c>
      <c r="K135" s="79">
        <f t="shared" si="10"/>
        <v>0</v>
      </c>
      <c r="L135" s="81">
        <f t="shared" si="11"/>
        <v>0</v>
      </c>
      <c r="M135" s="82"/>
      <c r="N135" s="83">
        <f t="shared" si="12"/>
        <v>25</v>
      </c>
      <c r="O135" s="80"/>
      <c r="P135" s="80"/>
      <c r="Q135" s="80"/>
      <c r="R135" s="84">
        <f t="shared" si="13"/>
        <v>100</v>
      </c>
      <c r="S135" s="19" t="str">
        <f t="shared" si="9"/>
        <v>OK</v>
      </c>
      <c r="T135" s="103"/>
      <c r="U135" s="103"/>
      <c r="V135" s="103"/>
      <c r="W135" s="103"/>
      <c r="X135" s="103"/>
      <c r="Y135" s="50"/>
      <c r="Z135" s="50"/>
      <c r="AA135" s="50"/>
      <c r="AB135" s="50"/>
      <c r="AC135" s="50"/>
      <c r="AD135" s="50"/>
      <c r="AE135" s="50"/>
      <c r="AF135" s="51"/>
      <c r="AG135" s="51"/>
      <c r="AH135" s="51"/>
      <c r="AI135" s="51"/>
    </row>
    <row r="136" spans="1:35" ht="40" customHeight="1" x14ac:dyDescent="0.35">
      <c r="A136" s="109"/>
      <c r="B136" s="112"/>
      <c r="C136" s="33">
        <v>133</v>
      </c>
      <c r="D136" s="115"/>
      <c r="E136" s="39" t="s">
        <v>60</v>
      </c>
      <c r="F136" s="40" t="s">
        <v>37</v>
      </c>
      <c r="G136" s="40" t="s">
        <v>61</v>
      </c>
      <c r="H136" s="40" t="s">
        <v>29</v>
      </c>
      <c r="I136" s="38">
        <v>124.47</v>
      </c>
      <c r="J136" s="17">
        <v>100</v>
      </c>
      <c r="K136" s="79">
        <f t="shared" si="10"/>
        <v>0</v>
      </c>
      <c r="L136" s="81">
        <f t="shared" si="11"/>
        <v>0</v>
      </c>
      <c r="M136" s="82"/>
      <c r="N136" s="83">
        <f t="shared" si="12"/>
        <v>25</v>
      </c>
      <c r="O136" s="80"/>
      <c r="P136" s="80"/>
      <c r="Q136" s="80"/>
      <c r="R136" s="84">
        <f t="shared" si="13"/>
        <v>100</v>
      </c>
      <c r="S136" s="19" t="str">
        <f t="shared" si="9"/>
        <v>OK</v>
      </c>
      <c r="T136" s="103"/>
      <c r="U136" s="103"/>
      <c r="V136" s="103"/>
      <c r="W136" s="103"/>
      <c r="X136" s="103"/>
      <c r="Y136" s="50"/>
      <c r="Z136" s="50"/>
      <c r="AA136" s="50"/>
      <c r="AB136" s="50"/>
      <c r="AC136" s="50"/>
      <c r="AD136" s="50"/>
      <c r="AE136" s="50"/>
      <c r="AF136" s="51"/>
      <c r="AG136" s="51"/>
      <c r="AH136" s="51"/>
      <c r="AI136" s="51"/>
    </row>
    <row r="137" spans="1:35" ht="40" customHeight="1" x14ac:dyDescent="0.35">
      <c r="A137" s="109"/>
      <c r="B137" s="112"/>
      <c r="C137" s="33">
        <v>134</v>
      </c>
      <c r="D137" s="115"/>
      <c r="E137" s="39" t="s">
        <v>62</v>
      </c>
      <c r="F137" s="40" t="s">
        <v>125</v>
      </c>
      <c r="G137" s="40" t="s">
        <v>63</v>
      </c>
      <c r="H137" s="40" t="s">
        <v>29</v>
      </c>
      <c r="I137" s="38">
        <v>1329.82</v>
      </c>
      <c r="J137" s="17">
        <v>8</v>
      </c>
      <c r="K137" s="79">
        <f t="shared" si="10"/>
        <v>2</v>
      </c>
      <c r="L137" s="81">
        <f t="shared" si="11"/>
        <v>2</v>
      </c>
      <c r="M137" s="82"/>
      <c r="N137" s="83">
        <f t="shared" si="12"/>
        <v>2</v>
      </c>
      <c r="O137" s="80"/>
      <c r="P137" s="80"/>
      <c r="Q137" s="80"/>
      <c r="R137" s="84">
        <f t="shared" si="13"/>
        <v>6</v>
      </c>
      <c r="S137" s="19" t="str">
        <f t="shared" si="9"/>
        <v>OK</v>
      </c>
      <c r="T137" s="103"/>
      <c r="U137" s="103">
        <v>2</v>
      </c>
      <c r="V137" s="103"/>
      <c r="W137" s="103"/>
      <c r="X137" s="103"/>
      <c r="Y137" s="50"/>
      <c r="Z137" s="50"/>
      <c r="AA137" s="50"/>
      <c r="AB137" s="50"/>
      <c r="AC137" s="50"/>
      <c r="AD137" s="50"/>
      <c r="AE137" s="50"/>
      <c r="AF137" s="51"/>
      <c r="AG137" s="51"/>
      <c r="AH137" s="51"/>
      <c r="AI137" s="51"/>
    </row>
    <row r="138" spans="1:35" ht="40" customHeight="1" x14ac:dyDescent="0.35">
      <c r="A138" s="109"/>
      <c r="B138" s="112"/>
      <c r="C138" s="33">
        <v>135</v>
      </c>
      <c r="D138" s="115"/>
      <c r="E138" s="39" t="s">
        <v>64</v>
      </c>
      <c r="F138" s="40" t="s">
        <v>125</v>
      </c>
      <c r="G138" s="40" t="s">
        <v>63</v>
      </c>
      <c r="H138" s="40" t="s">
        <v>29</v>
      </c>
      <c r="I138" s="38">
        <v>699.23</v>
      </c>
      <c r="J138" s="17">
        <v>8</v>
      </c>
      <c r="K138" s="79">
        <f t="shared" si="10"/>
        <v>0</v>
      </c>
      <c r="L138" s="81">
        <f t="shared" si="11"/>
        <v>0</v>
      </c>
      <c r="M138" s="82"/>
      <c r="N138" s="83">
        <f t="shared" si="12"/>
        <v>2</v>
      </c>
      <c r="O138" s="80"/>
      <c r="P138" s="80"/>
      <c r="Q138" s="80"/>
      <c r="R138" s="84">
        <f t="shared" si="13"/>
        <v>8</v>
      </c>
      <c r="S138" s="19" t="str">
        <f t="shared" si="9"/>
        <v>OK</v>
      </c>
      <c r="T138" s="103"/>
      <c r="U138" s="103"/>
      <c r="V138" s="103"/>
      <c r="W138" s="103"/>
      <c r="X138" s="103"/>
      <c r="Y138" s="50"/>
      <c r="Z138" s="50"/>
      <c r="AA138" s="50"/>
      <c r="AB138" s="50"/>
      <c r="AC138" s="50"/>
      <c r="AD138" s="50"/>
      <c r="AE138" s="50"/>
      <c r="AF138" s="51"/>
      <c r="AG138" s="51"/>
      <c r="AH138" s="51"/>
      <c r="AI138" s="51"/>
    </row>
    <row r="139" spans="1:35" ht="40" customHeight="1" x14ac:dyDescent="0.35">
      <c r="A139" s="109"/>
      <c r="B139" s="112"/>
      <c r="C139" s="33">
        <v>136</v>
      </c>
      <c r="D139" s="115"/>
      <c r="E139" s="39" t="s">
        <v>65</v>
      </c>
      <c r="F139" s="40" t="s">
        <v>125</v>
      </c>
      <c r="G139" s="40" t="s">
        <v>66</v>
      </c>
      <c r="H139" s="40" t="s">
        <v>29</v>
      </c>
      <c r="I139" s="38">
        <v>188.79</v>
      </c>
      <c r="J139" s="17">
        <v>8</v>
      </c>
      <c r="K139" s="79">
        <f t="shared" si="10"/>
        <v>5</v>
      </c>
      <c r="L139" s="81">
        <f t="shared" si="11"/>
        <v>5</v>
      </c>
      <c r="M139" s="82"/>
      <c r="N139" s="83">
        <f t="shared" si="12"/>
        <v>2</v>
      </c>
      <c r="O139" s="80"/>
      <c r="P139" s="80"/>
      <c r="Q139" s="80"/>
      <c r="R139" s="84">
        <f t="shared" si="13"/>
        <v>3</v>
      </c>
      <c r="S139" s="19" t="str">
        <f t="shared" si="9"/>
        <v>OK</v>
      </c>
      <c r="T139" s="103"/>
      <c r="U139" s="103">
        <v>2</v>
      </c>
      <c r="V139" s="103">
        <v>3</v>
      </c>
      <c r="W139" s="103"/>
      <c r="X139" s="103"/>
      <c r="Y139" s="50"/>
      <c r="Z139" s="50"/>
      <c r="AA139" s="50"/>
      <c r="AB139" s="50"/>
      <c r="AC139" s="50"/>
      <c r="AD139" s="50"/>
      <c r="AE139" s="50"/>
      <c r="AF139" s="51"/>
      <c r="AG139" s="51"/>
      <c r="AH139" s="51"/>
      <c r="AI139" s="51"/>
    </row>
    <row r="140" spans="1:35" ht="40" customHeight="1" x14ac:dyDescent="0.35">
      <c r="A140" s="109"/>
      <c r="B140" s="112"/>
      <c r="C140" s="33">
        <v>137</v>
      </c>
      <c r="D140" s="115"/>
      <c r="E140" s="39" t="s">
        <v>67</v>
      </c>
      <c r="F140" s="40" t="s">
        <v>125</v>
      </c>
      <c r="G140" s="40" t="s">
        <v>68</v>
      </c>
      <c r="H140" s="40" t="s">
        <v>29</v>
      </c>
      <c r="I140" s="38">
        <v>867.11</v>
      </c>
      <c r="J140" s="17">
        <v>8</v>
      </c>
      <c r="K140" s="79">
        <f t="shared" si="10"/>
        <v>0</v>
      </c>
      <c r="L140" s="81">
        <f t="shared" si="11"/>
        <v>0</v>
      </c>
      <c r="M140" s="82"/>
      <c r="N140" s="83">
        <f t="shared" si="12"/>
        <v>2</v>
      </c>
      <c r="O140" s="80"/>
      <c r="P140" s="80"/>
      <c r="Q140" s="80"/>
      <c r="R140" s="84">
        <f t="shared" si="13"/>
        <v>8</v>
      </c>
      <c r="S140" s="19" t="str">
        <f t="shared" si="9"/>
        <v>OK</v>
      </c>
      <c r="T140" s="103"/>
      <c r="U140" s="103"/>
      <c r="V140" s="103"/>
      <c r="W140" s="103"/>
      <c r="X140" s="103"/>
      <c r="Y140" s="50"/>
      <c r="Z140" s="50"/>
      <c r="AA140" s="50"/>
      <c r="AB140" s="50"/>
      <c r="AC140" s="50"/>
      <c r="AD140" s="50"/>
      <c r="AE140" s="50"/>
      <c r="AF140" s="51"/>
      <c r="AG140" s="51"/>
      <c r="AH140" s="51"/>
      <c r="AI140" s="51"/>
    </row>
    <row r="141" spans="1:35" ht="40" customHeight="1" x14ac:dyDescent="0.35">
      <c r="A141" s="109"/>
      <c r="B141" s="112"/>
      <c r="C141" s="33">
        <v>138</v>
      </c>
      <c r="D141" s="115"/>
      <c r="E141" s="39" t="s">
        <v>69</v>
      </c>
      <c r="F141" s="40" t="s">
        <v>125</v>
      </c>
      <c r="G141" s="40" t="s">
        <v>28</v>
      </c>
      <c r="H141" s="40" t="s">
        <v>29</v>
      </c>
      <c r="I141" s="38">
        <v>433.26</v>
      </c>
      <c r="J141" s="17">
        <v>10</v>
      </c>
      <c r="K141" s="79">
        <f t="shared" si="10"/>
        <v>0</v>
      </c>
      <c r="L141" s="81">
        <f t="shared" si="11"/>
        <v>0</v>
      </c>
      <c r="M141" s="82"/>
      <c r="N141" s="83">
        <f t="shared" si="12"/>
        <v>2</v>
      </c>
      <c r="O141" s="80"/>
      <c r="P141" s="80"/>
      <c r="Q141" s="80"/>
      <c r="R141" s="84">
        <f t="shared" si="13"/>
        <v>10</v>
      </c>
      <c r="S141" s="19" t="str">
        <f t="shared" si="9"/>
        <v>OK</v>
      </c>
      <c r="T141" s="103"/>
      <c r="U141" s="103"/>
      <c r="V141" s="103"/>
      <c r="W141" s="103"/>
      <c r="X141" s="103"/>
      <c r="Y141" s="50"/>
      <c r="Z141" s="50"/>
      <c r="AA141" s="50"/>
      <c r="AB141" s="50"/>
      <c r="AC141" s="50"/>
      <c r="AD141" s="50"/>
      <c r="AE141" s="50"/>
      <c r="AF141" s="51"/>
      <c r="AG141" s="51"/>
      <c r="AH141" s="51"/>
      <c r="AI141" s="51"/>
    </row>
    <row r="142" spans="1:35" ht="40" customHeight="1" x14ac:dyDescent="0.35">
      <c r="A142" s="109"/>
      <c r="B142" s="112"/>
      <c r="C142" s="33">
        <v>139</v>
      </c>
      <c r="D142" s="115"/>
      <c r="E142" s="39" t="s">
        <v>70</v>
      </c>
      <c r="F142" s="40" t="s">
        <v>125</v>
      </c>
      <c r="G142" s="40" t="s">
        <v>71</v>
      </c>
      <c r="H142" s="40" t="s">
        <v>29</v>
      </c>
      <c r="I142" s="38">
        <v>164.74</v>
      </c>
      <c r="J142" s="17">
        <v>10</v>
      </c>
      <c r="K142" s="79">
        <f t="shared" si="10"/>
        <v>0</v>
      </c>
      <c r="L142" s="81">
        <f t="shared" si="11"/>
        <v>0</v>
      </c>
      <c r="M142" s="82"/>
      <c r="N142" s="83">
        <f t="shared" si="12"/>
        <v>2</v>
      </c>
      <c r="O142" s="80"/>
      <c r="P142" s="80"/>
      <c r="Q142" s="80"/>
      <c r="R142" s="84">
        <f t="shared" si="13"/>
        <v>10</v>
      </c>
      <c r="S142" s="19" t="str">
        <f t="shared" si="9"/>
        <v>OK</v>
      </c>
      <c r="T142" s="103"/>
      <c r="U142" s="103"/>
      <c r="V142" s="103"/>
      <c r="W142" s="103"/>
      <c r="X142" s="103"/>
      <c r="Y142" s="50"/>
      <c r="Z142" s="50"/>
      <c r="AA142" s="50"/>
      <c r="AB142" s="50"/>
      <c r="AC142" s="50"/>
      <c r="AD142" s="50"/>
      <c r="AE142" s="50"/>
      <c r="AF142" s="51"/>
      <c r="AG142" s="51"/>
      <c r="AH142" s="51"/>
      <c r="AI142" s="51"/>
    </row>
    <row r="143" spans="1:35" ht="40" customHeight="1" x14ac:dyDescent="0.35">
      <c r="A143" s="109"/>
      <c r="B143" s="112"/>
      <c r="C143" s="33">
        <v>140</v>
      </c>
      <c r="D143" s="115"/>
      <c r="E143" s="39" t="s">
        <v>72</v>
      </c>
      <c r="F143" s="40" t="s">
        <v>125</v>
      </c>
      <c r="G143" s="40" t="s">
        <v>73</v>
      </c>
      <c r="H143" s="40" t="s">
        <v>29</v>
      </c>
      <c r="I143" s="38">
        <v>960</v>
      </c>
      <c r="J143" s="17">
        <v>10</v>
      </c>
      <c r="K143" s="79">
        <f t="shared" si="10"/>
        <v>0</v>
      </c>
      <c r="L143" s="81">
        <f t="shared" si="11"/>
        <v>0</v>
      </c>
      <c r="M143" s="82"/>
      <c r="N143" s="83">
        <f t="shared" si="12"/>
        <v>2</v>
      </c>
      <c r="O143" s="80"/>
      <c r="P143" s="80"/>
      <c r="Q143" s="80"/>
      <c r="R143" s="84">
        <f t="shared" si="13"/>
        <v>10</v>
      </c>
      <c r="S143" s="19" t="str">
        <f t="shared" si="9"/>
        <v>OK</v>
      </c>
      <c r="T143" s="103"/>
      <c r="U143" s="103"/>
      <c r="V143" s="103"/>
      <c r="W143" s="103"/>
      <c r="X143" s="103"/>
      <c r="Y143" s="50"/>
      <c r="Z143" s="50"/>
      <c r="AA143" s="50"/>
      <c r="AB143" s="50"/>
      <c r="AC143" s="50"/>
      <c r="AD143" s="50"/>
      <c r="AE143" s="50"/>
      <c r="AF143" s="51"/>
      <c r="AG143" s="51"/>
      <c r="AH143" s="51"/>
      <c r="AI143" s="51"/>
    </row>
    <row r="144" spans="1:35" ht="40" customHeight="1" x14ac:dyDescent="0.35">
      <c r="A144" s="109"/>
      <c r="B144" s="112"/>
      <c r="C144" s="33">
        <v>141</v>
      </c>
      <c r="D144" s="115"/>
      <c r="E144" s="39" t="s">
        <v>74</v>
      </c>
      <c r="F144" s="40" t="s">
        <v>125</v>
      </c>
      <c r="G144" s="40" t="s">
        <v>75</v>
      </c>
      <c r="H144" s="40" t="s">
        <v>29</v>
      </c>
      <c r="I144" s="38">
        <v>1340</v>
      </c>
      <c r="J144" s="17">
        <v>10</v>
      </c>
      <c r="K144" s="79">
        <f t="shared" si="10"/>
        <v>0</v>
      </c>
      <c r="L144" s="81">
        <f t="shared" si="11"/>
        <v>0</v>
      </c>
      <c r="M144" s="82"/>
      <c r="N144" s="83">
        <f t="shared" si="12"/>
        <v>2</v>
      </c>
      <c r="O144" s="80"/>
      <c r="P144" s="80"/>
      <c r="Q144" s="80"/>
      <c r="R144" s="84">
        <f t="shared" si="13"/>
        <v>10</v>
      </c>
      <c r="S144" s="19" t="str">
        <f t="shared" si="9"/>
        <v>OK</v>
      </c>
      <c r="T144" s="103"/>
      <c r="U144" s="103"/>
      <c r="V144" s="103"/>
      <c r="W144" s="103"/>
      <c r="X144" s="103"/>
      <c r="Y144" s="50"/>
      <c r="Z144" s="50"/>
      <c r="AA144" s="50"/>
      <c r="AB144" s="50"/>
      <c r="AC144" s="50"/>
      <c r="AD144" s="50"/>
      <c r="AE144" s="50"/>
      <c r="AF144" s="51"/>
      <c r="AG144" s="51"/>
      <c r="AH144" s="51"/>
      <c r="AI144" s="51"/>
    </row>
    <row r="145" spans="1:35" ht="40" customHeight="1" x14ac:dyDescent="0.35">
      <c r="A145" s="109"/>
      <c r="B145" s="112"/>
      <c r="C145" s="33">
        <v>142</v>
      </c>
      <c r="D145" s="115"/>
      <c r="E145" s="39" t="s">
        <v>76</v>
      </c>
      <c r="F145" s="40" t="s">
        <v>125</v>
      </c>
      <c r="G145" s="40" t="s">
        <v>28</v>
      </c>
      <c r="H145" s="40" t="s">
        <v>29</v>
      </c>
      <c r="I145" s="38">
        <v>716.77</v>
      </c>
      <c r="J145" s="17">
        <v>8</v>
      </c>
      <c r="K145" s="79">
        <f t="shared" si="10"/>
        <v>0</v>
      </c>
      <c r="L145" s="81">
        <f t="shared" si="11"/>
        <v>0</v>
      </c>
      <c r="M145" s="82"/>
      <c r="N145" s="83">
        <f t="shared" si="12"/>
        <v>2</v>
      </c>
      <c r="O145" s="80"/>
      <c r="P145" s="80"/>
      <c r="Q145" s="80"/>
      <c r="R145" s="84">
        <f t="shared" si="13"/>
        <v>8</v>
      </c>
      <c r="S145" s="19" t="str">
        <f t="shared" si="9"/>
        <v>OK</v>
      </c>
      <c r="T145" s="103"/>
      <c r="U145" s="103"/>
      <c r="V145" s="103"/>
      <c r="W145" s="103"/>
      <c r="X145" s="103"/>
      <c r="Y145" s="50"/>
      <c r="Z145" s="50"/>
      <c r="AA145" s="50"/>
      <c r="AB145" s="50"/>
      <c r="AC145" s="50"/>
      <c r="AD145" s="50"/>
      <c r="AE145" s="50"/>
      <c r="AF145" s="51"/>
      <c r="AG145" s="51"/>
      <c r="AH145" s="51"/>
      <c r="AI145" s="51"/>
    </row>
    <row r="146" spans="1:35" ht="40" customHeight="1" x14ac:dyDescent="0.35">
      <c r="A146" s="109"/>
      <c r="B146" s="112"/>
      <c r="C146" s="33">
        <v>143</v>
      </c>
      <c r="D146" s="115"/>
      <c r="E146" s="39" t="s">
        <v>77</v>
      </c>
      <c r="F146" s="40" t="s">
        <v>125</v>
      </c>
      <c r="G146" s="40" t="s">
        <v>28</v>
      </c>
      <c r="H146" s="40" t="s">
        <v>29</v>
      </c>
      <c r="I146" s="38">
        <v>1353.57</v>
      </c>
      <c r="J146" s="17">
        <v>8</v>
      </c>
      <c r="K146" s="79">
        <f t="shared" si="10"/>
        <v>0</v>
      </c>
      <c r="L146" s="81">
        <f t="shared" si="11"/>
        <v>0</v>
      </c>
      <c r="M146" s="82"/>
      <c r="N146" s="83">
        <f t="shared" si="12"/>
        <v>2</v>
      </c>
      <c r="O146" s="80"/>
      <c r="P146" s="80"/>
      <c r="Q146" s="80"/>
      <c r="R146" s="84">
        <f t="shared" si="13"/>
        <v>8</v>
      </c>
      <c r="S146" s="19" t="str">
        <f t="shared" si="9"/>
        <v>OK</v>
      </c>
      <c r="T146" s="103"/>
      <c r="U146" s="103"/>
      <c r="V146" s="103"/>
      <c r="W146" s="103"/>
      <c r="X146" s="103"/>
      <c r="Y146" s="50"/>
      <c r="Z146" s="50"/>
      <c r="AA146" s="50"/>
      <c r="AB146" s="50"/>
      <c r="AC146" s="50"/>
      <c r="AD146" s="50"/>
      <c r="AE146" s="50"/>
      <c r="AF146" s="51"/>
      <c r="AG146" s="51"/>
      <c r="AH146" s="51"/>
      <c r="AI146" s="51"/>
    </row>
    <row r="147" spans="1:35" ht="40" customHeight="1" x14ac:dyDescent="0.35">
      <c r="A147" s="109"/>
      <c r="B147" s="112"/>
      <c r="C147" s="33">
        <v>144</v>
      </c>
      <c r="D147" s="115"/>
      <c r="E147" s="39" t="s">
        <v>78</v>
      </c>
      <c r="F147" s="40" t="s">
        <v>125</v>
      </c>
      <c r="G147" s="40" t="s">
        <v>28</v>
      </c>
      <c r="H147" s="40" t="s">
        <v>29</v>
      </c>
      <c r="I147" s="38">
        <v>90</v>
      </c>
      <c r="J147" s="17">
        <v>20</v>
      </c>
      <c r="K147" s="79">
        <f t="shared" si="10"/>
        <v>0</v>
      </c>
      <c r="L147" s="81">
        <f t="shared" si="11"/>
        <v>0</v>
      </c>
      <c r="M147" s="82"/>
      <c r="N147" s="83">
        <f t="shared" si="12"/>
        <v>5</v>
      </c>
      <c r="O147" s="80"/>
      <c r="P147" s="80"/>
      <c r="Q147" s="80"/>
      <c r="R147" s="84">
        <f t="shared" si="13"/>
        <v>20</v>
      </c>
      <c r="S147" s="19" t="str">
        <f t="shared" si="9"/>
        <v>OK</v>
      </c>
      <c r="T147" s="103"/>
      <c r="U147" s="103"/>
      <c r="V147" s="103"/>
      <c r="W147" s="103"/>
      <c r="X147" s="103"/>
      <c r="Y147" s="50"/>
      <c r="Z147" s="50"/>
      <c r="AA147" s="50"/>
      <c r="AB147" s="50"/>
      <c r="AC147" s="50"/>
      <c r="AD147" s="50"/>
      <c r="AE147" s="50"/>
      <c r="AF147" s="51"/>
      <c r="AG147" s="51"/>
      <c r="AH147" s="51"/>
      <c r="AI147" s="51"/>
    </row>
    <row r="148" spans="1:35" ht="40" customHeight="1" x14ac:dyDescent="0.35">
      <c r="A148" s="109"/>
      <c r="B148" s="112"/>
      <c r="C148" s="41">
        <v>145</v>
      </c>
      <c r="D148" s="115"/>
      <c r="E148" s="39" t="s">
        <v>131</v>
      </c>
      <c r="F148" s="40" t="s">
        <v>125</v>
      </c>
      <c r="G148" s="40" t="s">
        <v>28</v>
      </c>
      <c r="H148" s="40" t="s">
        <v>29</v>
      </c>
      <c r="I148" s="38">
        <v>85.21</v>
      </c>
      <c r="J148" s="17">
        <v>20</v>
      </c>
      <c r="K148" s="79">
        <f t="shared" si="10"/>
        <v>20</v>
      </c>
      <c r="L148" s="81">
        <f t="shared" si="11"/>
        <v>32</v>
      </c>
      <c r="M148" s="82">
        <v>12</v>
      </c>
      <c r="N148" s="83">
        <f t="shared" si="12"/>
        <v>5</v>
      </c>
      <c r="O148" s="80"/>
      <c r="P148" s="80"/>
      <c r="Q148" s="80"/>
      <c r="R148" s="84">
        <f t="shared" si="13"/>
        <v>0</v>
      </c>
      <c r="S148" s="19" t="str">
        <f t="shared" si="9"/>
        <v>OK</v>
      </c>
      <c r="T148" s="103"/>
      <c r="U148" s="103">
        <v>18</v>
      </c>
      <c r="V148" s="103">
        <v>14</v>
      </c>
      <c r="W148" s="103"/>
      <c r="X148" s="103"/>
      <c r="Y148" s="50"/>
      <c r="Z148" s="50"/>
      <c r="AA148" s="50"/>
      <c r="AB148" s="50"/>
      <c r="AC148" s="50"/>
      <c r="AD148" s="50"/>
      <c r="AE148" s="50"/>
      <c r="AF148" s="51"/>
      <c r="AG148" s="51"/>
      <c r="AH148" s="51"/>
      <c r="AI148" s="51"/>
    </row>
    <row r="149" spans="1:35" ht="40" customHeight="1" x14ac:dyDescent="0.35">
      <c r="A149" s="109"/>
      <c r="B149" s="112"/>
      <c r="C149" s="33">
        <v>146</v>
      </c>
      <c r="D149" s="115"/>
      <c r="E149" s="39" t="s">
        <v>132</v>
      </c>
      <c r="F149" s="40" t="s">
        <v>37</v>
      </c>
      <c r="G149" s="40" t="s">
        <v>79</v>
      </c>
      <c r="H149" s="40" t="s">
        <v>29</v>
      </c>
      <c r="I149" s="38">
        <v>16.18</v>
      </c>
      <c r="J149" s="17">
        <v>1000</v>
      </c>
      <c r="K149" s="79">
        <f t="shared" si="10"/>
        <v>470</v>
      </c>
      <c r="L149" s="81">
        <f t="shared" si="11"/>
        <v>470</v>
      </c>
      <c r="M149" s="82"/>
      <c r="N149" s="83">
        <f t="shared" si="12"/>
        <v>250</v>
      </c>
      <c r="O149" s="80"/>
      <c r="P149" s="80"/>
      <c r="Q149" s="80"/>
      <c r="R149" s="84">
        <f t="shared" si="13"/>
        <v>530</v>
      </c>
      <c r="S149" s="19" t="str">
        <f t="shared" si="9"/>
        <v>OK</v>
      </c>
      <c r="T149" s="103"/>
      <c r="U149" s="103"/>
      <c r="V149" s="103"/>
      <c r="W149" s="103">
        <v>205</v>
      </c>
      <c r="X149" s="103">
        <v>265</v>
      </c>
      <c r="Y149" s="50"/>
      <c r="Z149" s="50"/>
      <c r="AA149" s="50"/>
      <c r="AB149" s="50"/>
      <c r="AC149" s="50"/>
      <c r="AD149" s="50"/>
      <c r="AE149" s="50"/>
      <c r="AF149" s="51"/>
      <c r="AG149" s="51"/>
      <c r="AH149" s="51"/>
      <c r="AI149" s="51"/>
    </row>
    <row r="150" spans="1:35" ht="40" customHeight="1" x14ac:dyDescent="0.35">
      <c r="A150" s="109"/>
      <c r="B150" s="112"/>
      <c r="C150" s="33">
        <v>147</v>
      </c>
      <c r="D150" s="115"/>
      <c r="E150" s="39" t="s">
        <v>135</v>
      </c>
      <c r="F150" s="40" t="s">
        <v>37</v>
      </c>
      <c r="G150" s="40" t="s">
        <v>82</v>
      </c>
      <c r="H150" s="40" t="s">
        <v>29</v>
      </c>
      <c r="I150" s="38">
        <v>65.41</v>
      </c>
      <c r="J150" s="17">
        <v>400</v>
      </c>
      <c r="K150" s="79">
        <f t="shared" si="10"/>
        <v>400</v>
      </c>
      <c r="L150" s="81">
        <f t="shared" si="11"/>
        <v>400</v>
      </c>
      <c r="M150" s="82"/>
      <c r="N150" s="83">
        <f t="shared" si="12"/>
        <v>100</v>
      </c>
      <c r="O150" s="80"/>
      <c r="P150" s="80"/>
      <c r="Q150" s="80"/>
      <c r="R150" s="84">
        <f t="shared" si="13"/>
        <v>0</v>
      </c>
      <c r="S150" s="19" t="str">
        <f t="shared" si="9"/>
        <v>OK</v>
      </c>
      <c r="T150" s="103"/>
      <c r="U150" s="103">
        <v>400</v>
      </c>
      <c r="V150" s="103"/>
      <c r="W150" s="103"/>
      <c r="X150" s="103"/>
      <c r="Y150" s="50"/>
      <c r="Z150" s="50"/>
      <c r="AA150" s="50"/>
      <c r="AB150" s="50"/>
      <c r="AC150" s="50"/>
      <c r="AD150" s="50"/>
      <c r="AE150" s="50"/>
      <c r="AF150" s="51"/>
      <c r="AG150" s="51"/>
      <c r="AH150" s="51"/>
      <c r="AI150" s="51"/>
    </row>
    <row r="151" spans="1:35" ht="40" customHeight="1" x14ac:dyDescent="0.35">
      <c r="A151" s="109"/>
      <c r="B151" s="112"/>
      <c r="C151" s="33">
        <v>148</v>
      </c>
      <c r="D151" s="115"/>
      <c r="E151" s="39" t="s">
        <v>136</v>
      </c>
      <c r="F151" s="40" t="s">
        <v>37</v>
      </c>
      <c r="G151" s="40" t="s">
        <v>83</v>
      </c>
      <c r="H151" s="40" t="s">
        <v>29</v>
      </c>
      <c r="I151" s="38">
        <v>34.229999999999997</v>
      </c>
      <c r="J151" s="17">
        <v>400</v>
      </c>
      <c r="K151" s="79">
        <f t="shared" si="10"/>
        <v>20</v>
      </c>
      <c r="L151" s="81">
        <f t="shared" si="11"/>
        <v>20</v>
      </c>
      <c r="M151" s="82"/>
      <c r="N151" s="83">
        <f t="shared" si="12"/>
        <v>100</v>
      </c>
      <c r="O151" s="80"/>
      <c r="P151" s="80"/>
      <c r="Q151" s="80"/>
      <c r="R151" s="84">
        <f t="shared" si="13"/>
        <v>380</v>
      </c>
      <c r="S151" s="19" t="str">
        <f t="shared" si="9"/>
        <v>OK</v>
      </c>
      <c r="T151" s="103"/>
      <c r="U151" s="103"/>
      <c r="V151" s="103">
        <v>20</v>
      </c>
      <c r="W151" s="103"/>
      <c r="X151" s="103"/>
      <c r="Y151" s="50"/>
      <c r="Z151" s="50"/>
      <c r="AA151" s="50"/>
      <c r="AB151" s="50"/>
      <c r="AC151" s="50"/>
      <c r="AD151" s="50"/>
      <c r="AE151" s="50"/>
      <c r="AF151" s="51"/>
      <c r="AG151" s="51"/>
      <c r="AH151" s="51"/>
      <c r="AI151" s="51"/>
    </row>
    <row r="152" spans="1:35" ht="40" customHeight="1" x14ac:dyDescent="0.35">
      <c r="A152" s="109"/>
      <c r="B152" s="112"/>
      <c r="C152" s="33">
        <v>149</v>
      </c>
      <c r="D152" s="115"/>
      <c r="E152" s="39" t="s">
        <v>86</v>
      </c>
      <c r="F152" s="40" t="s">
        <v>125</v>
      </c>
      <c r="G152" s="40" t="s">
        <v>87</v>
      </c>
      <c r="H152" s="40" t="s">
        <v>29</v>
      </c>
      <c r="I152" s="38">
        <v>578.94000000000005</v>
      </c>
      <c r="J152" s="17">
        <v>10</v>
      </c>
      <c r="K152" s="79">
        <f t="shared" si="10"/>
        <v>2</v>
      </c>
      <c r="L152" s="81">
        <f t="shared" si="11"/>
        <v>2</v>
      </c>
      <c r="M152" s="82"/>
      <c r="N152" s="83">
        <f t="shared" si="12"/>
        <v>2</v>
      </c>
      <c r="O152" s="80"/>
      <c r="P152" s="80"/>
      <c r="Q152" s="80"/>
      <c r="R152" s="84">
        <f t="shared" si="13"/>
        <v>8</v>
      </c>
      <c r="S152" s="19" t="str">
        <f t="shared" si="9"/>
        <v>OK</v>
      </c>
      <c r="T152" s="103"/>
      <c r="U152" s="103">
        <v>2</v>
      </c>
      <c r="V152" s="103"/>
      <c r="W152" s="103"/>
      <c r="X152" s="103"/>
      <c r="Y152" s="50"/>
      <c r="Z152" s="50"/>
      <c r="AA152" s="50"/>
      <c r="AB152" s="50"/>
      <c r="AC152" s="50"/>
      <c r="AD152" s="50"/>
      <c r="AE152" s="50"/>
      <c r="AF152" s="51"/>
      <c r="AG152" s="51"/>
      <c r="AH152" s="51"/>
      <c r="AI152" s="51"/>
    </row>
    <row r="153" spans="1:35" ht="40" customHeight="1" x14ac:dyDescent="0.35">
      <c r="A153" s="109"/>
      <c r="B153" s="112"/>
      <c r="C153" s="33">
        <v>150</v>
      </c>
      <c r="D153" s="115"/>
      <c r="E153" s="39" t="s">
        <v>88</v>
      </c>
      <c r="F153" s="40" t="s">
        <v>125</v>
      </c>
      <c r="G153" s="40" t="s">
        <v>28</v>
      </c>
      <c r="H153" s="40" t="s">
        <v>29</v>
      </c>
      <c r="I153" s="38">
        <v>1150</v>
      </c>
      <c r="J153" s="17">
        <v>5</v>
      </c>
      <c r="K153" s="79">
        <f t="shared" si="10"/>
        <v>0</v>
      </c>
      <c r="L153" s="81">
        <f t="shared" si="11"/>
        <v>0</v>
      </c>
      <c r="M153" s="82"/>
      <c r="N153" s="83">
        <f t="shared" si="12"/>
        <v>1</v>
      </c>
      <c r="O153" s="80"/>
      <c r="P153" s="80"/>
      <c r="Q153" s="80"/>
      <c r="R153" s="84">
        <f t="shared" si="13"/>
        <v>5</v>
      </c>
      <c r="S153" s="19" t="str">
        <f t="shared" si="9"/>
        <v>OK</v>
      </c>
      <c r="T153" s="103"/>
      <c r="U153" s="103"/>
      <c r="V153" s="103"/>
      <c r="W153" s="103"/>
      <c r="X153" s="103"/>
      <c r="Y153" s="50"/>
      <c r="Z153" s="50"/>
      <c r="AA153" s="50"/>
      <c r="AB153" s="50"/>
      <c r="AC153" s="50"/>
      <c r="AD153" s="50"/>
      <c r="AE153" s="50"/>
      <c r="AF153" s="51"/>
      <c r="AG153" s="51"/>
      <c r="AH153" s="51"/>
      <c r="AI153" s="51"/>
    </row>
    <row r="154" spans="1:35" ht="40" customHeight="1" x14ac:dyDescent="0.35">
      <c r="A154" s="109"/>
      <c r="B154" s="112"/>
      <c r="C154" s="33">
        <v>151</v>
      </c>
      <c r="D154" s="115"/>
      <c r="E154" s="39" t="s">
        <v>89</v>
      </c>
      <c r="F154" s="40" t="s">
        <v>37</v>
      </c>
      <c r="G154" s="40" t="s">
        <v>28</v>
      </c>
      <c r="H154" s="40" t="s">
        <v>29</v>
      </c>
      <c r="I154" s="38">
        <v>240</v>
      </c>
      <c r="J154" s="17">
        <v>200</v>
      </c>
      <c r="K154" s="79">
        <f t="shared" si="10"/>
        <v>0</v>
      </c>
      <c r="L154" s="81">
        <f t="shared" si="11"/>
        <v>0</v>
      </c>
      <c r="M154" s="82"/>
      <c r="N154" s="83">
        <f t="shared" si="12"/>
        <v>50</v>
      </c>
      <c r="O154" s="80"/>
      <c r="P154" s="80"/>
      <c r="Q154" s="80"/>
      <c r="R154" s="84">
        <f t="shared" si="13"/>
        <v>200</v>
      </c>
      <c r="S154" s="19" t="str">
        <f t="shared" si="9"/>
        <v>OK</v>
      </c>
      <c r="T154" s="103"/>
      <c r="U154" s="103"/>
      <c r="V154" s="103"/>
      <c r="W154" s="103"/>
      <c r="X154" s="103"/>
      <c r="Y154" s="50"/>
      <c r="Z154" s="50"/>
      <c r="AA154" s="50"/>
      <c r="AB154" s="50"/>
      <c r="AC154" s="50"/>
      <c r="AD154" s="50"/>
      <c r="AE154" s="50"/>
      <c r="AF154" s="51"/>
      <c r="AG154" s="51"/>
      <c r="AH154" s="51"/>
      <c r="AI154" s="51"/>
    </row>
    <row r="155" spans="1:35" ht="40" customHeight="1" x14ac:dyDescent="0.35">
      <c r="A155" s="109"/>
      <c r="B155" s="112"/>
      <c r="C155" s="33">
        <v>152</v>
      </c>
      <c r="D155" s="115"/>
      <c r="E155" s="39" t="s">
        <v>90</v>
      </c>
      <c r="F155" s="40" t="s">
        <v>37</v>
      </c>
      <c r="G155" s="40" t="s">
        <v>28</v>
      </c>
      <c r="H155" s="40" t="s">
        <v>29</v>
      </c>
      <c r="I155" s="38">
        <v>135</v>
      </c>
      <c r="J155" s="17">
        <v>200</v>
      </c>
      <c r="K155" s="79">
        <f t="shared" si="10"/>
        <v>20</v>
      </c>
      <c r="L155" s="81">
        <f t="shared" si="11"/>
        <v>20</v>
      </c>
      <c r="M155" s="82"/>
      <c r="N155" s="83">
        <f t="shared" si="12"/>
        <v>50</v>
      </c>
      <c r="O155" s="80"/>
      <c r="P155" s="80"/>
      <c r="Q155" s="80"/>
      <c r="R155" s="84">
        <f t="shared" si="13"/>
        <v>180</v>
      </c>
      <c r="S155" s="19" t="str">
        <f t="shared" si="9"/>
        <v>OK</v>
      </c>
      <c r="T155" s="103"/>
      <c r="U155" s="103">
        <v>20</v>
      </c>
      <c r="V155" s="103"/>
      <c r="W155" s="103"/>
      <c r="X155" s="103"/>
      <c r="Y155" s="50"/>
      <c r="Z155" s="50"/>
      <c r="AA155" s="50"/>
      <c r="AB155" s="50"/>
      <c r="AC155" s="50"/>
      <c r="AD155" s="50"/>
      <c r="AE155" s="50"/>
      <c r="AF155" s="51"/>
      <c r="AG155" s="51"/>
      <c r="AH155" s="51"/>
      <c r="AI155" s="51"/>
    </row>
    <row r="156" spans="1:35" ht="40" customHeight="1" x14ac:dyDescent="0.35">
      <c r="A156" s="109"/>
      <c r="B156" s="112"/>
      <c r="C156" s="33">
        <v>153</v>
      </c>
      <c r="D156" s="115"/>
      <c r="E156" s="39" t="s">
        <v>91</v>
      </c>
      <c r="F156" s="40" t="s">
        <v>37</v>
      </c>
      <c r="G156" s="40" t="s">
        <v>92</v>
      </c>
      <c r="H156" s="40" t="s">
        <v>29</v>
      </c>
      <c r="I156" s="38">
        <v>24.21</v>
      </c>
      <c r="J156" s="17">
        <v>400</v>
      </c>
      <c r="K156" s="79">
        <f t="shared" si="10"/>
        <v>20</v>
      </c>
      <c r="L156" s="81">
        <f t="shared" si="11"/>
        <v>20</v>
      </c>
      <c r="M156" s="82"/>
      <c r="N156" s="83">
        <f t="shared" si="12"/>
        <v>100</v>
      </c>
      <c r="O156" s="80"/>
      <c r="P156" s="80"/>
      <c r="Q156" s="80"/>
      <c r="R156" s="84">
        <f t="shared" si="13"/>
        <v>380</v>
      </c>
      <c r="S156" s="19" t="str">
        <f t="shared" si="9"/>
        <v>OK</v>
      </c>
      <c r="T156" s="103"/>
      <c r="U156" s="103">
        <v>20</v>
      </c>
      <c r="V156" s="103"/>
      <c r="W156" s="103"/>
      <c r="X156" s="103"/>
      <c r="Y156" s="50"/>
      <c r="Z156" s="50"/>
      <c r="AA156" s="50"/>
      <c r="AB156" s="50"/>
      <c r="AC156" s="50"/>
      <c r="AD156" s="50"/>
      <c r="AE156" s="50"/>
      <c r="AF156" s="51"/>
      <c r="AG156" s="51"/>
      <c r="AH156" s="51"/>
      <c r="AI156" s="51"/>
    </row>
    <row r="157" spans="1:35" ht="40" customHeight="1" x14ac:dyDescent="0.35">
      <c r="A157" s="109"/>
      <c r="B157" s="112"/>
      <c r="C157" s="33">
        <v>154</v>
      </c>
      <c r="D157" s="115"/>
      <c r="E157" s="39" t="s">
        <v>93</v>
      </c>
      <c r="F157" s="40" t="s">
        <v>125</v>
      </c>
      <c r="G157" s="40" t="s">
        <v>28</v>
      </c>
      <c r="H157" s="40" t="s">
        <v>29</v>
      </c>
      <c r="I157" s="38">
        <v>224</v>
      </c>
      <c r="J157" s="17">
        <v>120</v>
      </c>
      <c r="K157" s="79">
        <f t="shared" si="10"/>
        <v>0</v>
      </c>
      <c r="L157" s="81">
        <f t="shared" si="11"/>
        <v>0</v>
      </c>
      <c r="M157" s="82"/>
      <c r="N157" s="83">
        <f t="shared" si="12"/>
        <v>30</v>
      </c>
      <c r="O157" s="80"/>
      <c r="P157" s="80"/>
      <c r="Q157" s="80"/>
      <c r="R157" s="84">
        <f t="shared" si="13"/>
        <v>120</v>
      </c>
      <c r="S157" s="19" t="str">
        <f t="shared" si="9"/>
        <v>OK</v>
      </c>
      <c r="T157" s="103"/>
      <c r="U157" s="103"/>
      <c r="V157" s="103"/>
      <c r="W157" s="103"/>
      <c r="X157" s="103"/>
      <c r="Y157" s="50"/>
      <c r="Z157" s="50"/>
      <c r="AA157" s="50"/>
      <c r="AB157" s="50"/>
      <c r="AC157" s="50"/>
      <c r="AD157" s="50"/>
      <c r="AE157" s="50"/>
      <c r="AF157" s="51"/>
      <c r="AG157" s="51"/>
      <c r="AH157" s="51"/>
      <c r="AI157" s="51"/>
    </row>
    <row r="158" spans="1:35" ht="40" customHeight="1" x14ac:dyDescent="0.35">
      <c r="A158" s="110"/>
      <c r="B158" s="113"/>
      <c r="C158" s="33">
        <v>155</v>
      </c>
      <c r="D158" s="116"/>
      <c r="E158" s="39" t="s">
        <v>94</v>
      </c>
      <c r="F158" s="40" t="s">
        <v>125</v>
      </c>
      <c r="G158" s="40" t="s">
        <v>28</v>
      </c>
      <c r="H158" s="40" t="s">
        <v>29</v>
      </c>
      <c r="I158" s="38">
        <v>245</v>
      </c>
      <c r="J158" s="17">
        <v>10</v>
      </c>
      <c r="K158" s="79">
        <f t="shared" si="10"/>
        <v>0</v>
      </c>
      <c r="L158" s="81">
        <f t="shared" si="11"/>
        <v>0</v>
      </c>
      <c r="M158" s="82"/>
      <c r="N158" s="83">
        <f t="shared" si="12"/>
        <v>2</v>
      </c>
      <c r="O158" s="80"/>
      <c r="P158" s="80"/>
      <c r="Q158" s="80"/>
      <c r="R158" s="84">
        <f t="shared" si="13"/>
        <v>10</v>
      </c>
      <c r="S158" s="19" t="str">
        <f t="shared" si="9"/>
        <v>OK</v>
      </c>
      <c r="T158" s="103"/>
      <c r="U158" s="103"/>
      <c r="V158" s="103"/>
      <c r="W158" s="103"/>
      <c r="X158" s="103"/>
      <c r="Y158" s="50"/>
      <c r="Z158" s="50"/>
      <c r="AA158" s="50"/>
      <c r="AB158" s="50"/>
      <c r="AC158" s="50"/>
      <c r="AD158" s="50"/>
      <c r="AE158" s="50"/>
      <c r="AF158" s="51"/>
      <c r="AG158" s="51"/>
      <c r="AH158" s="51"/>
      <c r="AI158" s="51"/>
    </row>
    <row r="159" spans="1:35" ht="40" customHeight="1" x14ac:dyDescent="0.35">
      <c r="A159" s="108" t="s">
        <v>143</v>
      </c>
      <c r="B159" s="111">
        <v>5</v>
      </c>
      <c r="C159" s="33">
        <v>156</v>
      </c>
      <c r="D159" s="114" t="s">
        <v>123</v>
      </c>
      <c r="E159" s="39" t="s">
        <v>27</v>
      </c>
      <c r="F159" s="40" t="s">
        <v>125</v>
      </c>
      <c r="G159" s="40" t="s">
        <v>28</v>
      </c>
      <c r="H159" s="40" t="s">
        <v>29</v>
      </c>
      <c r="I159" s="38">
        <v>250</v>
      </c>
      <c r="J159" s="17">
        <v>0</v>
      </c>
      <c r="K159" s="79">
        <f t="shared" si="10"/>
        <v>0</v>
      </c>
      <c r="L159" s="81">
        <f t="shared" si="11"/>
        <v>0</v>
      </c>
      <c r="M159" s="82"/>
      <c r="N159" s="83">
        <f t="shared" si="12"/>
        <v>0</v>
      </c>
      <c r="O159" s="80"/>
      <c r="P159" s="80"/>
      <c r="Q159" s="80"/>
      <c r="R159" s="84">
        <f t="shared" si="13"/>
        <v>0</v>
      </c>
      <c r="S159" s="19" t="str">
        <f t="shared" si="9"/>
        <v>OK</v>
      </c>
      <c r="T159" s="103"/>
      <c r="U159" s="103"/>
      <c r="V159" s="103"/>
      <c r="W159" s="103"/>
      <c r="X159" s="103"/>
      <c r="Y159" s="50"/>
      <c r="Z159" s="50"/>
      <c r="AA159" s="50"/>
      <c r="AB159" s="50"/>
      <c r="AC159" s="50"/>
      <c r="AD159" s="50"/>
      <c r="AE159" s="50"/>
      <c r="AF159" s="51"/>
      <c r="AG159" s="51"/>
      <c r="AH159" s="51"/>
      <c r="AI159" s="51"/>
    </row>
    <row r="160" spans="1:35" ht="40" customHeight="1" x14ac:dyDescent="0.35">
      <c r="A160" s="109"/>
      <c r="B160" s="112"/>
      <c r="C160" s="33">
        <v>157</v>
      </c>
      <c r="D160" s="115"/>
      <c r="E160" s="39" t="s">
        <v>30</v>
      </c>
      <c r="F160" s="40" t="s">
        <v>31</v>
      </c>
      <c r="G160" s="40" t="s">
        <v>28</v>
      </c>
      <c r="H160" s="40" t="s">
        <v>29</v>
      </c>
      <c r="I160" s="38">
        <v>20</v>
      </c>
      <c r="J160" s="17">
        <v>0</v>
      </c>
      <c r="K160" s="79">
        <f t="shared" si="10"/>
        <v>0</v>
      </c>
      <c r="L160" s="81">
        <f t="shared" si="11"/>
        <v>0</v>
      </c>
      <c r="M160" s="82"/>
      <c r="N160" s="83">
        <f t="shared" si="12"/>
        <v>0</v>
      </c>
      <c r="O160" s="80"/>
      <c r="P160" s="80"/>
      <c r="Q160" s="80"/>
      <c r="R160" s="84">
        <f t="shared" si="13"/>
        <v>0</v>
      </c>
      <c r="S160" s="19" t="str">
        <f t="shared" si="9"/>
        <v>OK</v>
      </c>
      <c r="T160" s="103"/>
      <c r="U160" s="103"/>
      <c r="V160" s="103"/>
      <c r="W160" s="103"/>
      <c r="X160" s="103"/>
      <c r="Y160" s="50"/>
      <c r="Z160" s="50"/>
      <c r="AA160" s="50"/>
      <c r="AB160" s="50"/>
      <c r="AC160" s="50"/>
      <c r="AD160" s="50"/>
      <c r="AE160" s="50"/>
      <c r="AF160" s="51"/>
      <c r="AG160" s="51"/>
      <c r="AH160" s="51"/>
      <c r="AI160" s="51"/>
    </row>
    <row r="161" spans="1:35" ht="40" customHeight="1" x14ac:dyDescent="0.35">
      <c r="A161" s="109"/>
      <c r="B161" s="112"/>
      <c r="C161" s="33">
        <v>158</v>
      </c>
      <c r="D161" s="115"/>
      <c r="E161" s="39" t="s">
        <v>32</v>
      </c>
      <c r="F161" s="40" t="s">
        <v>125</v>
      </c>
      <c r="G161" s="40" t="s">
        <v>28</v>
      </c>
      <c r="H161" s="40" t="s">
        <v>29</v>
      </c>
      <c r="I161" s="38">
        <v>32</v>
      </c>
      <c r="J161" s="17">
        <v>0</v>
      </c>
      <c r="K161" s="79">
        <f t="shared" si="10"/>
        <v>0</v>
      </c>
      <c r="L161" s="81">
        <f t="shared" si="11"/>
        <v>0</v>
      </c>
      <c r="M161" s="82"/>
      <c r="N161" s="83">
        <f t="shared" si="12"/>
        <v>0</v>
      </c>
      <c r="O161" s="80"/>
      <c r="P161" s="80"/>
      <c r="Q161" s="80"/>
      <c r="R161" s="84">
        <f t="shared" si="13"/>
        <v>0</v>
      </c>
      <c r="S161" s="19" t="str">
        <f t="shared" si="9"/>
        <v>OK</v>
      </c>
      <c r="T161" s="103"/>
      <c r="U161" s="103"/>
      <c r="V161" s="103"/>
      <c r="W161" s="103"/>
      <c r="X161" s="103"/>
      <c r="Y161" s="50"/>
      <c r="Z161" s="50"/>
      <c r="AA161" s="50"/>
      <c r="AB161" s="50"/>
      <c r="AC161" s="50"/>
      <c r="AD161" s="50"/>
      <c r="AE161" s="50"/>
      <c r="AF161" s="51"/>
      <c r="AG161" s="51"/>
      <c r="AH161" s="51"/>
      <c r="AI161" s="51"/>
    </row>
    <row r="162" spans="1:35" ht="40" customHeight="1" x14ac:dyDescent="0.35">
      <c r="A162" s="109"/>
      <c r="B162" s="112"/>
      <c r="C162" s="33">
        <v>159</v>
      </c>
      <c r="D162" s="115"/>
      <c r="E162" s="39" t="s">
        <v>33</v>
      </c>
      <c r="F162" s="40" t="s">
        <v>125</v>
      </c>
      <c r="G162" s="40" t="s">
        <v>34</v>
      </c>
      <c r="H162" s="40" t="s">
        <v>29</v>
      </c>
      <c r="I162" s="38">
        <v>52</v>
      </c>
      <c r="J162" s="17">
        <v>0</v>
      </c>
      <c r="K162" s="79">
        <f t="shared" si="10"/>
        <v>0</v>
      </c>
      <c r="L162" s="81">
        <f t="shared" si="11"/>
        <v>0</v>
      </c>
      <c r="M162" s="82"/>
      <c r="N162" s="83">
        <f t="shared" si="12"/>
        <v>0</v>
      </c>
      <c r="O162" s="80"/>
      <c r="P162" s="80"/>
      <c r="Q162" s="80"/>
      <c r="R162" s="84">
        <f t="shared" si="13"/>
        <v>0</v>
      </c>
      <c r="S162" s="19" t="str">
        <f t="shared" si="9"/>
        <v>OK</v>
      </c>
      <c r="T162" s="103"/>
      <c r="U162" s="103"/>
      <c r="V162" s="103"/>
      <c r="W162" s="103"/>
      <c r="X162" s="103"/>
      <c r="Y162" s="50"/>
      <c r="Z162" s="50"/>
      <c r="AA162" s="50"/>
      <c r="AB162" s="50"/>
      <c r="AC162" s="50"/>
      <c r="AD162" s="50"/>
      <c r="AE162" s="50"/>
      <c r="AF162" s="51"/>
      <c r="AG162" s="51"/>
      <c r="AH162" s="51"/>
      <c r="AI162" s="51"/>
    </row>
    <row r="163" spans="1:35" ht="40" customHeight="1" x14ac:dyDescent="0.35">
      <c r="A163" s="109"/>
      <c r="B163" s="112"/>
      <c r="C163" s="33">
        <v>160</v>
      </c>
      <c r="D163" s="115"/>
      <c r="E163" s="39" t="s">
        <v>35</v>
      </c>
      <c r="F163" s="40" t="s">
        <v>125</v>
      </c>
      <c r="G163" s="40" t="s">
        <v>36</v>
      </c>
      <c r="H163" s="40" t="s">
        <v>29</v>
      </c>
      <c r="I163" s="38">
        <v>75</v>
      </c>
      <c r="J163" s="17">
        <v>0</v>
      </c>
      <c r="K163" s="79">
        <f t="shared" si="10"/>
        <v>0</v>
      </c>
      <c r="L163" s="81">
        <f t="shared" si="11"/>
        <v>0</v>
      </c>
      <c r="M163" s="82"/>
      <c r="N163" s="83">
        <f t="shared" si="12"/>
        <v>0</v>
      </c>
      <c r="O163" s="80"/>
      <c r="P163" s="80"/>
      <c r="Q163" s="80"/>
      <c r="R163" s="84">
        <f t="shared" si="13"/>
        <v>0</v>
      </c>
      <c r="S163" s="19" t="str">
        <f t="shared" si="9"/>
        <v>OK</v>
      </c>
      <c r="T163" s="103"/>
      <c r="U163" s="103"/>
      <c r="V163" s="103"/>
      <c r="W163" s="103"/>
      <c r="X163" s="103"/>
      <c r="Y163" s="50"/>
      <c r="Z163" s="50"/>
      <c r="AA163" s="50"/>
      <c r="AB163" s="50"/>
      <c r="AC163" s="50"/>
      <c r="AD163" s="50"/>
      <c r="AE163" s="50"/>
      <c r="AF163" s="51"/>
      <c r="AG163" s="51"/>
      <c r="AH163" s="51"/>
      <c r="AI163" s="51"/>
    </row>
    <row r="164" spans="1:35" ht="40" customHeight="1" x14ac:dyDescent="0.35">
      <c r="A164" s="109"/>
      <c r="B164" s="112"/>
      <c r="C164" s="33">
        <v>161</v>
      </c>
      <c r="D164" s="115"/>
      <c r="E164" s="39" t="s">
        <v>127</v>
      </c>
      <c r="F164" s="40" t="s">
        <v>125</v>
      </c>
      <c r="G164" s="40" t="s">
        <v>28</v>
      </c>
      <c r="H164" s="40" t="s">
        <v>29</v>
      </c>
      <c r="I164" s="38">
        <v>6.59</v>
      </c>
      <c r="J164" s="17">
        <v>0</v>
      </c>
      <c r="K164" s="79">
        <f t="shared" si="10"/>
        <v>0</v>
      </c>
      <c r="L164" s="81">
        <f t="shared" si="11"/>
        <v>0</v>
      </c>
      <c r="M164" s="82"/>
      <c r="N164" s="83">
        <f t="shared" si="12"/>
        <v>0</v>
      </c>
      <c r="O164" s="80"/>
      <c r="P164" s="80"/>
      <c r="Q164" s="80"/>
      <c r="R164" s="84">
        <f t="shared" si="13"/>
        <v>0</v>
      </c>
      <c r="S164" s="19" t="str">
        <f t="shared" si="9"/>
        <v>OK</v>
      </c>
      <c r="T164" s="103"/>
      <c r="U164" s="103"/>
      <c r="V164" s="103"/>
      <c r="W164" s="103"/>
      <c r="X164" s="103"/>
      <c r="Y164" s="50"/>
      <c r="Z164" s="50"/>
      <c r="AA164" s="50"/>
      <c r="AB164" s="50"/>
      <c r="AC164" s="50"/>
      <c r="AD164" s="50"/>
      <c r="AE164" s="50"/>
      <c r="AF164" s="51"/>
      <c r="AG164" s="51"/>
      <c r="AH164" s="51"/>
      <c r="AI164" s="51"/>
    </row>
    <row r="165" spans="1:35" ht="40" customHeight="1" x14ac:dyDescent="0.35">
      <c r="A165" s="109"/>
      <c r="B165" s="112"/>
      <c r="C165" s="33">
        <v>162</v>
      </c>
      <c r="D165" s="115"/>
      <c r="E165" s="39" t="s">
        <v>41</v>
      </c>
      <c r="F165" s="40" t="s">
        <v>10</v>
      </c>
      <c r="G165" s="40" t="s">
        <v>28</v>
      </c>
      <c r="H165" s="40" t="s">
        <v>29</v>
      </c>
      <c r="I165" s="38">
        <v>74.28</v>
      </c>
      <c r="J165" s="17">
        <v>0</v>
      </c>
      <c r="K165" s="79">
        <f t="shared" si="10"/>
        <v>0</v>
      </c>
      <c r="L165" s="81">
        <f t="shared" si="11"/>
        <v>0</v>
      </c>
      <c r="M165" s="82"/>
      <c r="N165" s="83">
        <f t="shared" si="12"/>
        <v>0</v>
      </c>
      <c r="O165" s="80"/>
      <c r="P165" s="80"/>
      <c r="Q165" s="80"/>
      <c r="R165" s="84">
        <f t="shared" si="13"/>
        <v>0</v>
      </c>
      <c r="S165" s="19" t="str">
        <f t="shared" si="9"/>
        <v>OK</v>
      </c>
      <c r="T165" s="103"/>
      <c r="U165" s="103"/>
      <c r="V165" s="103"/>
      <c r="W165" s="103"/>
      <c r="X165" s="103"/>
      <c r="Y165" s="50"/>
      <c r="Z165" s="50"/>
      <c r="AA165" s="50"/>
      <c r="AB165" s="50"/>
      <c r="AC165" s="50"/>
      <c r="AD165" s="50"/>
      <c r="AE165" s="50"/>
      <c r="AF165" s="51"/>
      <c r="AG165" s="51"/>
      <c r="AH165" s="51"/>
      <c r="AI165" s="51"/>
    </row>
    <row r="166" spans="1:35" ht="40" customHeight="1" x14ac:dyDescent="0.35">
      <c r="A166" s="109"/>
      <c r="B166" s="112"/>
      <c r="C166" s="33">
        <v>163</v>
      </c>
      <c r="D166" s="115"/>
      <c r="E166" s="39" t="s">
        <v>42</v>
      </c>
      <c r="F166" s="40" t="s">
        <v>43</v>
      </c>
      <c r="G166" s="40" t="s">
        <v>28</v>
      </c>
      <c r="H166" s="40" t="s">
        <v>29</v>
      </c>
      <c r="I166" s="38">
        <v>26.57</v>
      </c>
      <c r="J166" s="17">
        <v>0</v>
      </c>
      <c r="K166" s="79">
        <f t="shared" si="10"/>
        <v>0</v>
      </c>
      <c r="L166" s="81">
        <f t="shared" si="11"/>
        <v>0</v>
      </c>
      <c r="M166" s="82"/>
      <c r="N166" s="83">
        <f t="shared" si="12"/>
        <v>0</v>
      </c>
      <c r="O166" s="80"/>
      <c r="P166" s="80"/>
      <c r="Q166" s="80"/>
      <c r="R166" s="84">
        <f t="shared" si="13"/>
        <v>0</v>
      </c>
      <c r="S166" s="19" t="str">
        <f t="shared" si="9"/>
        <v>OK</v>
      </c>
      <c r="T166" s="103"/>
      <c r="U166" s="103"/>
      <c r="V166" s="103"/>
      <c r="W166" s="103"/>
      <c r="X166" s="103"/>
      <c r="Y166" s="50"/>
      <c r="Z166" s="50"/>
      <c r="AA166" s="50"/>
      <c r="AB166" s="50"/>
      <c r="AC166" s="50"/>
      <c r="AD166" s="50"/>
      <c r="AE166" s="50"/>
      <c r="AF166" s="51"/>
      <c r="AG166" s="51"/>
      <c r="AH166" s="51"/>
      <c r="AI166" s="51"/>
    </row>
    <row r="167" spans="1:35" ht="40" customHeight="1" x14ac:dyDescent="0.35">
      <c r="A167" s="109"/>
      <c r="B167" s="112"/>
      <c r="C167" s="33">
        <v>164</v>
      </c>
      <c r="D167" s="115"/>
      <c r="E167" s="39" t="s">
        <v>44</v>
      </c>
      <c r="F167" s="40" t="s">
        <v>37</v>
      </c>
      <c r="G167" s="40" t="s">
        <v>45</v>
      </c>
      <c r="H167" s="40" t="s">
        <v>29</v>
      </c>
      <c r="I167" s="38">
        <v>34.21</v>
      </c>
      <c r="J167" s="17">
        <v>0</v>
      </c>
      <c r="K167" s="79">
        <f t="shared" si="10"/>
        <v>0</v>
      </c>
      <c r="L167" s="81">
        <f t="shared" si="11"/>
        <v>0</v>
      </c>
      <c r="M167" s="82"/>
      <c r="N167" s="83">
        <f t="shared" si="12"/>
        <v>0</v>
      </c>
      <c r="O167" s="80"/>
      <c r="P167" s="80"/>
      <c r="Q167" s="80"/>
      <c r="R167" s="84">
        <f t="shared" si="13"/>
        <v>0</v>
      </c>
      <c r="S167" s="19" t="str">
        <f t="shared" si="9"/>
        <v>OK</v>
      </c>
      <c r="T167" s="103"/>
      <c r="U167" s="103"/>
      <c r="V167" s="103"/>
      <c r="W167" s="103"/>
      <c r="X167" s="103"/>
      <c r="Y167" s="50"/>
      <c r="Z167" s="50"/>
      <c r="AA167" s="50"/>
      <c r="AB167" s="50"/>
      <c r="AC167" s="50"/>
      <c r="AD167" s="50"/>
      <c r="AE167" s="50"/>
      <c r="AF167" s="51"/>
      <c r="AG167" s="51"/>
      <c r="AH167" s="51"/>
      <c r="AI167" s="51"/>
    </row>
    <row r="168" spans="1:35" ht="40" customHeight="1" x14ac:dyDescent="0.35">
      <c r="A168" s="109"/>
      <c r="B168" s="112"/>
      <c r="C168" s="33">
        <v>165</v>
      </c>
      <c r="D168" s="115"/>
      <c r="E168" s="39" t="s">
        <v>46</v>
      </c>
      <c r="F168" s="40" t="s">
        <v>37</v>
      </c>
      <c r="G168" s="40" t="s">
        <v>99</v>
      </c>
      <c r="H168" s="40" t="s">
        <v>29</v>
      </c>
      <c r="I168" s="38">
        <v>27</v>
      </c>
      <c r="J168" s="17">
        <v>0</v>
      </c>
      <c r="K168" s="79">
        <f t="shared" si="10"/>
        <v>0</v>
      </c>
      <c r="L168" s="81">
        <f t="shared" si="11"/>
        <v>0</v>
      </c>
      <c r="M168" s="82"/>
      <c r="N168" s="83">
        <f t="shared" si="12"/>
        <v>0</v>
      </c>
      <c r="O168" s="80"/>
      <c r="P168" s="80"/>
      <c r="Q168" s="80"/>
      <c r="R168" s="84">
        <f t="shared" si="13"/>
        <v>0</v>
      </c>
      <c r="S168" s="19" t="str">
        <f t="shared" si="9"/>
        <v>OK</v>
      </c>
      <c r="T168" s="103"/>
      <c r="U168" s="103"/>
      <c r="V168" s="103"/>
      <c r="W168" s="103"/>
      <c r="X168" s="103"/>
      <c r="Y168" s="50"/>
      <c r="Z168" s="50"/>
      <c r="AA168" s="50"/>
      <c r="AB168" s="50"/>
      <c r="AC168" s="50"/>
      <c r="AD168" s="50"/>
      <c r="AE168" s="50"/>
      <c r="AF168" s="51"/>
      <c r="AG168" s="51"/>
      <c r="AH168" s="51"/>
      <c r="AI168" s="51"/>
    </row>
    <row r="169" spans="1:35" ht="40" customHeight="1" x14ac:dyDescent="0.35">
      <c r="A169" s="109"/>
      <c r="B169" s="112"/>
      <c r="C169" s="33">
        <v>166</v>
      </c>
      <c r="D169" s="115"/>
      <c r="E169" s="39" t="s">
        <v>48</v>
      </c>
      <c r="F169" s="40" t="s">
        <v>37</v>
      </c>
      <c r="G169" s="40" t="s">
        <v>49</v>
      </c>
      <c r="H169" s="40" t="s">
        <v>29</v>
      </c>
      <c r="I169" s="38">
        <v>19.21</v>
      </c>
      <c r="J169" s="17">
        <v>0</v>
      </c>
      <c r="K169" s="79">
        <f t="shared" si="10"/>
        <v>0</v>
      </c>
      <c r="L169" s="81">
        <f t="shared" si="11"/>
        <v>0</v>
      </c>
      <c r="M169" s="82"/>
      <c r="N169" s="83">
        <f t="shared" si="12"/>
        <v>0</v>
      </c>
      <c r="O169" s="80"/>
      <c r="P169" s="80"/>
      <c r="Q169" s="80"/>
      <c r="R169" s="84">
        <f t="shared" si="13"/>
        <v>0</v>
      </c>
      <c r="S169" s="19" t="str">
        <f t="shared" si="9"/>
        <v>OK</v>
      </c>
      <c r="T169" s="103"/>
      <c r="U169" s="103"/>
      <c r="V169" s="103"/>
      <c r="W169" s="103"/>
      <c r="X169" s="103"/>
      <c r="Y169" s="50"/>
      <c r="Z169" s="50"/>
      <c r="AA169" s="50"/>
      <c r="AB169" s="50"/>
      <c r="AC169" s="50"/>
      <c r="AD169" s="50"/>
      <c r="AE169" s="50"/>
      <c r="AF169" s="51"/>
      <c r="AG169" s="51"/>
      <c r="AH169" s="51"/>
      <c r="AI169" s="51"/>
    </row>
    <row r="170" spans="1:35" ht="40" customHeight="1" x14ac:dyDescent="0.35">
      <c r="A170" s="109"/>
      <c r="B170" s="112"/>
      <c r="C170" s="33">
        <v>167</v>
      </c>
      <c r="D170" s="115"/>
      <c r="E170" s="39" t="s">
        <v>50</v>
      </c>
      <c r="F170" s="40" t="s">
        <v>37</v>
      </c>
      <c r="G170" s="40" t="s">
        <v>51</v>
      </c>
      <c r="H170" s="40" t="s">
        <v>29</v>
      </c>
      <c r="I170" s="38">
        <v>240.3</v>
      </c>
      <c r="J170" s="17">
        <v>0</v>
      </c>
      <c r="K170" s="79">
        <f t="shared" si="10"/>
        <v>0</v>
      </c>
      <c r="L170" s="81">
        <f t="shared" si="11"/>
        <v>0</v>
      </c>
      <c r="M170" s="82"/>
      <c r="N170" s="83">
        <f t="shared" si="12"/>
        <v>0</v>
      </c>
      <c r="O170" s="80"/>
      <c r="P170" s="80"/>
      <c r="Q170" s="80"/>
      <c r="R170" s="84">
        <f t="shared" si="13"/>
        <v>0</v>
      </c>
      <c r="S170" s="19" t="str">
        <f t="shared" si="9"/>
        <v>OK</v>
      </c>
      <c r="T170" s="103"/>
      <c r="U170" s="103"/>
      <c r="V170" s="103"/>
      <c r="W170" s="103"/>
      <c r="X170" s="103"/>
      <c r="Y170" s="50"/>
      <c r="Z170" s="50"/>
      <c r="AA170" s="50"/>
      <c r="AB170" s="50"/>
      <c r="AC170" s="50"/>
      <c r="AD170" s="50"/>
      <c r="AE170" s="50"/>
      <c r="AF170" s="51"/>
      <c r="AG170" s="51"/>
      <c r="AH170" s="51"/>
      <c r="AI170" s="51"/>
    </row>
    <row r="171" spans="1:35" ht="40" customHeight="1" x14ac:dyDescent="0.35">
      <c r="A171" s="109"/>
      <c r="B171" s="112"/>
      <c r="C171" s="33">
        <v>168</v>
      </c>
      <c r="D171" s="115"/>
      <c r="E171" s="39" t="s">
        <v>52</v>
      </c>
      <c r="F171" s="40" t="s">
        <v>37</v>
      </c>
      <c r="G171" s="40" t="s">
        <v>53</v>
      </c>
      <c r="H171" s="40" t="s">
        <v>29</v>
      </c>
      <c r="I171" s="38">
        <v>262.35000000000002</v>
      </c>
      <c r="J171" s="17">
        <v>0</v>
      </c>
      <c r="K171" s="79">
        <f t="shared" si="10"/>
        <v>0</v>
      </c>
      <c r="L171" s="81">
        <f t="shared" si="11"/>
        <v>0</v>
      </c>
      <c r="M171" s="82"/>
      <c r="N171" s="83">
        <f t="shared" si="12"/>
        <v>0</v>
      </c>
      <c r="O171" s="80"/>
      <c r="P171" s="80"/>
      <c r="Q171" s="80"/>
      <c r="R171" s="84">
        <f t="shared" si="13"/>
        <v>0</v>
      </c>
      <c r="S171" s="19" t="str">
        <f t="shared" si="9"/>
        <v>OK</v>
      </c>
      <c r="T171" s="103"/>
      <c r="U171" s="103"/>
      <c r="V171" s="103"/>
      <c r="W171" s="103"/>
      <c r="X171" s="103"/>
      <c r="Y171" s="50"/>
      <c r="Z171" s="50"/>
      <c r="AA171" s="50"/>
      <c r="AB171" s="50"/>
      <c r="AC171" s="50"/>
      <c r="AD171" s="50"/>
      <c r="AE171" s="50"/>
      <c r="AF171" s="51"/>
      <c r="AG171" s="51"/>
      <c r="AH171" s="51"/>
      <c r="AI171" s="51"/>
    </row>
    <row r="172" spans="1:35" ht="40" customHeight="1" x14ac:dyDescent="0.35">
      <c r="A172" s="109"/>
      <c r="B172" s="112"/>
      <c r="C172" s="33">
        <v>169</v>
      </c>
      <c r="D172" s="115"/>
      <c r="E172" s="39" t="s">
        <v>54</v>
      </c>
      <c r="F172" s="40" t="s">
        <v>37</v>
      </c>
      <c r="G172" s="40" t="s">
        <v>95</v>
      </c>
      <c r="H172" s="40" t="s">
        <v>29</v>
      </c>
      <c r="I172" s="38">
        <v>86.48</v>
      </c>
      <c r="J172" s="17">
        <v>0</v>
      </c>
      <c r="K172" s="79">
        <f t="shared" si="10"/>
        <v>0</v>
      </c>
      <c r="L172" s="81">
        <f t="shared" si="11"/>
        <v>0</v>
      </c>
      <c r="M172" s="82"/>
      <c r="N172" s="83">
        <f t="shared" si="12"/>
        <v>0</v>
      </c>
      <c r="O172" s="80"/>
      <c r="P172" s="80"/>
      <c r="Q172" s="80"/>
      <c r="R172" s="84">
        <f t="shared" si="13"/>
        <v>0</v>
      </c>
      <c r="S172" s="19" t="str">
        <f t="shared" si="9"/>
        <v>OK</v>
      </c>
      <c r="T172" s="103"/>
      <c r="U172" s="103"/>
      <c r="V172" s="103"/>
      <c r="W172" s="103"/>
      <c r="X172" s="103"/>
      <c r="Y172" s="50"/>
      <c r="Z172" s="50"/>
      <c r="AA172" s="50"/>
      <c r="AB172" s="50"/>
      <c r="AC172" s="50"/>
      <c r="AD172" s="50"/>
      <c r="AE172" s="50"/>
      <c r="AF172" s="51"/>
      <c r="AG172" s="51"/>
      <c r="AH172" s="51"/>
      <c r="AI172" s="51"/>
    </row>
    <row r="173" spans="1:35" ht="40" customHeight="1" x14ac:dyDescent="0.35">
      <c r="A173" s="109"/>
      <c r="B173" s="112"/>
      <c r="C173" s="33">
        <v>170</v>
      </c>
      <c r="D173" s="115"/>
      <c r="E173" s="39" t="s">
        <v>56</v>
      </c>
      <c r="F173" s="40" t="s">
        <v>37</v>
      </c>
      <c r="G173" s="40" t="s">
        <v>96</v>
      </c>
      <c r="H173" s="40" t="s">
        <v>29</v>
      </c>
      <c r="I173" s="38">
        <v>33.17</v>
      </c>
      <c r="J173" s="17">
        <v>0</v>
      </c>
      <c r="K173" s="79">
        <f t="shared" si="10"/>
        <v>0</v>
      </c>
      <c r="L173" s="81">
        <f t="shared" si="11"/>
        <v>0</v>
      </c>
      <c r="M173" s="82"/>
      <c r="N173" s="83">
        <f t="shared" si="12"/>
        <v>0</v>
      </c>
      <c r="O173" s="80"/>
      <c r="P173" s="80"/>
      <c r="Q173" s="80"/>
      <c r="R173" s="84">
        <f t="shared" si="13"/>
        <v>0</v>
      </c>
      <c r="S173" s="19" t="str">
        <f t="shared" si="9"/>
        <v>OK</v>
      </c>
      <c r="T173" s="103"/>
      <c r="U173" s="103"/>
      <c r="V173" s="103"/>
      <c r="W173" s="103"/>
      <c r="X173" s="103"/>
      <c r="Y173" s="50"/>
      <c r="Z173" s="50"/>
      <c r="AA173" s="50"/>
      <c r="AB173" s="50"/>
      <c r="AC173" s="50"/>
      <c r="AD173" s="50"/>
      <c r="AE173" s="50"/>
      <c r="AF173" s="51"/>
      <c r="AG173" s="51"/>
      <c r="AH173" s="51"/>
      <c r="AI173" s="51"/>
    </row>
    <row r="174" spans="1:35" ht="40" customHeight="1" x14ac:dyDescent="0.35">
      <c r="A174" s="109"/>
      <c r="B174" s="112"/>
      <c r="C174" s="33">
        <v>171</v>
      </c>
      <c r="D174" s="115"/>
      <c r="E174" s="39" t="s">
        <v>58</v>
      </c>
      <c r="F174" s="40" t="s">
        <v>37</v>
      </c>
      <c r="G174" s="40" t="s">
        <v>59</v>
      </c>
      <c r="H174" s="40" t="s">
        <v>29</v>
      </c>
      <c r="I174" s="38">
        <v>74.31</v>
      </c>
      <c r="J174" s="17">
        <v>0</v>
      </c>
      <c r="K174" s="79">
        <f t="shared" si="10"/>
        <v>0</v>
      </c>
      <c r="L174" s="81">
        <f t="shared" si="11"/>
        <v>0</v>
      </c>
      <c r="M174" s="82"/>
      <c r="N174" s="83">
        <f t="shared" si="12"/>
        <v>0</v>
      </c>
      <c r="O174" s="80"/>
      <c r="P174" s="80"/>
      <c r="Q174" s="80"/>
      <c r="R174" s="84">
        <f t="shared" si="13"/>
        <v>0</v>
      </c>
      <c r="S174" s="19" t="str">
        <f t="shared" si="9"/>
        <v>OK</v>
      </c>
      <c r="T174" s="103"/>
      <c r="U174" s="103"/>
      <c r="V174" s="103"/>
      <c r="W174" s="103"/>
      <c r="X174" s="103"/>
      <c r="Y174" s="50"/>
      <c r="Z174" s="50"/>
      <c r="AA174" s="50"/>
      <c r="AB174" s="50"/>
      <c r="AC174" s="50"/>
      <c r="AD174" s="50"/>
      <c r="AE174" s="50"/>
      <c r="AF174" s="51"/>
      <c r="AG174" s="51"/>
      <c r="AH174" s="51"/>
      <c r="AI174" s="51"/>
    </row>
    <row r="175" spans="1:35" ht="40" customHeight="1" x14ac:dyDescent="0.35">
      <c r="A175" s="109"/>
      <c r="B175" s="112"/>
      <c r="C175" s="33">
        <v>172</v>
      </c>
      <c r="D175" s="115"/>
      <c r="E175" s="39" t="s">
        <v>60</v>
      </c>
      <c r="F175" s="40" t="s">
        <v>37</v>
      </c>
      <c r="G175" s="40" t="s">
        <v>61</v>
      </c>
      <c r="H175" s="40" t="s">
        <v>29</v>
      </c>
      <c r="I175" s="38">
        <v>124.47</v>
      </c>
      <c r="J175" s="17">
        <v>0</v>
      </c>
      <c r="K175" s="79">
        <f t="shared" si="10"/>
        <v>0</v>
      </c>
      <c r="L175" s="81">
        <f t="shared" si="11"/>
        <v>0</v>
      </c>
      <c r="M175" s="82"/>
      <c r="N175" s="83">
        <f t="shared" si="12"/>
        <v>0</v>
      </c>
      <c r="O175" s="80"/>
      <c r="P175" s="80"/>
      <c r="Q175" s="80"/>
      <c r="R175" s="84">
        <f t="shared" si="13"/>
        <v>0</v>
      </c>
      <c r="S175" s="19" t="str">
        <f t="shared" si="9"/>
        <v>OK</v>
      </c>
      <c r="T175" s="103"/>
      <c r="U175" s="103"/>
      <c r="V175" s="103"/>
      <c r="W175" s="103"/>
      <c r="X175" s="103"/>
      <c r="Y175" s="50"/>
      <c r="Z175" s="50"/>
      <c r="AA175" s="50"/>
      <c r="AB175" s="50"/>
      <c r="AC175" s="50"/>
      <c r="AD175" s="50"/>
      <c r="AE175" s="50"/>
      <c r="AF175" s="51"/>
      <c r="AG175" s="51"/>
      <c r="AH175" s="51"/>
      <c r="AI175" s="51"/>
    </row>
    <row r="176" spans="1:35" ht="40" customHeight="1" x14ac:dyDescent="0.35">
      <c r="A176" s="109"/>
      <c r="B176" s="112"/>
      <c r="C176" s="33">
        <v>173</v>
      </c>
      <c r="D176" s="115"/>
      <c r="E176" s="39" t="s">
        <v>62</v>
      </c>
      <c r="F176" s="40" t="s">
        <v>125</v>
      </c>
      <c r="G176" s="40" t="s">
        <v>63</v>
      </c>
      <c r="H176" s="40" t="s">
        <v>29</v>
      </c>
      <c r="I176" s="38">
        <v>1329.82</v>
      </c>
      <c r="J176" s="17">
        <v>0</v>
      </c>
      <c r="K176" s="79">
        <f t="shared" si="10"/>
        <v>0</v>
      </c>
      <c r="L176" s="81">
        <f t="shared" si="11"/>
        <v>0</v>
      </c>
      <c r="M176" s="82"/>
      <c r="N176" s="83">
        <f t="shared" si="12"/>
        <v>0</v>
      </c>
      <c r="O176" s="80"/>
      <c r="P176" s="80"/>
      <c r="Q176" s="80"/>
      <c r="R176" s="84">
        <f t="shared" si="13"/>
        <v>0</v>
      </c>
      <c r="S176" s="19" t="str">
        <f t="shared" si="9"/>
        <v>OK</v>
      </c>
      <c r="T176" s="103"/>
      <c r="U176" s="103"/>
      <c r="V176" s="103"/>
      <c r="W176" s="103"/>
      <c r="X176" s="103"/>
      <c r="Y176" s="50"/>
      <c r="Z176" s="50"/>
      <c r="AA176" s="50"/>
      <c r="AB176" s="50"/>
      <c r="AC176" s="50"/>
      <c r="AD176" s="50"/>
      <c r="AE176" s="50"/>
      <c r="AF176" s="51"/>
      <c r="AG176" s="51"/>
      <c r="AH176" s="51"/>
      <c r="AI176" s="51"/>
    </row>
    <row r="177" spans="1:35" ht="40" customHeight="1" x14ac:dyDescent="0.35">
      <c r="A177" s="109"/>
      <c r="B177" s="112"/>
      <c r="C177" s="33">
        <v>174</v>
      </c>
      <c r="D177" s="115"/>
      <c r="E177" s="39" t="s">
        <v>64</v>
      </c>
      <c r="F177" s="40" t="s">
        <v>125</v>
      </c>
      <c r="G177" s="40" t="s">
        <v>63</v>
      </c>
      <c r="H177" s="40" t="s">
        <v>29</v>
      </c>
      <c r="I177" s="38">
        <v>699.23</v>
      </c>
      <c r="J177" s="17">
        <v>0</v>
      </c>
      <c r="K177" s="79">
        <f t="shared" si="10"/>
        <v>0</v>
      </c>
      <c r="L177" s="81">
        <f t="shared" si="11"/>
        <v>0</v>
      </c>
      <c r="M177" s="82"/>
      <c r="N177" s="83">
        <f t="shared" si="12"/>
        <v>0</v>
      </c>
      <c r="O177" s="80"/>
      <c r="P177" s="80"/>
      <c r="Q177" s="80"/>
      <c r="R177" s="84">
        <f t="shared" si="13"/>
        <v>0</v>
      </c>
      <c r="S177" s="19" t="str">
        <f t="shared" si="9"/>
        <v>OK</v>
      </c>
      <c r="T177" s="103"/>
      <c r="U177" s="103"/>
      <c r="V177" s="103"/>
      <c r="W177" s="103"/>
      <c r="X177" s="103"/>
      <c r="Y177" s="50"/>
      <c r="Z177" s="50"/>
      <c r="AA177" s="50"/>
      <c r="AB177" s="50"/>
      <c r="AC177" s="50"/>
      <c r="AD177" s="50"/>
      <c r="AE177" s="50"/>
      <c r="AF177" s="51"/>
      <c r="AG177" s="51"/>
      <c r="AH177" s="51"/>
      <c r="AI177" s="51"/>
    </row>
    <row r="178" spans="1:35" ht="40" customHeight="1" x14ac:dyDescent="0.35">
      <c r="A178" s="109"/>
      <c r="B178" s="112"/>
      <c r="C178" s="33">
        <v>175</v>
      </c>
      <c r="D178" s="115"/>
      <c r="E178" s="39" t="s">
        <v>65</v>
      </c>
      <c r="F178" s="40" t="s">
        <v>125</v>
      </c>
      <c r="G178" s="40" t="s">
        <v>66</v>
      </c>
      <c r="H178" s="40" t="s">
        <v>29</v>
      </c>
      <c r="I178" s="38">
        <v>188.79</v>
      </c>
      <c r="J178" s="17">
        <v>0</v>
      </c>
      <c r="K178" s="79">
        <f t="shared" si="10"/>
        <v>0</v>
      </c>
      <c r="L178" s="81">
        <f t="shared" si="11"/>
        <v>0</v>
      </c>
      <c r="M178" s="82"/>
      <c r="N178" s="83">
        <f t="shared" si="12"/>
        <v>0</v>
      </c>
      <c r="O178" s="80"/>
      <c r="P178" s="80"/>
      <c r="Q178" s="80"/>
      <c r="R178" s="84">
        <f t="shared" si="13"/>
        <v>0</v>
      </c>
      <c r="S178" s="19" t="str">
        <f t="shared" si="9"/>
        <v>OK</v>
      </c>
      <c r="T178" s="103"/>
      <c r="U178" s="103"/>
      <c r="V178" s="103"/>
      <c r="W178" s="103"/>
      <c r="X178" s="103"/>
      <c r="Y178" s="50"/>
      <c r="Z178" s="50"/>
      <c r="AA178" s="50"/>
      <c r="AB178" s="50"/>
      <c r="AC178" s="50"/>
      <c r="AD178" s="50"/>
      <c r="AE178" s="50"/>
      <c r="AF178" s="51"/>
      <c r="AG178" s="51"/>
      <c r="AH178" s="51"/>
      <c r="AI178" s="51"/>
    </row>
    <row r="179" spans="1:35" ht="40" customHeight="1" x14ac:dyDescent="0.35">
      <c r="A179" s="109"/>
      <c r="B179" s="112"/>
      <c r="C179" s="33">
        <v>176</v>
      </c>
      <c r="D179" s="115"/>
      <c r="E179" s="39" t="s">
        <v>69</v>
      </c>
      <c r="F179" s="40" t="s">
        <v>125</v>
      </c>
      <c r="G179" s="40" t="s">
        <v>28</v>
      </c>
      <c r="H179" s="40" t="s">
        <v>29</v>
      </c>
      <c r="I179" s="38">
        <v>433.26</v>
      </c>
      <c r="J179" s="17">
        <v>0</v>
      </c>
      <c r="K179" s="79">
        <f t="shared" si="10"/>
        <v>0</v>
      </c>
      <c r="L179" s="81">
        <f t="shared" si="11"/>
        <v>0</v>
      </c>
      <c r="M179" s="82"/>
      <c r="N179" s="83">
        <f t="shared" si="12"/>
        <v>0</v>
      </c>
      <c r="O179" s="80"/>
      <c r="P179" s="80"/>
      <c r="Q179" s="80"/>
      <c r="R179" s="84">
        <f t="shared" si="13"/>
        <v>0</v>
      </c>
      <c r="S179" s="19" t="str">
        <f t="shared" si="9"/>
        <v>OK</v>
      </c>
      <c r="T179" s="103"/>
      <c r="U179" s="103"/>
      <c r="V179" s="103"/>
      <c r="W179" s="103"/>
      <c r="X179" s="103"/>
      <c r="Y179" s="50"/>
      <c r="Z179" s="50"/>
      <c r="AA179" s="50"/>
      <c r="AB179" s="50"/>
      <c r="AC179" s="50"/>
      <c r="AD179" s="50"/>
      <c r="AE179" s="50"/>
      <c r="AF179" s="51"/>
      <c r="AG179" s="51"/>
      <c r="AH179" s="51"/>
      <c r="AI179" s="51"/>
    </row>
    <row r="180" spans="1:35" ht="40" customHeight="1" x14ac:dyDescent="0.35">
      <c r="A180" s="109"/>
      <c r="B180" s="112"/>
      <c r="C180" s="33">
        <v>177</v>
      </c>
      <c r="D180" s="115"/>
      <c r="E180" s="39" t="s">
        <v>70</v>
      </c>
      <c r="F180" s="40" t="s">
        <v>125</v>
      </c>
      <c r="G180" s="40" t="s">
        <v>71</v>
      </c>
      <c r="H180" s="40" t="s">
        <v>29</v>
      </c>
      <c r="I180" s="38">
        <v>164.74</v>
      </c>
      <c r="J180" s="17">
        <v>0</v>
      </c>
      <c r="K180" s="79">
        <f t="shared" si="10"/>
        <v>0</v>
      </c>
      <c r="L180" s="81">
        <f t="shared" si="11"/>
        <v>0</v>
      </c>
      <c r="M180" s="82"/>
      <c r="N180" s="83">
        <f t="shared" si="12"/>
        <v>0</v>
      </c>
      <c r="O180" s="80"/>
      <c r="P180" s="80"/>
      <c r="Q180" s="80"/>
      <c r="R180" s="84">
        <f t="shared" si="13"/>
        <v>0</v>
      </c>
      <c r="S180" s="19" t="str">
        <f t="shared" si="9"/>
        <v>OK</v>
      </c>
      <c r="T180" s="103"/>
      <c r="U180" s="103"/>
      <c r="V180" s="103"/>
      <c r="W180" s="103"/>
      <c r="X180" s="103"/>
      <c r="Y180" s="50"/>
      <c r="Z180" s="50"/>
      <c r="AA180" s="50"/>
      <c r="AB180" s="50"/>
      <c r="AC180" s="50"/>
      <c r="AD180" s="50"/>
      <c r="AE180" s="50"/>
      <c r="AF180" s="51"/>
      <c r="AG180" s="51"/>
      <c r="AH180" s="51"/>
      <c r="AI180" s="51"/>
    </row>
    <row r="181" spans="1:35" ht="40" customHeight="1" x14ac:dyDescent="0.35">
      <c r="A181" s="109"/>
      <c r="B181" s="112"/>
      <c r="C181" s="33">
        <v>178</v>
      </c>
      <c r="D181" s="115"/>
      <c r="E181" s="39" t="s">
        <v>74</v>
      </c>
      <c r="F181" s="40" t="s">
        <v>125</v>
      </c>
      <c r="G181" s="40" t="s">
        <v>75</v>
      </c>
      <c r="H181" s="40" t="s">
        <v>29</v>
      </c>
      <c r="I181" s="38">
        <v>1340</v>
      </c>
      <c r="J181" s="17">
        <v>0</v>
      </c>
      <c r="K181" s="79">
        <f t="shared" si="10"/>
        <v>0</v>
      </c>
      <c r="L181" s="81">
        <f t="shared" si="11"/>
        <v>0</v>
      </c>
      <c r="M181" s="82"/>
      <c r="N181" s="83">
        <f t="shared" si="12"/>
        <v>0</v>
      </c>
      <c r="O181" s="80"/>
      <c r="P181" s="80"/>
      <c r="Q181" s="80"/>
      <c r="R181" s="84">
        <f t="shared" si="13"/>
        <v>0</v>
      </c>
      <c r="S181" s="19" t="str">
        <f t="shared" si="9"/>
        <v>OK</v>
      </c>
      <c r="T181" s="103"/>
      <c r="U181" s="103"/>
      <c r="V181" s="103"/>
      <c r="W181" s="103"/>
      <c r="X181" s="103"/>
      <c r="Y181" s="50"/>
      <c r="Z181" s="50"/>
      <c r="AA181" s="50"/>
      <c r="AB181" s="50"/>
      <c r="AC181" s="50"/>
      <c r="AD181" s="50"/>
      <c r="AE181" s="50"/>
      <c r="AF181" s="51"/>
      <c r="AG181" s="51"/>
      <c r="AH181" s="51"/>
      <c r="AI181" s="51"/>
    </row>
    <row r="182" spans="1:35" ht="40" customHeight="1" x14ac:dyDescent="0.35">
      <c r="A182" s="109"/>
      <c r="B182" s="112"/>
      <c r="C182" s="33">
        <v>179</v>
      </c>
      <c r="D182" s="115"/>
      <c r="E182" s="39" t="s">
        <v>76</v>
      </c>
      <c r="F182" s="40" t="s">
        <v>125</v>
      </c>
      <c r="G182" s="40" t="s">
        <v>28</v>
      </c>
      <c r="H182" s="40" t="s">
        <v>29</v>
      </c>
      <c r="I182" s="38">
        <v>716.77</v>
      </c>
      <c r="J182" s="17">
        <v>0</v>
      </c>
      <c r="K182" s="79">
        <f t="shared" si="10"/>
        <v>0</v>
      </c>
      <c r="L182" s="81">
        <f t="shared" si="11"/>
        <v>0</v>
      </c>
      <c r="M182" s="82"/>
      <c r="N182" s="83">
        <f t="shared" si="12"/>
        <v>0</v>
      </c>
      <c r="O182" s="80"/>
      <c r="P182" s="80"/>
      <c r="Q182" s="80"/>
      <c r="R182" s="84">
        <f t="shared" si="13"/>
        <v>0</v>
      </c>
      <c r="S182" s="19" t="str">
        <f t="shared" si="9"/>
        <v>OK</v>
      </c>
      <c r="T182" s="103"/>
      <c r="U182" s="103"/>
      <c r="V182" s="103"/>
      <c r="W182" s="103"/>
      <c r="X182" s="103"/>
      <c r="Y182" s="50"/>
      <c r="Z182" s="50"/>
      <c r="AA182" s="50"/>
      <c r="AB182" s="50"/>
      <c r="AC182" s="50"/>
      <c r="AD182" s="50"/>
      <c r="AE182" s="50"/>
      <c r="AF182" s="51"/>
      <c r="AG182" s="51"/>
      <c r="AH182" s="51"/>
      <c r="AI182" s="51"/>
    </row>
    <row r="183" spans="1:35" ht="40" customHeight="1" x14ac:dyDescent="0.35">
      <c r="A183" s="109"/>
      <c r="B183" s="112"/>
      <c r="C183" s="33">
        <v>180</v>
      </c>
      <c r="D183" s="115"/>
      <c r="E183" s="39" t="s">
        <v>78</v>
      </c>
      <c r="F183" s="40" t="s">
        <v>125</v>
      </c>
      <c r="G183" s="40" t="s">
        <v>28</v>
      </c>
      <c r="H183" s="40" t="s">
        <v>29</v>
      </c>
      <c r="I183" s="38">
        <v>90</v>
      </c>
      <c r="J183" s="17">
        <v>0</v>
      </c>
      <c r="K183" s="79">
        <f t="shared" si="10"/>
        <v>0</v>
      </c>
      <c r="L183" s="81">
        <f t="shared" si="11"/>
        <v>0</v>
      </c>
      <c r="M183" s="82"/>
      <c r="N183" s="83">
        <f t="shared" si="12"/>
        <v>0</v>
      </c>
      <c r="O183" s="80"/>
      <c r="P183" s="80"/>
      <c r="Q183" s="80"/>
      <c r="R183" s="84">
        <f t="shared" si="13"/>
        <v>0</v>
      </c>
      <c r="S183" s="19" t="str">
        <f t="shared" si="9"/>
        <v>OK</v>
      </c>
      <c r="T183" s="103"/>
      <c r="U183" s="103"/>
      <c r="V183" s="103"/>
      <c r="W183" s="103"/>
      <c r="X183" s="103"/>
      <c r="Y183" s="50"/>
      <c r="Z183" s="50"/>
      <c r="AA183" s="50"/>
      <c r="AB183" s="50"/>
      <c r="AC183" s="50"/>
      <c r="AD183" s="50"/>
      <c r="AE183" s="50"/>
      <c r="AF183" s="51"/>
      <c r="AG183" s="51"/>
      <c r="AH183" s="51"/>
      <c r="AI183" s="51"/>
    </row>
    <row r="184" spans="1:35" ht="40" customHeight="1" x14ac:dyDescent="0.35">
      <c r="A184" s="109"/>
      <c r="B184" s="112"/>
      <c r="C184" s="33">
        <v>181</v>
      </c>
      <c r="D184" s="115"/>
      <c r="E184" s="39" t="s">
        <v>131</v>
      </c>
      <c r="F184" s="40" t="s">
        <v>125</v>
      </c>
      <c r="G184" s="40" t="s">
        <v>28</v>
      </c>
      <c r="H184" s="40" t="s">
        <v>29</v>
      </c>
      <c r="I184" s="38">
        <v>85.21</v>
      </c>
      <c r="J184" s="17">
        <v>0</v>
      </c>
      <c r="K184" s="79">
        <f t="shared" si="10"/>
        <v>0</v>
      </c>
      <c r="L184" s="81">
        <f t="shared" si="11"/>
        <v>0</v>
      </c>
      <c r="M184" s="82"/>
      <c r="N184" s="83">
        <f t="shared" si="12"/>
        <v>0</v>
      </c>
      <c r="O184" s="80"/>
      <c r="P184" s="80"/>
      <c r="Q184" s="80"/>
      <c r="R184" s="84">
        <f t="shared" si="13"/>
        <v>0</v>
      </c>
      <c r="S184" s="19" t="str">
        <f t="shared" si="9"/>
        <v>OK</v>
      </c>
      <c r="T184" s="103"/>
      <c r="U184" s="103"/>
      <c r="V184" s="103"/>
      <c r="W184" s="103"/>
      <c r="X184" s="103"/>
      <c r="Y184" s="50"/>
      <c r="Z184" s="50"/>
      <c r="AA184" s="50"/>
      <c r="AB184" s="50"/>
      <c r="AC184" s="50"/>
      <c r="AD184" s="50"/>
      <c r="AE184" s="50"/>
      <c r="AF184" s="51"/>
      <c r="AG184" s="51"/>
      <c r="AH184" s="51"/>
      <c r="AI184" s="51"/>
    </row>
    <row r="185" spans="1:35" ht="40" customHeight="1" x14ac:dyDescent="0.35">
      <c r="A185" s="109"/>
      <c r="B185" s="112"/>
      <c r="C185" s="33">
        <v>182</v>
      </c>
      <c r="D185" s="115"/>
      <c r="E185" s="39" t="s">
        <v>132</v>
      </c>
      <c r="F185" s="40" t="s">
        <v>37</v>
      </c>
      <c r="G185" s="40" t="s">
        <v>100</v>
      </c>
      <c r="H185" s="40" t="s">
        <v>29</v>
      </c>
      <c r="I185" s="38">
        <v>16.18</v>
      </c>
      <c r="J185" s="17">
        <v>0</v>
      </c>
      <c r="K185" s="79">
        <f t="shared" si="10"/>
        <v>0</v>
      </c>
      <c r="L185" s="81">
        <f t="shared" si="11"/>
        <v>0</v>
      </c>
      <c r="M185" s="82"/>
      <c r="N185" s="83">
        <f t="shared" si="12"/>
        <v>0</v>
      </c>
      <c r="O185" s="80"/>
      <c r="P185" s="80"/>
      <c r="Q185" s="80"/>
      <c r="R185" s="84">
        <f t="shared" si="13"/>
        <v>0</v>
      </c>
      <c r="S185" s="19" t="str">
        <f t="shared" si="9"/>
        <v>OK</v>
      </c>
      <c r="T185" s="103"/>
      <c r="U185" s="103"/>
      <c r="V185" s="103"/>
      <c r="W185" s="103"/>
      <c r="X185" s="103"/>
      <c r="Y185" s="50"/>
      <c r="Z185" s="50"/>
      <c r="AA185" s="50"/>
      <c r="AB185" s="50"/>
      <c r="AC185" s="50"/>
      <c r="AD185" s="50"/>
      <c r="AE185" s="50"/>
      <c r="AF185" s="51"/>
      <c r="AG185" s="51"/>
      <c r="AH185" s="51"/>
      <c r="AI185" s="51"/>
    </row>
    <row r="186" spans="1:35" ht="40" customHeight="1" x14ac:dyDescent="0.35">
      <c r="A186" s="109"/>
      <c r="B186" s="112"/>
      <c r="C186" s="33">
        <v>183</v>
      </c>
      <c r="D186" s="115"/>
      <c r="E186" s="39" t="s">
        <v>135</v>
      </c>
      <c r="F186" s="40" t="s">
        <v>37</v>
      </c>
      <c r="G186" s="40" t="s">
        <v>82</v>
      </c>
      <c r="H186" s="40" t="s">
        <v>29</v>
      </c>
      <c r="I186" s="38">
        <v>65.41</v>
      </c>
      <c r="J186" s="17">
        <v>0</v>
      </c>
      <c r="K186" s="79">
        <f t="shared" si="10"/>
        <v>0</v>
      </c>
      <c r="L186" s="81">
        <f t="shared" si="11"/>
        <v>0</v>
      </c>
      <c r="M186" s="82"/>
      <c r="N186" s="83">
        <f t="shared" si="12"/>
        <v>0</v>
      </c>
      <c r="O186" s="80"/>
      <c r="P186" s="80"/>
      <c r="Q186" s="80"/>
      <c r="R186" s="84">
        <f t="shared" si="13"/>
        <v>0</v>
      </c>
      <c r="S186" s="19" t="str">
        <f t="shared" si="9"/>
        <v>OK</v>
      </c>
      <c r="T186" s="103"/>
      <c r="U186" s="103"/>
      <c r="V186" s="103"/>
      <c r="W186" s="103"/>
      <c r="X186" s="103"/>
      <c r="Y186" s="50"/>
      <c r="Z186" s="50"/>
      <c r="AA186" s="50"/>
      <c r="AB186" s="50"/>
      <c r="AC186" s="50"/>
      <c r="AD186" s="50"/>
      <c r="AE186" s="50"/>
      <c r="AF186" s="51"/>
      <c r="AG186" s="51"/>
      <c r="AH186" s="51"/>
      <c r="AI186" s="51"/>
    </row>
    <row r="187" spans="1:35" ht="40" customHeight="1" x14ac:dyDescent="0.35">
      <c r="A187" s="109"/>
      <c r="B187" s="112"/>
      <c r="C187" s="33">
        <v>184</v>
      </c>
      <c r="D187" s="115"/>
      <c r="E187" s="39" t="s">
        <v>136</v>
      </c>
      <c r="F187" s="40" t="s">
        <v>37</v>
      </c>
      <c r="G187" s="40" t="s">
        <v>83</v>
      </c>
      <c r="H187" s="40" t="s">
        <v>29</v>
      </c>
      <c r="I187" s="38">
        <v>34.229999999999997</v>
      </c>
      <c r="J187" s="17">
        <v>0</v>
      </c>
      <c r="K187" s="79">
        <f t="shared" si="10"/>
        <v>0</v>
      </c>
      <c r="L187" s="81">
        <f t="shared" si="11"/>
        <v>0</v>
      </c>
      <c r="M187" s="82"/>
      <c r="N187" s="83">
        <f t="shared" si="12"/>
        <v>0</v>
      </c>
      <c r="O187" s="80"/>
      <c r="P187" s="80"/>
      <c r="Q187" s="80"/>
      <c r="R187" s="84">
        <f t="shared" si="13"/>
        <v>0</v>
      </c>
      <c r="S187" s="19" t="str">
        <f t="shared" si="9"/>
        <v>OK</v>
      </c>
      <c r="T187" s="103"/>
      <c r="U187" s="103"/>
      <c r="V187" s="103"/>
      <c r="W187" s="103"/>
      <c r="X187" s="103"/>
      <c r="Y187" s="50"/>
      <c r="Z187" s="50"/>
      <c r="AA187" s="50"/>
      <c r="AB187" s="50"/>
      <c r="AC187" s="50"/>
      <c r="AD187" s="50"/>
      <c r="AE187" s="50"/>
      <c r="AF187" s="51"/>
      <c r="AG187" s="51"/>
      <c r="AH187" s="51"/>
      <c r="AI187" s="51"/>
    </row>
    <row r="188" spans="1:35" ht="40" customHeight="1" x14ac:dyDescent="0.35">
      <c r="A188" s="109"/>
      <c r="B188" s="112"/>
      <c r="C188" s="33">
        <v>185</v>
      </c>
      <c r="D188" s="115"/>
      <c r="E188" s="39" t="s">
        <v>86</v>
      </c>
      <c r="F188" s="40" t="s">
        <v>125</v>
      </c>
      <c r="G188" s="40" t="s">
        <v>87</v>
      </c>
      <c r="H188" s="40" t="s">
        <v>29</v>
      </c>
      <c r="I188" s="38">
        <v>578.94000000000005</v>
      </c>
      <c r="J188" s="17">
        <v>0</v>
      </c>
      <c r="K188" s="79">
        <f t="shared" si="10"/>
        <v>0</v>
      </c>
      <c r="L188" s="81">
        <f t="shared" si="11"/>
        <v>0</v>
      </c>
      <c r="M188" s="82"/>
      <c r="N188" s="83">
        <f t="shared" si="12"/>
        <v>0</v>
      </c>
      <c r="O188" s="80"/>
      <c r="P188" s="80"/>
      <c r="Q188" s="80"/>
      <c r="R188" s="84">
        <f t="shared" si="13"/>
        <v>0</v>
      </c>
      <c r="S188" s="19" t="str">
        <f t="shared" si="9"/>
        <v>OK</v>
      </c>
      <c r="T188" s="103"/>
      <c r="U188" s="103"/>
      <c r="V188" s="103"/>
      <c r="W188" s="103"/>
      <c r="X188" s="103"/>
      <c r="Y188" s="50"/>
      <c r="Z188" s="50"/>
      <c r="AA188" s="50"/>
      <c r="AB188" s="50"/>
      <c r="AC188" s="50"/>
      <c r="AD188" s="50"/>
      <c r="AE188" s="50"/>
      <c r="AF188" s="51"/>
      <c r="AG188" s="51"/>
      <c r="AH188" s="51"/>
      <c r="AI188" s="51"/>
    </row>
    <row r="189" spans="1:35" ht="40" customHeight="1" x14ac:dyDescent="0.35">
      <c r="A189" s="109"/>
      <c r="B189" s="112"/>
      <c r="C189" s="33">
        <v>186</v>
      </c>
      <c r="D189" s="115"/>
      <c r="E189" s="39" t="s">
        <v>90</v>
      </c>
      <c r="F189" s="40" t="s">
        <v>37</v>
      </c>
      <c r="G189" s="40" t="s">
        <v>28</v>
      </c>
      <c r="H189" s="40" t="s">
        <v>29</v>
      </c>
      <c r="I189" s="38">
        <v>135</v>
      </c>
      <c r="J189" s="17">
        <v>0</v>
      </c>
      <c r="K189" s="79">
        <f t="shared" si="10"/>
        <v>0</v>
      </c>
      <c r="L189" s="81">
        <f t="shared" si="11"/>
        <v>0</v>
      </c>
      <c r="M189" s="82"/>
      <c r="N189" s="83">
        <f t="shared" si="12"/>
        <v>0</v>
      </c>
      <c r="O189" s="80"/>
      <c r="P189" s="80"/>
      <c r="Q189" s="80"/>
      <c r="R189" s="84">
        <f t="shared" si="13"/>
        <v>0</v>
      </c>
      <c r="S189" s="19" t="str">
        <f t="shared" si="9"/>
        <v>OK</v>
      </c>
      <c r="T189" s="103"/>
      <c r="U189" s="103"/>
      <c r="V189" s="103"/>
      <c r="W189" s="103"/>
      <c r="X189" s="103"/>
      <c r="Y189" s="50"/>
      <c r="Z189" s="50"/>
      <c r="AA189" s="50"/>
      <c r="AB189" s="50"/>
      <c r="AC189" s="50"/>
      <c r="AD189" s="50"/>
      <c r="AE189" s="50"/>
      <c r="AF189" s="51"/>
      <c r="AG189" s="51"/>
      <c r="AH189" s="51"/>
      <c r="AI189" s="51"/>
    </row>
    <row r="190" spans="1:35" ht="40" customHeight="1" x14ac:dyDescent="0.35">
      <c r="A190" s="109"/>
      <c r="B190" s="112"/>
      <c r="C190" s="33">
        <v>187</v>
      </c>
      <c r="D190" s="115"/>
      <c r="E190" s="39" t="s">
        <v>91</v>
      </c>
      <c r="F190" s="40" t="s">
        <v>37</v>
      </c>
      <c r="G190" s="40" t="s">
        <v>92</v>
      </c>
      <c r="H190" s="40" t="s">
        <v>29</v>
      </c>
      <c r="I190" s="38">
        <v>24.21</v>
      </c>
      <c r="J190" s="17">
        <v>0</v>
      </c>
      <c r="K190" s="79">
        <f t="shared" si="10"/>
        <v>0</v>
      </c>
      <c r="L190" s="81">
        <f t="shared" si="11"/>
        <v>0</v>
      </c>
      <c r="M190" s="82"/>
      <c r="N190" s="83">
        <f t="shared" si="12"/>
        <v>0</v>
      </c>
      <c r="O190" s="80"/>
      <c r="P190" s="80"/>
      <c r="Q190" s="80"/>
      <c r="R190" s="84">
        <f t="shared" si="13"/>
        <v>0</v>
      </c>
      <c r="S190" s="19" t="str">
        <f t="shared" si="9"/>
        <v>OK</v>
      </c>
      <c r="T190" s="103"/>
      <c r="U190" s="103"/>
      <c r="V190" s="103"/>
      <c r="W190" s="103"/>
      <c r="X190" s="103"/>
      <c r="Y190" s="50"/>
      <c r="Z190" s="50"/>
      <c r="AA190" s="50"/>
      <c r="AB190" s="50"/>
      <c r="AC190" s="50"/>
      <c r="AD190" s="50"/>
      <c r="AE190" s="50"/>
      <c r="AF190" s="51"/>
      <c r="AG190" s="51"/>
      <c r="AH190" s="51"/>
      <c r="AI190" s="51"/>
    </row>
    <row r="191" spans="1:35" ht="40" customHeight="1" x14ac:dyDescent="0.35">
      <c r="A191" s="109"/>
      <c r="B191" s="112"/>
      <c r="C191" s="33">
        <v>188</v>
      </c>
      <c r="D191" s="115"/>
      <c r="E191" s="39" t="s">
        <v>93</v>
      </c>
      <c r="F191" s="40" t="s">
        <v>125</v>
      </c>
      <c r="G191" s="40" t="s">
        <v>28</v>
      </c>
      <c r="H191" s="40" t="s">
        <v>29</v>
      </c>
      <c r="I191" s="38">
        <v>224</v>
      </c>
      <c r="J191" s="17">
        <v>0</v>
      </c>
      <c r="K191" s="79">
        <f t="shared" si="10"/>
        <v>0</v>
      </c>
      <c r="L191" s="81">
        <f t="shared" si="11"/>
        <v>0</v>
      </c>
      <c r="M191" s="82"/>
      <c r="N191" s="83">
        <f t="shared" si="12"/>
        <v>0</v>
      </c>
      <c r="O191" s="80"/>
      <c r="P191" s="80"/>
      <c r="Q191" s="80"/>
      <c r="R191" s="84">
        <f t="shared" si="13"/>
        <v>0</v>
      </c>
      <c r="S191" s="19" t="str">
        <f t="shared" si="9"/>
        <v>OK</v>
      </c>
      <c r="T191" s="103"/>
      <c r="U191" s="103"/>
      <c r="V191" s="103"/>
      <c r="W191" s="103"/>
      <c r="X191" s="103"/>
      <c r="Y191" s="50"/>
      <c r="Z191" s="50"/>
      <c r="AA191" s="50"/>
      <c r="AB191" s="50"/>
      <c r="AC191" s="50"/>
      <c r="AD191" s="50"/>
      <c r="AE191" s="50"/>
      <c r="AF191" s="51"/>
      <c r="AG191" s="51"/>
      <c r="AH191" s="51"/>
      <c r="AI191" s="51"/>
    </row>
    <row r="192" spans="1:35" ht="40" customHeight="1" x14ac:dyDescent="0.35">
      <c r="A192" s="110"/>
      <c r="B192" s="113"/>
      <c r="C192" s="33">
        <v>189</v>
      </c>
      <c r="D192" s="116"/>
      <c r="E192" s="39" t="s">
        <v>94</v>
      </c>
      <c r="F192" s="40" t="s">
        <v>125</v>
      </c>
      <c r="G192" s="40" t="s">
        <v>28</v>
      </c>
      <c r="H192" s="40" t="s">
        <v>29</v>
      </c>
      <c r="I192" s="38">
        <v>245</v>
      </c>
      <c r="J192" s="17">
        <v>0</v>
      </c>
      <c r="K192" s="79">
        <f t="shared" si="10"/>
        <v>0</v>
      </c>
      <c r="L192" s="81">
        <f t="shared" si="11"/>
        <v>0</v>
      </c>
      <c r="M192" s="82"/>
      <c r="N192" s="83">
        <f t="shared" si="12"/>
        <v>0</v>
      </c>
      <c r="O192" s="80"/>
      <c r="P192" s="80"/>
      <c r="Q192" s="80"/>
      <c r="R192" s="84">
        <f t="shared" si="13"/>
        <v>0</v>
      </c>
      <c r="S192" s="19" t="str">
        <f t="shared" si="9"/>
        <v>OK</v>
      </c>
      <c r="T192" s="103"/>
      <c r="U192" s="103"/>
      <c r="V192" s="103"/>
      <c r="W192" s="103"/>
      <c r="X192" s="103"/>
      <c r="Y192" s="50"/>
      <c r="Z192" s="50"/>
      <c r="AA192" s="50"/>
      <c r="AB192" s="50"/>
      <c r="AC192" s="50"/>
      <c r="AD192" s="50"/>
      <c r="AE192" s="50"/>
      <c r="AF192" s="51"/>
      <c r="AG192" s="51"/>
      <c r="AH192" s="51"/>
      <c r="AI192" s="51"/>
    </row>
    <row r="193" spans="1:35" ht="40" customHeight="1" x14ac:dyDescent="0.35">
      <c r="A193" s="108" t="s">
        <v>144</v>
      </c>
      <c r="B193" s="111">
        <v>6</v>
      </c>
      <c r="C193" s="33">
        <v>190</v>
      </c>
      <c r="D193" s="114" t="s">
        <v>124</v>
      </c>
      <c r="E193" s="39" t="s">
        <v>27</v>
      </c>
      <c r="F193" s="40" t="s">
        <v>125</v>
      </c>
      <c r="G193" s="40" t="s">
        <v>137</v>
      </c>
      <c r="H193" s="40" t="s">
        <v>29</v>
      </c>
      <c r="I193" s="38">
        <v>177</v>
      </c>
      <c r="J193" s="17">
        <v>0</v>
      </c>
      <c r="K193" s="79">
        <f t="shared" si="10"/>
        <v>0</v>
      </c>
      <c r="L193" s="81">
        <f t="shared" si="11"/>
        <v>0</v>
      </c>
      <c r="M193" s="82"/>
      <c r="N193" s="83">
        <f t="shared" si="12"/>
        <v>0</v>
      </c>
      <c r="O193" s="80"/>
      <c r="P193" s="80"/>
      <c r="Q193" s="80"/>
      <c r="R193" s="84">
        <f t="shared" si="13"/>
        <v>0</v>
      </c>
      <c r="S193" s="19" t="str">
        <f t="shared" si="9"/>
        <v>OK</v>
      </c>
      <c r="T193" s="103"/>
      <c r="U193" s="103"/>
      <c r="V193" s="103"/>
      <c r="W193" s="103"/>
      <c r="X193" s="103"/>
      <c r="Y193" s="50"/>
      <c r="Z193" s="50"/>
      <c r="AA193" s="50"/>
      <c r="AB193" s="50"/>
      <c r="AC193" s="50"/>
      <c r="AD193" s="50"/>
      <c r="AE193" s="50"/>
      <c r="AF193" s="51"/>
      <c r="AG193" s="51"/>
      <c r="AH193" s="51"/>
      <c r="AI193" s="51"/>
    </row>
    <row r="194" spans="1:35" ht="40" customHeight="1" x14ac:dyDescent="0.35">
      <c r="A194" s="109"/>
      <c r="B194" s="112"/>
      <c r="C194" s="33">
        <v>191</v>
      </c>
      <c r="D194" s="115"/>
      <c r="E194" s="39" t="s">
        <v>30</v>
      </c>
      <c r="F194" s="40" t="s">
        <v>31</v>
      </c>
      <c r="G194" s="40" t="s">
        <v>137</v>
      </c>
      <c r="H194" s="40" t="s">
        <v>29</v>
      </c>
      <c r="I194" s="38">
        <v>15</v>
      </c>
      <c r="J194" s="17">
        <v>0</v>
      </c>
      <c r="K194" s="79">
        <f t="shared" si="10"/>
        <v>0</v>
      </c>
      <c r="L194" s="81">
        <f t="shared" si="11"/>
        <v>0</v>
      </c>
      <c r="M194" s="82"/>
      <c r="N194" s="83">
        <f t="shared" si="12"/>
        <v>0</v>
      </c>
      <c r="O194" s="80"/>
      <c r="P194" s="80"/>
      <c r="Q194" s="80"/>
      <c r="R194" s="84">
        <f t="shared" si="13"/>
        <v>0</v>
      </c>
      <c r="S194" s="19" t="str">
        <f t="shared" si="9"/>
        <v>OK</v>
      </c>
      <c r="T194" s="103"/>
      <c r="U194" s="103"/>
      <c r="V194" s="103"/>
      <c r="W194" s="103"/>
      <c r="X194" s="103"/>
      <c r="Y194" s="50"/>
      <c r="Z194" s="50"/>
      <c r="AA194" s="50"/>
      <c r="AB194" s="50"/>
      <c r="AC194" s="50"/>
      <c r="AD194" s="50"/>
      <c r="AE194" s="50"/>
      <c r="AF194" s="51"/>
      <c r="AG194" s="51"/>
      <c r="AH194" s="51"/>
      <c r="AI194" s="51"/>
    </row>
    <row r="195" spans="1:35" ht="40" customHeight="1" x14ac:dyDescent="0.35">
      <c r="A195" s="109"/>
      <c r="B195" s="112"/>
      <c r="C195" s="33">
        <v>192</v>
      </c>
      <c r="D195" s="115"/>
      <c r="E195" s="39" t="s">
        <v>32</v>
      </c>
      <c r="F195" s="40" t="s">
        <v>125</v>
      </c>
      <c r="G195" s="40" t="s">
        <v>137</v>
      </c>
      <c r="H195" s="40" t="s">
        <v>29</v>
      </c>
      <c r="I195" s="38">
        <v>32</v>
      </c>
      <c r="J195" s="17">
        <v>0</v>
      </c>
      <c r="K195" s="79">
        <f t="shared" si="10"/>
        <v>0</v>
      </c>
      <c r="L195" s="81">
        <f t="shared" si="11"/>
        <v>0</v>
      </c>
      <c r="M195" s="82"/>
      <c r="N195" s="83">
        <f t="shared" si="12"/>
        <v>0</v>
      </c>
      <c r="O195" s="80"/>
      <c r="P195" s="80"/>
      <c r="Q195" s="80"/>
      <c r="R195" s="84">
        <f t="shared" si="13"/>
        <v>0</v>
      </c>
      <c r="S195" s="19" t="str">
        <f t="shared" si="9"/>
        <v>OK</v>
      </c>
      <c r="T195" s="103"/>
      <c r="U195" s="103"/>
      <c r="V195" s="103"/>
      <c r="W195" s="103"/>
      <c r="X195" s="103"/>
      <c r="Y195" s="50"/>
      <c r="Z195" s="50"/>
      <c r="AA195" s="50"/>
      <c r="AB195" s="50"/>
      <c r="AC195" s="50"/>
      <c r="AD195" s="50"/>
      <c r="AE195" s="50"/>
      <c r="AF195" s="51"/>
      <c r="AG195" s="51"/>
      <c r="AH195" s="51"/>
      <c r="AI195" s="51"/>
    </row>
    <row r="196" spans="1:35" ht="40" customHeight="1" x14ac:dyDescent="0.35">
      <c r="A196" s="109"/>
      <c r="B196" s="112"/>
      <c r="C196" s="33">
        <v>193</v>
      </c>
      <c r="D196" s="115"/>
      <c r="E196" s="39" t="s">
        <v>33</v>
      </c>
      <c r="F196" s="40" t="s">
        <v>125</v>
      </c>
      <c r="G196" s="40" t="s">
        <v>101</v>
      </c>
      <c r="H196" s="40" t="s">
        <v>29</v>
      </c>
      <c r="I196" s="38">
        <v>52</v>
      </c>
      <c r="J196" s="17">
        <v>0</v>
      </c>
      <c r="K196" s="79">
        <f t="shared" si="10"/>
        <v>0</v>
      </c>
      <c r="L196" s="81">
        <f t="shared" si="11"/>
        <v>0</v>
      </c>
      <c r="M196" s="82"/>
      <c r="N196" s="83">
        <f t="shared" si="12"/>
        <v>0</v>
      </c>
      <c r="O196" s="80"/>
      <c r="P196" s="80"/>
      <c r="Q196" s="80"/>
      <c r="R196" s="84">
        <f t="shared" si="13"/>
        <v>0</v>
      </c>
      <c r="S196" s="19" t="str">
        <f t="shared" si="9"/>
        <v>OK</v>
      </c>
      <c r="T196" s="103"/>
      <c r="U196" s="103"/>
      <c r="V196" s="103"/>
      <c r="W196" s="103"/>
      <c r="X196" s="103"/>
      <c r="Y196" s="50"/>
      <c r="Z196" s="50"/>
      <c r="AA196" s="50"/>
      <c r="AB196" s="50"/>
      <c r="AC196" s="50"/>
      <c r="AD196" s="50"/>
      <c r="AE196" s="50"/>
      <c r="AF196" s="51"/>
      <c r="AG196" s="51"/>
      <c r="AH196" s="51"/>
      <c r="AI196" s="51"/>
    </row>
    <row r="197" spans="1:35" ht="40" customHeight="1" x14ac:dyDescent="0.35">
      <c r="A197" s="109"/>
      <c r="B197" s="112"/>
      <c r="C197" s="33">
        <v>194</v>
      </c>
      <c r="D197" s="115"/>
      <c r="E197" s="39" t="s">
        <v>35</v>
      </c>
      <c r="F197" s="40" t="s">
        <v>125</v>
      </c>
      <c r="G197" s="40" t="s">
        <v>102</v>
      </c>
      <c r="H197" s="40" t="s">
        <v>29</v>
      </c>
      <c r="I197" s="38">
        <v>66.489999999999995</v>
      </c>
      <c r="J197" s="17">
        <v>0</v>
      </c>
      <c r="K197" s="79">
        <f t="shared" ref="K197:K260" si="14">IF(SUM(T197:AK197)&gt;J197,J197,SUM(T197:AK197))</f>
        <v>0</v>
      </c>
      <c r="L197" s="81">
        <f t="shared" ref="L197:L260" si="15">(SUM(T197:AK197))</f>
        <v>0</v>
      </c>
      <c r="M197" s="82"/>
      <c r="N197" s="83">
        <f t="shared" ref="N197:N260" si="16">ROUND(IF(J197*0.25-0.5&lt;0,0,J197*0.25-0.5),0)-Q197-O197</f>
        <v>0</v>
      </c>
      <c r="O197" s="80"/>
      <c r="P197" s="80"/>
      <c r="Q197" s="80"/>
      <c r="R197" s="84">
        <f t="shared" ref="R197:R260" si="17">J197-(SUM(T197:AC197))+M197</f>
        <v>0</v>
      </c>
      <c r="S197" s="19" t="str">
        <f t="shared" si="9"/>
        <v>OK</v>
      </c>
      <c r="T197" s="103"/>
      <c r="U197" s="103"/>
      <c r="V197" s="103"/>
      <c r="W197" s="103"/>
      <c r="X197" s="103"/>
      <c r="Y197" s="50"/>
      <c r="Z197" s="50"/>
      <c r="AA197" s="50"/>
      <c r="AB197" s="50"/>
      <c r="AC197" s="50"/>
      <c r="AD197" s="50"/>
      <c r="AE197" s="50"/>
      <c r="AF197" s="51"/>
      <c r="AG197" s="51"/>
      <c r="AH197" s="51"/>
      <c r="AI197" s="51"/>
    </row>
    <row r="198" spans="1:35" ht="40" customHeight="1" x14ac:dyDescent="0.35">
      <c r="A198" s="109"/>
      <c r="B198" s="112"/>
      <c r="C198" s="33">
        <v>195</v>
      </c>
      <c r="D198" s="115"/>
      <c r="E198" s="39" t="s">
        <v>127</v>
      </c>
      <c r="F198" s="40" t="s">
        <v>125</v>
      </c>
      <c r="G198" s="40" t="s">
        <v>137</v>
      </c>
      <c r="H198" s="40" t="s">
        <v>29</v>
      </c>
      <c r="I198" s="38">
        <v>6.59</v>
      </c>
      <c r="J198" s="17">
        <v>0</v>
      </c>
      <c r="K198" s="79">
        <f t="shared" si="14"/>
        <v>0</v>
      </c>
      <c r="L198" s="81">
        <f t="shared" si="15"/>
        <v>0</v>
      </c>
      <c r="M198" s="82"/>
      <c r="N198" s="83">
        <f t="shared" si="16"/>
        <v>0</v>
      </c>
      <c r="O198" s="80"/>
      <c r="P198" s="80"/>
      <c r="Q198" s="80"/>
      <c r="R198" s="84">
        <f t="shared" si="17"/>
        <v>0</v>
      </c>
      <c r="S198" s="19" t="str">
        <f t="shared" si="9"/>
        <v>OK</v>
      </c>
      <c r="T198" s="103"/>
      <c r="U198" s="103"/>
      <c r="V198" s="103"/>
      <c r="W198" s="103"/>
      <c r="X198" s="103"/>
      <c r="Y198" s="50"/>
      <c r="Z198" s="50"/>
      <c r="AA198" s="50"/>
      <c r="AB198" s="50"/>
      <c r="AC198" s="50"/>
      <c r="AD198" s="50"/>
      <c r="AE198" s="50"/>
      <c r="AF198" s="51"/>
      <c r="AG198" s="51"/>
      <c r="AH198" s="51"/>
      <c r="AI198" s="51"/>
    </row>
    <row r="199" spans="1:35" ht="40" customHeight="1" x14ac:dyDescent="0.35">
      <c r="A199" s="109"/>
      <c r="B199" s="112"/>
      <c r="C199" s="33">
        <v>196</v>
      </c>
      <c r="D199" s="115"/>
      <c r="E199" s="39" t="s">
        <v>128</v>
      </c>
      <c r="F199" s="40" t="s">
        <v>37</v>
      </c>
      <c r="G199" s="40" t="s">
        <v>103</v>
      </c>
      <c r="H199" s="40" t="s">
        <v>29</v>
      </c>
      <c r="I199" s="38">
        <v>10</v>
      </c>
      <c r="J199" s="17">
        <v>0</v>
      </c>
      <c r="K199" s="79">
        <f t="shared" si="14"/>
        <v>0</v>
      </c>
      <c r="L199" s="81">
        <f t="shared" si="15"/>
        <v>0</v>
      </c>
      <c r="M199" s="82"/>
      <c r="N199" s="83">
        <f t="shared" si="16"/>
        <v>0</v>
      </c>
      <c r="O199" s="80"/>
      <c r="P199" s="80"/>
      <c r="Q199" s="80"/>
      <c r="R199" s="84">
        <f t="shared" si="17"/>
        <v>0</v>
      </c>
      <c r="S199" s="19" t="str">
        <f t="shared" si="9"/>
        <v>OK</v>
      </c>
      <c r="T199" s="103"/>
      <c r="U199" s="103"/>
      <c r="V199" s="103"/>
      <c r="W199" s="103"/>
      <c r="X199" s="103"/>
      <c r="Y199" s="50"/>
      <c r="Z199" s="50"/>
      <c r="AA199" s="50"/>
      <c r="AB199" s="50"/>
      <c r="AC199" s="50"/>
      <c r="AD199" s="50"/>
      <c r="AE199" s="50"/>
      <c r="AF199" s="51"/>
      <c r="AG199" s="51"/>
      <c r="AH199" s="51"/>
      <c r="AI199" s="51"/>
    </row>
    <row r="200" spans="1:35" ht="40" customHeight="1" x14ac:dyDescent="0.35">
      <c r="A200" s="109"/>
      <c r="B200" s="112"/>
      <c r="C200" s="33">
        <v>197</v>
      </c>
      <c r="D200" s="115"/>
      <c r="E200" s="39" t="s">
        <v>129</v>
      </c>
      <c r="F200" s="40" t="s">
        <v>37</v>
      </c>
      <c r="G200" s="40" t="s">
        <v>104</v>
      </c>
      <c r="H200" s="40" t="s">
        <v>29</v>
      </c>
      <c r="I200" s="38">
        <v>12</v>
      </c>
      <c r="J200" s="17">
        <v>0</v>
      </c>
      <c r="K200" s="79">
        <f t="shared" si="14"/>
        <v>0</v>
      </c>
      <c r="L200" s="81">
        <f t="shared" si="15"/>
        <v>0</v>
      </c>
      <c r="M200" s="82"/>
      <c r="N200" s="83">
        <f t="shared" si="16"/>
        <v>0</v>
      </c>
      <c r="O200" s="80"/>
      <c r="P200" s="80"/>
      <c r="Q200" s="80"/>
      <c r="R200" s="84">
        <f t="shared" si="17"/>
        <v>0</v>
      </c>
      <c r="S200" s="19" t="str">
        <f t="shared" si="9"/>
        <v>OK</v>
      </c>
      <c r="T200" s="103"/>
      <c r="U200" s="103"/>
      <c r="V200" s="103"/>
      <c r="W200" s="103"/>
      <c r="X200" s="103"/>
      <c r="Y200" s="50"/>
      <c r="Z200" s="50"/>
      <c r="AA200" s="50"/>
      <c r="AB200" s="50"/>
      <c r="AC200" s="50"/>
      <c r="AD200" s="50"/>
      <c r="AE200" s="50"/>
      <c r="AF200" s="51"/>
      <c r="AG200" s="51"/>
      <c r="AH200" s="51"/>
      <c r="AI200" s="51"/>
    </row>
    <row r="201" spans="1:35" ht="40" customHeight="1" x14ac:dyDescent="0.35">
      <c r="A201" s="109"/>
      <c r="B201" s="112"/>
      <c r="C201" s="33">
        <v>198</v>
      </c>
      <c r="D201" s="115"/>
      <c r="E201" s="39" t="s">
        <v>130</v>
      </c>
      <c r="F201" s="40" t="s">
        <v>37</v>
      </c>
      <c r="G201" s="40" t="s">
        <v>105</v>
      </c>
      <c r="H201" s="40" t="s">
        <v>29</v>
      </c>
      <c r="I201" s="38">
        <v>13</v>
      </c>
      <c r="J201" s="17">
        <v>0</v>
      </c>
      <c r="K201" s="79">
        <f t="shared" si="14"/>
        <v>0</v>
      </c>
      <c r="L201" s="81">
        <f t="shared" si="15"/>
        <v>0</v>
      </c>
      <c r="M201" s="82"/>
      <c r="N201" s="83">
        <f t="shared" si="16"/>
        <v>0</v>
      </c>
      <c r="O201" s="80"/>
      <c r="P201" s="80"/>
      <c r="Q201" s="80"/>
      <c r="R201" s="84">
        <f t="shared" si="17"/>
        <v>0</v>
      </c>
      <c r="S201" s="19" t="str">
        <f t="shared" si="9"/>
        <v>OK</v>
      </c>
      <c r="T201" s="103"/>
      <c r="U201" s="103"/>
      <c r="V201" s="103"/>
      <c r="W201" s="103"/>
      <c r="X201" s="103"/>
      <c r="Y201" s="50"/>
      <c r="Z201" s="50"/>
      <c r="AA201" s="50"/>
      <c r="AB201" s="50"/>
      <c r="AC201" s="50"/>
      <c r="AD201" s="50"/>
      <c r="AE201" s="50"/>
      <c r="AF201" s="51"/>
      <c r="AG201" s="51"/>
      <c r="AH201" s="51"/>
      <c r="AI201" s="51"/>
    </row>
    <row r="202" spans="1:35" ht="40" customHeight="1" x14ac:dyDescent="0.35">
      <c r="A202" s="109"/>
      <c r="B202" s="112"/>
      <c r="C202" s="33">
        <v>199</v>
      </c>
      <c r="D202" s="115"/>
      <c r="E202" s="39" t="s">
        <v>41</v>
      </c>
      <c r="F202" s="40" t="s">
        <v>10</v>
      </c>
      <c r="G202" s="40" t="s">
        <v>137</v>
      </c>
      <c r="H202" s="40" t="s">
        <v>29</v>
      </c>
      <c r="I202" s="38">
        <v>50</v>
      </c>
      <c r="J202" s="17">
        <v>0</v>
      </c>
      <c r="K202" s="79">
        <f t="shared" si="14"/>
        <v>0</v>
      </c>
      <c r="L202" s="81">
        <f t="shared" si="15"/>
        <v>0</v>
      </c>
      <c r="M202" s="82"/>
      <c r="N202" s="83">
        <f t="shared" si="16"/>
        <v>0</v>
      </c>
      <c r="O202" s="80"/>
      <c r="P202" s="80"/>
      <c r="Q202" s="80"/>
      <c r="R202" s="84">
        <f t="shared" si="17"/>
        <v>0</v>
      </c>
      <c r="S202" s="19" t="str">
        <f t="shared" si="9"/>
        <v>OK</v>
      </c>
      <c r="T202" s="103"/>
      <c r="U202" s="103"/>
      <c r="V202" s="103"/>
      <c r="W202" s="103"/>
      <c r="X202" s="103"/>
      <c r="Y202" s="50"/>
      <c r="Z202" s="50"/>
      <c r="AA202" s="50"/>
      <c r="AB202" s="50"/>
      <c r="AC202" s="50"/>
      <c r="AD202" s="50"/>
      <c r="AE202" s="50"/>
      <c r="AF202" s="51"/>
      <c r="AG202" s="51"/>
      <c r="AH202" s="51"/>
      <c r="AI202" s="51"/>
    </row>
    <row r="203" spans="1:35" ht="40" customHeight="1" x14ac:dyDescent="0.35">
      <c r="A203" s="109"/>
      <c r="B203" s="112"/>
      <c r="C203" s="33">
        <v>200</v>
      </c>
      <c r="D203" s="115"/>
      <c r="E203" s="39" t="s">
        <v>42</v>
      </c>
      <c r="F203" s="40" t="s">
        <v>43</v>
      </c>
      <c r="G203" s="40" t="s">
        <v>137</v>
      </c>
      <c r="H203" s="40" t="s">
        <v>29</v>
      </c>
      <c r="I203" s="38">
        <v>25</v>
      </c>
      <c r="J203" s="17">
        <v>0</v>
      </c>
      <c r="K203" s="79">
        <f t="shared" si="14"/>
        <v>0</v>
      </c>
      <c r="L203" s="81">
        <f t="shared" si="15"/>
        <v>0</v>
      </c>
      <c r="M203" s="82"/>
      <c r="N203" s="83">
        <f t="shared" si="16"/>
        <v>0</v>
      </c>
      <c r="O203" s="80"/>
      <c r="P203" s="80"/>
      <c r="Q203" s="80"/>
      <c r="R203" s="84">
        <f t="shared" si="17"/>
        <v>0</v>
      </c>
      <c r="S203" s="19" t="str">
        <f t="shared" si="9"/>
        <v>OK</v>
      </c>
      <c r="T203" s="103"/>
      <c r="U203" s="103"/>
      <c r="V203" s="103"/>
      <c r="W203" s="103"/>
      <c r="X203" s="103"/>
      <c r="Y203" s="50"/>
      <c r="Z203" s="50"/>
      <c r="AA203" s="50"/>
      <c r="AB203" s="50"/>
      <c r="AC203" s="50"/>
      <c r="AD203" s="50"/>
      <c r="AE203" s="50"/>
      <c r="AF203" s="51"/>
      <c r="AG203" s="51"/>
      <c r="AH203" s="51"/>
      <c r="AI203" s="51"/>
    </row>
    <row r="204" spans="1:35" ht="40" customHeight="1" x14ac:dyDescent="0.35">
      <c r="A204" s="109"/>
      <c r="B204" s="112"/>
      <c r="C204" s="33">
        <v>201</v>
      </c>
      <c r="D204" s="115"/>
      <c r="E204" s="39" t="s">
        <v>44</v>
      </c>
      <c r="F204" s="40" t="s">
        <v>37</v>
      </c>
      <c r="G204" s="40" t="s">
        <v>106</v>
      </c>
      <c r="H204" s="40" t="s">
        <v>29</v>
      </c>
      <c r="I204" s="38">
        <v>34.21</v>
      </c>
      <c r="J204" s="17">
        <v>0</v>
      </c>
      <c r="K204" s="79">
        <f t="shared" si="14"/>
        <v>0</v>
      </c>
      <c r="L204" s="81">
        <f t="shared" si="15"/>
        <v>0</v>
      </c>
      <c r="M204" s="82"/>
      <c r="N204" s="83">
        <f t="shared" si="16"/>
        <v>0</v>
      </c>
      <c r="O204" s="80"/>
      <c r="P204" s="80"/>
      <c r="Q204" s="80"/>
      <c r="R204" s="84">
        <f t="shared" si="17"/>
        <v>0</v>
      </c>
      <c r="S204" s="19" t="str">
        <f t="shared" si="9"/>
        <v>OK</v>
      </c>
      <c r="T204" s="103"/>
      <c r="U204" s="103"/>
      <c r="V204" s="103"/>
      <c r="W204" s="103"/>
      <c r="X204" s="103"/>
      <c r="Y204" s="50"/>
      <c r="Z204" s="50"/>
      <c r="AA204" s="50"/>
      <c r="AB204" s="50"/>
      <c r="AC204" s="50"/>
      <c r="AD204" s="50"/>
      <c r="AE204" s="50"/>
      <c r="AF204" s="51"/>
      <c r="AG204" s="51"/>
      <c r="AH204" s="51"/>
      <c r="AI204" s="51"/>
    </row>
    <row r="205" spans="1:35" ht="40" customHeight="1" x14ac:dyDescent="0.35">
      <c r="A205" s="109"/>
      <c r="B205" s="112"/>
      <c r="C205" s="33">
        <v>202</v>
      </c>
      <c r="D205" s="115"/>
      <c r="E205" s="39" t="s">
        <v>46</v>
      </c>
      <c r="F205" s="40" t="s">
        <v>37</v>
      </c>
      <c r="G205" s="40" t="s">
        <v>107</v>
      </c>
      <c r="H205" s="40" t="s">
        <v>29</v>
      </c>
      <c r="I205" s="38">
        <v>27</v>
      </c>
      <c r="J205" s="17">
        <v>0</v>
      </c>
      <c r="K205" s="79">
        <f t="shared" si="14"/>
        <v>0</v>
      </c>
      <c r="L205" s="81">
        <f t="shared" si="15"/>
        <v>0</v>
      </c>
      <c r="M205" s="82"/>
      <c r="N205" s="83">
        <f t="shared" si="16"/>
        <v>0</v>
      </c>
      <c r="O205" s="80"/>
      <c r="P205" s="80"/>
      <c r="Q205" s="80"/>
      <c r="R205" s="84">
        <f t="shared" si="17"/>
        <v>0</v>
      </c>
      <c r="S205" s="19" t="str">
        <f t="shared" si="9"/>
        <v>OK</v>
      </c>
      <c r="T205" s="103"/>
      <c r="U205" s="103"/>
      <c r="V205" s="103"/>
      <c r="W205" s="103"/>
      <c r="X205" s="103"/>
      <c r="Y205" s="50"/>
      <c r="Z205" s="50"/>
      <c r="AA205" s="50"/>
      <c r="AB205" s="50"/>
      <c r="AC205" s="50"/>
      <c r="AD205" s="50"/>
      <c r="AE205" s="50"/>
      <c r="AF205" s="51"/>
      <c r="AG205" s="51"/>
      <c r="AH205" s="51"/>
      <c r="AI205" s="51"/>
    </row>
    <row r="206" spans="1:35" ht="40" customHeight="1" x14ac:dyDescent="0.35">
      <c r="A206" s="109"/>
      <c r="B206" s="112"/>
      <c r="C206" s="33">
        <v>203</v>
      </c>
      <c r="D206" s="115"/>
      <c r="E206" s="39" t="s">
        <v>48</v>
      </c>
      <c r="F206" s="40" t="s">
        <v>37</v>
      </c>
      <c r="G206" s="40" t="s">
        <v>108</v>
      </c>
      <c r="H206" s="40" t="s">
        <v>29</v>
      </c>
      <c r="I206" s="38">
        <v>18</v>
      </c>
      <c r="J206" s="17">
        <v>0</v>
      </c>
      <c r="K206" s="79">
        <f t="shared" si="14"/>
        <v>0</v>
      </c>
      <c r="L206" s="81">
        <f t="shared" si="15"/>
        <v>0</v>
      </c>
      <c r="M206" s="82"/>
      <c r="N206" s="83">
        <f t="shared" si="16"/>
        <v>0</v>
      </c>
      <c r="O206" s="80"/>
      <c r="P206" s="80"/>
      <c r="Q206" s="80"/>
      <c r="R206" s="84">
        <f t="shared" si="17"/>
        <v>0</v>
      </c>
      <c r="S206" s="19" t="str">
        <f t="shared" si="9"/>
        <v>OK</v>
      </c>
      <c r="T206" s="103"/>
      <c r="U206" s="103"/>
      <c r="V206" s="103"/>
      <c r="W206" s="103"/>
      <c r="X206" s="103"/>
      <c r="Y206" s="50"/>
      <c r="Z206" s="50"/>
      <c r="AA206" s="50"/>
      <c r="AB206" s="50"/>
      <c r="AC206" s="50"/>
      <c r="AD206" s="50"/>
      <c r="AE206" s="50"/>
      <c r="AF206" s="51"/>
      <c r="AG206" s="51"/>
      <c r="AH206" s="51"/>
      <c r="AI206" s="51"/>
    </row>
    <row r="207" spans="1:35" ht="40" customHeight="1" x14ac:dyDescent="0.35">
      <c r="A207" s="109"/>
      <c r="B207" s="112"/>
      <c r="C207" s="33">
        <v>204</v>
      </c>
      <c r="D207" s="115"/>
      <c r="E207" s="39" t="s">
        <v>50</v>
      </c>
      <c r="F207" s="40" t="s">
        <v>37</v>
      </c>
      <c r="G207" s="40" t="s">
        <v>109</v>
      </c>
      <c r="H207" s="40" t="s">
        <v>29</v>
      </c>
      <c r="I207" s="38">
        <v>240.3</v>
      </c>
      <c r="J207" s="17">
        <v>0</v>
      </c>
      <c r="K207" s="79">
        <f t="shared" si="14"/>
        <v>0</v>
      </c>
      <c r="L207" s="81">
        <f t="shared" si="15"/>
        <v>0</v>
      </c>
      <c r="M207" s="82"/>
      <c r="N207" s="83">
        <f t="shared" si="16"/>
        <v>0</v>
      </c>
      <c r="O207" s="80"/>
      <c r="P207" s="80"/>
      <c r="Q207" s="80"/>
      <c r="R207" s="84">
        <f t="shared" si="17"/>
        <v>0</v>
      </c>
      <c r="S207" s="19" t="str">
        <f t="shared" si="9"/>
        <v>OK</v>
      </c>
      <c r="T207" s="103"/>
      <c r="U207" s="103"/>
      <c r="V207" s="103"/>
      <c r="W207" s="103"/>
      <c r="X207" s="103"/>
      <c r="Y207" s="50"/>
      <c r="Z207" s="50"/>
      <c r="AA207" s="50"/>
      <c r="AB207" s="50"/>
      <c r="AC207" s="50"/>
      <c r="AD207" s="50"/>
      <c r="AE207" s="50"/>
      <c r="AF207" s="51"/>
      <c r="AG207" s="51"/>
      <c r="AH207" s="51"/>
      <c r="AI207" s="51"/>
    </row>
    <row r="208" spans="1:35" ht="40" customHeight="1" x14ac:dyDescent="0.35">
      <c r="A208" s="109"/>
      <c r="B208" s="112"/>
      <c r="C208" s="33">
        <v>205</v>
      </c>
      <c r="D208" s="115"/>
      <c r="E208" s="39" t="s">
        <v>52</v>
      </c>
      <c r="F208" s="40" t="s">
        <v>37</v>
      </c>
      <c r="G208" s="40" t="s">
        <v>110</v>
      </c>
      <c r="H208" s="40" t="s">
        <v>29</v>
      </c>
      <c r="I208" s="38">
        <v>262.35000000000002</v>
      </c>
      <c r="J208" s="17">
        <v>0</v>
      </c>
      <c r="K208" s="79">
        <f t="shared" si="14"/>
        <v>0</v>
      </c>
      <c r="L208" s="81">
        <f t="shared" si="15"/>
        <v>0</v>
      </c>
      <c r="M208" s="82"/>
      <c r="N208" s="83">
        <f t="shared" si="16"/>
        <v>0</v>
      </c>
      <c r="O208" s="80"/>
      <c r="P208" s="80"/>
      <c r="Q208" s="80"/>
      <c r="R208" s="84">
        <f t="shared" si="17"/>
        <v>0</v>
      </c>
      <c r="S208" s="19" t="str">
        <f t="shared" si="9"/>
        <v>OK</v>
      </c>
      <c r="T208" s="103"/>
      <c r="U208" s="103"/>
      <c r="V208" s="103"/>
      <c r="W208" s="103"/>
      <c r="X208" s="103"/>
      <c r="Y208" s="50"/>
      <c r="Z208" s="50"/>
      <c r="AA208" s="50"/>
      <c r="AB208" s="50"/>
      <c r="AC208" s="50"/>
      <c r="AD208" s="50"/>
      <c r="AE208" s="50"/>
      <c r="AF208" s="51"/>
      <c r="AG208" s="51"/>
      <c r="AH208" s="51"/>
      <c r="AI208" s="51"/>
    </row>
    <row r="209" spans="1:35" ht="40" customHeight="1" x14ac:dyDescent="0.35">
      <c r="A209" s="109"/>
      <c r="B209" s="112"/>
      <c r="C209" s="33">
        <v>206</v>
      </c>
      <c r="D209" s="115"/>
      <c r="E209" s="39" t="s">
        <v>54</v>
      </c>
      <c r="F209" s="40" t="s">
        <v>37</v>
      </c>
      <c r="G209" s="40" t="s">
        <v>111</v>
      </c>
      <c r="H209" s="40" t="s">
        <v>29</v>
      </c>
      <c r="I209" s="38">
        <v>78.8</v>
      </c>
      <c r="J209" s="17">
        <v>0</v>
      </c>
      <c r="K209" s="79">
        <f t="shared" si="14"/>
        <v>0</v>
      </c>
      <c r="L209" s="81">
        <f t="shared" si="15"/>
        <v>0</v>
      </c>
      <c r="M209" s="82"/>
      <c r="N209" s="83">
        <f t="shared" si="16"/>
        <v>0</v>
      </c>
      <c r="O209" s="80"/>
      <c r="P209" s="80"/>
      <c r="Q209" s="80"/>
      <c r="R209" s="84">
        <f t="shared" si="17"/>
        <v>0</v>
      </c>
      <c r="S209" s="19" t="str">
        <f t="shared" si="9"/>
        <v>OK</v>
      </c>
      <c r="T209" s="103"/>
      <c r="U209" s="103"/>
      <c r="V209" s="103"/>
      <c r="W209" s="103"/>
      <c r="X209" s="103"/>
      <c r="Y209" s="50"/>
      <c r="Z209" s="50"/>
      <c r="AA209" s="50"/>
      <c r="AB209" s="50"/>
      <c r="AC209" s="50"/>
      <c r="AD209" s="50"/>
      <c r="AE209" s="50"/>
      <c r="AF209" s="51"/>
      <c r="AG209" s="51"/>
      <c r="AH209" s="51"/>
      <c r="AI209" s="51"/>
    </row>
    <row r="210" spans="1:35" ht="40" customHeight="1" x14ac:dyDescent="0.35">
      <c r="A210" s="109"/>
      <c r="B210" s="112"/>
      <c r="C210" s="33">
        <v>207</v>
      </c>
      <c r="D210" s="115"/>
      <c r="E210" s="39" t="s">
        <v>56</v>
      </c>
      <c r="F210" s="40" t="s">
        <v>37</v>
      </c>
      <c r="G210" s="40" t="s">
        <v>112</v>
      </c>
      <c r="H210" s="40" t="s">
        <v>29</v>
      </c>
      <c r="I210" s="38">
        <v>33.17</v>
      </c>
      <c r="J210" s="17">
        <v>0</v>
      </c>
      <c r="K210" s="79">
        <f t="shared" si="14"/>
        <v>0</v>
      </c>
      <c r="L210" s="81">
        <f t="shared" si="15"/>
        <v>0</v>
      </c>
      <c r="M210" s="82"/>
      <c r="N210" s="83">
        <f t="shared" si="16"/>
        <v>0</v>
      </c>
      <c r="O210" s="80"/>
      <c r="P210" s="80"/>
      <c r="Q210" s="80"/>
      <c r="R210" s="84">
        <f t="shared" si="17"/>
        <v>0</v>
      </c>
      <c r="S210" s="19" t="str">
        <f t="shared" si="9"/>
        <v>OK</v>
      </c>
      <c r="T210" s="103"/>
      <c r="U210" s="103"/>
      <c r="V210" s="103"/>
      <c r="W210" s="103"/>
      <c r="X210" s="103"/>
      <c r="Y210" s="50"/>
      <c r="Z210" s="50"/>
      <c r="AA210" s="50"/>
      <c r="AB210" s="50"/>
      <c r="AC210" s="50"/>
      <c r="AD210" s="50"/>
      <c r="AE210" s="50"/>
      <c r="AF210" s="51"/>
      <c r="AG210" s="51"/>
      <c r="AH210" s="51"/>
      <c r="AI210" s="51"/>
    </row>
    <row r="211" spans="1:35" ht="40" customHeight="1" x14ac:dyDescent="0.35">
      <c r="A211" s="109"/>
      <c r="B211" s="112"/>
      <c r="C211" s="33">
        <v>208</v>
      </c>
      <c r="D211" s="115"/>
      <c r="E211" s="39" t="s">
        <v>58</v>
      </c>
      <c r="F211" s="40" t="s">
        <v>37</v>
      </c>
      <c r="G211" s="40" t="s">
        <v>113</v>
      </c>
      <c r="H211" s="40" t="s">
        <v>29</v>
      </c>
      <c r="I211" s="38">
        <v>74.31</v>
      </c>
      <c r="J211" s="17">
        <v>0</v>
      </c>
      <c r="K211" s="79">
        <f t="shared" si="14"/>
        <v>0</v>
      </c>
      <c r="L211" s="81">
        <f t="shared" si="15"/>
        <v>0</v>
      </c>
      <c r="M211" s="82"/>
      <c r="N211" s="83">
        <f t="shared" si="16"/>
        <v>0</v>
      </c>
      <c r="O211" s="80"/>
      <c r="P211" s="80"/>
      <c r="Q211" s="80"/>
      <c r="R211" s="84">
        <f t="shared" si="17"/>
        <v>0</v>
      </c>
      <c r="S211" s="19" t="str">
        <f t="shared" si="9"/>
        <v>OK</v>
      </c>
      <c r="T211" s="103"/>
      <c r="U211" s="103"/>
      <c r="V211" s="103"/>
      <c r="W211" s="103"/>
      <c r="X211" s="103"/>
      <c r="Y211" s="50"/>
      <c r="Z211" s="50"/>
      <c r="AA211" s="50"/>
      <c r="AB211" s="50"/>
      <c r="AC211" s="50"/>
      <c r="AD211" s="50"/>
      <c r="AE211" s="50"/>
      <c r="AF211" s="51"/>
      <c r="AG211" s="51"/>
      <c r="AH211" s="51"/>
      <c r="AI211" s="51"/>
    </row>
    <row r="212" spans="1:35" ht="40" customHeight="1" x14ac:dyDescent="0.35">
      <c r="A212" s="109"/>
      <c r="B212" s="112"/>
      <c r="C212" s="33">
        <v>209</v>
      </c>
      <c r="D212" s="115"/>
      <c r="E212" s="39" t="s">
        <v>60</v>
      </c>
      <c r="F212" s="40" t="s">
        <v>37</v>
      </c>
      <c r="G212" s="40" t="s">
        <v>114</v>
      </c>
      <c r="H212" s="40" t="s">
        <v>29</v>
      </c>
      <c r="I212" s="38">
        <v>124.47</v>
      </c>
      <c r="J212" s="17">
        <v>0</v>
      </c>
      <c r="K212" s="79">
        <f t="shared" si="14"/>
        <v>0</v>
      </c>
      <c r="L212" s="81">
        <f t="shared" si="15"/>
        <v>0</v>
      </c>
      <c r="M212" s="82"/>
      <c r="N212" s="83">
        <f t="shared" si="16"/>
        <v>0</v>
      </c>
      <c r="O212" s="80"/>
      <c r="P212" s="80"/>
      <c r="Q212" s="80"/>
      <c r="R212" s="84">
        <f t="shared" si="17"/>
        <v>0</v>
      </c>
      <c r="S212" s="19" t="str">
        <f t="shared" si="9"/>
        <v>OK</v>
      </c>
      <c r="T212" s="103"/>
      <c r="U212" s="103"/>
      <c r="V212" s="103"/>
      <c r="W212" s="103"/>
      <c r="X212" s="103"/>
      <c r="Y212" s="50"/>
      <c r="Z212" s="50"/>
      <c r="AA212" s="50"/>
      <c r="AB212" s="50"/>
      <c r="AC212" s="50"/>
      <c r="AD212" s="50"/>
      <c r="AE212" s="50"/>
      <c r="AF212" s="51"/>
      <c r="AG212" s="51"/>
      <c r="AH212" s="51"/>
      <c r="AI212" s="51"/>
    </row>
    <row r="213" spans="1:35" ht="40" customHeight="1" x14ac:dyDescent="0.35">
      <c r="A213" s="109"/>
      <c r="B213" s="112"/>
      <c r="C213" s="33">
        <v>210</v>
      </c>
      <c r="D213" s="115"/>
      <c r="E213" s="39" t="s">
        <v>62</v>
      </c>
      <c r="F213" s="40" t="s">
        <v>125</v>
      </c>
      <c r="G213" s="40" t="s">
        <v>115</v>
      </c>
      <c r="H213" s="40" t="s">
        <v>29</v>
      </c>
      <c r="I213" s="38">
        <v>1329.2</v>
      </c>
      <c r="J213" s="17">
        <v>0</v>
      </c>
      <c r="K213" s="79">
        <f t="shared" si="14"/>
        <v>0</v>
      </c>
      <c r="L213" s="81">
        <f t="shared" si="15"/>
        <v>0</v>
      </c>
      <c r="M213" s="82"/>
      <c r="N213" s="83">
        <f t="shared" si="16"/>
        <v>0</v>
      </c>
      <c r="O213" s="80"/>
      <c r="P213" s="80"/>
      <c r="Q213" s="80"/>
      <c r="R213" s="84">
        <f t="shared" si="17"/>
        <v>0</v>
      </c>
      <c r="S213" s="19" t="str">
        <f t="shared" si="9"/>
        <v>OK</v>
      </c>
      <c r="T213" s="103"/>
      <c r="U213" s="103"/>
      <c r="V213" s="103"/>
      <c r="W213" s="103"/>
      <c r="X213" s="103"/>
      <c r="Y213" s="50"/>
      <c r="Z213" s="50"/>
      <c r="AA213" s="50"/>
      <c r="AB213" s="50"/>
      <c r="AC213" s="50"/>
      <c r="AD213" s="50"/>
      <c r="AE213" s="50"/>
      <c r="AF213" s="51"/>
      <c r="AG213" s="51"/>
      <c r="AH213" s="51"/>
      <c r="AI213" s="51"/>
    </row>
    <row r="214" spans="1:35" ht="40" customHeight="1" x14ac:dyDescent="0.35">
      <c r="A214" s="109"/>
      <c r="B214" s="112"/>
      <c r="C214" s="33">
        <v>211</v>
      </c>
      <c r="D214" s="115"/>
      <c r="E214" s="39" t="s">
        <v>64</v>
      </c>
      <c r="F214" s="40" t="s">
        <v>125</v>
      </c>
      <c r="G214" s="40" t="s">
        <v>115</v>
      </c>
      <c r="H214" s="40" t="s">
        <v>29</v>
      </c>
      <c r="I214" s="38">
        <v>699.21</v>
      </c>
      <c r="J214" s="17">
        <v>0</v>
      </c>
      <c r="K214" s="79">
        <f t="shared" si="14"/>
        <v>0</v>
      </c>
      <c r="L214" s="81">
        <f t="shared" si="15"/>
        <v>0</v>
      </c>
      <c r="M214" s="82"/>
      <c r="N214" s="83">
        <f t="shared" si="16"/>
        <v>0</v>
      </c>
      <c r="O214" s="80"/>
      <c r="P214" s="80"/>
      <c r="Q214" s="80"/>
      <c r="R214" s="84">
        <f t="shared" si="17"/>
        <v>0</v>
      </c>
      <c r="S214" s="19" t="str">
        <f t="shared" si="9"/>
        <v>OK</v>
      </c>
      <c r="T214" s="103"/>
      <c r="U214" s="103"/>
      <c r="V214" s="103"/>
      <c r="W214" s="103"/>
      <c r="X214" s="103"/>
      <c r="Y214" s="50"/>
      <c r="Z214" s="50"/>
      <c r="AA214" s="50"/>
      <c r="AB214" s="50"/>
      <c r="AC214" s="50"/>
      <c r="AD214" s="50"/>
      <c r="AE214" s="50"/>
      <c r="AF214" s="51"/>
      <c r="AG214" s="51"/>
      <c r="AH214" s="51"/>
      <c r="AI214" s="51"/>
    </row>
    <row r="215" spans="1:35" ht="40" customHeight="1" x14ac:dyDescent="0.35">
      <c r="A215" s="109"/>
      <c r="B215" s="112"/>
      <c r="C215" s="33">
        <v>212</v>
      </c>
      <c r="D215" s="115"/>
      <c r="E215" s="39" t="s">
        <v>65</v>
      </c>
      <c r="F215" s="40" t="s">
        <v>125</v>
      </c>
      <c r="G215" s="40" t="s">
        <v>116</v>
      </c>
      <c r="H215" s="40" t="s">
        <v>29</v>
      </c>
      <c r="I215" s="38">
        <v>160</v>
      </c>
      <c r="J215" s="17">
        <v>0</v>
      </c>
      <c r="K215" s="79">
        <f t="shared" si="14"/>
        <v>0</v>
      </c>
      <c r="L215" s="81">
        <f t="shared" si="15"/>
        <v>0</v>
      </c>
      <c r="M215" s="82"/>
      <c r="N215" s="83">
        <f t="shared" si="16"/>
        <v>0</v>
      </c>
      <c r="O215" s="80"/>
      <c r="P215" s="80"/>
      <c r="Q215" s="80"/>
      <c r="R215" s="84">
        <f t="shared" si="17"/>
        <v>0</v>
      </c>
      <c r="S215" s="19" t="str">
        <f t="shared" si="9"/>
        <v>OK</v>
      </c>
      <c r="T215" s="103"/>
      <c r="U215" s="103"/>
      <c r="V215" s="103"/>
      <c r="W215" s="103"/>
      <c r="X215" s="103"/>
      <c r="Y215" s="50"/>
      <c r="Z215" s="50"/>
      <c r="AA215" s="50"/>
      <c r="AB215" s="50"/>
      <c r="AC215" s="50"/>
      <c r="AD215" s="50"/>
      <c r="AE215" s="50"/>
      <c r="AF215" s="51"/>
      <c r="AG215" s="51"/>
      <c r="AH215" s="51"/>
      <c r="AI215" s="51"/>
    </row>
    <row r="216" spans="1:35" ht="40" customHeight="1" x14ac:dyDescent="0.35">
      <c r="A216" s="109"/>
      <c r="B216" s="112"/>
      <c r="C216" s="33">
        <v>213</v>
      </c>
      <c r="D216" s="115"/>
      <c r="E216" s="39" t="s">
        <v>69</v>
      </c>
      <c r="F216" s="40" t="s">
        <v>125</v>
      </c>
      <c r="G216" s="40" t="s">
        <v>137</v>
      </c>
      <c r="H216" s="40" t="s">
        <v>29</v>
      </c>
      <c r="I216" s="38">
        <v>242</v>
      </c>
      <c r="J216" s="17">
        <v>0</v>
      </c>
      <c r="K216" s="79">
        <f t="shared" si="14"/>
        <v>0</v>
      </c>
      <c r="L216" s="81">
        <f t="shared" si="15"/>
        <v>0</v>
      </c>
      <c r="M216" s="82"/>
      <c r="N216" s="83">
        <f t="shared" si="16"/>
        <v>0</v>
      </c>
      <c r="O216" s="80"/>
      <c r="P216" s="80"/>
      <c r="Q216" s="80"/>
      <c r="R216" s="84">
        <f t="shared" si="17"/>
        <v>0</v>
      </c>
      <c r="S216" s="19" t="str">
        <f t="shared" si="9"/>
        <v>OK</v>
      </c>
      <c r="T216" s="103"/>
      <c r="U216" s="103"/>
      <c r="V216" s="103"/>
      <c r="W216" s="103"/>
      <c r="X216" s="103"/>
      <c r="Y216" s="50"/>
      <c r="Z216" s="50"/>
      <c r="AA216" s="50"/>
      <c r="AB216" s="50"/>
      <c r="AC216" s="50"/>
      <c r="AD216" s="50"/>
      <c r="AE216" s="50"/>
      <c r="AF216" s="51"/>
      <c r="AG216" s="51"/>
      <c r="AH216" s="51"/>
      <c r="AI216" s="51"/>
    </row>
    <row r="217" spans="1:35" ht="40" customHeight="1" x14ac:dyDescent="0.35">
      <c r="A217" s="109"/>
      <c r="B217" s="112"/>
      <c r="C217" s="33">
        <v>214</v>
      </c>
      <c r="D217" s="115"/>
      <c r="E217" s="39" t="s">
        <v>70</v>
      </c>
      <c r="F217" s="40" t="s">
        <v>125</v>
      </c>
      <c r="G217" s="40" t="s">
        <v>71</v>
      </c>
      <c r="H217" s="40" t="s">
        <v>29</v>
      </c>
      <c r="I217" s="38">
        <v>164.74</v>
      </c>
      <c r="J217" s="17">
        <v>0</v>
      </c>
      <c r="K217" s="79">
        <f t="shared" si="14"/>
        <v>0</v>
      </c>
      <c r="L217" s="81">
        <f t="shared" si="15"/>
        <v>0</v>
      </c>
      <c r="M217" s="82"/>
      <c r="N217" s="83">
        <f t="shared" si="16"/>
        <v>0</v>
      </c>
      <c r="O217" s="80"/>
      <c r="P217" s="80"/>
      <c r="Q217" s="80"/>
      <c r="R217" s="84">
        <f t="shared" si="17"/>
        <v>0</v>
      </c>
      <c r="S217" s="19" t="str">
        <f t="shared" si="9"/>
        <v>OK</v>
      </c>
      <c r="T217" s="103"/>
      <c r="U217" s="103"/>
      <c r="V217" s="103"/>
      <c r="W217" s="103"/>
      <c r="X217" s="103"/>
      <c r="Y217" s="50"/>
      <c r="Z217" s="50"/>
      <c r="AA217" s="50"/>
      <c r="AB217" s="50"/>
      <c r="AC217" s="50"/>
      <c r="AD217" s="50"/>
      <c r="AE217" s="50"/>
      <c r="AF217" s="51"/>
      <c r="AG217" s="51"/>
      <c r="AH217" s="51"/>
      <c r="AI217" s="51"/>
    </row>
    <row r="218" spans="1:35" ht="40" customHeight="1" x14ac:dyDescent="0.35">
      <c r="A218" s="109"/>
      <c r="B218" s="112"/>
      <c r="C218" s="33">
        <v>215</v>
      </c>
      <c r="D218" s="115"/>
      <c r="E218" s="39" t="s">
        <v>72</v>
      </c>
      <c r="F218" s="40" t="s">
        <v>125</v>
      </c>
      <c r="G218" s="40" t="s">
        <v>101</v>
      </c>
      <c r="H218" s="40" t="s">
        <v>29</v>
      </c>
      <c r="I218" s="38">
        <v>960</v>
      </c>
      <c r="J218" s="17">
        <v>0</v>
      </c>
      <c r="K218" s="79">
        <f t="shared" si="14"/>
        <v>0</v>
      </c>
      <c r="L218" s="81">
        <f t="shared" si="15"/>
        <v>0</v>
      </c>
      <c r="M218" s="82"/>
      <c r="N218" s="83">
        <f t="shared" si="16"/>
        <v>0</v>
      </c>
      <c r="O218" s="80"/>
      <c r="P218" s="80"/>
      <c r="Q218" s="80"/>
      <c r="R218" s="84">
        <f t="shared" si="17"/>
        <v>0</v>
      </c>
      <c r="S218" s="19" t="str">
        <f t="shared" si="9"/>
        <v>OK</v>
      </c>
      <c r="T218" s="103"/>
      <c r="U218" s="103"/>
      <c r="V218" s="103"/>
      <c r="W218" s="103"/>
      <c r="X218" s="103"/>
      <c r="Y218" s="50"/>
      <c r="Z218" s="50"/>
      <c r="AA218" s="50"/>
      <c r="AB218" s="50"/>
      <c r="AC218" s="50"/>
      <c r="AD218" s="50"/>
      <c r="AE218" s="50"/>
      <c r="AF218" s="51"/>
      <c r="AG218" s="51"/>
      <c r="AH218" s="51"/>
      <c r="AI218" s="51"/>
    </row>
    <row r="219" spans="1:35" ht="40" customHeight="1" x14ac:dyDescent="0.35">
      <c r="A219" s="109"/>
      <c r="B219" s="112"/>
      <c r="C219" s="33">
        <v>216</v>
      </c>
      <c r="D219" s="115"/>
      <c r="E219" s="39" t="s">
        <v>74</v>
      </c>
      <c r="F219" s="40" t="s">
        <v>125</v>
      </c>
      <c r="G219" s="40" t="s">
        <v>102</v>
      </c>
      <c r="H219" s="40" t="s">
        <v>29</v>
      </c>
      <c r="I219" s="38">
        <v>1340</v>
      </c>
      <c r="J219" s="17">
        <v>0</v>
      </c>
      <c r="K219" s="79">
        <f t="shared" si="14"/>
        <v>0</v>
      </c>
      <c r="L219" s="81">
        <f t="shared" si="15"/>
        <v>0</v>
      </c>
      <c r="M219" s="82"/>
      <c r="N219" s="83">
        <f t="shared" si="16"/>
        <v>0</v>
      </c>
      <c r="O219" s="80"/>
      <c r="P219" s="80"/>
      <c r="Q219" s="80"/>
      <c r="R219" s="84">
        <f t="shared" si="17"/>
        <v>0</v>
      </c>
      <c r="S219" s="19" t="str">
        <f t="shared" si="9"/>
        <v>OK</v>
      </c>
      <c r="T219" s="103"/>
      <c r="U219" s="103"/>
      <c r="V219" s="103"/>
      <c r="W219" s="103"/>
      <c r="X219" s="103"/>
      <c r="Y219" s="50"/>
      <c r="Z219" s="50"/>
      <c r="AA219" s="50"/>
      <c r="AB219" s="50"/>
      <c r="AC219" s="50"/>
      <c r="AD219" s="50"/>
      <c r="AE219" s="50"/>
      <c r="AF219" s="51"/>
      <c r="AG219" s="51"/>
      <c r="AH219" s="51"/>
      <c r="AI219" s="51"/>
    </row>
    <row r="220" spans="1:35" ht="40" customHeight="1" x14ac:dyDescent="0.35">
      <c r="A220" s="109"/>
      <c r="B220" s="112"/>
      <c r="C220" s="33">
        <v>217</v>
      </c>
      <c r="D220" s="115"/>
      <c r="E220" s="39" t="s">
        <v>76</v>
      </c>
      <c r="F220" s="40" t="s">
        <v>125</v>
      </c>
      <c r="G220" s="40" t="s">
        <v>137</v>
      </c>
      <c r="H220" s="40" t="s">
        <v>29</v>
      </c>
      <c r="I220" s="38">
        <v>610</v>
      </c>
      <c r="J220" s="17">
        <v>0</v>
      </c>
      <c r="K220" s="79">
        <f t="shared" si="14"/>
        <v>0</v>
      </c>
      <c r="L220" s="81">
        <f t="shared" si="15"/>
        <v>0</v>
      </c>
      <c r="M220" s="82"/>
      <c r="N220" s="83">
        <f t="shared" si="16"/>
        <v>0</v>
      </c>
      <c r="O220" s="80"/>
      <c r="P220" s="80"/>
      <c r="Q220" s="80"/>
      <c r="R220" s="84">
        <f t="shared" si="17"/>
        <v>0</v>
      </c>
      <c r="S220" s="19" t="str">
        <f t="shared" si="9"/>
        <v>OK</v>
      </c>
      <c r="T220" s="103"/>
      <c r="U220" s="103"/>
      <c r="V220" s="103"/>
      <c r="W220" s="103"/>
      <c r="X220" s="103"/>
      <c r="Y220" s="50"/>
      <c r="Z220" s="50"/>
      <c r="AA220" s="50"/>
      <c r="AB220" s="50"/>
      <c r="AC220" s="50"/>
      <c r="AD220" s="50"/>
      <c r="AE220" s="50"/>
      <c r="AF220" s="51"/>
      <c r="AG220" s="51"/>
      <c r="AH220" s="51"/>
      <c r="AI220" s="51"/>
    </row>
    <row r="221" spans="1:35" ht="40" customHeight="1" x14ac:dyDescent="0.35">
      <c r="A221" s="109"/>
      <c r="B221" s="112"/>
      <c r="C221" s="33">
        <v>218</v>
      </c>
      <c r="D221" s="115"/>
      <c r="E221" s="39" t="s">
        <v>77</v>
      </c>
      <c r="F221" s="40" t="s">
        <v>125</v>
      </c>
      <c r="G221" s="40" t="s">
        <v>137</v>
      </c>
      <c r="H221" s="40" t="s">
        <v>29</v>
      </c>
      <c r="I221" s="38">
        <v>1150</v>
      </c>
      <c r="J221" s="17">
        <v>0</v>
      </c>
      <c r="K221" s="79">
        <f t="shared" si="14"/>
        <v>0</v>
      </c>
      <c r="L221" s="81">
        <f t="shared" si="15"/>
        <v>0</v>
      </c>
      <c r="M221" s="82"/>
      <c r="N221" s="83">
        <f t="shared" si="16"/>
        <v>0</v>
      </c>
      <c r="O221" s="80"/>
      <c r="P221" s="80"/>
      <c r="Q221" s="80"/>
      <c r="R221" s="84">
        <f t="shared" si="17"/>
        <v>0</v>
      </c>
      <c r="S221" s="19" t="str">
        <f t="shared" si="9"/>
        <v>OK</v>
      </c>
      <c r="T221" s="103"/>
      <c r="U221" s="103"/>
      <c r="V221" s="103"/>
      <c r="W221" s="103"/>
      <c r="X221" s="103"/>
      <c r="Y221" s="50"/>
      <c r="Z221" s="50"/>
      <c r="AA221" s="50"/>
      <c r="AB221" s="50"/>
      <c r="AC221" s="50"/>
      <c r="AD221" s="50"/>
      <c r="AE221" s="50"/>
      <c r="AF221" s="51"/>
      <c r="AG221" s="51"/>
      <c r="AH221" s="51"/>
      <c r="AI221" s="51"/>
    </row>
    <row r="222" spans="1:35" ht="40" customHeight="1" x14ac:dyDescent="0.35">
      <c r="A222" s="109"/>
      <c r="B222" s="112"/>
      <c r="C222" s="33">
        <v>219</v>
      </c>
      <c r="D222" s="115"/>
      <c r="E222" s="39" t="s">
        <v>78</v>
      </c>
      <c r="F222" s="40" t="s">
        <v>125</v>
      </c>
      <c r="G222" s="40" t="s">
        <v>137</v>
      </c>
      <c r="H222" s="40" t="s">
        <v>29</v>
      </c>
      <c r="I222" s="38">
        <v>90</v>
      </c>
      <c r="J222" s="17">
        <v>0</v>
      </c>
      <c r="K222" s="79">
        <f t="shared" si="14"/>
        <v>0</v>
      </c>
      <c r="L222" s="81">
        <f t="shared" si="15"/>
        <v>0</v>
      </c>
      <c r="M222" s="82"/>
      <c r="N222" s="83">
        <f t="shared" si="16"/>
        <v>0</v>
      </c>
      <c r="O222" s="80"/>
      <c r="P222" s="80"/>
      <c r="Q222" s="80"/>
      <c r="R222" s="84">
        <f t="shared" si="17"/>
        <v>0</v>
      </c>
      <c r="S222" s="19" t="str">
        <f t="shared" si="9"/>
        <v>OK</v>
      </c>
      <c r="T222" s="103"/>
      <c r="U222" s="103"/>
      <c r="V222" s="103"/>
      <c r="W222" s="103"/>
      <c r="X222" s="103"/>
      <c r="Y222" s="50"/>
      <c r="Z222" s="50"/>
      <c r="AA222" s="50"/>
      <c r="AB222" s="50"/>
      <c r="AC222" s="50"/>
      <c r="AD222" s="50"/>
      <c r="AE222" s="50"/>
      <c r="AF222" s="51"/>
      <c r="AG222" s="51"/>
      <c r="AH222" s="51"/>
      <c r="AI222" s="51"/>
    </row>
    <row r="223" spans="1:35" ht="40" customHeight="1" x14ac:dyDescent="0.35">
      <c r="A223" s="109"/>
      <c r="B223" s="112"/>
      <c r="C223" s="33">
        <v>220</v>
      </c>
      <c r="D223" s="115"/>
      <c r="E223" s="39" t="s">
        <v>131</v>
      </c>
      <c r="F223" s="40" t="s">
        <v>125</v>
      </c>
      <c r="G223" s="40" t="s">
        <v>137</v>
      </c>
      <c r="H223" s="40" t="s">
        <v>29</v>
      </c>
      <c r="I223" s="38">
        <v>70</v>
      </c>
      <c r="J223" s="17">
        <v>0</v>
      </c>
      <c r="K223" s="79">
        <f t="shared" si="14"/>
        <v>0</v>
      </c>
      <c r="L223" s="81">
        <f t="shared" si="15"/>
        <v>0</v>
      </c>
      <c r="M223" s="82"/>
      <c r="N223" s="83">
        <f t="shared" si="16"/>
        <v>0</v>
      </c>
      <c r="O223" s="80"/>
      <c r="P223" s="80"/>
      <c r="Q223" s="80"/>
      <c r="R223" s="84">
        <f t="shared" si="17"/>
        <v>0</v>
      </c>
      <c r="S223" s="19" t="str">
        <f t="shared" si="9"/>
        <v>OK</v>
      </c>
      <c r="T223" s="103"/>
      <c r="U223" s="103"/>
      <c r="V223" s="103"/>
      <c r="W223" s="103"/>
      <c r="X223" s="103"/>
      <c r="Y223" s="50"/>
      <c r="Z223" s="50"/>
      <c r="AA223" s="50"/>
      <c r="AB223" s="50"/>
      <c r="AC223" s="50"/>
      <c r="AD223" s="50"/>
      <c r="AE223" s="50"/>
      <c r="AF223" s="51"/>
      <c r="AG223" s="51"/>
      <c r="AH223" s="51"/>
      <c r="AI223" s="51"/>
    </row>
    <row r="224" spans="1:35" ht="40" customHeight="1" x14ac:dyDescent="0.35">
      <c r="A224" s="109"/>
      <c r="B224" s="112"/>
      <c r="C224" s="33">
        <v>221</v>
      </c>
      <c r="D224" s="115"/>
      <c r="E224" s="39" t="s">
        <v>132</v>
      </c>
      <c r="F224" s="40" t="s">
        <v>37</v>
      </c>
      <c r="G224" s="40" t="s">
        <v>117</v>
      </c>
      <c r="H224" s="40" t="s">
        <v>29</v>
      </c>
      <c r="I224" s="38">
        <v>16.18</v>
      </c>
      <c r="J224" s="17">
        <v>0</v>
      </c>
      <c r="K224" s="79">
        <f t="shared" si="14"/>
        <v>0</v>
      </c>
      <c r="L224" s="81">
        <f t="shared" si="15"/>
        <v>0</v>
      </c>
      <c r="M224" s="82"/>
      <c r="N224" s="83">
        <f t="shared" si="16"/>
        <v>0</v>
      </c>
      <c r="O224" s="80"/>
      <c r="P224" s="80"/>
      <c r="Q224" s="80"/>
      <c r="R224" s="84">
        <f t="shared" si="17"/>
        <v>0</v>
      </c>
      <c r="S224" s="19" t="str">
        <f t="shared" si="9"/>
        <v>OK</v>
      </c>
      <c r="T224" s="103"/>
      <c r="U224" s="103"/>
      <c r="V224" s="103"/>
      <c r="W224" s="103"/>
      <c r="X224" s="103"/>
      <c r="Y224" s="50"/>
      <c r="Z224" s="50"/>
      <c r="AA224" s="50"/>
      <c r="AB224" s="50"/>
      <c r="AC224" s="50"/>
      <c r="AD224" s="50"/>
      <c r="AE224" s="50"/>
      <c r="AF224" s="51"/>
      <c r="AG224" s="51"/>
      <c r="AH224" s="51"/>
      <c r="AI224" s="51"/>
    </row>
    <row r="225" spans="1:35" ht="40" customHeight="1" x14ac:dyDescent="0.35">
      <c r="A225" s="109"/>
      <c r="B225" s="112"/>
      <c r="C225" s="33">
        <v>222</v>
      </c>
      <c r="D225" s="115"/>
      <c r="E225" s="39" t="s">
        <v>135</v>
      </c>
      <c r="F225" s="40" t="s">
        <v>37</v>
      </c>
      <c r="G225" s="40" t="s">
        <v>118</v>
      </c>
      <c r="H225" s="40" t="s">
        <v>29</v>
      </c>
      <c r="I225" s="38">
        <v>45</v>
      </c>
      <c r="J225" s="17">
        <v>0</v>
      </c>
      <c r="K225" s="79">
        <f t="shared" si="14"/>
        <v>0</v>
      </c>
      <c r="L225" s="81">
        <f t="shared" si="15"/>
        <v>0</v>
      </c>
      <c r="M225" s="82"/>
      <c r="N225" s="83">
        <f t="shared" si="16"/>
        <v>0</v>
      </c>
      <c r="O225" s="80"/>
      <c r="P225" s="80"/>
      <c r="Q225" s="80"/>
      <c r="R225" s="84">
        <f t="shared" si="17"/>
        <v>0</v>
      </c>
      <c r="S225" s="19" t="str">
        <f t="shared" si="9"/>
        <v>OK</v>
      </c>
      <c r="T225" s="103"/>
      <c r="U225" s="103"/>
      <c r="V225" s="103"/>
      <c r="W225" s="103"/>
      <c r="X225" s="103"/>
      <c r="Y225" s="50"/>
      <c r="Z225" s="50"/>
      <c r="AA225" s="50"/>
      <c r="AB225" s="50"/>
      <c r="AC225" s="50"/>
      <c r="AD225" s="50"/>
      <c r="AE225" s="50"/>
      <c r="AF225" s="51"/>
      <c r="AG225" s="51"/>
      <c r="AH225" s="51"/>
      <c r="AI225" s="51"/>
    </row>
    <row r="226" spans="1:35" ht="40" customHeight="1" x14ac:dyDescent="0.35">
      <c r="A226" s="109"/>
      <c r="B226" s="112"/>
      <c r="C226" s="33">
        <v>223</v>
      </c>
      <c r="D226" s="115"/>
      <c r="E226" s="39" t="s">
        <v>136</v>
      </c>
      <c r="F226" s="40" t="s">
        <v>37</v>
      </c>
      <c r="G226" s="40" t="s">
        <v>119</v>
      </c>
      <c r="H226" s="40" t="s">
        <v>29</v>
      </c>
      <c r="I226" s="38">
        <v>30</v>
      </c>
      <c r="J226" s="17">
        <v>0</v>
      </c>
      <c r="K226" s="79">
        <f t="shared" si="14"/>
        <v>0</v>
      </c>
      <c r="L226" s="81">
        <f t="shared" si="15"/>
        <v>0</v>
      </c>
      <c r="M226" s="82"/>
      <c r="N226" s="83">
        <f t="shared" si="16"/>
        <v>0</v>
      </c>
      <c r="O226" s="80"/>
      <c r="P226" s="80"/>
      <c r="Q226" s="80"/>
      <c r="R226" s="84">
        <f t="shared" si="17"/>
        <v>0</v>
      </c>
      <c r="S226" s="19" t="str">
        <f t="shared" si="9"/>
        <v>OK</v>
      </c>
      <c r="T226" s="103"/>
      <c r="U226" s="103"/>
      <c r="V226" s="103"/>
      <c r="W226" s="103"/>
      <c r="X226" s="103"/>
      <c r="Y226" s="50"/>
      <c r="Z226" s="50"/>
      <c r="AA226" s="50"/>
      <c r="AB226" s="50"/>
      <c r="AC226" s="50"/>
      <c r="AD226" s="50"/>
      <c r="AE226" s="50"/>
      <c r="AF226" s="51"/>
      <c r="AG226" s="51"/>
      <c r="AH226" s="51"/>
      <c r="AI226" s="51"/>
    </row>
    <row r="227" spans="1:35" ht="40" customHeight="1" x14ac:dyDescent="0.35">
      <c r="A227" s="109"/>
      <c r="B227" s="112"/>
      <c r="C227" s="33">
        <v>224</v>
      </c>
      <c r="D227" s="115"/>
      <c r="E227" s="39" t="s">
        <v>86</v>
      </c>
      <c r="F227" s="40" t="s">
        <v>125</v>
      </c>
      <c r="G227" s="40" t="s">
        <v>137</v>
      </c>
      <c r="H227" s="40" t="s">
        <v>29</v>
      </c>
      <c r="I227" s="38">
        <v>400</v>
      </c>
      <c r="J227" s="17">
        <v>0</v>
      </c>
      <c r="K227" s="79">
        <f t="shared" si="14"/>
        <v>0</v>
      </c>
      <c r="L227" s="81">
        <f t="shared" si="15"/>
        <v>0</v>
      </c>
      <c r="M227" s="82"/>
      <c r="N227" s="83">
        <f t="shared" si="16"/>
        <v>0</v>
      </c>
      <c r="O227" s="80"/>
      <c r="P227" s="80"/>
      <c r="Q227" s="80"/>
      <c r="R227" s="84">
        <f t="shared" si="17"/>
        <v>0</v>
      </c>
      <c r="S227" s="19" t="str">
        <f t="shared" si="9"/>
        <v>OK</v>
      </c>
      <c r="T227" s="103"/>
      <c r="U227" s="103"/>
      <c r="V227" s="103"/>
      <c r="W227" s="103"/>
      <c r="X227" s="103"/>
      <c r="Y227" s="50"/>
      <c r="Z227" s="50"/>
      <c r="AA227" s="50"/>
      <c r="AB227" s="50"/>
      <c r="AC227" s="50"/>
      <c r="AD227" s="50"/>
      <c r="AE227" s="50"/>
      <c r="AF227" s="51"/>
      <c r="AG227" s="51"/>
      <c r="AH227" s="51"/>
      <c r="AI227" s="51"/>
    </row>
    <row r="228" spans="1:35" ht="40" customHeight="1" x14ac:dyDescent="0.35">
      <c r="A228" s="109"/>
      <c r="B228" s="112"/>
      <c r="C228" s="33">
        <v>225</v>
      </c>
      <c r="D228" s="115"/>
      <c r="E228" s="39" t="s">
        <v>89</v>
      </c>
      <c r="F228" s="40" t="s">
        <v>37</v>
      </c>
      <c r="G228" s="40" t="s">
        <v>137</v>
      </c>
      <c r="H228" s="40" t="s">
        <v>29</v>
      </c>
      <c r="I228" s="38">
        <v>190</v>
      </c>
      <c r="J228" s="17">
        <v>0</v>
      </c>
      <c r="K228" s="79">
        <f t="shared" si="14"/>
        <v>0</v>
      </c>
      <c r="L228" s="81">
        <f t="shared" si="15"/>
        <v>0</v>
      </c>
      <c r="M228" s="82"/>
      <c r="N228" s="83">
        <f t="shared" si="16"/>
        <v>0</v>
      </c>
      <c r="O228" s="80"/>
      <c r="P228" s="80"/>
      <c r="Q228" s="80"/>
      <c r="R228" s="84">
        <f t="shared" si="17"/>
        <v>0</v>
      </c>
      <c r="S228" s="19" t="str">
        <f t="shared" si="9"/>
        <v>OK</v>
      </c>
      <c r="T228" s="103"/>
      <c r="U228" s="103"/>
      <c r="V228" s="103"/>
      <c r="W228" s="103"/>
      <c r="X228" s="103"/>
      <c r="Y228" s="50"/>
      <c r="Z228" s="50"/>
      <c r="AA228" s="50"/>
      <c r="AB228" s="50"/>
      <c r="AC228" s="50"/>
      <c r="AD228" s="50"/>
      <c r="AE228" s="50"/>
      <c r="AF228" s="51"/>
      <c r="AG228" s="51"/>
      <c r="AH228" s="51"/>
      <c r="AI228" s="51"/>
    </row>
    <row r="229" spans="1:35" ht="40" customHeight="1" x14ac:dyDescent="0.35">
      <c r="A229" s="109"/>
      <c r="B229" s="112"/>
      <c r="C229" s="33">
        <v>226</v>
      </c>
      <c r="D229" s="115"/>
      <c r="E229" s="39" t="s">
        <v>90</v>
      </c>
      <c r="F229" s="40" t="s">
        <v>37</v>
      </c>
      <c r="G229" s="40" t="s">
        <v>137</v>
      </c>
      <c r="H229" s="40" t="s">
        <v>29</v>
      </c>
      <c r="I229" s="38">
        <v>100</v>
      </c>
      <c r="J229" s="17">
        <v>0</v>
      </c>
      <c r="K229" s="79">
        <f t="shared" si="14"/>
        <v>0</v>
      </c>
      <c r="L229" s="81">
        <f t="shared" si="15"/>
        <v>0</v>
      </c>
      <c r="M229" s="82"/>
      <c r="N229" s="83">
        <f t="shared" si="16"/>
        <v>0</v>
      </c>
      <c r="O229" s="80"/>
      <c r="P229" s="80"/>
      <c r="Q229" s="80"/>
      <c r="R229" s="84">
        <f t="shared" si="17"/>
        <v>0</v>
      </c>
      <c r="S229" s="19" t="str">
        <f t="shared" si="9"/>
        <v>OK</v>
      </c>
      <c r="T229" s="103"/>
      <c r="U229" s="103"/>
      <c r="V229" s="103"/>
      <c r="W229" s="103"/>
      <c r="X229" s="103"/>
      <c r="Y229" s="50"/>
      <c r="Z229" s="50"/>
      <c r="AA229" s="50"/>
      <c r="AB229" s="50"/>
      <c r="AC229" s="50"/>
      <c r="AD229" s="50"/>
      <c r="AE229" s="50"/>
      <c r="AF229" s="51"/>
      <c r="AG229" s="51"/>
      <c r="AH229" s="51"/>
      <c r="AI229" s="51"/>
    </row>
    <row r="230" spans="1:35" ht="40" customHeight="1" x14ac:dyDescent="0.35">
      <c r="A230" s="109"/>
      <c r="B230" s="112"/>
      <c r="C230" s="33">
        <v>227</v>
      </c>
      <c r="D230" s="115"/>
      <c r="E230" s="39" t="s">
        <v>91</v>
      </c>
      <c r="F230" s="40" t="s">
        <v>37</v>
      </c>
      <c r="G230" s="40" t="s">
        <v>120</v>
      </c>
      <c r="H230" s="40" t="s">
        <v>29</v>
      </c>
      <c r="I230" s="38">
        <v>20</v>
      </c>
      <c r="J230" s="17">
        <v>0</v>
      </c>
      <c r="K230" s="79">
        <f t="shared" si="14"/>
        <v>0</v>
      </c>
      <c r="L230" s="81">
        <f t="shared" si="15"/>
        <v>0</v>
      </c>
      <c r="M230" s="82"/>
      <c r="N230" s="83">
        <f t="shared" si="16"/>
        <v>0</v>
      </c>
      <c r="O230" s="80"/>
      <c r="P230" s="80"/>
      <c r="Q230" s="80"/>
      <c r="R230" s="84">
        <f t="shared" si="17"/>
        <v>0</v>
      </c>
      <c r="S230" s="19" t="str">
        <f t="shared" si="9"/>
        <v>OK</v>
      </c>
      <c r="T230" s="103"/>
      <c r="U230" s="103"/>
      <c r="V230" s="103"/>
      <c r="W230" s="103"/>
      <c r="X230" s="103"/>
      <c r="Y230" s="50"/>
      <c r="Z230" s="50"/>
      <c r="AA230" s="50"/>
      <c r="AB230" s="50"/>
      <c r="AC230" s="50"/>
      <c r="AD230" s="50"/>
      <c r="AE230" s="50"/>
      <c r="AF230" s="51"/>
      <c r="AG230" s="51"/>
      <c r="AH230" s="51"/>
      <c r="AI230" s="51"/>
    </row>
    <row r="231" spans="1:35" ht="40" customHeight="1" x14ac:dyDescent="0.35">
      <c r="A231" s="109"/>
      <c r="B231" s="112"/>
      <c r="C231" s="33">
        <v>228</v>
      </c>
      <c r="D231" s="115"/>
      <c r="E231" s="39" t="s">
        <v>93</v>
      </c>
      <c r="F231" s="40" t="s">
        <v>125</v>
      </c>
      <c r="G231" s="40" t="s">
        <v>137</v>
      </c>
      <c r="H231" s="40" t="s">
        <v>29</v>
      </c>
      <c r="I231" s="38">
        <v>133</v>
      </c>
      <c r="J231" s="17">
        <v>0</v>
      </c>
      <c r="K231" s="79">
        <f t="shared" si="14"/>
        <v>0</v>
      </c>
      <c r="L231" s="81">
        <f t="shared" si="15"/>
        <v>0</v>
      </c>
      <c r="M231" s="82"/>
      <c r="N231" s="83">
        <f t="shared" si="16"/>
        <v>0</v>
      </c>
      <c r="O231" s="80"/>
      <c r="P231" s="80"/>
      <c r="Q231" s="80"/>
      <c r="R231" s="84">
        <f t="shared" si="17"/>
        <v>0</v>
      </c>
      <c r="S231" s="19" t="str">
        <f t="shared" si="9"/>
        <v>OK</v>
      </c>
      <c r="T231" s="103"/>
      <c r="U231" s="103"/>
      <c r="V231" s="103"/>
      <c r="W231" s="103"/>
      <c r="X231" s="103"/>
      <c r="Y231" s="50"/>
      <c r="Z231" s="50"/>
      <c r="AA231" s="50"/>
      <c r="AB231" s="50"/>
      <c r="AC231" s="50"/>
      <c r="AD231" s="50"/>
      <c r="AE231" s="50"/>
      <c r="AF231" s="51"/>
      <c r="AG231" s="51"/>
      <c r="AH231" s="51"/>
      <c r="AI231" s="51"/>
    </row>
    <row r="232" spans="1:35" ht="40" customHeight="1" x14ac:dyDescent="0.35">
      <c r="A232" s="110"/>
      <c r="B232" s="113"/>
      <c r="C232" s="33">
        <v>229</v>
      </c>
      <c r="D232" s="116"/>
      <c r="E232" s="39" t="s">
        <v>94</v>
      </c>
      <c r="F232" s="40" t="s">
        <v>125</v>
      </c>
      <c r="G232" s="40" t="s">
        <v>137</v>
      </c>
      <c r="H232" s="40" t="s">
        <v>29</v>
      </c>
      <c r="I232" s="38">
        <v>204.77</v>
      </c>
      <c r="J232" s="17">
        <v>0</v>
      </c>
      <c r="K232" s="79">
        <f t="shared" si="14"/>
        <v>0</v>
      </c>
      <c r="L232" s="81">
        <f t="shared" si="15"/>
        <v>0</v>
      </c>
      <c r="M232" s="82"/>
      <c r="N232" s="83">
        <f t="shared" si="16"/>
        <v>0</v>
      </c>
      <c r="O232" s="80"/>
      <c r="P232" s="80"/>
      <c r="Q232" s="80"/>
      <c r="R232" s="84">
        <f t="shared" si="17"/>
        <v>0</v>
      </c>
      <c r="S232" s="19" t="str">
        <f t="shared" si="9"/>
        <v>OK</v>
      </c>
      <c r="T232" s="103"/>
      <c r="U232" s="103"/>
      <c r="V232" s="103"/>
      <c r="W232" s="103"/>
      <c r="X232" s="103"/>
      <c r="Y232" s="50"/>
      <c r="Z232" s="50"/>
      <c r="AA232" s="50"/>
      <c r="AB232" s="50"/>
      <c r="AC232" s="50"/>
      <c r="AD232" s="50"/>
      <c r="AE232" s="50"/>
      <c r="AF232" s="51"/>
      <c r="AG232" s="51"/>
      <c r="AH232" s="51"/>
      <c r="AI232" s="51"/>
    </row>
    <row r="233" spans="1:35" ht="40" customHeight="1" x14ac:dyDescent="0.35">
      <c r="A233" s="108" t="s">
        <v>145</v>
      </c>
      <c r="B233" s="111">
        <v>7</v>
      </c>
      <c r="C233" s="33">
        <v>230</v>
      </c>
      <c r="D233" s="114" t="s">
        <v>124</v>
      </c>
      <c r="E233" s="39" t="s">
        <v>27</v>
      </c>
      <c r="F233" s="40" t="s">
        <v>125</v>
      </c>
      <c r="G233" s="40" t="s">
        <v>137</v>
      </c>
      <c r="H233" s="40" t="s">
        <v>29</v>
      </c>
      <c r="I233" s="38">
        <v>177</v>
      </c>
      <c r="J233" s="17">
        <v>0</v>
      </c>
      <c r="K233" s="79">
        <f t="shared" si="14"/>
        <v>0</v>
      </c>
      <c r="L233" s="81">
        <f t="shared" si="15"/>
        <v>0</v>
      </c>
      <c r="M233" s="82"/>
      <c r="N233" s="83">
        <f t="shared" si="16"/>
        <v>0</v>
      </c>
      <c r="O233" s="80"/>
      <c r="P233" s="80"/>
      <c r="Q233" s="80"/>
      <c r="R233" s="84">
        <f t="shared" si="17"/>
        <v>0</v>
      </c>
      <c r="S233" s="19" t="str">
        <f t="shared" si="9"/>
        <v>OK</v>
      </c>
      <c r="T233" s="103"/>
      <c r="U233" s="103"/>
      <c r="V233" s="103"/>
      <c r="W233" s="103"/>
      <c r="X233" s="103"/>
      <c r="Y233" s="50"/>
      <c r="Z233" s="50"/>
      <c r="AA233" s="50"/>
      <c r="AB233" s="50"/>
      <c r="AC233" s="50"/>
      <c r="AD233" s="50"/>
      <c r="AE233" s="50"/>
      <c r="AF233" s="51"/>
      <c r="AG233" s="51"/>
      <c r="AH233" s="51"/>
      <c r="AI233" s="51"/>
    </row>
    <row r="234" spans="1:35" ht="40" customHeight="1" x14ac:dyDescent="0.35">
      <c r="A234" s="109"/>
      <c r="B234" s="112"/>
      <c r="C234" s="33">
        <v>231</v>
      </c>
      <c r="D234" s="115"/>
      <c r="E234" s="39" t="s">
        <v>30</v>
      </c>
      <c r="F234" s="40" t="s">
        <v>31</v>
      </c>
      <c r="G234" s="40" t="s">
        <v>137</v>
      </c>
      <c r="H234" s="40" t="s">
        <v>29</v>
      </c>
      <c r="I234" s="38">
        <v>20</v>
      </c>
      <c r="J234" s="17">
        <v>0</v>
      </c>
      <c r="K234" s="79">
        <f t="shared" si="14"/>
        <v>0</v>
      </c>
      <c r="L234" s="81">
        <f t="shared" si="15"/>
        <v>0</v>
      </c>
      <c r="M234" s="82"/>
      <c r="N234" s="83">
        <f t="shared" si="16"/>
        <v>0</v>
      </c>
      <c r="O234" s="80"/>
      <c r="P234" s="80"/>
      <c r="Q234" s="80"/>
      <c r="R234" s="84">
        <f t="shared" si="17"/>
        <v>0</v>
      </c>
      <c r="S234" s="19" t="str">
        <f t="shared" si="9"/>
        <v>OK</v>
      </c>
      <c r="T234" s="103"/>
      <c r="U234" s="103"/>
      <c r="V234" s="103"/>
      <c r="W234" s="103"/>
      <c r="X234" s="103"/>
      <c r="Y234" s="50"/>
      <c r="Z234" s="50"/>
      <c r="AA234" s="50"/>
      <c r="AB234" s="50"/>
      <c r="AC234" s="50"/>
      <c r="AD234" s="50"/>
      <c r="AE234" s="50"/>
      <c r="AF234" s="51"/>
      <c r="AG234" s="51"/>
      <c r="AH234" s="51"/>
      <c r="AI234" s="51"/>
    </row>
    <row r="235" spans="1:35" ht="40" customHeight="1" x14ac:dyDescent="0.35">
      <c r="A235" s="109"/>
      <c r="B235" s="112"/>
      <c r="C235" s="33">
        <v>232</v>
      </c>
      <c r="D235" s="115"/>
      <c r="E235" s="39" t="s">
        <v>32</v>
      </c>
      <c r="F235" s="40" t="s">
        <v>125</v>
      </c>
      <c r="G235" s="40" t="s">
        <v>137</v>
      </c>
      <c r="H235" s="40" t="s">
        <v>29</v>
      </c>
      <c r="I235" s="38">
        <v>32</v>
      </c>
      <c r="J235" s="17">
        <v>0</v>
      </c>
      <c r="K235" s="79">
        <f t="shared" si="14"/>
        <v>0</v>
      </c>
      <c r="L235" s="81">
        <f t="shared" si="15"/>
        <v>0</v>
      </c>
      <c r="M235" s="82"/>
      <c r="N235" s="83">
        <f t="shared" si="16"/>
        <v>0</v>
      </c>
      <c r="O235" s="80"/>
      <c r="P235" s="80"/>
      <c r="Q235" s="80"/>
      <c r="R235" s="84">
        <f t="shared" si="17"/>
        <v>0</v>
      </c>
      <c r="S235" s="19" t="str">
        <f t="shared" si="9"/>
        <v>OK</v>
      </c>
      <c r="T235" s="103"/>
      <c r="U235" s="103"/>
      <c r="V235" s="103"/>
      <c r="W235" s="103"/>
      <c r="X235" s="103"/>
      <c r="Y235" s="50"/>
      <c r="Z235" s="50"/>
      <c r="AA235" s="50"/>
      <c r="AB235" s="50"/>
      <c r="AC235" s="50"/>
      <c r="AD235" s="50"/>
      <c r="AE235" s="50"/>
      <c r="AF235" s="51"/>
      <c r="AG235" s="51"/>
      <c r="AH235" s="51"/>
      <c r="AI235" s="51"/>
    </row>
    <row r="236" spans="1:35" ht="40" customHeight="1" x14ac:dyDescent="0.35">
      <c r="A236" s="109"/>
      <c r="B236" s="112"/>
      <c r="C236" s="33">
        <v>233</v>
      </c>
      <c r="D236" s="115"/>
      <c r="E236" s="39" t="s">
        <v>33</v>
      </c>
      <c r="F236" s="40" t="s">
        <v>125</v>
      </c>
      <c r="G236" s="40" t="s">
        <v>101</v>
      </c>
      <c r="H236" s="40" t="s">
        <v>29</v>
      </c>
      <c r="I236" s="38">
        <v>52</v>
      </c>
      <c r="J236" s="17">
        <v>0</v>
      </c>
      <c r="K236" s="79">
        <f t="shared" si="14"/>
        <v>0</v>
      </c>
      <c r="L236" s="81">
        <f t="shared" si="15"/>
        <v>0</v>
      </c>
      <c r="M236" s="82"/>
      <c r="N236" s="83">
        <f t="shared" si="16"/>
        <v>0</v>
      </c>
      <c r="O236" s="80"/>
      <c r="P236" s="80"/>
      <c r="Q236" s="80"/>
      <c r="R236" s="84">
        <f t="shared" si="17"/>
        <v>0</v>
      </c>
      <c r="S236" s="19" t="str">
        <f t="shared" si="9"/>
        <v>OK</v>
      </c>
      <c r="T236" s="103"/>
      <c r="U236" s="103"/>
      <c r="V236" s="103"/>
      <c r="W236" s="103"/>
      <c r="X236" s="103"/>
      <c r="Y236" s="50"/>
      <c r="Z236" s="50"/>
      <c r="AA236" s="50"/>
      <c r="AB236" s="50"/>
      <c r="AC236" s="50"/>
      <c r="AD236" s="50"/>
      <c r="AE236" s="50"/>
      <c r="AF236" s="51"/>
      <c r="AG236" s="51"/>
      <c r="AH236" s="51"/>
      <c r="AI236" s="51"/>
    </row>
    <row r="237" spans="1:35" ht="40" customHeight="1" x14ac:dyDescent="0.35">
      <c r="A237" s="109"/>
      <c r="B237" s="112"/>
      <c r="C237" s="33">
        <v>234</v>
      </c>
      <c r="D237" s="115"/>
      <c r="E237" s="39" t="s">
        <v>35</v>
      </c>
      <c r="F237" s="40" t="s">
        <v>125</v>
      </c>
      <c r="G237" s="40" t="s">
        <v>102</v>
      </c>
      <c r="H237" s="40" t="s">
        <v>29</v>
      </c>
      <c r="I237" s="38">
        <v>75</v>
      </c>
      <c r="J237" s="17">
        <v>0</v>
      </c>
      <c r="K237" s="79">
        <f t="shared" si="14"/>
        <v>0</v>
      </c>
      <c r="L237" s="81">
        <f t="shared" si="15"/>
        <v>0</v>
      </c>
      <c r="M237" s="82"/>
      <c r="N237" s="83">
        <f t="shared" si="16"/>
        <v>0</v>
      </c>
      <c r="O237" s="80"/>
      <c r="P237" s="80"/>
      <c r="Q237" s="80"/>
      <c r="R237" s="84">
        <f t="shared" si="17"/>
        <v>0</v>
      </c>
      <c r="S237" s="19" t="str">
        <f t="shared" si="9"/>
        <v>OK</v>
      </c>
      <c r="T237" s="103"/>
      <c r="U237" s="103"/>
      <c r="V237" s="103"/>
      <c r="W237" s="103"/>
      <c r="X237" s="103"/>
      <c r="Y237" s="50"/>
      <c r="Z237" s="50"/>
      <c r="AA237" s="50"/>
      <c r="AB237" s="50"/>
      <c r="AC237" s="50"/>
      <c r="AD237" s="50"/>
      <c r="AE237" s="50"/>
      <c r="AF237" s="51"/>
      <c r="AG237" s="51"/>
      <c r="AH237" s="51"/>
      <c r="AI237" s="51"/>
    </row>
    <row r="238" spans="1:35" ht="40" customHeight="1" x14ac:dyDescent="0.35">
      <c r="A238" s="109"/>
      <c r="B238" s="112"/>
      <c r="C238" s="33">
        <v>235</v>
      </c>
      <c r="D238" s="115"/>
      <c r="E238" s="39" t="s">
        <v>127</v>
      </c>
      <c r="F238" s="40" t="s">
        <v>125</v>
      </c>
      <c r="G238" s="40" t="s">
        <v>137</v>
      </c>
      <c r="H238" s="40" t="s">
        <v>29</v>
      </c>
      <c r="I238" s="38">
        <v>6.59</v>
      </c>
      <c r="J238" s="17">
        <v>0</v>
      </c>
      <c r="K238" s="79">
        <f t="shared" si="14"/>
        <v>0</v>
      </c>
      <c r="L238" s="81">
        <f t="shared" si="15"/>
        <v>0</v>
      </c>
      <c r="M238" s="82"/>
      <c r="N238" s="83">
        <f t="shared" si="16"/>
        <v>0</v>
      </c>
      <c r="O238" s="80"/>
      <c r="P238" s="80"/>
      <c r="Q238" s="80"/>
      <c r="R238" s="84">
        <f t="shared" si="17"/>
        <v>0</v>
      </c>
      <c r="S238" s="19" t="str">
        <f t="shared" si="9"/>
        <v>OK</v>
      </c>
      <c r="T238" s="103"/>
      <c r="U238" s="103"/>
      <c r="V238" s="103"/>
      <c r="W238" s="103"/>
      <c r="X238" s="103"/>
      <c r="Y238" s="50"/>
      <c r="Z238" s="50"/>
      <c r="AA238" s="50"/>
      <c r="AB238" s="50"/>
      <c r="AC238" s="50"/>
      <c r="AD238" s="50"/>
      <c r="AE238" s="50"/>
      <c r="AF238" s="51"/>
      <c r="AG238" s="51"/>
      <c r="AH238" s="51"/>
      <c r="AI238" s="51"/>
    </row>
    <row r="239" spans="1:35" ht="40" customHeight="1" x14ac:dyDescent="0.35">
      <c r="A239" s="109"/>
      <c r="B239" s="112"/>
      <c r="C239" s="33">
        <v>236</v>
      </c>
      <c r="D239" s="115"/>
      <c r="E239" s="39" t="s">
        <v>128</v>
      </c>
      <c r="F239" s="40" t="s">
        <v>37</v>
      </c>
      <c r="G239" s="40" t="s">
        <v>103</v>
      </c>
      <c r="H239" s="40" t="s">
        <v>29</v>
      </c>
      <c r="I239" s="38">
        <v>13.33</v>
      </c>
      <c r="J239" s="17">
        <v>0</v>
      </c>
      <c r="K239" s="79">
        <f t="shared" si="14"/>
        <v>0</v>
      </c>
      <c r="L239" s="81">
        <f t="shared" si="15"/>
        <v>0</v>
      </c>
      <c r="M239" s="82"/>
      <c r="N239" s="83">
        <f t="shared" si="16"/>
        <v>0</v>
      </c>
      <c r="O239" s="80"/>
      <c r="P239" s="80"/>
      <c r="Q239" s="80"/>
      <c r="R239" s="84">
        <f t="shared" si="17"/>
        <v>0</v>
      </c>
      <c r="S239" s="19" t="str">
        <f t="shared" si="9"/>
        <v>OK</v>
      </c>
      <c r="T239" s="103"/>
      <c r="U239" s="103"/>
      <c r="V239" s="103"/>
      <c r="W239" s="103"/>
      <c r="X239" s="103"/>
      <c r="Y239" s="50"/>
      <c r="Z239" s="50"/>
      <c r="AA239" s="50"/>
      <c r="AB239" s="50"/>
      <c r="AC239" s="50"/>
      <c r="AD239" s="50"/>
      <c r="AE239" s="50"/>
      <c r="AF239" s="51"/>
      <c r="AG239" s="51"/>
      <c r="AH239" s="51"/>
      <c r="AI239" s="51"/>
    </row>
    <row r="240" spans="1:35" ht="40" customHeight="1" x14ac:dyDescent="0.35">
      <c r="A240" s="109"/>
      <c r="B240" s="112"/>
      <c r="C240" s="33">
        <v>237</v>
      </c>
      <c r="D240" s="115"/>
      <c r="E240" s="39" t="s">
        <v>129</v>
      </c>
      <c r="F240" s="40" t="s">
        <v>37</v>
      </c>
      <c r="G240" s="40" t="s">
        <v>104</v>
      </c>
      <c r="H240" s="40" t="s">
        <v>29</v>
      </c>
      <c r="I240" s="38">
        <v>19.63</v>
      </c>
      <c r="J240" s="17">
        <v>0</v>
      </c>
      <c r="K240" s="79">
        <f t="shared" si="14"/>
        <v>0</v>
      </c>
      <c r="L240" s="81">
        <f t="shared" si="15"/>
        <v>0</v>
      </c>
      <c r="M240" s="82"/>
      <c r="N240" s="83">
        <f t="shared" si="16"/>
        <v>0</v>
      </c>
      <c r="O240" s="80"/>
      <c r="P240" s="80"/>
      <c r="Q240" s="80"/>
      <c r="R240" s="84">
        <f t="shared" si="17"/>
        <v>0</v>
      </c>
      <c r="S240" s="19" t="str">
        <f t="shared" si="9"/>
        <v>OK</v>
      </c>
      <c r="T240" s="103"/>
      <c r="U240" s="103"/>
      <c r="V240" s="103"/>
      <c r="W240" s="103"/>
      <c r="X240" s="103"/>
      <c r="Y240" s="50"/>
      <c r="Z240" s="50"/>
      <c r="AA240" s="50"/>
      <c r="AB240" s="50"/>
      <c r="AC240" s="50"/>
      <c r="AD240" s="50"/>
      <c r="AE240" s="50"/>
      <c r="AF240" s="51"/>
      <c r="AG240" s="51"/>
      <c r="AH240" s="51"/>
      <c r="AI240" s="51"/>
    </row>
    <row r="241" spans="1:35" ht="40" customHeight="1" x14ac:dyDescent="0.35">
      <c r="A241" s="109"/>
      <c r="B241" s="112"/>
      <c r="C241" s="33">
        <v>238</v>
      </c>
      <c r="D241" s="115"/>
      <c r="E241" s="39" t="s">
        <v>130</v>
      </c>
      <c r="F241" s="40" t="s">
        <v>37</v>
      </c>
      <c r="G241" s="40" t="s">
        <v>105</v>
      </c>
      <c r="H241" s="40" t="s">
        <v>29</v>
      </c>
      <c r="I241" s="38">
        <v>13</v>
      </c>
      <c r="J241" s="17">
        <v>0</v>
      </c>
      <c r="K241" s="79">
        <f t="shared" si="14"/>
        <v>0</v>
      </c>
      <c r="L241" s="81">
        <f t="shared" si="15"/>
        <v>0</v>
      </c>
      <c r="M241" s="82"/>
      <c r="N241" s="83">
        <f t="shared" si="16"/>
        <v>0</v>
      </c>
      <c r="O241" s="80"/>
      <c r="P241" s="80"/>
      <c r="Q241" s="80"/>
      <c r="R241" s="84">
        <f t="shared" si="17"/>
        <v>0</v>
      </c>
      <c r="S241" s="19" t="str">
        <f t="shared" si="9"/>
        <v>OK</v>
      </c>
      <c r="T241" s="103"/>
      <c r="U241" s="103"/>
      <c r="V241" s="103"/>
      <c r="W241" s="103"/>
      <c r="X241" s="103"/>
      <c r="Y241" s="50"/>
      <c r="Z241" s="50"/>
      <c r="AA241" s="50"/>
      <c r="AB241" s="50"/>
      <c r="AC241" s="50"/>
      <c r="AD241" s="50"/>
      <c r="AE241" s="50"/>
      <c r="AF241" s="51"/>
      <c r="AG241" s="51"/>
      <c r="AH241" s="51"/>
      <c r="AI241" s="51"/>
    </row>
    <row r="242" spans="1:35" ht="40" customHeight="1" x14ac:dyDescent="0.35">
      <c r="A242" s="109"/>
      <c r="B242" s="112"/>
      <c r="C242" s="33">
        <v>239</v>
      </c>
      <c r="D242" s="115"/>
      <c r="E242" s="39" t="s">
        <v>41</v>
      </c>
      <c r="F242" s="40" t="s">
        <v>10</v>
      </c>
      <c r="G242" s="40" t="s">
        <v>137</v>
      </c>
      <c r="H242" s="40" t="s">
        <v>29</v>
      </c>
      <c r="I242" s="38">
        <v>50.51</v>
      </c>
      <c r="J242" s="17">
        <v>0</v>
      </c>
      <c r="K242" s="79">
        <f t="shared" si="14"/>
        <v>0</v>
      </c>
      <c r="L242" s="81">
        <f t="shared" si="15"/>
        <v>0</v>
      </c>
      <c r="M242" s="82"/>
      <c r="N242" s="83">
        <f t="shared" si="16"/>
        <v>0</v>
      </c>
      <c r="O242" s="80"/>
      <c r="P242" s="80"/>
      <c r="Q242" s="80"/>
      <c r="R242" s="84">
        <f t="shared" si="17"/>
        <v>0</v>
      </c>
      <c r="S242" s="19" t="str">
        <f t="shared" si="9"/>
        <v>OK</v>
      </c>
      <c r="T242" s="103"/>
      <c r="U242" s="103"/>
      <c r="V242" s="103"/>
      <c r="W242" s="103"/>
      <c r="X242" s="103"/>
      <c r="Y242" s="50"/>
      <c r="Z242" s="50"/>
      <c r="AA242" s="50"/>
      <c r="AB242" s="50"/>
      <c r="AC242" s="50"/>
      <c r="AD242" s="50"/>
      <c r="AE242" s="50"/>
      <c r="AF242" s="51"/>
      <c r="AG242" s="51"/>
      <c r="AH242" s="51"/>
      <c r="AI242" s="51"/>
    </row>
    <row r="243" spans="1:35" ht="40" customHeight="1" x14ac:dyDescent="0.35">
      <c r="A243" s="109"/>
      <c r="B243" s="112"/>
      <c r="C243" s="33">
        <v>240</v>
      </c>
      <c r="D243" s="115"/>
      <c r="E243" s="39" t="s">
        <v>42</v>
      </c>
      <c r="F243" s="40" t="s">
        <v>43</v>
      </c>
      <c r="G243" s="40" t="s">
        <v>137</v>
      </c>
      <c r="H243" s="40" t="s">
        <v>29</v>
      </c>
      <c r="I243" s="38">
        <v>25.04</v>
      </c>
      <c r="J243" s="17">
        <v>0</v>
      </c>
      <c r="K243" s="79">
        <f t="shared" si="14"/>
        <v>0</v>
      </c>
      <c r="L243" s="81">
        <f t="shared" si="15"/>
        <v>0</v>
      </c>
      <c r="M243" s="82"/>
      <c r="N243" s="83">
        <f t="shared" si="16"/>
        <v>0</v>
      </c>
      <c r="O243" s="80"/>
      <c r="P243" s="80"/>
      <c r="Q243" s="80"/>
      <c r="R243" s="84">
        <f t="shared" si="17"/>
        <v>0</v>
      </c>
      <c r="S243" s="19" t="str">
        <f t="shared" si="9"/>
        <v>OK</v>
      </c>
      <c r="T243" s="103"/>
      <c r="U243" s="103"/>
      <c r="V243" s="103"/>
      <c r="W243" s="103"/>
      <c r="X243" s="103"/>
      <c r="Y243" s="50"/>
      <c r="Z243" s="50"/>
      <c r="AA243" s="50"/>
      <c r="AB243" s="50"/>
      <c r="AC243" s="50"/>
      <c r="AD243" s="50"/>
      <c r="AE243" s="50"/>
      <c r="AF243" s="51"/>
      <c r="AG243" s="51"/>
      <c r="AH243" s="51"/>
      <c r="AI243" s="51"/>
    </row>
    <row r="244" spans="1:35" ht="40" customHeight="1" x14ac:dyDescent="0.35">
      <c r="A244" s="109"/>
      <c r="B244" s="112"/>
      <c r="C244" s="33">
        <v>241</v>
      </c>
      <c r="D244" s="115"/>
      <c r="E244" s="39" t="s">
        <v>44</v>
      </c>
      <c r="F244" s="40" t="s">
        <v>37</v>
      </c>
      <c r="G244" s="40" t="s">
        <v>106</v>
      </c>
      <c r="H244" s="40" t="s">
        <v>29</v>
      </c>
      <c r="I244" s="38">
        <v>34.21</v>
      </c>
      <c r="J244" s="17">
        <v>0</v>
      </c>
      <c r="K244" s="79">
        <f t="shared" si="14"/>
        <v>0</v>
      </c>
      <c r="L244" s="81">
        <f t="shared" si="15"/>
        <v>0</v>
      </c>
      <c r="M244" s="82"/>
      <c r="N244" s="83">
        <f t="shared" si="16"/>
        <v>0</v>
      </c>
      <c r="O244" s="80"/>
      <c r="P244" s="80"/>
      <c r="Q244" s="80"/>
      <c r="R244" s="84">
        <f t="shared" si="17"/>
        <v>0</v>
      </c>
      <c r="S244" s="19" t="str">
        <f t="shared" si="9"/>
        <v>OK</v>
      </c>
      <c r="T244" s="103"/>
      <c r="U244" s="103"/>
      <c r="V244" s="103"/>
      <c r="W244" s="103"/>
      <c r="X244" s="103"/>
      <c r="Y244" s="50"/>
      <c r="Z244" s="50"/>
      <c r="AA244" s="50"/>
      <c r="AB244" s="50"/>
      <c r="AC244" s="50"/>
      <c r="AD244" s="50"/>
      <c r="AE244" s="50"/>
      <c r="AF244" s="51"/>
      <c r="AG244" s="51"/>
      <c r="AH244" s="51"/>
      <c r="AI244" s="51"/>
    </row>
    <row r="245" spans="1:35" ht="40" customHeight="1" x14ac:dyDescent="0.35">
      <c r="A245" s="109"/>
      <c r="B245" s="112"/>
      <c r="C245" s="33">
        <v>242</v>
      </c>
      <c r="D245" s="115"/>
      <c r="E245" s="39" t="s">
        <v>46</v>
      </c>
      <c r="F245" s="40" t="s">
        <v>37</v>
      </c>
      <c r="G245" s="40" t="s">
        <v>107</v>
      </c>
      <c r="H245" s="40" t="s">
        <v>29</v>
      </c>
      <c r="I245" s="38">
        <v>27</v>
      </c>
      <c r="J245" s="17">
        <v>0</v>
      </c>
      <c r="K245" s="79">
        <f t="shared" si="14"/>
        <v>0</v>
      </c>
      <c r="L245" s="81">
        <f t="shared" si="15"/>
        <v>0</v>
      </c>
      <c r="M245" s="82"/>
      <c r="N245" s="83">
        <f t="shared" si="16"/>
        <v>0</v>
      </c>
      <c r="O245" s="80"/>
      <c r="P245" s="80"/>
      <c r="Q245" s="80"/>
      <c r="R245" s="84">
        <f t="shared" si="17"/>
        <v>0</v>
      </c>
      <c r="S245" s="19" t="str">
        <f t="shared" si="9"/>
        <v>OK</v>
      </c>
      <c r="T245" s="103"/>
      <c r="U245" s="103"/>
      <c r="V245" s="103"/>
      <c r="W245" s="103"/>
      <c r="X245" s="103"/>
      <c r="Y245" s="50"/>
      <c r="Z245" s="50"/>
      <c r="AA245" s="50"/>
      <c r="AB245" s="50"/>
      <c r="AC245" s="50"/>
      <c r="AD245" s="50"/>
      <c r="AE245" s="50"/>
      <c r="AF245" s="51"/>
      <c r="AG245" s="51"/>
      <c r="AH245" s="51"/>
      <c r="AI245" s="51"/>
    </row>
    <row r="246" spans="1:35" ht="40" customHeight="1" x14ac:dyDescent="0.35">
      <c r="A246" s="109"/>
      <c r="B246" s="112"/>
      <c r="C246" s="33">
        <v>243</v>
      </c>
      <c r="D246" s="115"/>
      <c r="E246" s="39" t="s">
        <v>48</v>
      </c>
      <c r="F246" s="40" t="s">
        <v>37</v>
      </c>
      <c r="G246" s="40" t="s">
        <v>108</v>
      </c>
      <c r="H246" s="40" t="s">
        <v>29</v>
      </c>
      <c r="I246" s="38">
        <v>18</v>
      </c>
      <c r="J246" s="17">
        <v>0</v>
      </c>
      <c r="K246" s="79">
        <f t="shared" si="14"/>
        <v>0</v>
      </c>
      <c r="L246" s="81">
        <f t="shared" si="15"/>
        <v>0</v>
      </c>
      <c r="M246" s="82"/>
      <c r="N246" s="83">
        <f t="shared" si="16"/>
        <v>0</v>
      </c>
      <c r="O246" s="80"/>
      <c r="P246" s="80"/>
      <c r="Q246" s="80"/>
      <c r="R246" s="84">
        <f t="shared" si="17"/>
        <v>0</v>
      </c>
      <c r="S246" s="19" t="str">
        <f t="shared" si="9"/>
        <v>OK</v>
      </c>
      <c r="T246" s="103"/>
      <c r="U246" s="103"/>
      <c r="V246" s="103"/>
      <c r="W246" s="103"/>
      <c r="X246" s="103"/>
      <c r="Y246" s="50"/>
      <c r="Z246" s="50"/>
      <c r="AA246" s="50"/>
      <c r="AB246" s="50"/>
      <c r="AC246" s="50"/>
      <c r="AD246" s="50"/>
      <c r="AE246" s="50"/>
      <c r="AF246" s="51"/>
      <c r="AG246" s="51"/>
      <c r="AH246" s="51"/>
      <c r="AI246" s="51"/>
    </row>
    <row r="247" spans="1:35" ht="40" customHeight="1" x14ac:dyDescent="0.35">
      <c r="A247" s="109"/>
      <c r="B247" s="112"/>
      <c r="C247" s="33">
        <v>244</v>
      </c>
      <c r="D247" s="115"/>
      <c r="E247" s="39" t="s">
        <v>50</v>
      </c>
      <c r="F247" s="40" t="s">
        <v>37</v>
      </c>
      <c r="G247" s="40" t="s">
        <v>109</v>
      </c>
      <c r="H247" s="40" t="s">
        <v>29</v>
      </c>
      <c r="I247" s="38">
        <v>240.3</v>
      </c>
      <c r="J247" s="17">
        <v>0</v>
      </c>
      <c r="K247" s="79">
        <f t="shared" si="14"/>
        <v>0</v>
      </c>
      <c r="L247" s="81">
        <f t="shared" si="15"/>
        <v>0</v>
      </c>
      <c r="M247" s="82"/>
      <c r="N247" s="83">
        <f t="shared" si="16"/>
        <v>0</v>
      </c>
      <c r="O247" s="80"/>
      <c r="P247" s="80"/>
      <c r="Q247" s="80"/>
      <c r="R247" s="84">
        <f t="shared" si="17"/>
        <v>0</v>
      </c>
      <c r="S247" s="19" t="str">
        <f t="shared" si="9"/>
        <v>OK</v>
      </c>
      <c r="T247" s="103"/>
      <c r="U247" s="103"/>
      <c r="V247" s="103"/>
      <c r="W247" s="103"/>
      <c r="X247" s="103"/>
      <c r="Y247" s="50"/>
      <c r="Z247" s="50"/>
      <c r="AA247" s="50"/>
      <c r="AB247" s="50"/>
      <c r="AC247" s="50"/>
      <c r="AD247" s="50"/>
      <c r="AE247" s="50"/>
      <c r="AF247" s="51"/>
      <c r="AG247" s="51"/>
      <c r="AH247" s="51"/>
      <c r="AI247" s="51"/>
    </row>
    <row r="248" spans="1:35" ht="40" customHeight="1" x14ac:dyDescent="0.35">
      <c r="A248" s="109"/>
      <c r="B248" s="112"/>
      <c r="C248" s="33">
        <v>245</v>
      </c>
      <c r="D248" s="115"/>
      <c r="E248" s="39" t="s">
        <v>52</v>
      </c>
      <c r="F248" s="40" t="s">
        <v>37</v>
      </c>
      <c r="G248" s="40" t="s">
        <v>110</v>
      </c>
      <c r="H248" s="40" t="s">
        <v>29</v>
      </c>
      <c r="I248" s="38">
        <v>262.35000000000002</v>
      </c>
      <c r="J248" s="17">
        <v>0</v>
      </c>
      <c r="K248" s="79">
        <f t="shared" si="14"/>
        <v>0</v>
      </c>
      <c r="L248" s="81">
        <f t="shared" si="15"/>
        <v>0</v>
      </c>
      <c r="M248" s="82"/>
      <c r="N248" s="83">
        <f t="shared" si="16"/>
        <v>0</v>
      </c>
      <c r="O248" s="80"/>
      <c r="P248" s="80"/>
      <c r="Q248" s="80"/>
      <c r="R248" s="84">
        <f t="shared" si="17"/>
        <v>0</v>
      </c>
      <c r="S248" s="19" t="str">
        <f t="shared" si="9"/>
        <v>OK</v>
      </c>
      <c r="T248" s="103"/>
      <c r="U248" s="103"/>
      <c r="V248" s="103"/>
      <c r="W248" s="103"/>
      <c r="X248" s="103"/>
      <c r="Y248" s="50"/>
      <c r="Z248" s="50"/>
      <c r="AA248" s="50"/>
      <c r="AB248" s="50"/>
      <c r="AC248" s="50"/>
      <c r="AD248" s="50"/>
      <c r="AE248" s="50"/>
      <c r="AF248" s="51"/>
      <c r="AG248" s="51"/>
      <c r="AH248" s="51"/>
      <c r="AI248" s="51"/>
    </row>
    <row r="249" spans="1:35" ht="40" customHeight="1" x14ac:dyDescent="0.35">
      <c r="A249" s="109"/>
      <c r="B249" s="112"/>
      <c r="C249" s="33">
        <v>246</v>
      </c>
      <c r="D249" s="115"/>
      <c r="E249" s="39" t="s">
        <v>54</v>
      </c>
      <c r="F249" s="40" t="s">
        <v>37</v>
      </c>
      <c r="G249" s="40" t="s">
        <v>121</v>
      </c>
      <c r="H249" s="40" t="s">
        <v>29</v>
      </c>
      <c r="I249" s="38">
        <v>78.8</v>
      </c>
      <c r="J249" s="17">
        <v>0</v>
      </c>
      <c r="K249" s="79">
        <f t="shared" si="14"/>
        <v>0</v>
      </c>
      <c r="L249" s="81">
        <f t="shared" si="15"/>
        <v>0</v>
      </c>
      <c r="M249" s="82"/>
      <c r="N249" s="83">
        <f t="shared" si="16"/>
        <v>0</v>
      </c>
      <c r="O249" s="80"/>
      <c r="P249" s="80"/>
      <c r="Q249" s="80"/>
      <c r="R249" s="84">
        <f t="shared" si="17"/>
        <v>0</v>
      </c>
      <c r="S249" s="19" t="str">
        <f t="shared" si="9"/>
        <v>OK</v>
      </c>
      <c r="T249" s="103"/>
      <c r="U249" s="103"/>
      <c r="V249" s="103"/>
      <c r="W249" s="103"/>
      <c r="X249" s="103"/>
      <c r="Y249" s="50"/>
      <c r="Z249" s="50"/>
      <c r="AA249" s="50"/>
      <c r="AB249" s="50"/>
      <c r="AC249" s="50"/>
      <c r="AD249" s="50"/>
      <c r="AE249" s="50"/>
      <c r="AF249" s="51"/>
      <c r="AG249" s="51"/>
      <c r="AH249" s="51"/>
      <c r="AI249" s="51"/>
    </row>
    <row r="250" spans="1:35" ht="40" customHeight="1" x14ac:dyDescent="0.35">
      <c r="A250" s="109"/>
      <c r="B250" s="112"/>
      <c r="C250" s="33">
        <v>247</v>
      </c>
      <c r="D250" s="115"/>
      <c r="E250" s="39" t="s">
        <v>56</v>
      </c>
      <c r="F250" s="40" t="s">
        <v>37</v>
      </c>
      <c r="G250" s="40" t="s">
        <v>122</v>
      </c>
      <c r="H250" s="40" t="s">
        <v>29</v>
      </c>
      <c r="I250" s="38">
        <v>33.17</v>
      </c>
      <c r="J250" s="17">
        <v>0</v>
      </c>
      <c r="K250" s="79">
        <f t="shared" si="14"/>
        <v>0</v>
      </c>
      <c r="L250" s="81">
        <f t="shared" si="15"/>
        <v>0</v>
      </c>
      <c r="M250" s="82"/>
      <c r="N250" s="83">
        <f t="shared" si="16"/>
        <v>0</v>
      </c>
      <c r="O250" s="80"/>
      <c r="P250" s="80"/>
      <c r="Q250" s="80"/>
      <c r="R250" s="84">
        <f t="shared" si="17"/>
        <v>0</v>
      </c>
      <c r="S250" s="19" t="str">
        <f t="shared" si="9"/>
        <v>OK</v>
      </c>
      <c r="T250" s="103"/>
      <c r="U250" s="103"/>
      <c r="V250" s="103"/>
      <c r="W250" s="103"/>
      <c r="X250" s="103"/>
      <c r="Y250" s="50"/>
      <c r="Z250" s="50"/>
      <c r="AA250" s="50"/>
      <c r="AB250" s="50"/>
      <c r="AC250" s="50"/>
      <c r="AD250" s="50"/>
      <c r="AE250" s="50"/>
      <c r="AF250" s="51"/>
      <c r="AG250" s="51"/>
      <c r="AH250" s="51"/>
      <c r="AI250" s="51"/>
    </row>
    <row r="251" spans="1:35" ht="40" customHeight="1" x14ac:dyDescent="0.35">
      <c r="A251" s="109"/>
      <c r="B251" s="112"/>
      <c r="C251" s="33">
        <v>248</v>
      </c>
      <c r="D251" s="115"/>
      <c r="E251" s="39" t="s">
        <v>58</v>
      </c>
      <c r="F251" s="40" t="s">
        <v>37</v>
      </c>
      <c r="G251" s="40" t="s">
        <v>113</v>
      </c>
      <c r="H251" s="40" t="s">
        <v>29</v>
      </c>
      <c r="I251" s="38">
        <v>74.31</v>
      </c>
      <c r="J251" s="17">
        <v>0</v>
      </c>
      <c r="K251" s="79">
        <f t="shared" si="14"/>
        <v>0</v>
      </c>
      <c r="L251" s="81">
        <f t="shared" si="15"/>
        <v>0</v>
      </c>
      <c r="M251" s="82"/>
      <c r="N251" s="83">
        <f t="shared" si="16"/>
        <v>0</v>
      </c>
      <c r="O251" s="80"/>
      <c r="P251" s="80"/>
      <c r="Q251" s="80"/>
      <c r="R251" s="84">
        <f t="shared" si="17"/>
        <v>0</v>
      </c>
      <c r="S251" s="19" t="str">
        <f t="shared" si="9"/>
        <v>OK</v>
      </c>
      <c r="T251" s="103"/>
      <c r="U251" s="103"/>
      <c r="V251" s="103"/>
      <c r="W251" s="103"/>
      <c r="X251" s="103"/>
      <c r="Y251" s="50"/>
      <c r="Z251" s="50"/>
      <c r="AA251" s="50"/>
      <c r="AB251" s="50"/>
      <c r="AC251" s="50"/>
      <c r="AD251" s="50"/>
      <c r="AE251" s="50"/>
      <c r="AF251" s="51"/>
      <c r="AG251" s="51"/>
      <c r="AH251" s="51"/>
      <c r="AI251" s="51"/>
    </row>
    <row r="252" spans="1:35" ht="40" customHeight="1" x14ac:dyDescent="0.35">
      <c r="A252" s="109"/>
      <c r="B252" s="112"/>
      <c r="C252" s="33">
        <v>249</v>
      </c>
      <c r="D252" s="115"/>
      <c r="E252" s="39" t="s">
        <v>60</v>
      </c>
      <c r="F252" s="40" t="s">
        <v>37</v>
      </c>
      <c r="G252" s="40" t="s">
        <v>114</v>
      </c>
      <c r="H252" s="40" t="s">
        <v>29</v>
      </c>
      <c r="I252" s="38">
        <v>124.47</v>
      </c>
      <c r="J252" s="17">
        <v>0</v>
      </c>
      <c r="K252" s="79">
        <f t="shared" si="14"/>
        <v>0</v>
      </c>
      <c r="L252" s="81">
        <f t="shared" si="15"/>
        <v>0</v>
      </c>
      <c r="M252" s="82"/>
      <c r="N252" s="83">
        <f t="shared" si="16"/>
        <v>0</v>
      </c>
      <c r="O252" s="80"/>
      <c r="P252" s="80"/>
      <c r="Q252" s="80"/>
      <c r="R252" s="84">
        <f t="shared" si="17"/>
        <v>0</v>
      </c>
      <c r="S252" s="19" t="str">
        <f t="shared" si="9"/>
        <v>OK</v>
      </c>
      <c r="T252" s="103"/>
      <c r="U252" s="103"/>
      <c r="V252" s="103"/>
      <c r="W252" s="103"/>
      <c r="X252" s="103"/>
      <c r="Y252" s="50"/>
      <c r="Z252" s="50"/>
      <c r="AA252" s="50"/>
      <c r="AB252" s="50"/>
      <c r="AC252" s="50"/>
      <c r="AD252" s="50"/>
      <c r="AE252" s="50"/>
      <c r="AF252" s="51"/>
      <c r="AG252" s="51"/>
      <c r="AH252" s="51"/>
      <c r="AI252" s="51"/>
    </row>
    <row r="253" spans="1:35" ht="40" customHeight="1" x14ac:dyDescent="0.35">
      <c r="A253" s="109"/>
      <c r="B253" s="112"/>
      <c r="C253" s="33">
        <v>250</v>
      </c>
      <c r="D253" s="115"/>
      <c r="E253" s="39" t="s">
        <v>62</v>
      </c>
      <c r="F253" s="40" t="s">
        <v>125</v>
      </c>
      <c r="G253" s="40" t="s">
        <v>115</v>
      </c>
      <c r="H253" s="40" t="s">
        <v>29</v>
      </c>
      <c r="I253" s="38">
        <v>1329.82</v>
      </c>
      <c r="J253" s="17">
        <v>0</v>
      </c>
      <c r="K253" s="79">
        <f t="shared" si="14"/>
        <v>0</v>
      </c>
      <c r="L253" s="81">
        <f t="shared" si="15"/>
        <v>0</v>
      </c>
      <c r="M253" s="82"/>
      <c r="N253" s="83">
        <f t="shared" si="16"/>
        <v>0</v>
      </c>
      <c r="O253" s="80"/>
      <c r="P253" s="80"/>
      <c r="Q253" s="80"/>
      <c r="R253" s="84">
        <f t="shared" si="17"/>
        <v>0</v>
      </c>
      <c r="S253" s="19" t="str">
        <f t="shared" si="9"/>
        <v>OK</v>
      </c>
      <c r="T253" s="103"/>
      <c r="U253" s="103"/>
      <c r="V253" s="103"/>
      <c r="W253" s="103"/>
      <c r="X253" s="103"/>
      <c r="Y253" s="50"/>
      <c r="Z253" s="50"/>
      <c r="AA253" s="50"/>
      <c r="AB253" s="50"/>
      <c r="AC253" s="50"/>
      <c r="AD253" s="50"/>
      <c r="AE253" s="50"/>
      <c r="AF253" s="51"/>
      <c r="AG253" s="51"/>
      <c r="AH253" s="51"/>
      <c r="AI253" s="51"/>
    </row>
    <row r="254" spans="1:35" ht="40" customHeight="1" x14ac:dyDescent="0.35">
      <c r="A254" s="109"/>
      <c r="B254" s="112"/>
      <c r="C254" s="33">
        <v>251</v>
      </c>
      <c r="D254" s="115"/>
      <c r="E254" s="39" t="s">
        <v>64</v>
      </c>
      <c r="F254" s="40" t="s">
        <v>125</v>
      </c>
      <c r="G254" s="40" t="s">
        <v>115</v>
      </c>
      <c r="H254" s="40" t="s">
        <v>29</v>
      </c>
      <c r="I254" s="38">
        <v>699.21</v>
      </c>
      <c r="J254" s="17">
        <v>0</v>
      </c>
      <c r="K254" s="79">
        <f t="shared" si="14"/>
        <v>0</v>
      </c>
      <c r="L254" s="81">
        <f t="shared" si="15"/>
        <v>0</v>
      </c>
      <c r="M254" s="82"/>
      <c r="N254" s="83">
        <f t="shared" si="16"/>
        <v>0</v>
      </c>
      <c r="O254" s="80"/>
      <c r="P254" s="80"/>
      <c r="Q254" s="80"/>
      <c r="R254" s="84">
        <f t="shared" si="17"/>
        <v>0</v>
      </c>
      <c r="S254" s="19" t="str">
        <f t="shared" si="9"/>
        <v>OK</v>
      </c>
      <c r="T254" s="103"/>
      <c r="U254" s="103"/>
      <c r="V254" s="103"/>
      <c r="W254" s="103"/>
      <c r="X254" s="103"/>
      <c r="Y254" s="50"/>
      <c r="Z254" s="50"/>
      <c r="AA254" s="50"/>
      <c r="AB254" s="50"/>
      <c r="AC254" s="50"/>
      <c r="AD254" s="50"/>
      <c r="AE254" s="50"/>
      <c r="AF254" s="51"/>
      <c r="AG254" s="51"/>
      <c r="AH254" s="51"/>
      <c r="AI254" s="51"/>
    </row>
    <row r="255" spans="1:35" ht="40" customHeight="1" x14ac:dyDescent="0.35">
      <c r="A255" s="109"/>
      <c r="B255" s="112"/>
      <c r="C255" s="33">
        <v>252</v>
      </c>
      <c r="D255" s="115"/>
      <c r="E255" s="39" t="s">
        <v>65</v>
      </c>
      <c r="F255" s="40" t="s">
        <v>125</v>
      </c>
      <c r="G255" s="40" t="s">
        <v>116</v>
      </c>
      <c r="H255" s="40" t="s">
        <v>29</v>
      </c>
      <c r="I255" s="38">
        <v>160</v>
      </c>
      <c r="J255" s="17">
        <v>0</v>
      </c>
      <c r="K255" s="79">
        <f t="shared" si="14"/>
        <v>0</v>
      </c>
      <c r="L255" s="81">
        <f t="shared" si="15"/>
        <v>0</v>
      </c>
      <c r="M255" s="82"/>
      <c r="N255" s="83">
        <f t="shared" si="16"/>
        <v>0</v>
      </c>
      <c r="O255" s="80"/>
      <c r="P255" s="80"/>
      <c r="Q255" s="80"/>
      <c r="R255" s="84">
        <f t="shared" si="17"/>
        <v>0</v>
      </c>
      <c r="S255" s="19" t="str">
        <f t="shared" si="9"/>
        <v>OK</v>
      </c>
      <c r="T255" s="103"/>
      <c r="U255" s="103"/>
      <c r="V255" s="103"/>
      <c r="W255" s="103"/>
      <c r="X255" s="103"/>
      <c r="Y255" s="50"/>
      <c r="Z255" s="50"/>
      <c r="AA255" s="50"/>
      <c r="AB255" s="50"/>
      <c r="AC255" s="50"/>
      <c r="AD255" s="50"/>
      <c r="AE255" s="50"/>
      <c r="AF255" s="51"/>
      <c r="AG255" s="51"/>
      <c r="AH255" s="51"/>
      <c r="AI255" s="51"/>
    </row>
    <row r="256" spans="1:35" ht="40" customHeight="1" x14ac:dyDescent="0.35">
      <c r="A256" s="109"/>
      <c r="B256" s="112"/>
      <c r="C256" s="33">
        <v>253</v>
      </c>
      <c r="D256" s="115"/>
      <c r="E256" s="39" t="s">
        <v>69</v>
      </c>
      <c r="F256" s="40" t="s">
        <v>125</v>
      </c>
      <c r="G256" s="40" t="s">
        <v>137</v>
      </c>
      <c r="H256" s="40" t="s">
        <v>29</v>
      </c>
      <c r="I256" s="38">
        <v>433.26</v>
      </c>
      <c r="J256" s="17">
        <v>0</v>
      </c>
      <c r="K256" s="79">
        <f t="shared" si="14"/>
        <v>0</v>
      </c>
      <c r="L256" s="81">
        <f t="shared" si="15"/>
        <v>0</v>
      </c>
      <c r="M256" s="82"/>
      <c r="N256" s="83">
        <f t="shared" si="16"/>
        <v>0</v>
      </c>
      <c r="O256" s="80"/>
      <c r="P256" s="80"/>
      <c r="Q256" s="80"/>
      <c r="R256" s="84">
        <f t="shared" si="17"/>
        <v>0</v>
      </c>
      <c r="S256" s="19" t="str">
        <f t="shared" si="9"/>
        <v>OK</v>
      </c>
      <c r="T256" s="103"/>
      <c r="U256" s="103"/>
      <c r="V256" s="103"/>
      <c r="W256" s="103"/>
      <c r="X256" s="103"/>
      <c r="Y256" s="50"/>
      <c r="Z256" s="50"/>
      <c r="AA256" s="50"/>
      <c r="AB256" s="50"/>
      <c r="AC256" s="50"/>
      <c r="AD256" s="50"/>
      <c r="AE256" s="50"/>
      <c r="AF256" s="51"/>
      <c r="AG256" s="51"/>
      <c r="AH256" s="51"/>
      <c r="AI256" s="51"/>
    </row>
    <row r="257" spans="1:35" ht="40" customHeight="1" x14ac:dyDescent="0.35">
      <c r="A257" s="109"/>
      <c r="B257" s="112"/>
      <c r="C257" s="33">
        <v>254</v>
      </c>
      <c r="D257" s="115"/>
      <c r="E257" s="39" t="s">
        <v>70</v>
      </c>
      <c r="F257" s="40" t="s">
        <v>125</v>
      </c>
      <c r="G257" s="40" t="s">
        <v>71</v>
      </c>
      <c r="H257" s="40" t="s">
        <v>29</v>
      </c>
      <c r="I257" s="38">
        <v>164.74</v>
      </c>
      <c r="J257" s="17">
        <v>0</v>
      </c>
      <c r="K257" s="79">
        <f t="shared" si="14"/>
        <v>0</v>
      </c>
      <c r="L257" s="81">
        <f t="shared" si="15"/>
        <v>0</v>
      </c>
      <c r="M257" s="82"/>
      <c r="N257" s="83">
        <f t="shared" si="16"/>
        <v>0</v>
      </c>
      <c r="O257" s="80"/>
      <c r="P257" s="80"/>
      <c r="Q257" s="80"/>
      <c r="R257" s="84">
        <f t="shared" si="17"/>
        <v>0</v>
      </c>
      <c r="S257" s="19" t="str">
        <f t="shared" si="9"/>
        <v>OK</v>
      </c>
      <c r="T257" s="103"/>
      <c r="U257" s="103"/>
      <c r="V257" s="103"/>
      <c r="W257" s="103"/>
      <c r="X257" s="103"/>
      <c r="Y257" s="50"/>
      <c r="Z257" s="50"/>
      <c r="AA257" s="50"/>
      <c r="AB257" s="50"/>
      <c r="AC257" s="50"/>
      <c r="AD257" s="50"/>
      <c r="AE257" s="50"/>
      <c r="AF257" s="51"/>
      <c r="AG257" s="51"/>
      <c r="AH257" s="51"/>
      <c r="AI257" s="51"/>
    </row>
    <row r="258" spans="1:35" ht="40" customHeight="1" x14ac:dyDescent="0.35">
      <c r="A258" s="109"/>
      <c r="B258" s="112"/>
      <c r="C258" s="33">
        <v>255</v>
      </c>
      <c r="D258" s="115"/>
      <c r="E258" s="39" t="s">
        <v>72</v>
      </c>
      <c r="F258" s="40" t="s">
        <v>125</v>
      </c>
      <c r="G258" s="40" t="s">
        <v>101</v>
      </c>
      <c r="H258" s="40" t="s">
        <v>29</v>
      </c>
      <c r="I258" s="38">
        <v>960</v>
      </c>
      <c r="J258" s="17">
        <v>0</v>
      </c>
      <c r="K258" s="79">
        <f t="shared" si="14"/>
        <v>0</v>
      </c>
      <c r="L258" s="81">
        <f t="shared" si="15"/>
        <v>0</v>
      </c>
      <c r="M258" s="82"/>
      <c r="N258" s="83">
        <f t="shared" si="16"/>
        <v>0</v>
      </c>
      <c r="O258" s="80"/>
      <c r="P258" s="80"/>
      <c r="Q258" s="80"/>
      <c r="R258" s="84">
        <f t="shared" si="17"/>
        <v>0</v>
      </c>
      <c r="S258" s="19" t="str">
        <f t="shared" si="9"/>
        <v>OK</v>
      </c>
      <c r="T258" s="103"/>
      <c r="U258" s="103"/>
      <c r="V258" s="103"/>
      <c r="W258" s="103"/>
      <c r="X258" s="103"/>
      <c r="Y258" s="50"/>
      <c r="Z258" s="50"/>
      <c r="AA258" s="50"/>
      <c r="AB258" s="50"/>
      <c r="AC258" s="50"/>
      <c r="AD258" s="50"/>
      <c r="AE258" s="50"/>
      <c r="AF258" s="51"/>
      <c r="AG258" s="51"/>
      <c r="AH258" s="51"/>
      <c r="AI258" s="51"/>
    </row>
    <row r="259" spans="1:35" ht="40" customHeight="1" x14ac:dyDescent="0.35">
      <c r="A259" s="109"/>
      <c r="B259" s="112"/>
      <c r="C259" s="33">
        <v>256</v>
      </c>
      <c r="D259" s="115"/>
      <c r="E259" s="39" t="s">
        <v>74</v>
      </c>
      <c r="F259" s="40" t="s">
        <v>125</v>
      </c>
      <c r="G259" s="40" t="s">
        <v>102</v>
      </c>
      <c r="H259" s="40" t="s">
        <v>29</v>
      </c>
      <c r="I259" s="38">
        <v>1340</v>
      </c>
      <c r="J259" s="17">
        <v>0</v>
      </c>
      <c r="K259" s="79">
        <f t="shared" si="14"/>
        <v>0</v>
      </c>
      <c r="L259" s="81">
        <f t="shared" si="15"/>
        <v>0</v>
      </c>
      <c r="M259" s="82"/>
      <c r="N259" s="83">
        <f t="shared" si="16"/>
        <v>0</v>
      </c>
      <c r="O259" s="80"/>
      <c r="P259" s="80"/>
      <c r="Q259" s="80"/>
      <c r="R259" s="84">
        <f t="shared" si="17"/>
        <v>0</v>
      </c>
      <c r="S259" s="19" t="str">
        <f t="shared" si="9"/>
        <v>OK</v>
      </c>
      <c r="T259" s="103"/>
      <c r="U259" s="103"/>
      <c r="V259" s="103"/>
      <c r="W259" s="103"/>
      <c r="X259" s="103"/>
      <c r="Y259" s="50"/>
      <c r="Z259" s="50"/>
      <c r="AA259" s="50"/>
      <c r="AB259" s="50"/>
      <c r="AC259" s="50"/>
      <c r="AD259" s="50"/>
      <c r="AE259" s="50"/>
      <c r="AF259" s="51"/>
      <c r="AG259" s="51"/>
      <c r="AH259" s="51"/>
      <c r="AI259" s="51"/>
    </row>
    <row r="260" spans="1:35" ht="40" customHeight="1" x14ac:dyDescent="0.35">
      <c r="A260" s="109"/>
      <c r="B260" s="112"/>
      <c r="C260" s="33">
        <v>257</v>
      </c>
      <c r="D260" s="115"/>
      <c r="E260" s="39" t="s">
        <v>76</v>
      </c>
      <c r="F260" s="40" t="s">
        <v>125</v>
      </c>
      <c r="G260" s="40" t="s">
        <v>137</v>
      </c>
      <c r="H260" s="40" t="s">
        <v>29</v>
      </c>
      <c r="I260" s="38">
        <v>610.15</v>
      </c>
      <c r="J260" s="17">
        <v>0</v>
      </c>
      <c r="K260" s="79">
        <f t="shared" si="14"/>
        <v>0</v>
      </c>
      <c r="L260" s="81">
        <f t="shared" si="15"/>
        <v>0</v>
      </c>
      <c r="M260" s="82"/>
      <c r="N260" s="83">
        <f t="shared" si="16"/>
        <v>0</v>
      </c>
      <c r="O260" s="80"/>
      <c r="P260" s="80"/>
      <c r="Q260" s="80"/>
      <c r="R260" s="84">
        <f t="shared" si="17"/>
        <v>0</v>
      </c>
      <c r="S260" s="19" t="str">
        <f t="shared" si="9"/>
        <v>OK</v>
      </c>
      <c r="T260" s="103"/>
      <c r="U260" s="103"/>
      <c r="V260" s="103"/>
      <c r="W260" s="103"/>
      <c r="X260" s="103"/>
      <c r="Y260" s="50"/>
      <c r="Z260" s="50"/>
      <c r="AA260" s="50"/>
      <c r="AB260" s="50"/>
      <c r="AC260" s="50"/>
      <c r="AD260" s="50"/>
      <c r="AE260" s="50"/>
      <c r="AF260" s="51"/>
      <c r="AG260" s="51"/>
      <c r="AH260" s="51"/>
      <c r="AI260" s="51"/>
    </row>
    <row r="261" spans="1:35" ht="40" customHeight="1" x14ac:dyDescent="0.35">
      <c r="A261" s="109"/>
      <c r="B261" s="112"/>
      <c r="C261" s="33">
        <v>258</v>
      </c>
      <c r="D261" s="115"/>
      <c r="E261" s="39" t="s">
        <v>77</v>
      </c>
      <c r="F261" s="40" t="s">
        <v>125</v>
      </c>
      <c r="G261" s="40" t="s">
        <v>137</v>
      </c>
      <c r="H261" s="40" t="s">
        <v>29</v>
      </c>
      <c r="I261" s="38">
        <v>1150.1199999999999</v>
      </c>
      <c r="J261" s="17">
        <v>0</v>
      </c>
      <c r="K261" s="79">
        <f t="shared" ref="K261:K324" si="18">IF(SUM(T261:AK261)&gt;J261,J261,SUM(T261:AK261))</f>
        <v>0</v>
      </c>
      <c r="L261" s="81">
        <f t="shared" ref="L261:L324" si="19">(SUM(T261:AK261))</f>
        <v>0</v>
      </c>
      <c r="M261" s="82"/>
      <c r="N261" s="83">
        <f t="shared" ref="N261:N324" si="20">ROUND(IF(J261*0.25-0.5&lt;0,0,J261*0.25-0.5),0)-Q261-O261</f>
        <v>0</v>
      </c>
      <c r="O261" s="80"/>
      <c r="P261" s="80"/>
      <c r="Q261" s="80"/>
      <c r="R261" s="84">
        <f t="shared" ref="R261:R324" si="21">J261-(SUM(T261:AC261))+M261</f>
        <v>0</v>
      </c>
      <c r="S261" s="19" t="str">
        <f t="shared" si="9"/>
        <v>OK</v>
      </c>
      <c r="T261" s="103"/>
      <c r="U261" s="103"/>
      <c r="V261" s="103"/>
      <c r="W261" s="103"/>
      <c r="X261" s="103"/>
      <c r="Y261" s="50"/>
      <c r="Z261" s="50"/>
      <c r="AA261" s="50"/>
      <c r="AB261" s="50"/>
      <c r="AC261" s="50"/>
      <c r="AD261" s="50"/>
      <c r="AE261" s="50"/>
      <c r="AF261" s="51"/>
      <c r="AG261" s="51"/>
      <c r="AH261" s="51"/>
      <c r="AI261" s="51"/>
    </row>
    <row r="262" spans="1:35" ht="40" customHeight="1" x14ac:dyDescent="0.35">
      <c r="A262" s="109"/>
      <c r="B262" s="112"/>
      <c r="C262" s="33">
        <v>259</v>
      </c>
      <c r="D262" s="115"/>
      <c r="E262" s="39" t="s">
        <v>78</v>
      </c>
      <c r="F262" s="40" t="s">
        <v>125</v>
      </c>
      <c r="G262" s="40" t="s">
        <v>137</v>
      </c>
      <c r="H262" s="40" t="s">
        <v>29</v>
      </c>
      <c r="I262" s="38">
        <v>90</v>
      </c>
      <c r="J262" s="17">
        <v>0</v>
      </c>
      <c r="K262" s="79">
        <f t="shared" si="18"/>
        <v>0</v>
      </c>
      <c r="L262" s="81">
        <f t="shared" si="19"/>
        <v>0</v>
      </c>
      <c r="M262" s="82"/>
      <c r="N262" s="83">
        <f t="shared" si="20"/>
        <v>0</v>
      </c>
      <c r="O262" s="80"/>
      <c r="P262" s="80"/>
      <c r="Q262" s="80"/>
      <c r="R262" s="84">
        <f t="shared" si="21"/>
        <v>0</v>
      </c>
      <c r="S262" s="19" t="str">
        <f t="shared" si="9"/>
        <v>OK</v>
      </c>
      <c r="T262" s="103"/>
      <c r="U262" s="103"/>
      <c r="V262" s="103"/>
      <c r="W262" s="103"/>
      <c r="X262" s="103"/>
      <c r="Y262" s="50"/>
      <c r="Z262" s="50"/>
      <c r="AA262" s="50"/>
      <c r="AB262" s="50"/>
      <c r="AC262" s="50"/>
      <c r="AD262" s="50"/>
      <c r="AE262" s="50"/>
      <c r="AF262" s="51"/>
      <c r="AG262" s="51"/>
      <c r="AH262" s="51"/>
      <c r="AI262" s="51"/>
    </row>
    <row r="263" spans="1:35" ht="40" customHeight="1" x14ac:dyDescent="0.35">
      <c r="A263" s="109"/>
      <c r="B263" s="112"/>
      <c r="C263" s="33">
        <v>260</v>
      </c>
      <c r="D263" s="115"/>
      <c r="E263" s="39" t="s">
        <v>131</v>
      </c>
      <c r="F263" s="40" t="s">
        <v>125</v>
      </c>
      <c r="G263" s="40" t="s">
        <v>137</v>
      </c>
      <c r="H263" s="40" t="s">
        <v>29</v>
      </c>
      <c r="I263" s="38">
        <v>85.21</v>
      </c>
      <c r="J263" s="17">
        <v>0</v>
      </c>
      <c r="K263" s="79">
        <f t="shared" si="18"/>
        <v>0</v>
      </c>
      <c r="L263" s="81">
        <f t="shared" si="19"/>
        <v>0</v>
      </c>
      <c r="M263" s="82"/>
      <c r="N263" s="83">
        <f t="shared" si="20"/>
        <v>0</v>
      </c>
      <c r="O263" s="80"/>
      <c r="P263" s="80"/>
      <c r="Q263" s="80"/>
      <c r="R263" s="84">
        <f t="shared" si="21"/>
        <v>0</v>
      </c>
      <c r="S263" s="19" t="str">
        <f t="shared" si="9"/>
        <v>OK</v>
      </c>
      <c r="T263" s="103"/>
      <c r="U263" s="103"/>
      <c r="V263" s="103"/>
      <c r="W263" s="103"/>
      <c r="X263" s="103"/>
      <c r="Y263" s="50"/>
      <c r="Z263" s="50"/>
      <c r="AA263" s="50"/>
      <c r="AB263" s="50"/>
      <c r="AC263" s="50"/>
      <c r="AD263" s="50"/>
      <c r="AE263" s="50"/>
      <c r="AF263" s="51"/>
      <c r="AG263" s="51"/>
      <c r="AH263" s="51"/>
      <c r="AI263" s="51"/>
    </row>
    <row r="264" spans="1:35" ht="40" customHeight="1" x14ac:dyDescent="0.35">
      <c r="A264" s="109"/>
      <c r="B264" s="112"/>
      <c r="C264" s="33">
        <v>261</v>
      </c>
      <c r="D264" s="115"/>
      <c r="E264" s="39" t="s">
        <v>132</v>
      </c>
      <c r="F264" s="40" t="s">
        <v>37</v>
      </c>
      <c r="G264" s="40" t="s">
        <v>117</v>
      </c>
      <c r="H264" s="40" t="s">
        <v>29</v>
      </c>
      <c r="I264" s="38">
        <v>16.18</v>
      </c>
      <c r="J264" s="17">
        <v>0</v>
      </c>
      <c r="K264" s="79">
        <f t="shared" si="18"/>
        <v>0</v>
      </c>
      <c r="L264" s="81">
        <f t="shared" si="19"/>
        <v>0</v>
      </c>
      <c r="M264" s="82"/>
      <c r="N264" s="83">
        <f t="shared" si="20"/>
        <v>0</v>
      </c>
      <c r="O264" s="80"/>
      <c r="P264" s="80"/>
      <c r="Q264" s="80"/>
      <c r="R264" s="84">
        <f t="shared" si="21"/>
        <v>0</v>
      </c>
      <c r="S264" s="19" t="str">
        <f t="shared" si="9"/>
        <v>OK</v>
      </c>
      <c r="T264" s="103"/>
      <c r="U264" s="103"/>
      <c r="V264" s="103"/>
      <c r="W264" s="103"/>
      <c r="X264" s="103"/>
      <c r="Y264" s="50"/>
      <c r="Z264" s="50"/>
      <c r="AA264" s="50"/>
      <c r="AB264" s="50"/>
      <c r="AC264" s="50"/>
      <c r="AD264" s="50"/>
      <c r="AE264" s="50"/>
      <c r="AF264" s="51"/>
      <c r="AG264" s="51"/>
      <c r="AH264" s="51"/>
      <c r="AI264" s="51"/>
    </row>
    <row r="265" spans="1:35" ht="40" customHeight="1" x14ac:dyDescent="0.35">
      <c r="A265" s="109"/>
      <c r="B265" s="112"/>
      <c r="C265" s="33">
        <v>262</v>
      </c>
      <c r="D265" s="115"/>
      <c r="E265" s="39" t="s">
        <v>135</v>
      </c>
      <c r="F265" s="40" t="s">
        <v>37</v>
      </c>
      <c r="G265" s="40" t="s">
        <v>118</v>
      </c>
      <c r="H265" s="40" t="s">
        <v>29</v>
      </c>
      <c r="I265" s="38">
        <v>65.41</v>
      </c>
      <c r="J265" s="17">
        <v>0</v>
      </c>
      <c r="K265" s="79">
        <f t="shared" si="18"/>
        <v>0</v>
      </c>
      <c r="L265" s="81">
        <f t="shared" si="19"/>
        <v>0</v>
      </c>
      <c r="M265" s="82"/>
      <c r="N265" s="83">
        <f t="shared" si="20"/>
        <v>0</v>
      </c>
      <c r="O265" s="80"/>
      <c r="P265" s="80"/>
      <c r="Q265" s="80"/>
      <c r="R265" s="84">
        <f t="shared" si="21"/>
        <v>0</v>
      </c>
      <c r="S265" s="19" t="str">
        <f t="shared" si="9"/>
        <v>OK</v>
      </c>
      <c r="T265" s="103"/>
      <c r="U265" s="103"/>
      <c r="V265" s="103"/>
      <c r="W265" s="103"/>
      <c r="X265" s="103"/>
      <c r="Y265" s="50"/>
      <c r="Z265" s="50"/>
      <c r="AA265" s="50"/>
      <c r="AB265" s="50"/>
      <c r="AC265" s="50"/>
      <c r="AD265" s="50"/>
      <c r="AE265" s="50"/>
      <c r="AF265" s="51"/>
      <c r="AG265" s="51"/>
      <c r="AH265" s="51"/>
      <c r="AI265" s="51"/>
    </row>
    <row r="266" spans="1:35" ht="40" customHeight="1" x14ac:dyDescent="0.35">
      <c r="A266" s="109"/>
      <c r="B266" s="112"/>
      <c r="C266" s="33">
        <v>263</v>
      </c>
      <c r="D266" s="115"/>
      <c r="E266" s="39" t="s">
        <v>136</v>
      </c>
      <c r="F266" s="40" t="s">
        <v>37</v>
      </c>
      <c r="G266" s="40" t="s">
        <v>119</v>
      </c>
      <c r="H266" s="40" t="s">
        <v>29</v>
      </c>
      <c r="I266" s="38">
        <v>34.229999999999997</v>
      </c>
      <c r="J266" s="17">
        <v>0</v>
      </c>
      <c r="K266" s="79">
        <f t="shared" si="18"/>
        <v>0</v>
      </c>
      <c r="L266" s="81">
        <f t="shared" si="19"/>
        <v>0</v>
      </c>
      <c r="M266" s="82"/>
      <c r="N266" s="83">
        <f t="shared" si="20"/>
        <v>0</v>
      </c>
      <c r="O266" s="80"/>
      <c r="P266" s="80"/>
      <c r="Q266" s="80"/>
      <c r="R266" s="84">
        <f t="shared" si="21"/>
        <v>0</v>
      </c>
      <c r="S266" s="19" t="str">
        <f t="shared" si="9"/>
        <v>OK</v>
      </c>
      <c r="T266" s="103"/>
      <c r="U266" s="103"/>
      <c r="V266" s="103"/>
      <c r="W266" s="103"/>
      <c r="X266" s="103"/>
      <c r="Y266" s="50"/>
      <c r="Z266" s="50"/>
      <c r="AA266" s="50"/>
      <c r="AB266" s="50"/>
      <c r="AC266" s="50"/>
      <c r="AD266" s="50"/>
      <c r="AE266" s="50"/>
      <c r="AF266" s="51"/>
      <c r="AG266" s="51"/>
      <c r="AH266" s="51"/>
      <c r="AI266" s="51"/>
    </row>
    <row r="267" spans="1:35" ht="40" customHeight="1" x14ac:dyDescent="0.35">
      <c r="A267" s="109"/>
      <c r="B267" s="112"/>
      <c r="C267" s="33">
        <v>264</v>
      </c>
      <c r="D267" s="115"/>
      <c r="E267" s="39" t="s">
        <v>86</v>
      </c>
      <c r="F267" s="40" t="s">
        <v>125</v>
      </c>
      <c r="G267" s="40" t="s">
        <v>137</v>
      </c>
      <c r="H267" s="40" t="s">
        <v>29</v>
      </c>
      <c r="I267" s="38">
        <v>578.94000000000005</v>
      </c>
      <c r="J267" s="17">
        <v>0</v>
      </c>
      <c r="K267" s="79">
        <f t="shared" si="18"/>
        <v>0</v>
      </c>
      <c r="L267" s="81">
        <f t="shared" si="19"/>
        <v>0</v>
      </c>
      <c r="M267" s="82"/>
      <c r="N267" s="83">
        <f t="shared" si="20"/>
        <v>0</v>
      </c>
      <c r="O267" s="80"/>
      <c r="P267" s="80"/>
      <c r="Q267" s="80"/>
      <c r="R267" s="84">
        <f t="shared" si="21"/>
        <v>0</v>
      </c>
      <c r="S267" s="19" t="str">
        <f t="shared" si="9"/>
        <v>OK</v>
      </c>
      <c r="T267" s="103"/>
      <c r="U267" s="103"/>
      <c r="V267" s="103"/>
      <c r="W267" s="103"/>
      <c r="X267" s="103"/>
      <c r="Y267" s="50"/>
      <c r="Z267" s="50"/>
      <c r="AA267" s="50"/>
      <c r="AB267" s="50"/>
      <c r="AC267" s="50"/>
      <c r="AD267" s="50"/>
      <c r="AE267" s="50"/>
      <c r="AF267" s="51"/>
      <c r="AG267" s="51"/>
      <c r="AH267" s="51"/>
      <c r="AI267" s="51"/>
    </row>
    <row r="268" spans="1:35" ht="40" customHeight="1" x14ac:dyDescent="0.35">
      <c r="A268" s="109"/>
      <c r="B268" s="112"/>
      <c r="C268" s="33">
        <v>265</v>
      </c>
      <c r="D268" s="115"/>
      <c r="E268" s="39" t="s">
        <v>89</v>
      </c>
      <c r="F268" s="40" t="s">
        <v>37</v>
      </c>
      <c r="G268" s="40" t="s">
        <v>137</v>
      </c>
      <c r="H268" s="40" t="s">
        <v>29</v>
      </c>
      <c r="I268" s="38">
        <v>225.31</v>
      </c>
      <c r="J268" s="17">
        <v>0</v>
      </c>
      <c r="K268" s="79">
        <f t="shared" si="18"/>
        <v>0</v>
      </c>
      <c r="L268" s="81">
        <f t="shared" si="19"/>
        <v>0</v>
      </c>
      <c r="M268" s="82"/>
      <c r="N268" s="83">
        <f t="shared" si="20"/>
        <v>0</v>
      </c>
      <c r="O268" s="80"/>
      <c r="P268" s="80"/>
      <c r="Q268" s="80"/>
      <c r="R268" s="84">
        <f t="shared" si="21"/>
        <v>0</v>
      </c>
      <c r="S268" s="19" t="str">
        <f t="shared" si="9"/>
        <v>OK</v>
      </c>
      <c r="T268" s="103"/>
      <c r="U268" s="103"/>
      <c r="V268" s="103"/>
      <c r="W268" s="103"/>
      <c r="X268" s="103"/>
      <c r="Y268" s="50"/>
      <c r="Z268" s="50"/>
      <c r="AA268" s="50"/>
      <c r="AB268" s="50"/>
      <c r="AC268" s="50"/>
      <c r="AD268" s="50"/>
      <c r="AE268" s="50"/>
      <c r="AF268" s="51"/>
      <c r="AG268" s="51"/>
      <c r="AH268" s="51"/>
      <c r="AI268" s="51"/>
    </row>
    <row r="269" spans="1:35" ht="40" customHeight="1" x14ac:dyDescent="0.35">
      <c r="A269" s="109"/>
      <c r="B269" s="112"/>
      <c r="C269" s="33">
        <v>266</v>
      </c>
      <c r="D269" s="115"/>
      <c r="E269" s="39" t="s">
        <v>90</v>
      </c>
      <c r="F269" s="40" t="s">
        <v>37</v>
      </c>
      <c r="G269" s="40" t="s">
        <v>137</v>
      </c>
      <c r="H269" s="40" t="s">
        <v>29</v>
      </c>
      <c r="I269" s="38">
        <v>135</v>
      </c>
      <c r="J269" s="17">
        <v>0</v>
      </c>
      <c r="K269" s="79">
        <f t="shared" si="18"/>
        <v>0</v>
      </c>
      <c r="L269" s="81">
        <f t="shared" si="19"/>
        <v>0</v>
      </c>
      <c r="M269" s="82"/>
      <c r="N269" s="83">
        <f t="shared" si="20"/>
        <v>0</v>
      </c>
      <c r="O269" s="80"/>
      <c r="P269" s="80"/>
      <c r="Q269" s="80"/>
      <c r="R269" s="84">
        <f t="shared" si="21"/>
        <v>0</v>
      </c>
      <c r="S269" s="19" t="str">
        <f t="shared" si="9"/>
        <v>OK</v>
      </c>
      <c r="T269" s="103"/>
      <c r="U269" s="103"/>
      <c r="V269" s="103"/>
      <c r="W269" s="103"/>
      <c r="X269" s="103"/>
      <c r="Y269" s="50"/>
      <c r="Z269" s="50"/>
      <c r="AA269" s="50"/>
      <c r="AB269" s="50"/>
      <c r="AC269" s="50"/>
      <c r="AD269" s="50"/>
      <c r="AE269" s="50"/>
      <c r="AF269" s="51"/>
      <c r="AG269" s="51"/>
      <c r="AH269" s="51"/>
      <c r="AI269" s="51"/>
    </row>
    <row r="270" spans="1:35" ht="40" customHeight="1" x14ac:dyDescent="0.35">
      <c r="A270" s="110"/>
      <c r="B270" s="113"/>
      <c r="C270" s="33">
        <v>267</v>
      </c>
      <c r="D270" s="116"/>
      <c r="E270" s="39" t="s">
        <v>91</v>
      </c>
      <c r="F270" s="40" t="s">
        <v>37</v>
      </c>
      <c r="G270" s="40" t="s">
        <v>120</v>
      </c>
      <c r="H270" s="40" t="s">
        <v>29</v>
      </c>
      <c r="I270" s="38">
        <v>24.21</v>
      </c>
      <c r="J270" s="17">
        <v>0</v>
      </c>
      <c r="K270" s="79">
        <f t="shared" si="18"/>
        <v>0</v>
      </c>
      <c r="L270" s="81">
        <f t="shared" si="19"/>
        <v>0</v>
      </c>
      <c r="M270" s="82"/>
      <c r="N270" s="83">
        <f t="shared" si="20"/>
        <v>0</v>
      </c>
      <c r="O270" s="80"/>
      <c r="P270" s="80"/>
      <c r="Q270" s="80"/>
      <c r="R270" s="84">
        <f t="shared" si="21"/>
        <v>0</v>
      </c>
      <c r="S270" s="19" t="str">
        <f t="shared" si="9"/>
        <v>OK</v>
      </c>
      <c r="T270" s="103"/>
      <c r="U270" s="103"/>
      <c r="V270" s="103"/>
      <c r="W270" s="103"/>
      <c r="X270" s="103"/>
      <c r="Y270" s="50"/>
      <c r="Z270" s="50"/>
      <c r="AA270" s="50"/>
      <c r="AB270" s="50"/>
      <c r="AC270" s="50"/>
      <c r="AD270" s="50"/>
      <c r="AE270" s="50"/>
      <c r="AF270" s="51"/>
      <c r="AG270" s="51"/>
      <c r="AH270" s="51"/>
      <c r="AI270" s="51"/>
    </row>
    <row r="271" spans="1:35" ht="40" customHeight="1" x14ac:dyDescent="0.35">
      <c r="A271" s="108" t="s">
        <v>146</v>
      </c>
      <c r="B271" s="111">
        <v>8</v>
      </c>
      <c r="C271" s="33">
        <v>268</v>
      </c>
      <c r="D271" s="114" t="s">
        <v>123</v>
      </c>
      <c r="E271" s="39" t="s">
        <v>27</v>
      </c>
      <c r="F271" s="40" t="s">
        <v>125</v>
      </c>
      <c r="G271" s="40" t="s">
        <v>28</v>
      </c>
      <c r="H271" s="40" t="s">
        <v>29</v>
      </c>
      <c r="I271" s="38">
        <v>242.52</v>
      </c>
      <c r="J271" s="17">
        <v>0</v>
      </c>
      <c r="K271" s="79">
        <f t="shared" si="18"/>
        <v>0</v>
      </c>
      <c r="L271" s="81">
        <f t="shared" si="19"/>
        <v>0</v>
      </c>
      <c r="M271" s="82"/>
      <c r="N271" s="83">
        <f t="shared" si="20"/>
        <v>0</v>
      </c>
      <c r="O271" s="80"/>
      <c r="P271" s="80"/>
      <c r="Q271" s="80"/>
      <c r="R271" s="84">
        <f t="shared" si="21"/>
        <v>0</v>
      </c>
      <c r="S271" s="19" t="str">
        <f t="shared" si="9"/>
        <v>OK</v>
      </c>
      <c r="T271" s="103"/>
      <c r="U271" s="103"/>
      <c r="V271" s="103"/>
      <c r="W271" s="103"/>
      <c r="X271" s="103"/>
      <c r="Y271" s="50"/>
      <c r="Z271" s="50"/>
      <c r="AA271" s="50"/>
      <c r="AB271" s="50"/>
      <c r="AC271" s="50"/>
      <c r="AD271" s="50"/>
      <c r="AE271" s="50"/>
      <c r="AF271" s="51"/>
      <c r="AG271" s="51"/>
      <c r="AH271" s="51"/>
      <c r="AI271" s="51"/>
    </row>
    <row r="272" spans="1:35" ht="40" customHeight="1" x14ac:dyDescent="0.35">
      <c r="A272" s="109"/>
      <c r="B272" s="112"/>
      <c r="C272" s="33">
        <v>269</v>
      </c>
      <c r="D272" s="115"/>
      <c r="E272" s="39" t="s">
        <v>30</v>
      </c>
      <c r="F272" s="40" t="s">
        <v>31</v>
      </c>
      <c r="G272" s="40" t="s">
        <v>28</v>
      </c>
      <c r="H272" s="40" t="s">
        <v>29</v>
      </c>
      <c r="I272" s="38">
        <v>19.399999999999999</v>
      </c>
      <c r="J272" s="17">
        <v>0</v>
      </c>
      <c r="K272" s="79">
        <f t="shared" si="18"/>
        <v>0</v>
      </c>
      <c r="L272" s="81">
        <f t="shared" si="19"/>
        <v>0</v>
      </c>
      <c r="M272" s="82"/>
      <c r="N272" s="83">
        <f t="shared" si="20"/>
        <v>0</v>
      </c>
      <c r="O272" s="80"/>
      <c r="P272" s="80"/>
      <c r="Q272" s="80"/>
      <c r="R272" s="84">
        <f t="shared" si="21"/>
        <v>0</v>
      </c>
      <c r="S272" s="19" t="str">
        <f t="shared" si="9"/>
        <v>OK</v>
      </c>
      <c r="T272" s="103"/>
      <c r="U272" s="103"/>
      <c r="V272" s="103"/>
      <c r="W272" s="103"/>
      <c r="X272" s="103"/>
      <c r="Y272" s="50"/>
      <c r="Z272" s="50"/>
      <c r="AA272" s="50"/>
      <c r="AB272" s="50"/>
      <c r="AC272" s="50"/>
      <c r="AD272" s="50"/>
      <c r="AE272" s="50"/>
      <c r="AF272" s="51"/>
      <c r="AG272" s="51"/>
      <c r="AH272" s="51"/>
      <c r="AI272" s="51"/>
    </row>
    <row r="273" spans="1:35" ht="40" customHeight="1" x14ac:dyDescent="0.35">
      <c r="A273" s="109"/>
      <c r="B273" s="112"/>
      <c r="C273" s="33">
        <v>270</v>
      </c>
      <c r="D273" s="115"/>
      <c r="E273" s="39" t="s">
        <v>32</v>
      </c>
      <c r="F273" s="40" t="s">
        <v>125</v>
      </c>
      <c r="G273" s="40" t="s">
        <v>28</v>
      </c>
      <c r="H273" s="40" t="s">
        <v>29</v>
      </c>
      <c r="I273" s="38">
        <v>31.04</v>
      </c>
      <c r="J273" s="17">
        <v>0</v>
      </c>
      <c r="K273" s="79">
        <f t="shared" si="18"/>
        <v>0</v>
      </c>
      <c r="L273" s="81">
        <f t="shared" si="19"/>
        <v>0</v>
      </c>
      <c r="M273" s="82"/>
      <c r="N273" s="83">
        <f t="shared" si="20"/>
        <v>0</v>
      </c>
      <c r="O273" s="80"/>
      <c r="P273" s="80"/>
      <c r="Q273" s="80"/>
      <c r="R273" s="84">
        <f t="shared" si="21"/>
        <v>0</v>
      </c>
      <c r="S273" s="19" t="str">
        <f t="shared" si="9"/>
        <v>OK</v>
      </c>
      <c r="T273" s="103"/>
      <c r="U273" s="103"/>
      <c r="V273" s="103"/>
      <c r="W273" s="103"/>
      <c r="X273" s="103"/>
      <c r="Y273" s="50"/>
      <c r="Z273" s="50"/>
      <c r="AA273" s="50"/>
      <c r="AB273" s="50"/>
      <c r="AC273" s="50"/>
      <c r="AD273" s="50"/>
      <c r="AE273" s="50"/>
      <c r="AF273" s="51"/>
      <c r="AG273" s="51"/>
      <c r="AH273" s="51"/>
      <c r="AI273" s="51"/>
    </row>
    <row r="274" spans="1:35" ht="40" customHeight="1" x14ac:dyDescent="0.35">
      <c r="A274" s="109"/>
      <c r="B274" s="112"/>
      <c r="C274" s="33">
        <v>271</v>
      </c>
      <c r="D274" s="115"/>
      <c r="E274" s="39" t="s">
        <v>33</v>
      </c>
      <c r="F274" s="40" t="s">
        <v>125</v>
      </c>
      <c r="G274" s="40" t="s">
        <v>34</v>
      </c>
      <c r="H274" s="40" t="s">
        <v>29</v>
      </c>
      <c r="I274" s="38">
        <v>50.44</v>
      </c>
      <c r="J274" s="17">
        <v>0</v>
      </c>
      <c r="K274" s="79">
        <f t="shared" si="18"/>
        <v>0</v>
      </c>
      <c r="L274" s="81">
        <f t="shared" si="19"/>
        <v>0</v>
      </c>
      <c r="M274" s="82"/>
      <c r="N274" s="83">
        <f t="shared" si="20"/>
        <v>0</v>
      </c>
      <c r="O274" s="80"/>
      <c r="P274" s="80"/>
      <c r="Q274" s="80"/>
      <c r="R274" s="84">
        <f t="shared" si="21"/>
        <v>0</v>
      </c>
      <c r="S274" s="19" t="str">
        <f t="shared" si="9"/>
        <v>OK</v>
      </c>
      <c r="T274" s="103"/>
      <c r="U274" s="103"/>
      <c r="V274" s="103"/>
      <c r="W274" s="103"/>
      <c r="X274" s="103"/>
      <c r="Y274" s="50"/>
      <c r="Z274" s="50"/>
      <c r="AA274" s="50"/>
      <c r="AB274" s="50"/>
      <c r="AC274" s="50"/>
      <c r="AD274" s="50"/>
      <c r="AE274" s="50"/>
      <c r="AF274" s="51"/>
      <c r="AG274" s="51"/>
      <c r="AH274" s="51"/>
      <c r="AI274" s="51"/>
    </row>
    <row r="275" spans="1:35" ht="40" customHeight="1" x14ac:dyDescent="0.35">
      <c r="A275" s="109"/>
      <c r="B275" s="112"/>
      <c r="C275" s="33">
        <v>272</v>
      </c>
      <c r="D275" s="115"/>
      <c r="E275" s="39" t="s">
        <v>35</v>
      </c>
      <c r="F275" s="40" t="s">
        <v>125</v>
      </c>
      <c r="G275" s="40" t="s">
        <v>36</v>
      </c>
      <c r="H275" s="40" t="s">
        <v>29</v>
      </c>
      <c r="I275" s="38">
        <v>72.75</v>
      </c>
      <c r="J275" s="17">
        <v>0</v>
      </c>
      <c r="K275" s="79">
        <f t="shared" si="18"/>
        <v>0</v>
      </c>
      <c r="L275" s="81">
        <f t="shared" si="19"/>
        <v>0</v>
      </c>
      <c r="M275" s="82"/>
      <c r="N275" s="83">
        <f t="shared" si="20"/>
        <v>0</v>
      </c>
      <c r="O275" s="80"/>
      <c r="P275" s="80"/>
      <c r="Q275" s="80"/>
      <c r="R275" s="84">
        <f t="shared" si="21"/>
        <v>0</v>
      </c>
      <c r="S275" s="19" t="str">
        <f t="shared" si="9"/>
        <v>OK</v>
      </c>
      <c r="T275" s="103"/>
      <c r="U275" s="103"/>
      <c r="V275" s="103"/>
      <c r="W275" s="103"/>
      <c r="X275" s="103"/>
      <c r="Y275" s="50"/>
      <c r="Z275" s="50"/>
      <c r="AA275" s="50"/>
      <c r="AB275" s="50"/>
      <c r="AC275" s="50"/>
      <c r="AD275" s="50"/>
      <c r="AE275" s="50"/>
      <c r="AF275" s="51"/>
      <c r="AG275" s="51"/>
      <c r="AH275" s="51"/>
      <c r="AI275" s="51"/>
    </row>
    <row r="276" spans="1:35" ht="40" customHeight="1" x14ac:dyDescent="0.35">
      <c r="A276" s="109"/>
      <c r="B276" s="112"/>
      <c r="C276" s="33">
        <v>273</v>
      </c>
      <c r="D276" s="115"/>
      <c r="E276" s="39" t="s">
        <v>127</v>
      </c>
      <c r="F276" s="40" t="s">
        <v>125</v>
      </c>
      <c r="G276" s="40" t="s">
        <v>28</v>
      </c>
      <c r="H276" s="40" t="s">
        <v>29</v>
      </c>
      <c r="I276" s="38">
        <v>6.39</v>
      </c>
      <c r="J276" s="17">
        <v>0</v>
      </c>
      <c r="K276" s="79">
        <f t="shared" si="18"/>
        <v>0</v>
      </c>
      <c r="L276" s="81">
        <f t="shared" si="19"/>
        <v>0</v>
      </c>
      <c r="M276" s="82"/>
      <c r="N276" s="83">
        <f t="shared" si="20"/>
        <v>0</v>
      </c>
      <c r="O276" s="80"/>
      <c r="P276" s="80"/>
      <c r="Q276" s="80"/>
      <c r="R276" s="84">
        <f t="shared" si="21"/>
        <v>0</v>
      </c>
      <c r="S276" s="19" t="str">
        <f t="shared" si="9"/>
        <v>OK</v>
      </c>
      <c r="T276" s="103"/>
      <c r="U276" s="103"/>
      <c r="V276" s="103"/>
      <c r="W276" s="103"/>
      <c r="X276" s="103"/>
      <c r="Y276" s="50"/>
      <c r="Z276" s="50"/>
      <c r="AA276" s="50"/>
      <c r="AB276" s="50"/>
      <c r="AC276" s="50"/>
      <c r="AD276" s="50"/>
      <c r="AE276" s="50"/>
      <c r="AF276" s="51"/>
      <c r="AG276" s="51"/>
      <c r="AH276" s="51"/>
      <c r="AI276" s="51"/>
    </row>
    <row r="277" spans="1:35" ht="40" customHeight="1" x14ac:dyDescent="0.35">
      <c r="A277" s="109"/>
      <c r="B277" s="112"/>
      <c r="C277" s="33">
        <v>274</v>
      </c>
      <c r="D277" s="115"/>
      <c r="E277" s="39" t="s">
        <v>128</v>
      </c>
      <c r="F277" s="40" t="s">
        <v>37</v>
      </c>
      <c r="G277" s="40" t="s">
        <v>38</v>
      </c>
      <c r="H277" s="40" t="s">
        <v>29</v>
      </c>
      <c r="I277" s="38">
        <v>12.93</v>
      </c>
      <c r="J277" s="17">
        <v>0</v>
      </c>
      <c r="K277" s="79">
        <f t="shared" si="18"/>
        <v>0</v>
      </c>
      <c r="L277" s="81">
        <f t="shared" si="19"/>
        <v>0</v>
      </c>
      <c r="M277" s="82"/>
      <c r="N277" s="83">
        <f t="shared" si="20"/>
        <v>0</v>
      </c>
      <c r="O277" s="80"/>
      <c r="P277" s="80"/>
      <c r="Q277" s="80"/>
      <c r="R277" s="84">
        <f t="shared" si="21"/>
        <v>0</v>
      </c>
      <c r="S277" s="19" t="str">
        <f t="shared" si="9"/>
        <v>OK</v>
      </c>
      <c r="T277" s="103"/>
      <c r="U277" s="103"/>
      <c r="V277" s="103"/>
      <c r="W277" s="103"/>
      <c r="X277" s="103"/>
      <c r="Y277" s="50"/>
      <c r="Z277" s="50"/>
      <c r="AA277" s="50"/>
      <c r="AB277" s="50"/>
      <c r="AC277" s="50"/>
      <c r="AD277" s="50"/>
      <c r="AE277" s="50"/>
      <c r="AF277" s="51"/>
      <c r="AG277" s="51"/>
      <c r="AH277" s="51"/>
      <c r="AI277" s="51"/>
    </row>
    <row r="278" spans="1:35" ht="40" customHeight="1" x14ac:dyDescent="0.35">
      <c r="A278" s="109"/>
      <c r="B278" s="112"/>
      <c r="C278" s="33">
        <v>275</v>
      </c>
      <c r="D278" s="115"/>
      <c r="E278" s="39" t="s">
        <v>129</v>
      </c>
      <c r="F278" s="40" t="s">
        <v>37</v>
      </c>
      <c r="G278" s="40" t="s">
        <v>39</v>
      </c>
      <c r="H278" s="40" t="s">
        <v>29</v>
      </c>
      <c r="I278" s="38">
        <v>19.04</v>
      </c>
      <c r="J278" s="17">
        <v>0</v>
      </c>
      <c r="K278" s="79">
        <f t="shared" si="18"/>
        <v>0</v>
      </c>
      <c r="L278" s="81">
        <f t="shared" si="19"/>
        <v>0</v>
      </c>
      <c r="M278" s="82"/>
      <c r="N278" s="83">
        <f t="shared" si="20"/>
        <v>0</v>
      </c>
      <c r="O278" s="80"/>
      <c r="P278" s="80"/>
      <c r="Q278" s="80"/>
      <c r="R278" s="84">
        <f t="shared" si="21"/>
        <v>0</v>
      </c>
      <c r="S278" s="19" t="str">
        <f t="shared" si="9"/>
        <v>OK</v>
      </c>
      <c r="T278" s="103"/>
      <c r="U278" s="103"/>
      <c r="V278" s="103"/>
      <c r="W278" s="103"/>
      <c r="X278" s="103"/>
      <c r="Y278" s="50"/>
      <c r="Z278" s="50"/>
      <c r="AA278" s="50"/>
      <c r="AB278" s="50"/>
      <c r="AC278" s="50"/>
      <c r="AD278" s="50"/>
      <c r="AE278" s="50"/>
      <c r="AF278" s="51"/>
      <c r="AG278" s="51"/>
      <c r="AH278" s="51"/>
      <c r="AI278" s="51"/>
    </row>
    <row r="279" spans="1:35" ht="40" customHeight="1" x14ac:dyDescent="0.35">
      <c r="A279" s="109"/>
      <c r="B279" s="112"/>
      <c r="C279" s="33">
        <v>276</v>
      </c>
      <c r="D279" s="115"/>
      <c r="E279" s="39" t="s">
        <v>130</v>
      </c>
      <c r="F279" s="40" t="s">
        <v>37</v>
      </c>
      <c r="G279" s="40" t="s">
        <v>40</v>
      </c>
      <c r="H279" s="40" t="s">
        <v>29</v>
      </c>
      <c r="I279" s="38">
        <v>20.69</v>
      </c>
      <c r="J279" s="17">
        <v>0</v>
      </c>
      <c r="K279" s="79">
        <f t="shared" si="18"/>
        <v>0</v>
      </c>
      <c r="L279" s="81">
        <f t="shared" si="19"/>
        <v>0</v>
      </c>
      <c r="M279" s="82"/>
      <c r="N279" s="83">
        <f t="shared" si="20"/>
        <v>0</v>
      </c>
      <c r="O279" s="80"/>
      <c r="P279" s="80"/>
      <c r="Q279" s="80"/>
      <c r="R279" s="84">
        <f t="shared" si="21"/>
        <v>0</v>
      </c>
      <c r="S279" s="19" t="str">
        <f t="shared" si="9"/>
        <v>OK</v>
      </c>
      <c r="T279" s="103"/>
      <c r="U279" s="103"/>
      <c r="V279" s="103"/>
      <c r="W279" s="103"/>
      <c r="X279" s="103"/>
      <c r="Y279" s="50"/>
      <c r="Z279" s="50"/>
      <c r="AA279" s="50"/>
      <c r="AB279" s="50"/>
      <c r="AC279" s="50"/>
      <c r="AD279" s="50"/>
      <c r="AE279" s="50"/>
      <c r="AF279" s="51"/>
      <c r="AG279" s="51"/>
      <c r="AH279" s="51"/>
      <c r="AI279" s="51"/>
    </row>
    <row r="280" spans="1:35" ht="40" customHeight="1" x14ac:dyDescent="0.35">
      <c r="A280" s="109"/>
      <c r="B280" s="112"/>
      <c r="C280" s="33">
        <v>277</v>
      </c>
      <c r="D280" s="115"/>
      <c r="E280" s="39" t="s">
        <v>41</v>
      </c>
      <c r="F280" s="40" t="s">
        <v>10</v>
      </c>
      <c r="G280" s="40" t="s">
        <v>28</v>
      </c>
      <c r="H280" s="40" t="s">
        <v>29</v>
      </c>
      <c r="I280" s="38">
        <v>72.05</v>
      </c>
      <c r="J280" s="17">
        <v>0</v>
      </c>
      <c r="K280" s="79">
        <f t="shared" si="18"/>
        <v>0</v>
      </c>
      <c r="L280" s="81">
        <f t="shared" si="19"/>
        <v>0</v>
      </c>
      <c r="M280" s="82"/>
      <c r="N280" s="83">
        <f t="shared" si="20"/>
        <v>0</v>
      </c>
      <c r="O280" s="80"/>
      <c r="P280" s="80"/>
      <c r="Q280" s="80"/>
      <c r="R280" s="84">
        <f t="shared" si="21"/>
        <v>0</v>
      </c>
      <c r="S280" s="19" t="str">
        <f t="shared" si="9"/>
        <v>OK</v>
      </c>
      <c r="T280" s="103"/>
      <c r="U280" s="103"/>
      <c r="V280" s="103"/>
      <c r="W280" s="103"/>
      <c r="X280" s="103"/>
      <c r="Y280" s="50"/>
      <c r="Z280" s="50"/>
      <c r="AA280" s="50"/>
      <c r="AB280" s="50"/>
      <c r="AC280" s="50"/>
      <c r="AD280" s="50"/>
      <c r="AE280" s="50"/>
      <c r="AF280" s="51"/>
      <c r="AG280" s="51"/>
      <c r="AH280" s="51"/>
      <c r="AI280" s="51"/>
    </row>
    <row r="281" spans="1:35" ht="40" customHeight="1" x14ac:dyDescent="0.35">
      <c r="A281" s="109"/>
      <c r="B281" s="112"/>
      <c r="C281" s="33">
        <v>278</v>
      </c>
      <c r="D281" s="115"/>
      <c r="E281" s="39" t="s">
        <v>42</v>
      </c>
      <c r="F281" s="40" t="s">
        <v>43</v>
      </c>
      <c r="G281" s="40" t="s">
        <v>28</v>
      </c>
      <c r="H281" s="40" t="s">
        <v>29</v>
      </c>
      <c r="I281" s="38">
        <v>25.77</v>
      </c>
      <c r="J281" s="17">
        <v>0</v>
      </c>
      <c r="K281" s="79">
        <f t="shared" si="18"/>
        <v>0</v>
      </c>
      <c r="L281" s="81">
        <f t="shared" si="19"/>
        <v>0</v>
      </c>
      <c r="M281" s="82"/>
      <c r="N281" s="83">
        <f t="shared" si="20"/>
        <v>0</v>
      </c>
      <c r="O281" s="80"/>
      <c r="P281" s="80"/>
      <c r="Q281" s="80"/>
      <c r="R281" s="84">
        <f t="shared" si="21"/>
        <v>0</v>
      </c>
      <c r="S281" s="19" t="str">
        <f t="shared" si="9"/>
        <v>OK</v>
      </c>
      <c r="T281" s="103"/>
      <c r="U281" s="103"/>
      <c r="V281" s="103"/>
      <c r="W281" s="103"/>
      <c r="X281" s="103"/>
      <c r="Y281" s="50"/>
      <c r="Z281" s="50"/>
      <c r="AA281" s="50"/>
      <c r="AB281" s="50"/>
      <c r="AC281" s="50"/>
      <c r="AD281" s="50"/>
      <c r="AE281" s="50"/>
      <c r="AF281" s="51"/>
      <c r="AG281" s="51"/>
      <c r="AH281" s="51"/>
      <c r="AI281" s="51"/>
    </row>
    <row r="282" spans="1:35" ht="40" customHeight="1" x14ac:dyDescent="0.35">
      <c r="A282" s="109"/>
      <c r="B282" s="112"/>
      <c r="C282" s="33">
        <v>279</v>
      </c>
      <c r="D282" s="115"/>
      <c r="E282" s="39" t="s">
        <v>44</v>
      </c>
      <c r="F282" s="40" t="s">
        <v>37</v>
      </c>
      <c r="G282" s="40" t="s">
        <v>45</v>
      </c>
      <c r="H282" s="40" t="s">
        <v>29</v>
      </c>
      <c r="I282" s="38">
        <v>33.18</v>
      </c>
      <c r="J282" s="17">
        <v>0</v>
      </c>
      <c r="K282" s="79">
        <f t="shared" si="18"/>
        <v>0</v>
      </c>
      <c r="L282" s="81">
        <f t="shared" si="19"/>
        <v>0</v>
      </c>
      <c r="M282" s="82"/>
      <c r="N282" s="83">
        <f t="shared" si="20"/>
        <v>0</v>
      </c>
      <c r="O282" s="80"/>
      <c r="P282" s="80"/>
      <c r="Q282" s="80"/>
      <c r="R282" s="84">
        <f t="shared" si="21"/>
        <v>0</v>
      </c>
      <c r="S282" s="19" t="str">
        <f t="shared" si="9"/>
        <v>OK</v>
      </c>
      <c r="T282" s="103"/>
      <c r="U282" s="103"/>
      <c r="V282" s="103"/>
      <c r="W282" s="103"/>
      <c r="X282" s="103"/>
      <c r="Y282" s="50"/>
      <c r="Z282" s="50"/>
      <c r="AA282" s="50"/>
      <c r="AB282" s="50"/>
      <c r="AC282" s="50"/>
      <c r="AD282" s="50"/>
      <c r="AE282" s="50"/>
      <c r="AF282" s="51"/>
      <c r="AG282" s="51"/>
      <c r="AH282" s="51"/>
      <c r="AI282" s="51"/>
    </row>
    <row r="283" spans="1:35" ht="40" customHeight="1" x14ac:dyDescent="0.35">
      <c r="A283" s="109"/>
      <c r="B283" s="112"/>
      <c r="C283" s="33">
        <v>280</v>
      </c>
      <c r="D283" s="115"/>
      <c r="E283" s="39" t="s">
        <v>46</v>
      </c>
      <c r="F283" s="40" t="s">
        <v>37</v>
      </c>
      <c r="G283" s="40" t="s">
        <v>47</v>
      </c>
      <c r="H283" s="40" t="s">
        <v>29</v>
      </c>
      <c r="I283" s="38">
        <v>26.19</v>
      </c>
      <c r="J283" s="17">
        <v>0</v>
      </c>
      <c r="K283" s="79">
        <f t="shared" si="18"/>
        <v>0</v>
      </c>
      <c r="L283" s="81">
        <f t="shared" si="19"/>
        <v>0</v>
      </c>
      <c r="M283" s="82"/>
      <c r="N283" s="83">
        <f t="shared" si="20"/>
        <v>0</v>
      </c>
      <c r="O283" s="80"/>
      <c r="P283" s="80"/>
      <c r="Q283" s="80"/>
      <c r="R283" s="84">
        <f t="shared" si="21"/>
        <v>0</v>
      </c>
      <c r="S283" s="19" t="str">
        <f t="shared" si="9"/>
        <v>OK</v>
      </c>
      <c r="T283" s="103"/>
      <c r="U283" s="103"/>
      <c r="V283" s="103"/>
      <c r="W283" s="103"/>
      <c r="X283" s="103"/>
      <c r="Y283" s="50"/>
      <c r="Z283" s="50"/>
      <c r="AA283" s="50"/>
      <c r="AB283" s="50"/>
      <c r="AC283" s="50"/>
      <c r="AD283" s="50"/>
      <c r="AE283" s="50"/>
      <c r="AF283" s="51"/>
      <c r="AG283" s="51"/>
      <c r="AH283" s="51"/>
      <c r="AI283" s="51"/>
    </row>
    <row r="284" spans="1:35" ht="40" customHeight="1" x14ac:dyDescent="0.35">
      <c r="A284" s="109"/>
      <c r="B284" s="112"/>
      <c r="C284" s="33">
        <v>281</v>
      </c>
      <c r="D284" s="115"/>
      <c r="E284" s="39" t="s">
        <v>48</v>
      </c>
      <c r="F284" s="40" t="s">
        <v>37</v>
      </c>
      <c r="G284" s="40" t="s">
        <v>49</v>
      </c>
      <c r="H284" s="40" t="s">
        <v>29</v>
      </c>
      <c r="I284" s="38">
        <v>18.63</v>
      </c>
      <c r="J284" s="17">
        <v>0</v>
      </c>
      <c r="K284" s="79">
        <f t="shared" si="18"/>
        <v>0</v>
      </c>
      <c r="L284" s="81">
        <f t="shared" si="19"/>
        <v>0</v>
      </c>
      <c r="M284" s="82"/>
      <c r="N284" s="83">
        <f t="shared" si="20"/>
        <v>0</v>
      </c>
      <c r="O284" s="80"/>
      <c r="P284" s="80"/>
      <c r="Q284" s="80"/>
      <c r="R284" s="84">
        <f t="shared" si="21"/>
        <v>0</v>
      </c>
      <c r="S284" s="19" t="str">
        <f t="shared" si="9"/>
        <v>OK</v>
      </c>
      <c r="T284" s="103"/>
      <c r="U284" s="103"/>
      <c r="V284" s="103"/>
      <c r="W284" s="103"/>
      <c r="X284" s="103"/>
      <c r="Y284" s="50"/>
      <c r="Z284" s="50"/>
      <c r="AA284" s="50"/>
      <c r="AB284" s="50"/>
      <c r="AC284" s="50"/>
      <c r="AD284" s="50"/>
      <c r="AE284" s="50"/>
      <c r="AF284" s="51"/>
      <c r="AG284" s="51"/>
      <c r="AH284" s="51"/>
      <c r="AI284" s="51"/>
    </row>
    <row r="285" spans="1:35" ht="40" customHeight="1" x14ac:dyDescent="0.35">
      <c r="A285" s="109"/>
      <c r="B285" s="112"/>
      <c r="C285" s="33">
        <v>282</v>
      </c>
      <c r="D285" s="115"/>
      <c r="E285" s="39" t="s">
        <v>50</v>
      </c>
      <c r="F285" s="40" t="s">
        <v>37</v>
      </c>
      <c r="G285" s="40" t="s">
        <v>51</v>
      </c>
      <c r="H285" s="40" t="s">
        <v>29</v>
      </c>
      <c r="I285" s="38">
        <v>233.11</v>
      </c>
      <c r="J285" s="17">
        <v>0</v>
      </c>
      <c r="K285" s="79">
        <f t="shared" si="18"/>
        <v>0</v>
      </c>
      <c r="L285" s="81">
        <f t="shared" si="19"/>
        <v>0</v>
      </c>
      <c r="M285" s="82"/>
      <c r="N285" s="83">
        <f t="shared" si="20"/>
        <v>0</v>
      </c>
      <c r="O285" s="80"/>
      <c r="P285" s="80"/>
      <c r="Q285" s="80"/>
      <c r="R285" s="84">
        <f t="shared" si="21"/>
        <v>0</v>
      </c>
      <c r="S285" s="19" t="str">
        <f t="shared" si="9"/>
        <v>OK</v>
      </c>
      <c r="T285" s="103"/>
      <c r="U285" s="103"/>
      <c r="V285" s="103"/>
      <c r="W285" s="103"/>
      <c r="X285" s="103"/>
      <c r="Y285" s="50"/>
      <c r="Z285" s="50"/>
      <c r="AA285" s="50"/>
      <c r="AB285" s="50"/>
      <c r="AC285" s="50"/>
      <c r="AD285" s="50"/>
      <c r="AE285" s="50"/>
      <c r="AF285" s="51"/>
      <c r="AG285" s="51"/>
      <c r="AH285" s="51"/>
      <c r="AI285" s="51"/>
    </row>
    <row r="286" spans="1:35" ht="40" customHeight="1" x14ac:dyDescent="0.35">
      <c r="A286" s="109"/>
      <c r="B286" s="112"/>
      <c r="C286" s="33">
        <v>283</v>
      </c>
      <c r="D286" s="115"/>
      <c r="E286" s="39" t="s">
        <v>52</v>
      </c>
      <c r="F286" s="40" t="s">
        <v>37</v>
      </c>
      <c r="G286" s="40" t="s">
        <v>53</v>
      </c>
      <c r="H286" s="40" t="s">
        <v>29</v>
      </c>
      <c r="I286" s="38">
        <v>254.5</v>
      </c>
      <c r="J286" s="17">
        <v>0</v>
      </c>
      <c r="K286" s="79">
        <f t="shared" si="18"/>
        <v>0</v>
      </c>
      <c r="L286" s="81">
        <f t="shared" si="19"/>
        <v>0</v>
      </c>
      <c r="M286" s="82"/>
      <c r="N286" s="83">
        <f t="shared" si="20"/>
        <v>0</v>
      </c>
      <c r="O286" s="80"/>
      <c r="P286" s="80"/>
      <c r="Q286" s="80"/>
      <c r="R286" s="84">
        <f t="shared" si="21"/>
        <v>0</v>
      </c>
      <c r="S286" s="19" t="str">
        <f t="shared" si="9"/>
        <v>OK</v>
      </c>
      <c r="T286" s="103"/>
      <c r="U286" s="103"/>
      <c r="V286" s="103"/>
      <c r="W286" s="103"/>
      <c r="X286" s="103"/>
      <c r="Y286" s="50"/>
      <c r="Z286" s="50"/>
      <c r="AA286" s="50"/>
      <c r="AB286" s="50"/>
      <c r="AC286" s="50"/>
      <c r="AD286" s="50"/>
      <c r="AE286" s="50"/>
      <c r="AF286" s="51"/>
      <c r="AG286" s="51"/>
      <c r="AH286" s="51"/>
      <c r="AI286" s="51"/>
    </row>
    <row r="287" spans="1:35" ht="40" customHeight="1" x14ac:dyDescent="0.35">
      <c r="A287" s="109"/>
      <c r="B287" s="112"/>
      <c r="C287" s="33">
        <v>284</v>
      </c>
      <c r="D287" s="115"/>
      <c r="E287" s="39" t="s">
        <v>54</v>
      </c>
      <c r="F287" s="40" t="s">
        <v>37</v>
      </c>
      <c r="G287" s="40" t="s">
        <v>95</v>
      </c>
      <c r="H287" s="40" t="s">
        <v>29</v>
      </c>
      <c r="I287" s="38">
        <v>83.89</v>
      </c>
      <c r="J287" s="17">
        <v>0</v>
      </c>
      <c r="K287" s="79">
        <f t="shared" si="18"/>
        <v>0</v>
      </c>
      <c r="L287" s="81">
        <f t="shared" si="19"/>
        <v>0</v>
      </c>
      <c r="M287" s="82"/>
      <c r="N287" s="83">
        <f t="shared" si="20"/>
        <v>0</v>
      </c>
      <c r="O287" s="80"/>
      <c r="P287" s="80"/>
      <c r="Q287" s="80"/>
      <c r="R287" s="84">
        <f t="shared" si="21"/>
        <v>0</v>
      </c>
      <c r="S287" s="19" t="str">
        <f t="shared" si="9"/>
        <v>OK</v>
      </c>
      <c r="T287" s="103"/>
      <c r="U287" s="103"/>
      <c r="V287" s="103"/>
      <c r="W287" s="103"/>
      <c r="X287" s="103"/>
      <c r="Y287" s="50"/>
      <c r="Z287" s="50"/>
      <c r="AA287" s="50"/>
      <c r="AB287" s="50"/>
      <c r="AC287" s="50"/>
      <c r="AD287" s="50"/>
      <c r="AE287" s="50"/>
      <c r="AF287" s="51"/>
      <c r="AG287" s="51"/>
      <c r="AH287" s="51"/>
      <c r="AI287" s="51"/>
    </row>
    <row r="288" spans="1:35" ht="40" customHeight="1" x14ac:dyDescent="0.35">
      <c r="A288" s="109"/>
      <c r="B288" s="112"/>
      <c r="C288" s="33">
        <v>285</v>
      </c>
      <c r="D288" s="115"/>
      <c r="E288" s="39" t="s">
        <v>56</v>
      </c>
      <c r="F288" s="40" t="s">
        <v>37</v>
      </c>
      <c r="G288" s="40" t="s">
        <v>96</v>
      </c>
      <c r="H288" s="40" t="s">
        <v>29</v>
      </c>
      <c r="I288" s="38">
        <v>32.17</v>
      </c>
      <c r="J288" s="17">
        <v>0</v>
      </c>
      <c r="K288" s="79">
        <f t="shared" si="18"/>
        <v>0</v>
      </c>
      <c r="L288" s="81">
        <f t="shared" si="19"/>
        <v>0</v>
      </c>
      <c r="M288" s="82"/>
      <c r="N288" s="83">
        <f t="shared" si="20"/>
        <v>0</v>
      </c>
      <c r="O288" s="80"/>
      <c r="P288" s="80"/>
      <c r="Q288" s="80"/>
      <c r="R288" s="84">
        <f t="shared" si="21"/>
        <v>0</v>
      </c>
      <c r="S288" s="19" t="str">
        <f t="shared" si="9"/>
        <v>OK</v>
      </c>
      <c r="T288" s="103"/>
      <c r="U288" s="103"/>
      <c r="V288" s="103"/>
      <c r="W288" s="103"/>
      <c r="X288" s="103"/>
      <c r="Y288" s="50"/>
      <c r="Z288" s="50"/>
      <c r="AA288" s="50"/>
      <c r="AB288" s="50"/>
      <c r="AC288" s="50"/>
      <c r="AD288" s="50"/>
      <c r="AE288" s="50"/>
      <c r="AF288" s="51"/>
      <c r="AG288" s="51"/>
      <c r="AH288" s="51"/>
      <c r="AI288" s="51"/>
    </row>
    <row r="289" spans="1:35" ht="40" customHeight="1" x14ac:dyDescent="0.35">
      <c r="A289" s="109"/>
      <c r="B289" s="112"/>
      <c r="C289" s="33">
        <v>286</v>
      </c>
      <c r="D289" s="115"/>
      <c r="E289" s="39" t="s">
        <v>58</v>
      </c>
      <c r="F289" s="40" t="s">
        <v>37</v>
      </c>
      <c r="G289" s="40" t="s">
        <v>59</v>
      </c>
      <c r="H289" s="40" t="s">
        <v>29</v>
      </c>
      <c r="I289" s="38">
        <v>72.08</v>
      </c>
      <c r="J289" s="17">
        <v>0</v>
      </c>
      <c r="K289" s="79">
        <f t="shared" si="18"/>
        <v>0</v>
      </c>
      <c r="L289" s="81">
        <f t="shared" si="19"/>
        <v>0</v>
      </c>
      <c r="M289" s="82"/>
      <c r="N289" s="83">
        <f t="shared" si="20"/>
        <v>0</v>
      </c>
      <c r="O289" s="80"/>
      <c r="P289" s="80"/>
      <c r="Q289" s="80"/>
      <c r="R289" s="84">
        <f t="shared" si="21"/>
        <v>0</v>
      </c>
      <c r="S289" s="19" t="str">
        <f t="shared" si="9"/>
        <v>OK</v>
      </c>
      <c r="T289" s="103"/>
      <c r="U289" s="103"/>
      <c r="V289" s="103"/>
      <c r="W289" s="103"/>
      <c r="X289" s="103"/>
      <c r="Y289" s="50"/>
      <c r="Z289" s="50"/>
      <c r="AA289" s="50"/>
      <c r="AB289" s="50"/>
      <c r="AC289" s="50"/>
      <c r="AD289" s="50"/>
      <c r="AE289" s="50"/>
      <c r="AF289" s="51"/>
      <c r="AG289" s="51"/>
      <c r="AH289" s="51"/>
      <c r="AI289" s="51"/>
    </row>
    <row r="290" spans="1:35" ht="40" customHeight="1" x14ac:dyDescent="0.35">
      <c r="A290" s="109"/>
      <c r="B290" s="112"/>
      <c r="C290" s="33">
        <v>287</v>
      </c>
      <c r="D290" s="115"/>
      <c r="E290" s="39" t="s">
        <v>60</v>
      </c>
      <c r="F290" s="40" t="s">
        <v>37</v>
      </c>
      <c r="G290" s="40" t="s">
        <v>61</v>
      </c>
      <c r="H290" s="40" t="s">
        <v>29</v>
      </c>
      <c r="I290" s="38">
        <v>120.74</v>
      </c>
      <c r="J290" s="17">
        <v>0</v>
      </c>
      <c r="K290" s="79">
        <f t="shared" si="18"/>
        <v>0</v>
      </c>
      <c r="L290" s="81">
        <f t="shared" si="19"/>
        <v>0</v>
      </c>
      <c r="M290" s="82"/>
      <c r="N290" s="83">
        <f t="shared" si="20"/>
        <v>0</v>
      </c>
      <c r="O290" s="80"/>
      <c r="P290" s="80"/>
      <c r="Q290" s="80"/>
      <c r="R290" s="84">
        <f t="shared" si="21"/>
        <v>0</v>
      </c>
      <c r="S290" s="19" t="str">
        <f t="shared" si="9"/>
        <v>OK</v>
      </c>
      <c r="T290" s="103"/>
      <c r="U290" s="103"/>
      <c r="V290" s="103"/>
      <c r="W290" s="103"/>
      <c r="X290" s="103"/>
      <c r="Y290" s="50"/>
      <c r="Z290" s="50"/>
      <c r="AA290" s="50"/>
      <c r="AB290" s="50"/>
      <c r="AC290" s="50"/>
      <c r="AD290" s="50"/>
      <c r="AE290" s="50"/>
      <c r="AF290" s="51"/>
      <c r="AG290" s="51"/>
      <c r="AH290" s="51"/>
      <c r="AI290" s="51"/>
    </row>
    <row r="291" spans="1:35" ht="40" customHeight="1" x14ac:dyDescent="0.35">
      <c r="A291" s="109"/>
      <c r="B291" s="112"/>
      <c r="C291" s="33">
        <v>288</v>
      </c>
      <c r="D291" s="115"/>
      <c r="E291" s="39" t="s">
        <v>62</v>
      </c>
      <c r="F291" s="40" t="s">
        <v>125</v>
      </c>
      <c r="G291" s="40" t="s">
        <v>63</v>
      </c>
      <c r="H291" s="40" t="s">
        <v>29</v>
      </c>
      <c r="I291" s="38">
        <v>1290.07</v>
      </c>
      <c r="J291" s="17">
        <v>0</v>
      </c>
      <c r="K291" s="79">
        <f t="shared" si="18"/>
        <v>0</v>
      </c>
      <c r="L291" s="81">
        <f t="shared" si="19"/>
        <v>0</v>
      </c>
      <c r="M291" s="82"/>
      <c r="N291" s="83">
        <f t="shared" si="20"/>
        <v>0</v>
      </c>
      <c r="O291" s="80"/>
      <c r="P291" s="80"/>
      <c r="Q291" s="80"/>
      <c r="R291" s="84">
        <f t="shared" si="21"/>
        <v>0</v>
      </c>
      <c r="S291" s="19" t="str">
        <f t="shared" si="9"/>
        <v>OK</v>
      </c>
      <c r="T291" s="103"/>
      <c r="U291" s="103"/>
      <c r="V291" s="103"/>
      <c r="W291" s="103"/>
      <c r="X291" s="103"/>
      <c r="Y291" s="50"/>
      <c r="Z291" s="50"/>
      <c r="AA291" s="50"/>
      <c r="AB291" s="50"/>
      <c r="AC291" s="50"/>
      <c r="AD291" s="50"/>
      <c r="AE291" s="50"/>
      <c r="AF291" s="51"/>
      <c r="AG291" s="51"/>
      <c r="AH291" s="51"/>
      <c r="AI291" s="51"/>
    </row>
    <row r="292" spans="1:35" ht="40" customHeight="1" x14ac:dyDescent="0.35">
      <c r="A292" s="109"/>
      <c r="B292" s="112"/>
      <c r="C292" s="33">
        <v>289</v>
      </c>
      <c r="D292" s="115"/>
      <c r="E292" s="39" t="s">
        <v>64</v>
      </c>
      <c r="F292" s="40" t="s">
        <v>125</v>
      </c>
      <c r="G292" s="40" t="s">
        <v>63</v>
      </c>
      <c r="H292" s="40" t="s">
        <v>29</v>
      </c>
      <c r="I292" s="38">
        <v>678.33</v>
      </c>
      <c r="J292" s="17">
        <v>0</v>
      </c>
      <c r="K292" s="79">
        <f t="shared" si="18"/>
        <v>0</v>
      </c>
      <c r="L292" s="81">
        <f t="shared" si="19"/>
        <v>0</v>
      </c>
      <c r="M292" s="82"/>
      <c r="N292" s="83">
        <f t="shared" si="20"/>
        <v>0</v>
      </c>
      <c r="O292" s="80"/>
      <c r="P292" s="80"/>
      <c r="Q292" s="80"/>
      <c r="R292" s="84">
        <f t="shared" si="21"/>
        <v>0</v>
      </c>
      <c r="S292" s="19" t="str">
        <f t="shared" si="9"/>
        <v>OK</v>
      </c>
      <c r="T292" s="103"/>
      <c r="U292" s="103"/>
      <c r="V292" s="103"/>
      <c r="W292" s="103"/>
      <c r="X292" s="103"/>
      <c r="Y292" s="50"/>
      <c r="Z292" s="50"/>
      <c r="AA292" s="50"/>
      <c r="AB292" s="50"/>
      <c r="AC292" s="50"/>
      <c r="AD292" s="50"/>
      <c r="AE292" s="50"/>
      <c r="AF292" s="51"/>
      <c r="AG292" s="51"/>
      <c r="AH292" s="51"/>
      <c r="AI292" s="51"/>
    </row>
    <row r="293" spans="1:35" ht="40" customHeight="1" x14ac:dyDescent="0.35">
      <c r="A293" s="109"/>
      <c r="B293" s="112"/>
      <c r="C293" s="33">
        <v>290</v>
      </c>
      <c r="D293" s="115"/>
      <c r="E293" s="39" t="s">
        <v>65</v>
      </c>
      <c r="F293" s="40" t="s">
        <v>125</v>
      </c>
      <c r="G293" s="40" t="s">
        <v>66</v>
      </c>
      <c r="H293" s="40" t="s">
        <v>29</v>
      </c>
      <c r="I293" s="38">
        <v>183.14</v>
      </c>
      <c r="J293" s="17">
        <v>0</v>
      </c>
      <c r="K293" s="79">
        <f t="shared" si="18"/>
        <v>0</v>
      </c>
      <c r="L293" s="81">
        <f t="shared" si="19"/>
        <v>0</v>
      </c>
      <c r="M293" s="82"/>
      <c r="N293" s="83">
        <f t="shared" si="20"/>
        <v>0</v>
      </c>
      <c r="O293" s="80"/>
      <c r="P293" s="80"/>
      <c r="Q293" s="80"/>
      <c r="R293" s="84">
        <f t="shared" si="21"/>
        <v>0</v>
      </c>
      <c r="S293" s="19" t="str">
        <f t="shared" si="9"/>
        <v>OK</v>
      </c>
      <c r="T293" s="103"/>
      <c r="U293" s="103"/>
      <c r="V293" s="103"/>
      <c r="W293" s="103"/>
      <c r="X293" s="103"/>
      <c r="Y293" s="50"/>
      <c r="Z293" s="50"/>
      <c r="AA293" s="50"/>
      <c r="AB293" s="50"/>
      <c r="AC293" s="50"/>
      <c r="AD293" s="50"/>
      <c r="AE293" s="50"/>
      <c r="AF293" s="51"/>
      <c r="AG293" s="51"/>
      <c r="AH293" s="51"/>
      <c r="AI293" s="51"/>
    </row>
    <row r="294" spans="1:35" ht="40" customHeight="1" x14ac:dyDescent="0.35">
      <c r="A294" s="109"/>
      <c r="B294" s="112"/>
      <c r="C294" s="33">
        <v>291</v>
      </c>
      <c r="D294" s="115"/>
      <c r="E294" s="39" t="s">
        <v>67</v>
      </c>
      <c r="F294" s="40" t="s">
        <v>125</v>
      </c>
      <c r="G294" s="40" t="s">
        <v>68</v>
      </c>
      <c r="H294" s="40" t="s">
        <v>29</v>
      </c>
      <c r="I294" s="38">
        <v>841.19</v>
      </c>
      <c r="J294" s="17">
        <v>0</v>
      </c>
      <c r="K294" s="79">
        <f t="shared" si="18"/>
        <v>0</v>
      </c>
      <c r="L294" s="81">
        <f t="shared" si="19"/>
        <v>0</v>
      </c>
      <c r="M294" s="82"/>
      <c r="N294" s="83">
        <f t="shared" si="20"/>
        <v>0</v>
      </c>
      <c r="O294" s="80"/>
      <c r="P294" s="80"/>
      <c r="Q294" s="80"/>
      <c r="R294" s="84">
        <f t="shared" si="21"/>
        <v>0</v>
      </c>
      <c r="S294" s="19" t="str">
        <f t="shared" si="9"/>
        <v>OK</v>
      </c>
      <c r="T294" s="103"/>
      <c r="U294" s="103"/>
      <c r="V294" s="103"/>
      <c r="W294" s="103"/>
      <c r="X294" s="103"/>
      <c r="Y294" s="50"/>
      <c r="Z294" s="50"/>
      <c r="AA294" s="50"/>
      <c r="AB294" s="50"/>
      <c r="AC294" s="50"/>
      <c r="AD294" s="50"/>
      <c r="AE294" s="50"/>
      <c r="AF294" s="51"/>
      <c r="AG294" s="51"/>
      <c r="AH294" s="51"/>
      <c r="AI294" s="51"/>
    </row>
    <row r="295" spans="1:35" ht="40" customHeight="1" x14ac:dyDescent="0.35">
      <c r="A295" s="109"/>
      <c r="B295" s="112"/>
      <c r="C295" s="33">
        <v>292</v>
      </c>
      <c r="D295" s="115"/>
      <c r="E295" s="39" t="s">
        <v>69</v>
      </c>
      <c r="F295" s="40" t="s">
        <v>125</v>
      </c>
      <c r="G295" s="40" t="s">
        <v>28</v>
      </c>
      <c r="H295" s="40" t="s">
        <v>29</v>
      </c>
      <c r="I295" s="38">
        <v>420.31</v>
      </c>
      <c r="J295" s="17">
        <v>0</v>
      </c>
      <c r="K295" s="79">
        <f t="shared" si="18"/>
        <v>0</v>
      </c>
      <c r="L295" s="81">
        <f t="shared" si="19"/>
        <v>0</v>
      </c>
      <c r="M295" s="82"/>
      <c r="N295" s="83">
        <f t="shared" si="20"/>
        <v>0</v>
      </c>
      <c r="O295" s="80"/>
      <c r="P295" s="80"/>
      <c r="Q295" s="80"/>
      <c r="R295" s="84">
        <f t="shared" si="21"/>
        <v>0</v>
      </c>
      <c r="S295" s="19" t="str">
        <f t="shared" ref="S295:S354" si="22">IF(R295&lt;0,"ATENÇÃO","OK")</f>
        <v>OK</v>
      </c>
      <c r="T295" s="103"/>
      <c r="U295" s="103"/>
      <c r="V295" s="103"/>
      <c r="W295" s="103"/>
      <c r="X295" s="103"/>
      <c r="Y295" s="50"/>
      <c r="Z295" s="50"/>
      <c r="AA295" s="50"/>
      <c r="AB295" s="50"/>
      <c r="AC295" s="50"/>
      <c r="AD295" s="50"/>
      <c r="AE295" s="50"/>
      <c r="AF295" s="51"/>
      <c r="AG295" s="51"/>
      <c r="AH295" s="51"/>
      <c r="AI295" s="51"/>
    </row>
    <row r="296" spans="1:35" ht="40" customHeight="1" x14ac:dyDescent="0.35">
      <c r="A296" s="109"/>
      <c r="B296" s="112"/>
      <c r="C296" s="33">
        <v>293</v>
      </c>
      <c r="D296" s="115"/>
      <c r="E296" s="39" t="s">
        <v>70</v>
      </c>
      <c r="F296" s="40" t="s">
        <v>125</v>
      </c>
      <c r="G296" s="40" t="s">
        <v>71</v>
      </c>
      <c r="H296" s="40" t="s">
        <v>29</v>
      </c>
      <c r="I296" s="38">
        <v>159.81</v>
      </c>
      <c r="J296" s="17">
        <v>0</v>
      </c>
      <c r="K296" s="79">
        <f t="shared" si="18"/>
        <v>0</v>
      </c>
      <c r="L296" s="81">
        <f t="shared" si="19"/>
        <v>0</v>
      </c>
      <c r="M296" s="82"/>
      <c r="N296" s="83">
        <f t="shared" si="20"/>
        <v>0</v>
      </c>
      <c r="O296" s="80"/>
      <c r="P296" s="80"/>
      <c r="Q296" s="80"/>
      <c r="R296" s="84">
        <f t="shared" si="21"/>
        <v>0</v>
      </c>
      <c r="S296" s="19" t="str">
        <f t="shared" si="22"/>
        <v>OK</v>
      </c>
      <c r="T296" s="103"/>
      <c r="U296" s="103"/>
      <c r="V296" s="103"/>
      <c r="W296" s="103"/>
      <c r="X296" s="103"/>
      <c r="Y296" s="50"/>
      <c r="Z296" s="50"/>
      <c r="AA296" s="50"/>
      <c r="AB296" s="50"/>
      <c r="AC296" s="50"/>
      <c r="AD296" s="50"/>
      <c r="AE296" s="50"/>
      <c r="AF296" s="51"/>
      <c r="AG296" s="51"/>
      <c r="AH296" s="51"/>
      <c r="AI296" s="51"/>
    </row>
    <row r="297" spans="1:35" ht="40" customHeight="1" x14ac:dyDescent="0.35">
      <c r="A297" s="109"/>
      <c r="B297" s="112"/>
      <c r="C297" s="33">
        <v>294</v>
      </c>
      <c r="D297" s="115"/>
      <c r="E297" s="39" t="s">
        <v>72</v>
      </c>
      <c r="F297" s="40" t="s">
        <v>125</v>
      </c>
      <c r="G297" s="40" t="s">
        <v>73</v>
      </c>
      <c r="H297" s="40" t="s">
        <v>29</v>
      </c>
      <c r="I297" s="38">
        <v>931.3</v>
      </c>
      <c r="J297" s="17">
        <v>0</v>
      </c>
      <c r="K297" s="79">
        <f t="shared" si="18"/>
        <v>0</v>
      </c>
      <c r="L297" s="81">
        <f t="shared" si="19"/>
        <v>0</v>
      </c>
      <c r="M297" s="82"/>
      <c r="N297" s="83">
        <f t="shared" si="20"/>
        <v>0</v>
      </c>
      <c r="O297" s="80"/>
      <c r="P297" s="80"/>
      <c r="Q297" s="80"/>
      <c r="R297" s="84">
        <f t="shared" si="21"/>
        <v>0</v>
      </c>
      <c r="S297" s="19" t="str">
        <f t="shared" si="22"/>
        <v>OK</v>
      </c>
      <c r="T297" s="103"/>
      <c r="U297" s="103"/>
      <c r="V297" s="103"/>
      <c r="W297" s="103"/>
      <c r="X297" s="103"/>
      <c r="Y297" s="50"/>
      <c r="Z297" s="50"/>
      <c r="AA297" s="50"/>
      <c r="AB297" s="50"/>
      <c r="AC297" s="50"/>
      <c r="AD297" s="50"/>
      <c r="AE297" s="50"/>
      <c r="AF297" s="51"/>
      <c r="AG297" s="51"/>
      <c r="AH297" s="51"/>
      <c r="AI297" s="51"/>
    </row>
    <row r="298" spans="1:35" ht="40" customHeight="1" x14ac:dyDescent="0.35">
      <c r="A298" s="109"/>
      <c r="B298" s="112"/>
      <c r="C298" s="33">
        <v>295</v>
      </c>
      <c r="D298" s="115"/>
      <c r="E298" s="39" t="s">
        <v>74</v>
      </c>
      <c r="F298" s="40" t="s">
        <v>125</v>
      </c>
      <c r="G298" s="40" t="s">
        <v>75</v>
      </c>
      <c r="H298" s="40" t="s">
        <v>29</v>
      </c>
      <c r="I298" s="38">
        <v>1299.95</v>
      </c>
      <c r="J298" s="17">
        <v>0</v>
      </c>
      <c r="K298" s="79">
        <f t="shared" si="18"/>
        <v>0</v>
      </c>
      <c r="L298" s="81">
        <f t="shared" si="19"/>
        <v>0</v>
      </c>
      <c r="M298" s="82"/>
      <c r="N298" s="83">
        <f t="shared" si="20"/>
        <v>0</v>
      </c>
      <c r="O298" s="80"/>
      <c r="P298" s="80"/>
      <c r="Q298" s="80"/>
      <c r="R298" s="84">
        <f t="shared" si="21"/>
        <v>0</v>
      </c>
      <c r="S298" s="19" t="str">
        <f t="shared" si="22"/>
        <v>OK</v>
      </c>
      <c r="T298" s="103"/>
      <c r="U298" s="103"/>
      <c r="V298" s="103"/>
      <c r="W298" s="103"/>
      <c r="X298" s="103"/>
      <c r="Y298" s="50"/>
      <c r="Z298" s="50"/>
      <c r="AA298" s="50"/>
      <c r="AB298" s="50"/>
      <c r="AC298" s="50"/>
      <c r="AD298" s="50"/>
      <c r="AE298" s="50"/>
      <c r="AF298" s="51"/>
      <c r="AG298" s="51"/>
      <c r="AH298" s="51"/>
      <c r="AI298" s="51"/>
    </row>
    <row r="299" spans="1:35" ht="40" customHeight="1" x14ac:dyDescent="0.35">
      <c r="A299" s="109"/>
      <c r="B299" s="112"/>
      <c r="C299" s="33">
        <v>296</v>
      </c>
      <c r="D299" s="115"/>
      <c r="E299" s="42" t="s">
        <v>78</v>
      </c>
      <c r="F299" s="43" t="s">
        <v>125</v>
      </c>
      <c r="G299" s="43" t="s">
        <v>28</v>
      </c>
      <c r="H299" s="43" t="s">
        <v>29</v>
      </c>
      <c r="I299" s="44">
        <v>87.31</v>
      </c>
      <c r="J299" s="17">
        <v>0</v>
      </c>
      <c r="K299" s="79">
        <f t="shared" si="18"/>
        <v>0</v>
      </c>
      <c r="L299" s="81">
        <f t="shared" si="19"/>
        <v>0</v>
      </c>
      <c r="M299" s="82"/>
      <c r="N299" s="83">
        <f t="shared" si="20"/>
        <v>0</v>
      </c>
      <c r="O299" s="80"/>
      <c r="P299" s="80"/>
      <c r="Q299" s="80"/>
      <c r="R299" s="84">
        <f t="shared" si="21"/>
        <v>0</v>
      </c>
      <c r="S299" s="19" t="str">
        <f t="shared" si="22"/>
        <v>OK</v>
      </c>
      <c r="T299" s="103"/>
      <c r="U299" s="103"/>
      <c r="V299" s="103"/>
      <c r="W299" s="103"/>
      <c r="X299" s="103"/>
      <c r="Y299" s="50"/>
      <c r="Z299" s="50"/>
      <c r="AA299" s="50"/>
      <c r="AB299" s="50"/>
      <c r="AC299" s="50"/>
      <c r="AD299" s="50"/>
      <c r="AE299" s="50"/>
      <c r="AF299" s="51"/>
      <c r="AG299" s="51"/>
      <c r="AH299" s="51"/>
      <c r="AI299" s="51"/>
    </row>
    <row r="300" spans="1:35" ht="40" customHeight="1" x14ac:dyDescent="0.35">
      <c r="A300" s="109"/>
      <c r="B300" s="112"/>
      <c r="C300" s="33">
        <v>297</v>
      </c>
      <c r="D300" s="115"/>
      <c r="E300" s="42" t="s">
        <v>131</v>
      </c>
      <c r="F300" s="43" t="s">
        <v>125</v>
      </c>
      <c r="G300" s="43" t="s">
        <v>28</v>
      </c>
      <c r="H300" s="43" t="s">
        <v>29</v>
      </c>
      <c r="I300" s="44">
        <v>82.66</v>
      </c>
      <c r="J300" s="17">
        <f>0</f>
        <v>0</v>
      </c>
      <c r="K300" s="79">
        <f t="shared" si="18"/>
        <v>0</v>
      </c>
      <c r="L300" s="81">
        <f t="shared" si="19"/>
        <v>0</v>
      </c>
      <c r="M300" s="82"/>
      <c r="N300" s="83">
        <f t="shared" si="20"/>
        <v>0</v>
      </c>
      <c r="O300" s="80"/>
      <c r="P300" s="80"/>
      <c r="Q300" s="80"/>
      <c r="R300" s="84">
        <f t="shared" si="21"/>
        <v>0</v>
      </c>
      <c r="S300" s="19" t="str">
        <f t="shared" si="22"/>
        <v>OK</v>
      </c>
      <c r="T300" s="103"/>
      <c r="U300" s="103"/>
      <c r="V300" s="103"/>
      <c r="W300" s="103"/>
      <c r="X300" s="103"/>
      <c r="Y300" s="50"/>
      <c r="Z300" s="50"/>
      <c r="AA300" s="50"/>
      <c r="AB300" s="50"/>
      <c r="AC300" s="50"/>
      <c r="AD300" s="50"/>
      <c r="AE300" s="50"/>
      <c r="AF300" s="51"/>
      <c r="AG300" s="51"/>
      <c r="AH300" s="51"/>
      <c r="AI300" s="51"/>
    </row>
    <row r="301" spans="1:35" ht="40" customHeight="1" x14ac:dyDescent="0.35">
      <c r="A301" s="109"/>
      <c r="B301" s="112"/>
      <c r="C301" s="33">
        <v>298</v>
      </c>
      <c r="D301" s="115"/>
      <c r="E301" s="39" t="s">
        <v>132</v>
      </c>
      <c r="F301" s="40" t="s">
        <v>37</v>
      </c>
      <c r="G301" s="40" t="s">
        <v>79</v>
      </c>
      <c r="H301" s="40" t="s">
        <v>29</v>
      </c>
      <c r="I301" s="38">
        <v>15.69</v>
      </c>
      <c r="J301" s="17">
        <v>0</v>
      </c>
      <c r="K301" s="79">
        <f t="shared" si="18"/>
        <v>0</v>
      </c>
      <c r="L301" s="81">
        <f t="shared" si="19"/>
        <v>0</v>
      </c>
      <c r="M301" s="82"/>
      <c r="N301" s="83">
        <f t="shared" si="20"/>
        <v>0</v>
      </c>
      <c r="O301" s="80"/>
      <c r="P301" s="80"/>
      <c r="Q301" s="80"/>
      <c r="R301" s="84">
        <f t="shared" si="21"/>
        <v>0</v>
      </c>
      <c r="S301" s="19" t="str">
        <f t="shared" si="22"/>
        <v>OK</v>
      </c>
      <c r="T301" s="103"/>
      <c r="U301" s="103"/>
      <c r="V301" s="103"/>
      <c r="W301" s="103"/>
      <c r="X301" s="103"/>
      <c r="Y301" s="50"/>
      <c r="Z301" s="50"/>
      <c r="AA301" s="50"/>
      <c r="AB301" s="50"/>
      <c r="AC301" s="50"/>
      <c r="AD301" s="50"/>
      <c r="AE301" s="50"/>
      <c r="AF301" s="51"/>
      <c r="AG301" s="51"/>
      <c r="AH301" s="51"/>
      <c r="AI301" s="51"/>
    </row>
    <row r="302" spans="1:35" ht="40" customHeight="1" x14ac:dyDescent="0.35">
      <c r="A302" s="109"/>
      <c r="B302" s="112"/>
      <c r="C302" s="33">
        <v>299</v>
      </c>
      <c r="D302" s="115"/>
      <c r="E302" s="39" t="s">
        <v>133</v>
      </c>
      <c r="F302" s="40" t="s">
        <v>37</v>
      </c>
      <c r="G302" s="40" t="s">
        <v>80</v>
      </c>
      <c r="H302" s="40" t="s">
        <v>29</v>
      </c>
      <c r="I302" s="38">
        <v>24.05</v>
      </c>
      <c r="J302" s="17">
        <v>0</v>
      </c>
      <c r="K302" s="79">
        <f t="shared" si="18"/>
        <v>0</v>
      </c>
      <c r="L302" s="81">
        <f t="shared" si="19"/>
        <v>0</v>
      </c>
      <c r="M302" s="82"/>
      <c r="N302" s="83">
        <f t="shared" si="20"/>
        <v>0</v>
      </c>
      <c r="O302" s="80"/>
      <c r="P302" s="80"/>
      <c r="Q302" s="80"/>
      <c r="R302" s="84">
        <f t="shared" si="21"/>
        <v>0</v>
      </c>
      <c r="S302" s="19" t="str">
        <f t="shared" si="22"/>
        <v>OK</v>
      </c>
      <c r="T302" s="103"/>
      <c r="U302" s="103"/>
      <c r="V302" s="103"/>
      <c r="W302" s="103"/>
      <c r="X302" s="103"/>
      <c r="Y302" s="50"/>
      <c r="Z302" s="50"/>
      <c r="AA302" s="50"/>
      <c r="AB302" s="50"/>
      <c r="AC302" s="50"/>
      <c r="AD302" s="50"/>
      <c r="AE302" s="50"/>
      <c r="AF302" s="51"/>
      <c r="AG302" s="51"/>
      <c r="AH302" s="51"/>
      <c r="AI302" s="51"/>
    </row>
    <row r="303" spans="1:35" ht="40" customHeight="1" x14ac:dyDescent="0.35">
      <c r="A303" s="109"/>
      <c r="B303" s="112"/>
      <c r="C303" s="33">
        <v>300</v>
      </c>
      <c r="D303" s="115"/>
      <c r="E303" s="39" t="s">
        <v>134</v>
      </c>
      <c r="F303" s="40" t="s">
        <v>37</v>
      </c>
      <c r="G303" s="40" t="s">
        <v>81</v>
      </c>
      <c r="H303" s="40" t="s">
        <v>29</v>
      </c>
      <c r="I303" s="38">
        <v>25.2</v>
      </c>
      <c r="J303" s="17">
        <v>0</v>
      </c>
      <c r="K303" s="79">
        <f t="shared" si="18"/>
        <v>0</v>
      </c>
      <c r="L303" s="81">
        <f t="shared" si="19"/>
        <v>0</v>
      </c>
      <c r="M303" s="82"/>
      <c r="N303" s="83">
        <f t="shared" si="20"/>
        <v>0</v>
      </c>
      <c r="O303" s="80"/>
      <c r="P303" s="80"/>
      <c r="Q303" s="80"/>
      <c r="R303" s="84">
        <f t="shared" si="21"/>
        <v>0</v>
      </c>
      <c r="S303" s="19" t="str">
        <f t="shared" si="22"/>
        <v>OK</v>
      </c>
      <c r="T303" s="103"/>
      <c r="U303" s="103"/>
      <c r="V303" s="103"/>
      <c r="W303" s="103"/>
      <c r="X303" s="103"/>
      <c r="Y303" s="50"/>
      <c r="Z303" s="50"/>
      <c r="AA303" s="50"/>
      <c r="AB303" s="50"/>
      <c r="AC303" s="50"/>
      <c r="AD303" s="50"/>
      <c r="AE303" s="50"/>
      <c r="AF303" s="51"/>
      <c r="AG303" s="51"/>
      <c r="AH303" s="51"/>
      <c r="AI303" s="51"/>
    </row>
    <row r="304" spans="1:35" ht="40" customHeight="1" x14ac:dyDescent="0.35">
      <c r="A304" s="109"/>
      <c r="B304" s="112"/>
      <c r="C304" s="33">
        <v>301</v>
      </c>
      <c r="D304" s="115"/>
      <c r="E304" s="39" t="s">
        <v>135</v>
      </c>
      <c r="F304" s="40" t="s">
        <v>37</v>
      </c>
      <c r="G304" s="40" t="s">
        <v>82</v>
      </c>
      <c r="H304" s="40" t="s">
        <v>29</v>
      </c>
      <c r="I304" s="38">
        <v>63.45</v>
      </c>
      <c r="J304" s="17">
        <v>0</v>
      </c>
      <c r="K304" s="79">
        <f t="shared" si="18"/>
        <v>0</v>
      </c>
      <c r="L304" s="81">
        <f t="shared" si="19"/>
        <v>0</v>
      </c>
      <c r="M304" s="82"/>
      <c r="N304" s="83">
        <f t="shared" si="20"/>
        <v>0</v>
      </c>
      <c r="O304" s="80"/>
      <c r="P304" s="80"/>
      <c r="Q304" s="80"/>
      <c r="R304" s="84">
        <f t="shared" si="21"/>
        <v>0</v>
      </c>
      <c r="S304" s="19" t="str">
        <f t="shared" si="22"/>
        <v>OK</v>
      </c>
      <c r="T304" s="103"/>
      <c r="U304" s="103"/>
      <c r="V304" s="103"/>
      <c r="W304" s="103"/>
      <c r="X304" s="103"/>
      <c r="Y304" s="50"/>
      <c r="Z304" s="50"/>
      <c r="AA304" s="50"/>
      <c r="AB304" s="50"/>
      <c r="AC304" s="50"/>
      <c r="AD304" s="50"/>
      <c r="AE304" s="50"/>
      <c r="AF304" s="51"/>
      <c r="AG304" s="51"/>
      <c r="AH304" s="51"/>
      <c r="AI304" s="51"/>
    </row>
    <row r="305" spans="1:35" ht="40" customHeight="1" x14ac:dyDescent="0.35">
      <c r="A305" s="109"/>
      <c r="B305" s="112"/>
      <c r="C305" s="33">
        <v>302</v>
      </c>
      <c r="D305" s="115"/>
      <c r="E305" s="39" t="s">
        <v>136</v>
      </c>
      <c r="F305" s="40" t="s">
        <v>37</v>
      </c>
      <c r="G305" s="40" t="s">
        <v>83</v>
      </c>
      <c r="H305" s="40" t="s">
        <v>29</v>
      </c>
      <c r="I305" s="38">
        <v>33.200000000000003</v>
      </c>
      <c r="J305" s="17">
        <v>0</v>
      </c>
      <c r="K305" s="79">
        <f t="shared" si="18"/>
        <v>0</v>
      </c>
      <c r="L305" s="81">
        <f t="shared" si="19"/>
        <v>0</v>
      </c>
      <c r="M305" s="82"/>
      <c r="N305" s="83">
        <f t="shared" si="20"/>
        <v>0</v>
      </c>
      <c r="O305" s="80"/>
      <c r="P305" s="80"/>
      <c r="Q305" s="80"/>
      <c r="R305" s="84">
        <f t="shared" si="21"/>
        <v>0</v>
      </c>
      <c r="S305" s="19" t="str">
        <f t="shared" si="22"/>
        <v>OK</v>
      </c>
      <c r="T305" s="103"/>
      <c r="U305" s="103"/>
      <c r="V305" s="103"/>
      <c r="W305" s="103"/>
      <c r="X305" s="103"/>
      <c r="Y305" s="50"/>
      <c r="Z305" s="50"/>
      <c r="AA305" s="50"/>
      <c r="AB305" s="50"/>
      <c r="AC305" s="50"/>
      <c r="AD305" s="50"/>
      <c r="AE305" s="50"/>
      <c r="AF305" s="51"/>
      <c r="AG305" s="51"/>
      <c r="AH305" s="51"/>
      <c r="AI305" s="51"/>
    </row>
    <row r="306" spans="1:35" ht="40" customHeight="1" x14ac:dyDescent="0.35">
      <c r="A306" s="109"/>
      <c r="B306" s="112"/>
      <c r="C306" s="33">
        <v>303</v>
      </c>
      <c r="D306" s="115"/>
      <c r="E306" s="39" t="s">
        <v>84</v>
      </c>
      <c r="F306" s="40" t="s">
        <v>125</v>
      </c>
      <c r="G306" s="40" t="s">
        <v>85</v>
      </c>
      <c r="H306" s="40" t="s">
        <v>29</v>
      </c>
      <c r="I306" s="38">
        <v>1374.33</v>
      </c>
      <c r="J306" s="17">
        <v>0</v>
      </c>
      <c r="K306" s="79">
        <f t="shared" si="18"/>
        <v>0</v>
      </c>
      <c r="L306" s="81">
        <f t="shared" si="19"/>
        <v>0</v>
      </c>
      <c r="M306" s="82"/>
      <c r="N306" s="83">
        <f t="shared" si="20"/>
        <v>0</v>
      </c>
      <c r="O306" s="80"/>
      <c r="P306" s="80"/>
      <c r="Q306" s="80"/>
      <c r="R306" s="84">
        <f t="shared" si="21"/>
        <v>0</v>
      </c>
      <c r="S306" s="19" t="str">
        <f t="shared" si="22"/>
        <v>OK</v>
      </c>
      <c r="T306" s="103"/>
      <c r="U306" s="103"/>
      <c r="V306" s="103"/>
      <c r="W306" s="103"/>
      <c r="X306" s="103"/>
      <c r="Y306" s="50"/>
      <c r="Z306" s="50"/>
      <c r="AA306" s="50"/>
      <c r="AB306" s="50"/>
      <c r="AC306" s="50"/>
      <c r="AD306" s="50"/>
      <c r="AE306" s="50"/>
      <c r="AF306" s="51"/>
      <c r="AG306" s="51"/>
      <c r="AH306" s="51"/>
      <c r="AI306" s="51"/>
    </row>
    <row r="307" spans="1:35" ht="40" customHeight="1" x14ac:dyDescent="0.35">
      <c r="A307" s="109"/>
      <c r="B307" s="112"/>
      <c r="C307" s="33">
        <v>304</v>
      </c>
      <c r="D307" s="115"/>
      <c r="E307" s="39" t="s">
        <v>86</v>
      </c>
      <c r="F307" s="40" t="s">
        <v>125</v>
      </c>
      <c r="G307" s="40" t="s">
        <v>87</v>
      </c>
      <c r="H307" s="40" t="s">
        <v>29</v>
      </c>
      <c r="I307" s="38">
        <v>561.63</v>
      </c>
      <c r="J307" s="17">
        <v>0</v>
      </c>
      <c r="K307" s="79">
        <f t="shared" si="18"/>
        <v>0</v>
      </c>
      <c r="L307" s="81">
        <f t="shared" si="19"/>
        <v>0</v>
      </c>
      <c r="M307" s="82"/>
      <c r="N307" s="83">
        <f t="shared" si="20"/>
        <v>0</v>
      </c>
      <c r="O307" s="80"/>
      <c r="P307" s="80"/>
      <c r="Q307" s="80"/>
      <c r="R307" s="84">
        <f t="shared" si="21"/>
        <v>0</v>
      </c>
      <c r="S307" s="19" t="str">
        <f t="shared" si="22"/>
        <v>OK</v>
      </c>
      <c r="T307" s="103"/>
      <c r="U307" s="103"/>
      <c r="V307" s="103"/>
      <c r="W307" s="103"/>
      <c r="X307" s="103"/>
      <c r="Y307" s="50"/>
      <c r="Z307" s="50"/>
      <c r="AA307" s="50"/>
      <c r="AB307" s="50"/>
      <c r="AC307" s="50"/>
      <c r="AD307" s="50"/>
      <c r="AE307" s="50"/>
      <c r="AF307" s="51"/>
      <c r="AG307" s="51"/>
      <c r="AH307" s="51"/>
      <c r="AI307" s="51"/>
    </row>
    <row r="308" spans="1:35" ht="40" customHeight="1" x14ac:dyDescent="0.35">
      <c r="A308" s="109"/>
      <c r="B308" s="112"/>
      <c r="C308" s="33">
        <v>305</v>
      </c>
      <c r="D308" s="115"/>
      <c r="E308" s="39" t="s">
        <v>88</v>
      </c>
      <c r="F308" s="40" t="s">
        <v>125</v>
      </c>
      <c r="G308" s="40" t="s">
        <v>28</v>
      </c>
      <c r="H308" s="40" t="s">
        <v>29</v>
      </c>
      <c r="I308" s="38">
        <v>1115.6199999999999</v>
      </c>
      <c r="J308" s="17">
        <v>0</v>
      </c>
      <c r="K308" s="79">
        <f t="shared" si="18"/>
        <v>0</v>
      </c>
      <c r="L308" s="81">
        <f t="shared" si="19"/>
        <v>0</v>
      </c>
      <c r="M308" s="82"/>
      <c r="N308" s="83">
        <f t="shared" si="20"/>
        <v>0</v>
      </c>
      <c r="O308" s="80"/>
      <c r="P308" s="80"/>
      <c r="Q308" s="80"/>
      <c r="R308" s="84">
        <f t="shared" si="21"/>
        <v>0</v>
      </c>
      <c r="S308" s="19" t="str">
        <f t="shared" si="22"/>
        <v>OK</v>
      </c>
      <c r="T308" s="103"/>
      <c r="U308" s="103"/>
      <c r="V308" s="103"/>
      <c r="W308" s="103"/>
      <c r="X308" s="103"/>
      <c r="Y308" s="50"/>
      <c r="Z308" s="50"/>
      <c r="AA308" s="50"/>
      <c r="AB308" s="50"/>
      <c r="AC308" s="50"/>
      <c r="AD308" s="50"/>
      <c r="AE308" s="50"/>
      <c r="AF308" s="51"/>
      <c r="AG308" s="51"/>
      <c r="AH308" s="51"/>
      <c r="AI308" s="51"/>
    </row>
    <row r="309" spans="1:35" ht="40" customHeight="1" x14ac:dyDescent="0.35">
      <c r="A309" s="109"/>
      <c r="B309" s="112"/>
      <c r="C309" s="33">
        <v>306</v>
      </c>
      <c r="D309" s="115"/>
      <c r="E309" s="39" t="s">
        <v>89</v>
      </c>
      <c r="F309" s="40" t="s">
        <v>37</v>
      </c>
      <c r="G309" s="40" t="s">
        <v>28</v>
      </c>
      <c r="H309" s="40" t="s">
        <v>29</v>
      </c>
      <c r="I309" s="38">
        <v>232.82</v>
      </c>
      <c r="J309" s="17">
        <v>0</v>
      </c>
      <c r="K309" s="79">
        <f t="shared" si="18"/>
        <v>0</v>
      </c>
      <c r="L309" s="81">
        <f t="shared" si="19"/>
        <v>0</v>
      </c>
      <c r="M309" s="82"/>
      <c r="N309" s="83">
        <f t="shared" si="20"/>
        <v>0</v>
      </c>
      <c r="O309" s="80"/>
      <c r="P309" s="80"/>
      <c r="Q309" s="80"/>
      <c r="R309" s="84">
        <f t="shared" si="21"/>
        <v>0</v>
      </c>
      <c r="S309" s="19" t="str">
        <f t="shared" si="22"/>
        <v>OK</v>
      </c>
      <c r="T309" s="103"/>
      <c r="U309" s="103"/>
      <c r="V309" s="103"/>
      <c r="W309" s="103"/>
      <c r="X309" s="103"/>
      <c r="Y309" s="50"/>
      <c r="Z309" s="50"/>
      <c r="AA309" s="50"/>
      <c r="AB309" s="50"/>
      <c r="AC309" s="50"/>
      <c r="AD309" s="50"/>
      <c r="AE309" s="50"/>
      <c r="AF309" s="51"/>
      <c r="AG309" s="51"/>
      <c r="AH309" s="51"/>
      <c r="AI309" s="51"/>
    </row>
    <row r="310" spans="1:35" ht="40" customHeight="1" x14ac:dyDescent="0.35">
      <c r="A310" s="109"/>
      <c r="B310" s="112"/>
      <c r="C310" s="33">
        <v>307</v>
      </c>
      <c r="D310" s="115"/>
      <c r="E310" s="39" t="s">
        <v>90</v>
      </c>
      <c r="F310" s="40" t="s">
        <v>37</v>
      </c>
      <c r="G310" s="40" t="s">
        <v>28</v>
      </c>
      <c r="H310" s="40" t="s">
        <v>29</v>
      </c>
      <c r="I310" s="38">
        <v>130.96</v>
      </c>
      <c r="J310" s="17">
        <v>0</v>
      </c>
      <c r="K310" s="79">
        <f t="shared" si="18"/>
        <v>0</v>
      </c>
      <c r="L310" s="81">
        <f t="shared" si="19"/>
        <v>0</v>
      </c>
      <c r="M310" s="82"/>
      <c r="N310" s="83">
        <f t="shared" si="20"/>
        <v>0</v>
      </c>
      <c r="O310" s="80"/>
      <c r="P310" s="80"/>
      <c r="Q310" s="80"/>
      <c r="R310" s="84">
        <f t="shared" si="21"/>
        <v>0</v>
      </c>
      <c r="S310" s="19" t="str">
        <f t="shared" si="22"/>
        <v>OK</v>
      </c>
      <c r="T310" s="103"/>
      <c r="U310" s="103"/>
      <c r="V310" s="103"/>
      <c r="W310" s="103"/>
      <c r="X310" s="103"/>
      <c r="Y310" s="50"/>
      <c r="Z310" s="50"/>
      <c r="AA310" s="50"/>
      <c r="AB310" s="50"/>
      <c r="AC310" s="50"/>
      <c r="AD310" s="50"/>
      <c r="AE310" s="50"/>
      <c r="AF310" s="51"/>
      <c r="AG310" s="51"/>
      <c r="AH310" s="51"/>
      <c r="AI310" s="51"/>
    </row>
    <row r="311" spans="1:35" ht="40" customHeight="1" x14ac:dyDescent="0.35">
      <c r="A311" s="109"/>
      <c r="B311" s="112"/>
      <c r="C311" s="33">
        <v>308</v>
      </c>
      <c r="D311" s="115"/>
      <c r="E311" s="39" t="s">
        <v>91</v>
      </c>
      <c r="F311" s="40" t="s">
        <v>37</v>
      </c>
      <c r="G311" s="40" t="s">
        <v>28</v>
      </c>
      <c r="H311" s="40" t="s">
        <v>29</v>
      </c>
      <c r="I311" s="38">
        <v>23.48</v>
      </c>
      <c r="J311" s="17">
        <v>0</v>
      </c>
      <c r="K311" s="79">
        <f t="shared" si="18"/>
        <v>0</v>
      </c>
      <c r="L311" s="81">
        <f t="shared" si="19"/>
        <v>0</v>
      </c>
      <c r="M311" s="82"/>
      <c r="N311" s="83">
        <f t="shared" si="20"/>
        <v>0</v>
      </c>
      <c r="O311" s="80"/>
      <c r="P311" s="80"/>
      <c r="Q311" s="80"/>
      <c r="R311" s="84">
        <f t="shared" si="21"/>
        <v>0</v>
      </c>
      <c r="S311" s="19" t="str">
        <f t="shared" si="22"/>
        <v>OK</v>
      </c>
      <c r="T311" s="103"/>
      <c r="U311" s="103"/>
      <c r="V311" s="103"/>
      <c r="W311" s="103"/>
      <c r="X311" s="103"/>
      <c r="Y311" s="50"/>
      <c r="Z311" s="50"/>
      <c r="AA311" s="50"/>
      <c r="AB311" s="50"/>
      <c r="AC311" s="50"/>
      <c r="AD311" s="50"/>
      <c r="AE311" s="50"/>
      <c r="AF311" s="51"/>
      <c r="AG311" s="51"/>
      <c r="AH311" s="51"/>
      <c r="AI311" s="51"/>
    </row>
    <row r="312" spans="1:35" ht="40" customHeight="1" x14ac:dyDescent="0.35">
      <c r="A312" s="110"/>
      <c r="B312" s="113"/>
      <c r="C312" s="33">
        <v>309</v>
      </c>
      <c r="D312" s="116"/>
      <c r="E312" s="39" t="s">
        <v>94</v>
      </c>
      <c r="F312" s="40" t="s">
        <v>125</v>
      </c>
      <c r="G312" s="40" t="s">
        <v>28</v>
      </c>
      <c r="H312" s="40" t="s">
        <v>29</v>
      </c>
      <c r="I312" s="38">
        <v>237.67</v>
      </c>
      <c r="J312" s="17">
        <v>0</v>
      </c>
      <c r="K312" s="79">
        <f t="shared" si="18"/>
        <v>0</v>
      </c>
      <c r="L312" s="81">
        <f t="shared" si="19"/>
        <v>0</v>
      </c>
      <c r="M312" s="82"/>
      <c r="N312" s="83">
        <f t="shared" si="20"/>
        <v>0</v>
      </c>
      <c r="O312" s="80"/>
      <c r="P312" s="80"/>
      <c r="Q312" s="80"/>
      <c r="R312" s="84">
        <f t="shared" si="21"/>
        <v>0</v>
      </c>
      <c r="S312" s="19" t="str">
        <f t="shared" si="22"/>
        <v>OK</v>
      </c>
      <c r="T312" s="103"/>
      <c r="U312" s="103"/>
      <c r="V312" s="103"/>
      <c r="W312" s="103"/>
      <c r="X312" s="103"/>
      <c r="Y312" s="50"/>
      <c r="Z312" s="50"/>
      <c r="AA312" s="50"/>
      <c r="AB312" s="50"/>
      <c r="AC312" s="50"/>
      <c r="AD312" s="50"/>
      <c r="AE312" s="50"/>
      <c r="AF312" s="51"/>
      <c r="AG312" s="51"/>
      <c r="AH312" s="51"/>
      <c r="AI312" s="51"/>
    </row>
    <row r="313" spans="1:35" ht="40" customHeight="1" x14ac:dyDescent="0.35">
      <c r="A313" s="108" t="s">
        <v>147</v>
      </c>
      <c r="B313" s="111">
        <v>9</v>
      </c>
      <c r="C313" s="33">
        <v>310</v>
      </c>
      <c r="D313" s="114" t="s">
        <v>123</v>
      </c>
      <c r="E313" s="39" t="s">
        <v>27</v>
      </c>
      <c r="F313" s="40" t="s">
        <v>125</v>
      </c>
      <c r="G313" s="40" t="s">
        <v>28</v>
      </c>
      <c r="H313" s="40" t="s">
        <v>29</v>
      </c>
      <c r="I313" s="38">
        <v>238.58</v>
      </c>
      <c r="J313" s="17">
        <v>0</v>
      </c>
      <c r="K313" s="79">
        <f t="shared" si="18"/>
        <v>0</v>
      </c>
      <c r="L313" s="81">
        <f t="shared" si="19"/>
        <v>0</v>
      </c>
      <c r="M313" s="82"/>
      <c r="N313" s="83">
        <f t="shared" si="20"/>
        <v>0</v>
      </c>
      <c r="O313" s="80"/>
      <c r="P313" s="80"/>
      <c r="Q313" s="80"/>
      <c r="R313" s="84">
        <f t="shared" si="21"/>
        <v>0</v>
      </c>
      <c r="S313" s="19" t="str">
        <f t="shared" si="22"/>
        <v>OK</v>
      </c>
      <c r="T313" s="103"/>
      <c r="U313" s="103"/>
      <c r="V313" s="103"/>
      <c r="W313" s="103"/>
      <c r="X313" s="103"/>
      <c r="Y313" s="50"/>
      <c r="Z313" s="50"/>
      <c r="AA313" s="50"/>
      <c r="AB313" s="50"/>
      <c r="AC313" s="50"/>
      <c r="AD313" s="50"/>
      <c r="AE313" s="50"/>
      <c r="AF313" s="51"/>
      <c r="AG313" s="51"/>
      <c r="AH313" s="51"/>
      <c r="AI313" s="51"/>
    </row>
    <row r="314" spans="1:35" ht="40" customHeight="1" x14ac:dyDescent="0.35">
      <c r="A314" s="109"/>
      <c r="B314" s="112"/>
      <c r="C314" s="33">
        <v>311</v>
      </c>
      <c r="D314" s="115"/>
      <c r="E314" s="39" t="s">
        <v>30</v>
      </c>
      <c r="F314" s="40" t="s">
        <v>31</v>
      </c>
      <c r="G314" s="40" t="s">
        <v>28</v>
      </c>
      <c r="H314" s="40" t="s">
        <v>29</v>
      </c>
      <c r="I314" s="38">
        <v>19.079999999999998</v>
      </c>
      <c r="J314" s="17">
        <v>0</v>
      </c>
      <c r="K314" s="79">
        <f t="shared" si="18"/>
        <v>0</v>
      </c>
      <c r="L314" s="81">
        <f t="shared" si="19"/>
        <v>0</v>
      </c>
      <c r="M314" s="82"/>
      <c r="N314" s="83">
        <f t="shared" si="20"/>
        <v>0</v>
      </c>
      <c r="O314" s="80"/>
      <c r="P314" s="80"/>
      <c r="Q314" s="80"/>
      <c r="R314" s="84">
        <f t="shared" si="21"/>
        <v>0</v>
      </c>
      <c r="S314" s="19" t="str">
        <f t="shared" si="22"/>
        <v>OK</v>
      </c>
      <c r="T314" s="103"/>
      <c r="U314" s="103"/>
      <c r="V314" s="103"/>
      <c r="W314" s="103"/>
      <c r="X314" s="103"/>
      <c r="Y314" s="50"/>
      <c r="Z314" s="50"/>
      <c r="AA314" s="50"/>
      <c r="AB314" s="50"/>
      <c r="AC314" s="50"/>
      <c r="AD314" s="50"/>
      <c r="AE314" s="50"/>
      <c r="AF314" s="51"/>
      <c r="AG314" s="51"/>
      <c r="AH314" s="51"/>
      <c r="AI314" s="51"/>
    </row>
    <row r="315" spans="1:35" ht="40" customHeight="1" x14ac:dyDescent="0.35">
      <c r="A315" s="109"/>
      <c r="B315" s="112"/>
      <c r="C315" s="33">
        <v>312</v>
      </c>
      <c r="D315" s="115"/>
      <c r="E315" s="39" t="s">
        <v>32</v>
      </c>
      <c r="F315" s="40" t="s">
        <v>125</v>
      </c>
      <c r="G315" s="40" t="s">
        <v>28</v>
      </c>
      <c r="H315" s="40" t="s">
        <v>29</v>
      </c>
      <c r="I315" s="38">
        <v>30.53</v>
      </c>
      <c r="J315" s="17">
        <v>0</v>
      </c>
      <c r="K315" s="79">
        <f t="shared" si="18"/>
        <v>0</v>
      </c>
      <c r="L315" s="81">
        <f t="shared" si="19"/>
        <v>0</v>
      </c>
      <c r="M315" s="82"/>
      <c r="N315" s="83">
        <f t="shared" si="20"/>
        <v>0</v>
      </c>
      <c r="O315" s="80"/>
      <c r="P315" s="80"/>
      <c r="Q315" s="80"/>
      <c r="R315" s="84">
        <f t="shared" si="21"/>
        <v>0</v>
      </c>
      <c r="S315" s="19" t="str">
        <f t="shared" si="22"/>
        <v>OK</v>
      </c>
      <c r="T315" s="103"/>
      <c r="U315" s="103"/>
      <c r="V315" s="103"/>
      <c r="W315" s="103"/>
      <c r="X315" s="103"/>
      <c r="Y315" s="50"/>
      <c r="Z315" s="50"/>
      <c r="AA315" s="50"/>
      <c r="AB315" s="50"/>
      <c r="AC315" s="50"/>
      <c r="AD315" s="50"/>
      <c r="AE315" s="50"/>
      <c r="AF315" s="51"/>
      <c r="AG315" s="51"/>
      <c r="AH315" s="51"/>
      <c r="AI315" s="51"/>
    </row>
    <row r="316" spans="1:35" ht="40" customHeight="1" x14ac:dyDescent="0.35">
      <c r="A316" s="109"/>
      <c r="B316" s="112"/>
      <c r="C316" s="33">
        <v>313</v>
      </c>
      <c r="D316" s="115"/>
      <c r="E316" s="39" t="s">
        <v>33</v>
      </c>
      <c r="F316" s="40" t="s">
        <v>125</v>
      </c>
      <c r="G316" s="40" t="s">
        <v>34</v>
      </c>
      <c r="H316" s="40" t="s">
        <v>29</v>
      </c>
      <c r="I316" s="38">
        <v>49.62</v>
      </c>
      <c r="J316" s="17">
        <v>0</v>
      </c>
      <c r="K316" s="79">
        <f t="shared" si="18"/>
        <v>0</v>
      </c>
      <c r="L316" s="81">
        <f t="shared" si="19"/>
        <v>0</v>
      </c>
      <c r="M316" s="82"/>
      <c r="N316" s="83">
        <f t="shared" si="20"/>
        <v>0</v>
      </c>
      <c r="O316" s="80"/>
      <c r="P316" s="80"/>
      <c r="Q316" s="80"/>
      <c r="R316" s="84">
        <f t="shared" si="21"/>
        <v>0</v>
      </c>
      <c r="S316" s="19" t="str">
        <f t="shared" si="22"/>
        <v>OK</v>
      </c>
      <c r="T316" s="103"/>
      <c r="U316" s="103"/>
      <c r="V316" s="103"/>
      <c r="W316" s="103"/>
      <c r="X316" s="103"/>
      <c r="Y316" s="50"/>
      <c r="Z316" s="50"/>
      <c r="AA316" s="50"/>
      <c r="AB316" s="50"/>
      <c r="AC316" s="50"/>
      <c r="AD316" s="50"/>
      <c r="AE316" s="50"/>
      <c r="AF316" s="51"/>
      <c r="AG316" s="51"/>
      <c r="AH316" s="51"/>
      <c r="AI316" s="51"/>
    </row>
    <row r="317" spans="1:35" ht="40" customHeight="1" x14ac:dyDescent="0.35">
      <c r="A317" s="109"/>
      <c r="B317" s="112"/>
      <c r="C317" s="33">
        <v>314</v>
      </c>
      <c r="D317" s="115"/>
      <c r="E317" s="39" t="s">
        <v>35</v>
      </c>
      <c r="F317" s="40" t="s">
        <v>125</v>
      </c>
      <c r="G317" s="40" t="s">
        <v>36</v>
      </c>
      <c r="H317" s="40" t="s">
        <v>29</v>
      </c>
      <c r="I317" s="38">
        <v>71.569999999999993</v>
      </c>
      <c r="J317" s="17">
        <v>0</v>
      </c>
      <c r="K317" s="79">
        <f t="shared" si="18"/>
        <v>0</v>
      </c>
      <c r="L317" s="81">
        <f t="shared" si="19"/>
        <v>0</v>
      </c>
      <c r="M317" s="82"/>
      <c r="N317" s="83">
        <f t="shared" si="20"/>
        <v>0</v>
      </c>
      <c r="O317" s="80"/>
      <c r="P317" s="80"/>
      <c r="Q317" s="80"/>
      <c r="R317" s="84">
        <f t="shared" si="21"/>
        <v>0</v>
      </c>
      <c r="S317" s="19" t="str">
        <f t="shared" si="22"/>
        <v>OK</v>
      </c>
      <c r="T317" s="103"/>
      <c r="U317" s="103"/>
      <c r="V317" s="103"/>
      <c r="W317" s="103"/>
      <c r="X317" s="103"/>
      <c r="Y317" s="50"/>
      <c r="Z317" s="50"/>
      <c r="AA317" s="50"/>
      <c r="AB317" s="50"/>
      <c r="AC317" s="50"/>
      <c r="AD317" s="50"/>
      <c r="AE317" s="50"/>
      <c r="AF317" s="51"/>
      <c r="AG317" s="51"/>
      <c r="AH317" s="51"/>
      <c r="AI317" s="51"/>
    </row>
    <row r="318" spans="1:35" ht="40" customHeight="1" x14ac:dyDescent="0.35">
      <c r="A318" s="109"/>
      <c r="B318" s="112"/>
      <c r="C318" s="33">
        <v>315</v>
      </c>
      <c r="D318" s="115"/>
      <c r="E318" s="39" t="s">
        <v>127</v>
      </c>
      <c r="F318" s="40" t="s">
        <v>125</v>
      </c>
      <c r="G318" s="40" t="s">
        <v>28</v>
      </c>
      <c r="H318" s="40" t="s">
        <v>29</v>
      </c>
      <c r="I318" s="38">
        <v>6.28</v>
      </c>
      <c r="J318" s="17">
        <v>0</v>
      </c>
      <c r="K318" s="79">
        <f t="shared" si="18"/>
        <v>0</v>
      </c>
      <c r="L318" s="81">
        <f t="shared" si="19"/>
        <v>0</v>
      </c>
      <c r="M318" s="82"/>
      <c r="N318" s="83">
        <f t="shared" si="20"/>
        <v>0</v>
      </c>
      <c r="O318" s="80"/>
      <c r="P318" s="80"/>
      <c r="Q318" s="80"/>
      <c r="R318" s="84">
        <f t="shared" si="21"/>
        <v>0</v>
      </c>
      <c r="S318" s="19" t="str">
        <f t="shared" si="22"/>
        <v>OK</v>
      </c>
      <c r="T318" s="103"/>
      <c r="U318" s="103"/>
      <c r="V318" s="103"/>
      <c r="W318" s="103"/>
      <c r="X318" s="103"/>
      <c r="Y318" s="50"/>
      <c r="Z318" s="50"/>
      <c r="AA318" s="50"/>
      <c r="AB318" s="50"/>
      <c r="AC318" s="50"/>
      <c r="AD318" s="50"/>
      <c r="AE318" s="50"/>
      <c r="AF318" s="51"/>
      <c r="AG318" s="51"/>
      <c r="AH318" s="51"/>
      <c r="AI318" s="51"/>
    </row>
    <row r="319" spans="1:35" ht="40" customHeight="1" x14ac:dyDescent="0.35">
      <c r="A319" s="109"/>
      <c r="B319" s="112"/>
      <c r="C319" s="33">
        <v>316</v>
      </c>
      <c r="D319" s="115"/>
      <c r="E319" s="39" t="s">
        <v>128</v>
      </c>
      <c r="F319" s="40" t="s">
        <v>37</v>
      </c>
      <c r="G319" s="40" t="s">
        <v>38</v>
      </c>
      <c r="H319" s="40" t="s">
        <v>29</v>
      </c>
      <c r="I319" s="38">
        <v>12.72</v>
      </c>
      <c r="J319" s="17">
        <v>0</v>
      </c>
      <c r="K319" s="79">
        <f t="shared" si="18"/>
        <v>0</v>
      </c>
      <c r="L319" s="81">
        <f t="shared" si="19"/>
        <v>0</v>
      </c>
      <c r="M319" s="82"/>
      <c r="N319" s="83">
        <f t="shared" si="20"/>
        <v>0</v>
      </c>
      <c r="O319" s="80"/>
      <c r="P319" s="80"/>
      <c r="Q319" s="80"/>
      <c r="R319" s="84">
        <f t="shared" si="21"/>
        <v>0</v>
      </c>
      <c r="S319" s="19" t="str">
        <f t="shared" si="22"/>
        <v>OK</v>
      </c>
      <c r="T319" s="103"/>
      <c r="U319" s="103"/>
      <c r="V319" s="103"/>
      <c r="W319" s="103"/>
      <c r="X319" s="103"/>
      <c r="Y319" s="50"/>
      <c r="Z319" s="50"/>
      <c r="AA319" s="50"/>
      <c r="AB319" s="50"/>
      <c r="AC319" s="50"/>
      <c r="AD319" s="50"/>
      <c r="AE319" s="50"/>
      <c r="AF319" s="51"/>
      <c r="AG319" s="51"/>
      <c r="AH319" s="51"/>
      <c r="AI319" s="51"/>
    </row>
    <row r="320" spans="1:35" ht="40" customHeight="1" x14ac:dyDescent="0.35">
      <c r="A320" s="109"/>
      <c r="B320" s="112"/>
      <c r="C320" s="33">
        <v>317</v>
      </c>
      <c r="D320" s="115"/>
      <c r="E320" s="39" t="s">
        <v>129</v>
      </c>
      <c r="F320" s="40" t="s">
        <v>37</v>
      </c>
      <c r="G320" s="40" t="s">
        <v>39</v>
      </c>
      <c r="H320" s="40" t="s">
        <v>29</v>
      </c>
      <c r="I320" s="38">
        <v>18.73</v>
      </c>
      <c r="J320" s="17">
        <v>0</v>
      </c>
      <c r="K320" s="79">
        <f t="shared" si="18"/>
        <v>0</v>
      </c>
      <c r="L320" s="81">
        <f t="shared" si="19"/>
        <v>0</v>
      </c>
      <c r="M320" s="82"/>
      <c r="N320" s="83">
        <f t="shared" si="20"/>
        <v>0</v>
      </c>
      <c r="O320" s="80"/>
      <c r="P320" s="80"/>
      <c r="Q320" s="80"/>
      <c r="R320" s="84">
        <f t="shared" si="21"/>
        <v>0</v>
      </c>
      <c r="S320" s="19" t="str">
        <f t="shared" si="22"/>
        <v>OK</v>
      </c>
      <c r="T320" s="103"/>
      <c r="U320" s="103"/>
      <c r="V320" s="103"/>
      <c r="W320" s="103"/>
      <c r="X320" s="103"/>
      <c r="Y320" s="50"/>
      <c r="Z320" s="50"/>
      <c r="AA320" s="50"/>
      <c r="AB320" s="50"/>
      <c r="AC320" s="50"/>
      <c r="AD320" s="50"/>
      <c r="AE320" s="50"/>
      <c r="AF320" s="51"/>
      <c r="AG320" s="51"/>
      <c r="AH320" s="51"/>
      <c r="AI320" s="51"/>
    </row>
    <row r="321" spans="1:35" ht="40" customHeight="1" x14ac:dyDescent="0.35">
      <c r="A321" s="109"/>
      <c r="B321" s="112"/>
      <c r="C321" s="33">
        <v>318</v>
      </c>
      <c r="D321" s="115"/>
      <c r="E321" s="39" t="s">
        <v>130</v>
      </c>
      <c r="F321" s="40" t="s">
        <v>37</v>
      </c>
      <c r="G321" s="40" t="s">
        <v>40</v>
      </c>
      <c r="H321" s="40" t="s">
        <v>29</v>
      </c>
      <c r="I321" s="38">
        <v>20.350000000000001</v>
      </c>
      <c r="J321" s="17">
        <v>0</v>
      </c>
      <c r="K321" s="79">
        <f t="shared" si="18"/>
        <v>0</v>
      </c>
      <c r="L321" s="81">
        <f t="shared" si="19"/>
        <v>0</v>
      </c>
      <c r="M321" s="82"/>
      <c r="N321" s="83">
        <f t="shared" si="20"/>
        <v>0</v>
      </c>
      <c r="O321" s="80"/>
      <c r="P321" s="80"/>
      <c r="Q321" s="80"/>
      <c r="R321" s="84">
        <f t="shared" si="21"/>
        <v>0</v>
      </c>
      <c r="S321" s="19" t="str">
        <f t="shared" si="22"/>
        <v>OK</v>
      </c>
      <c r="T321" s="103"/>
      <c r="U321" s="103"/>
      <c r="V321" s="103"/>
      <c r="W321" s="103"/>
      <c r="X321" s="103"/>
      <c r="Y321" s="50"/>
      <c r="Z321" s="50"/>
      <c r="AA321" s="50"/>
      <c r="AB321" s="50"/>
      <c r="AC321" s="50"/>
      <c r="AD321" s="50"/>
      <c r="AE321" s="50"/>
      <c r="AF321" s="51"/>
      <c r="AG321" s="51"/>
      <c r="AH321" s="51"/>
      <c r="AI321" s="51"/>
    </row>
    <row r="322" spans="1:35" ht="40" customHeight="1" x14ac:dyDescent="0.35">
      <c r="A322" s="109"/>
      <c r="B322" s="112"/>
      <c r="C322" s="33">
        <v>319</v>
      </c>
      <c r="D322" s="115"/>
      <c r="E322" s="39" t="s">
        <v>41</v>
      </c>
      <c r="F322" s="40" t="s">
        <v>10</v>
      </c>
      <c r="G322" s="40" t="s">
        <v>28</v>
      </c>
      <c r="H322" s="40" t="s">
        <v>29</v>
      </c>
      <c r="I322" s="38">
        <v>70.88</v>
      </c>
      <c r="J322" s="17">
        <v>0</v>
      </c>
      <c r="K322" s="79">
        <f t="shared" si="18"/>
        <v>0</v>
      </c>
      <c r="L322" s="81">
        <f t="shared" si="19"/>
        <v>0</v>
      </c>
      <c r="M322" s="82"/>
      <c r="N322" s="83">
        <f t="shared" si="20"/>
        <v>0</v>
      </c>
      <c r="O322" s="80"/>
      <c r="P322" s="80"/>
      <c r="Q322" s="80"/>
      <c r="R322" s="84">
        <f t="shared" si="21"/>
        <v>0</v>
      </c>
      <c r="S322" s="19" t="str">
        <f t="shared" si="22"/>
        <v>OK</v>
      </c>
      <c r="T322" s="103"/>
      <c r="U322" s="103"/>
      <c r="V322" s="103"/>
      <c r="W322" s="103"/>
      <c r="X322" s="103"/>
      <c r="Y322" s="50"/>
      <c r="Z322" s="50"/>
      <c r="AA322" s="50"/>
      <c r="AB322" s="50"/>
      <c r="AC322" s="50"/>
      <c r="AD322" s="50"/>
      <c r="AE322" s="50"/>
      <c r="AF322" s="51"/>
      <c r="AG322" s="51"/>
      <c r="AH322" s="51"/>
      <c r="AI322" s="51"/>
    </row>
    <row r="323" spans="1:35" ht="40" customHeight="1" x14ac:dyDescent="0.35">
      <c r="A323" s="109"/>
      <c r="B323" s="112"/>
      <c r="C323" s="33">
        <v>320</v>
      </c>
      <c r="D323" s="115"/>
      <c r="E323" s="39" t="s">
        <v>42</v>
      </c>
      <c r="F323" s="40" t="s">
        <v>43</v>
      </c>
      <c r="G323" s="40" t="s">
        <v>28</v>
      </c>
      <c r="H323" s="40" t="s">
        <v>29</v>
      </c>
      <c r="I323" s="38">
        <v>25.35</v>
      </c>
      <c r="J323" s="17">
        <v>0</v>
      </c>
      <c r="K323" s="79">
        <f t="shared" si="18"/>
        <v>0</v>
      </c>
      <c r="L323" s="81">
        <f t="shared" si="19"/>
        <v>0</v>
      </c>
      <c r="M323" s="82"/>
      <c r="N323" s="83">
        <f t="shared" si="20"/>
        <v>0</v>
      </c>
      <c r="O323" s="80"/>
      <c r="P323" s="80"/>
      <c r="Q323" s="80"/>
      <c r="R323" s="84">
        <f t="shared" si="21"/>
        <v>0</v>
      </c>
      <c r="S323" s="19" t="str">
        <f t="shared" si="22"/>
        <v>OK</v>
      </c>
      <c r="T323" s="103"/>
      <c r="U323" s="103"/>
      <c r="V323" s="103"/>
      <c r="W323" s="103"/>
      <c r="X323" s="103"/>
      <c r="Y323" s="50"/>
      <c r="Z323" s="50"/>
      <c r="AA323" s="50"/>
      <c r="AB323" s="50"/>
      <c r="AC323" s="50"/>
      <c r="AD323" s="50"/>
      <c r="AE323" s="50"/>
      <c r="AF323" s="51"/>
      <c r="AG323" s="51"/>
      <c r="AH323" s="51"/>
      <c r="AI323" s="51"/>
    </row>
    <row r="324" spans="1:35" ht="40" customHeight="1" x14ac:dyDescent="0.35">
      <c r="A324" s="109"/>
      <c r="B324" s="112"/>
      <c r="C324" s="33">
        <v>321</v>
      </c>
      <c r="D324" s="115"/>
      <c r="E324" s="39" t="s">
        <v>44</v>
      </c>
      <c r="F324" s="40" t="s">
        <v>37</v>
      </c>
      <c r="G324" s="40" t="s">
        <v>45</v>
      </c>
      <c r="H324" s="40" t="s">
        <v>29</v>
      </c>
      <c r="I324" s="38">
        <v>32.64</v>
      </c>
      <c r="J324" s="17">
        <v>0</v>
      </c>
      <c r="K324" s="79">
        <f t="shared" si="18"/>
        <v>0</v>
      </c>
      <c r="L324" s="81">
        <f t="shared" si="19"/>
        <v>0</v>
      </c>
      <c r="M324" s="82"/>
      <c r="N324" s="83">
        <f t="shared" si="20"/>
        <v>0</v>
      </c>
      <c r="O324" s="80"/>
      <c r="P324" s="80"/>
      <c r="Q324" s="80"/>
      <c r="R324" s="84">
        <f t="shared" si="21"/>
        <v>0</v>
      </c>
      <c r="S324" s="19" t="str">
        <f t="shared" si="22"/>
        <v>OK</v>
      </c>
      <c r="T324" s="103"/>
      <c r="U324" s="103"/>
      <c r="V324" s="103"/>
      <c r="W324" s="103"/>
      <c r="X324" s="103"/>
      <c r="Y324" s="50"/>
      <c r="Z324" s="50"/>
      <c r="AA324" s="50"/>
      <c r="AB324" s="50"/>
      <c r="AC324" s="50"/>
      <c r="AD324" s="50"/>
      <c r="AE324" s="50"/>
      <c r="AF324" s="51"/>
      <c r="AG324" s="51"/>
      <c r="AH324" s="51"/>
      <c r="AI324" s="51"/>
    </row>
    <row r="325" spans="1:35" ht="40" customHeight="1" x14ac:dyDescent="0.35">
      <c r="A325" s="109"/>
      <c r="B325" s="112"/>
      <c r="C325" s="33">
        <v>322</v>
      </c>
      <c r="D325" s="115"/>
      <c r="E325" s="39" t="s">
        <v>46</v>
      </c>
      <c r="F325" s="40" t="s">
        <v>37</v>
      </c>
      <c r="G325" s="40" t="s">
        <v>47</v>
      </c>
      <c r="H325" s="40" t="s">
        <v>29</v>
      </c>
      <c r="I325" s="38">
        <v>25.76</v>
      </c>
      <c r="J325" s="17">
        <v>0</v>
      </c>
      <c r="K325" s="79">
        <f t="shared" ref="K325:K354" si="23">IF(SUM(T325:AK325)&gt;J325,J325,SUM(T325:AK325))</f>
        <v>0</v>
      </c>
      <c r="L325" s="81">
        <f t="shared" ref="L325:L354" si="24">(SUM(T325:AK325))</f>
        <v>0</v>
      </c>
      <c r="M325" s="82"/>
      <c r="N325" s="83">
        <f t="shared" ref="N325:N354" si="25">ROUND(IF(J325*0.25-0.5&lt;0,0,J325*0.25-0.5),0)-Q325-O325</f>
        <v>0</v>
      </c>
      <c r="O325" s="80"/>
      <c r="P325" s="80"/>
      <c r="Q325" s="80"/>
      <c r="R325" s="84">
        <f t="shared" ref="R325:R354" si="26">J325-(SUM(T325:AC325))+M325</f>
        <v>0</v>
      </c>
      <c r="S325" s="19" t="str">
        <f t="shared" si="22"/>
        <v>OK</v>
      </c>
      <c r="T325" s="103"/>
      <c r="U325" s="103"/>
      <c r="V325" s="103"/>
      <c r="W325" s="103"/>
      <c r="X325" s="103"/>
      <c r="Y325" s="50"/>
      <c r="Z325" s="50"/>
      <c r="AA325" s="50"/>
      <c r="AB325" s="50"/>
      <c r="AC325" s="50"/>
      <c r="AD325" s="50"/>
      <c r="AE325" s="50"/>
      <c r="AF325" s="51"/>
      <c r="AG325" s="51"/>
      <c r="AH325" s="51"/>
      <c r="AI325" s="51"/>
    </row>
    <row r="326" spans="1:35" ht="40" customHeight="1" x14ac:dyDescent="0.35">
      <c r="A326" s="109"/>
      <c r="B326" s="112"/>
      <c r="C326" s="33">
        <v>323</v>
      </c>
      <c r="D326" s="115"/>
      <c r="E326" s="39" t="s">
        <v>48</v>
      </c>
      <c r="F326" s="40" t="s">
        <v>37</v>
      </c>
      <c r="G326" s="40" t="s">
        <v>49</v>
      </c>
      <c r="H326" s="40" t="s">
        <v>29</v>
      </c>
      <c r="I326" s="38">
        <v>18.329999999999998</v>
      </c>
      <c r="J326" s="17">
        <v>0</v>
      </c>
      <c r="K326" s="79">
        <f t="shared" si="23"/>
        <v>0</v>
      </c>
      <c r="L326" s="81">
        <f t="shared" si="24"/>
        <v>0</v>
      </c>
      <c r="M326" s="82"/>
      <c r="N326" s="83">
        <f t="shared" si="25"/>
        <v>0</v>
      </c>
      <c r="O326" s="80"/>
      <c r="P326" s="80"/>
      <c r="Q326" s="80"/>
      <c r="R326" s="84">
        <f t="shared" si="26"/>
        <v>0</v>
      </c>
      <c r="S326" s="19" t="str">
        <f t="shared" si="22"/>
        <v>OK</v>
      </c>
      <c r="T326" s="103"/>
      <c r="U326" s="103"/>
      <c r="V326" s="103"/>
      <c r="W326" s="103"/>
      <c r="X326" s="103"/>
      <c r="Y326" s="50"/>
      <c r="Z326" s="50"/>
      <c r="AA326" s="50"/>
      <c r="AB326" s="50"/>
      <c r="AC326" s="50"/>
      <c r="AD326" s="50"/>
      <c r="AE326" s="50"/>
      <c r="AF326" s="51"/>
      <c r="AG326" s="51"/>
      <c r="AH326" s="51"/>
      <c r="AI326" s="51"/>
    </row>
    <row r="327" spans="1:35" ht="40" customHeight="1" x14ac:dyDescent="0.35">
      <c r="A327" s="109"/>
      <c r="B327" s="112"/>
      <c r="C327" s="33">
        <v>324</v>
      </c>
      <c r="D327" s="115"/>
      <c r="E327" s="39" t="s">
        <v>50</v>
      </c>
      <c r="F327" s="40" t="s">
        <v>37</v>
      </c>
      <c r="G327" s="40" t="s">
        <v>51</v>
      </c>
      <c r="H327" s="40" t="s">
        <v>29</v>
      </c>
      <c r="I327" s="38">
        <v>229.33</v>
      </c>
      <c r="J327" s="17">
        <v>0</v>
      </c>
      <c r="K327" s="79">
        <f t="shared" si="23"/>
        <v>0</v>
      </c>
      <c r="L327" s="81">
        <f t="shared" si="24"/>
        <v>0</v>
      </c>
      <c r="M327" s="82"/>
      <c r="N327" s="83">
        <f t="shared" si="25"/>
        <v>0</v>
      </c>
      <c r="O327" s="80"/>
      <c r="P327" s="80"/>
      <c r="Q327" s="80"/>
      <c r="R327" s="84">
        <f t="shared" si="26"/>
        <v>0</v>
      </c>
      <c r="S327" s="19" t="str">
        <f t="shared" si="22"/>
        <v>OK</v>
      </c>
      <c r="T327" s="103"/>
      <c r="U327" s="103"/>
      <c r="V327" s="103"/>
      <c r="W327" s="103"/>
      <c r="X327" s="103"/>
      <c r="Y327" s="50"/>
      <c r="Z327" s="50"/>
      <c r="AA327" s="50"/>
      <c r="AB327" s="50"/>
      <c r="AC327" s="50"/>
      <c r="AD327" s="50"/>
      <c r="AE327" s="50"/>
      <c r="AF327" s="51"/>
      <c r="AG327" s="51"/>
      <c r="AH327" s="51"/>
      <c r="AI327" s="51"/>
    </row>
    <row r="328" spans="1:35" ht="40" customHeight="1" x14ac:dyDescent="0.35">
      <c r="A328" s="109"/>
      <c r="B328" s="112"/>
      <c r="C328" s="33">
        <v>325</v>
      </c>
      <c r="D328" s="115"/>
      <c r="E328" s="39" t="s">
        <v>52</v>
      </c>
      <c r="F328" s="40" t="s">
        <v>37</v>
      </c>
      <c r="G328" s="40" t="s">
        <v>53</v>
      </c>
      <c r="H328" s="40" t="s">
        <v>29</v>
      </c>
      <c r="I328" s="38">
        <v>250.37</v>
      </c>
      <c r="J328" s="17">
        <v>0</v>
      </c>
      <c r="K328" s="79">
        <f t="shared" si="23"/>
        <v>0</v>
      </c>
      <c r="L328" s="81">
        <f t="shared" si="24"/>
        <v>0</v>
      </c>
      <c r="M328" s="82"/>
      <c r="N328" s="83">
        <f t="shared" si="25"/>
        <v>0</v>
      </c>
      <c r="O328" s="80"/>
      <c r="P328" s="80"/>
      <c r="Q328" s="80"/>
      <c r="R328" s="84">
        <f t="shared" si="26"/>
        <v>0</v>
      </c>
      <c r="S328" s="19" t="str">
        <f t="shared" si="22"/>
        <v>OK</v>
      </c>
      <c r="T328" s="103"/>
      <c r="U328" s="103"/>
      <c r="V328" s="103"/>
      <c r="W328" s="103"/>
      <c r="X328" s="103"/>
      <c r="Y328" s="50"/>
      <c r="Z328" s="50"/>
      <c r="AA328" s="50"/>
      <c r="AB328" s="50"/>
      <c r="AC328" s="50"/>
      <c r="AD328" s="50"/>
      <c r="AE328" s="50"/>
      <c r="AF328" s="51"/>
      <c r="AG328" s="51"/>
      <c r="AH328" s="51"/>
      <c r="AI328" s="51"/>
    </row>
    <row r="329" spans="1:35" ht="40" customHeight="1" x14ac:dyDescent="0.35">
      <c r="A329" s="109"/>
      <c r="B329" s="112"/>
      <c r="C329" s="33">
        <v>326</v>
      </c>
      <c r="D329" s="115"/>
      <c r="E329" s="39" t="s">
        <v>54</v>
      </c>
      <c r="F329" s="40" t="s">
        <v>37</v>
      </c>
      <c r="G329" s="40" t="s">
        <v>95</v>
      </c>
      <c r="H329" s="40" t="s">
        <v>29</v>
      </c>
      <c r="I329" s="38">
        <v>82.53</v>
      </c>
      <c r="J329" s="17">
        <v>0</v>
      </c>
      <c r="K329" s="79">
        <f t="shared" si="23"/>
        <v>0</v>
      </c>
      <c r="L329" s="81">
        <f t="shared" si="24"/>
        <v>0</v>
      </c>
      <c r="M329" s="82"/>
      <c r="N329" s="83">
        <f t="shared" si="25"/>
        <v>0</v>
      </c>
      <c r="O329" s="80"/>
      <c r="P329" s="80"/>
      <c r="Q329" s="80"/>
      <c r="R329" s="84">
        <f t="shared" si="26"/>
        <v>0</v>
      </c>
      <c r="S329" s="19" t="str">
        <f t="shared" si="22"/>
        <v>OK</v>
      </c>
      <c r="T329" s="103"/>
      <c r="U329" s="103"/>
      <c r="V329" s="103"/>
      <c r="W329" s="103"/>
      <c r="X329" s="103"/>
      <c r="Y329" s="50"/>
      <c r="Z329" s="50"/>
      <c r="AA329" s="50"/>
      <c r="AB329" s="50"/>
      <c r="AC329" s="50"/>
      <c r="AD329" s="50"/>
      <c r="AE329" s="50"/>
      <c r="AF329" s="51"/>
      <c r="AG329" s="51"/>
      <c r="AH329" s="51"/>
      <c r="AI329" s="51"/>
    </row>
    <row r="330" spans="1:35" ht="40" customHeight="1" x14ac:dyDescent="0.35">
      <c r="A330" s="109"/>
      <c r="B330" s="112"/>
      <c r="C330" s="33">
        <v>327</v>
      </c>
      <c r="D330" s="115"/>
      <c r="E330" s="39" t="s">
        <v>56</v>
      </c>
      <c r="F330" s="40" t="s">
        <v>37</v>
      </c>
      <c r="G330" s="40" t="s">
        <v>96</v>
      </c>
      <c r="H330" s="40" t="s">
        <v>29</v>
      </c>
      <c r="I330" s="38">
        <v>31.65</v>
      </c>
      <c r="J330" s="17">
        <v>0</v>
      </c>
      <c r="K330" s="79">
        <f t="shared" si="23"/>
        <v>0</v>
      </c>
      <c r="L330" s="81">
        <f t="shared" si="24"/>
        <v>0</v>
      </c>
      <c r="M330" s="82"/>
      <c r="N330" s="83">
        <f t="shared" si="25"/>
        <v>0</v>
      </c>
      <c r="O330" s="80"/>
      <c r="P330" s="80"/>
      <c r="Q330" s="80"/>
      <c r="R330" s="84">
        <f t="shared" si="26"/>
        <v>0</v>
      </c>
      <c r="S330" s="19" t="str">
        <f t="shared" si="22"/>
        <v>OK</v>
      </c>
      <c r="T330" s="103"/>
      <c r="U330" s="103"/>
      <c r="V330" s="103"/>
      <c r="W330" s="103"/>
      <c r="X330" s="103"/>
      <c r="Y330" s="50"/>
      <c r="Z330" s="50"/>
      <c r="AA330" s="50"/>
      <c r="AB330" s="50"/>
      <c r="AC330" s="50"/>
      <c r="AD330" s="50"/>
      <c r="AE330" s="50"/>
      <c r="AF330" s="51"/>
      <c r="AG330" s="51"/>
      <c r="AH330" s="51"/>
      <c r="AI330" s="51"/>
    </row>
    <row r="331" spans="1:35" ht="40" customHeight="1" x14ac:dyDescent="0.35">
      <c r="A331" s="109"/>
      <c r="B331" s="112"/>
      <c r="C331" s="33">
        <v>328</v>
      </c>
      <c r="D331" s="115"/>
      <c r="E331" s="39" t="s">
        <v>58</v>
      </c>
      <c r="F331" s="40" t="s">
        <v>37</v>
      </c>
      <c r="G331" s="40" t="s">
        <v>59</v>
      </c>
      <c r="H331" s="40" t="s">
        <v>29</v>
      </c>
      <c r="I331" s="38">
        <v>70.91</v>
      </c>
      <c r="J331" s="17">
        <v>0</v>
      </c>
      <c r="K331" s="79">
        <f t="shared" si="23"/>
        <v>0</v>
      </c>
      <c r="L331" s="81">
        <f t="shared" si="24"/>
        <v>0</v>
      </c>
      <c r="M331" s="82"/>
      <c r="N331" s="83">
        <f t="shared" si="25"/>
        <v>0</v>
      </c>
      <c r="O331" s="80"/>
      <c r="P331" s="80"/>
      <c r="Q331" s="80"/>
      <c r="R331" s="84">
        <f t="shared" si="26"/>
        <v>0</v>
      </c>
      <c r="S331" s="19" t="str">
        <f t="shared" si="22"/>
        <v>OK</v>
      </c>
      <c r="T331" s="103"/>
      <c r="U331" s="103"/>
      <c r="V331" s="103"/>
      <c r="W331" s="103"/>
      <c r="X331" s="103"/>
      <c r="Y331" s="50"/>
      <c r="Z331" s="50"/>
      <c r="AA331" s="50"/>
      <c r="AB331" s="50"/>
      <c r="AC331" s="50"/>
      <c r="AD331" s="50"/>
      <c r="AE331" s="50"/>
      <c r="AF331" s="51"/>
      <c r="AG331" s="51"/>
      <c r="AH331" s="51"/>
      <c r="AI331" s="51"/>
    </row>
    <row r="332" spans="1:35" ht="40" customHeight="1" x14ac:dyDescent="0.35">
      <c r="A332" s="109"/>
      <c r="B332" s="112"/>
      <c r="C332" s="33">
        <v>329</v>
      </c>
      <c r="D332" s="115"/>
      <c r="E332" s="39" t="s">
        <v>60</v>
      </c>
      <c r="F332" s="40" t="s">
        <v>37</v>
      </c>
      <c r="G332" s="40" t="s">
        <v>61</v>
      </c>
      <c r="H332" s="40" t="s">
        <v>29</v>
      </c>
      <c r="I332" s="38">
        <v>118.78</v>
      </c>
      <c r="J332" s="17">
        <v>0</v>
      </c>
      <c r="K332" s="79">
        <f t="shared" si="23"/>
        <v>0</v>
      </c>
      <c r="L332" s="81">
        <f t="shared" si="24"/>
        <v>0</v>
      </c>
      <c r="M332" s="82"/>
      <c r="N332" s="83">
        <f t="shared" si="25"/>
        <v>0</v>
      </c>
      <c r="O332" s="80"/>
      <c r="P332" s="80"/>
      <c r="Q332" s="80"/>
      <c r="R332" s="84">
        <f t="shared" si="26"/>
        <v>0</v>
      </c>
      <c r="S332" s="19" t="str">
        <f t="shared" si="22"/>
        <v>OK</v>
      </c>
      <c r="T332" s="103"/>
      <c r="U332" s="103"/>
      <c r="V332" s="103"/>
      <c r="W332" s="103"/>
      <c r="X332" s="103"/>
      <c r="Y332" s="50"/>
      <c r="Z332" s="50"/>
      <c r="AA332" s="50"/>
      <c r="AB332" s="50"/>
      <c r="AC332" s="50"/>
      <c r="AD332" s="50"/>
      <c r="AE332" s="50"/>
      <c r="AF332" s="51"/>
      <c r="AG332" s="51"/>
      <c r="AH332" s="51"/>
      <c r="AI332" s="51"/>
    </row>
    <row r="333" spans="1:35" ht="40" customHeight="1" x14ac:dyDescent="0.35">
      <c r="A333" s="109"/>
      <c r="B333" s="112"/>
      <c r="C333" s="33">
        <v>330</v>
      </c>
      <c r="D333" s="115"/>
      <c r="E333" s="39" t="s">
        <v>64</v>
      </c>
      <c r="F333" s="40" t="s">
        <v>125</v>
      </c>
      <c r="G333" s="40" t="s">
        <v>63</v>
      </c>
      <c r="H333" s="40" t="s">
        <v>29</v>
      </c>
      <c r="I333" s="38">
        <v>667.31</v>
      </c>
      <c r="J333" s="17">
        <v>0</v>
      </c>
      <c r="K333" s="79">
        <f t="shared" si="23"/>
        <v>0</v>
      </c>
      <c r="L333" s="81">
        <f t="shared" si="24"/>
        <v>0</v>
      </c>
      <c r="M333" s="82"/>
      <c r="N333" s="83">
        <f t="shared" si="25"/>
        <v>0</v>
      </c>
      <c r="O333" s="80"/>
      <c r="P333" s="80"/>
      <c r="Q333" s="80"/>
      <c r="R333" s="84">
        <f t="shared" si="26"/>
        <v>0</v>
      </c>
      <c r="S333" s="19" t="str">
        <f t="shared" si="22"/>
        <v>OK</v>
      </c>
      <c r="T333" s="103"/>
      <c r="U333" s="103"/>
      <c r="V333" s="103"/>
      <c r="W333" s="103"/>
      <c r="X333" s="103"/>
      <c r="Y333" s="50"/>
      <c r="Z333" s="50"/>
      <c r="AA333" s="50"/>
      <c r="AB333" s="50"/>
      <c r="AC333" s="50"/>
      <c r="AD333" s="50"/>
      <c r="AE333" s="50"/>
      <c r="AF333" s="51"/>
      <c r="AG333" s="51"/>
      <c r="AH333" s="51"/>
      <c r="AI333" s="51"/>
    </row>
    <row r="334" spans="1:35" ht="40" customHeight="1" x14ac:dyDescent="0.35">
      <c r="A334" s="109"/>
      <c r="B334" s="112"/>
      <c r="C334" s="33">
        <v>331</v>
      </c>
      <c r="D334" s="115"/>
      <c r="E334" s="39" t="s">
        <v>65</v>
      </c>
      <c r="F334" s="40" t="s">
        <v>125</v>
      </c>
      <c r="G334" s="40" t="s">
        <v>66</v>
      </c>
      <c r="H334" s="40" t="s">
        <v>29</v>
      </c>
      <c r="I334" s="38">
        <v>180.17</v>
      </c>
      <c r="J334" s="17">
        <v>0</v>
      </c>
      <c r="K334" s="79">
        <f t="shared" si="23"/>
        <v>0</v>
      </c>
      <c r="L334" s="81">
        <f t="shared" si="24"/>
        <v>0</v>
      </c>
      <c r="M334" s="82"/>
      <c r="N334" s="83">
        <f t="shared" si="25"/>
        <v>0</v>
      </c>
      <c r="O334" s="80"/>
      <c r="P334" s="80"/>
      <c r="Q334" s="80"/>
      <c r="R334" s="84">
        <f t="shared" si="26"/>
        <v>0</v>
      </c>
      <c r="S334" s="19" t="str">
        <f t="shared" si="22"/>
        <v>OK</v>
      </c>
      <c r="T334" s="103"/>
      <c r="U334" s="103"/>
      <c r="V334" s="103"/>
      <c r="W334" s="103"/>
      <c r="X334" s="103"/>
      <c r="Y334" s="50"/>
      <c r="Z334" s="50"/>
      <c r="AA334" s="50"/>
      <c r="AB334" s="50"/>
      <c r="AC334" s="50"/>
      <c r="AD334" s="50"/>
      <c r="AE334" s="50"/>
      <c r="AF334" s="51"/>
      <c r="AG334" s="51"/>
      <c r="AH334" s="51"/>
      <c r="AI334" s="51"/>
    </row>
    <row r="335" spans="1:35" ht="40" customHeight="1" x14ac:dyDescent="0.35">
      <c r="A335" s="109"/>
      <c r="B335" s="112"/>
      <c r="C335" s="33">
        <v>332</v>
      </c>
      <c r="D335" s="115"/>
      <c r="E335" s="39" t="s">
        <v>67</v>
      </c>
      <c r="F335" s="40" t="s">
        <v>125</v>
      </c>
      <c r="G335" s="40" t="s">
        <v>68</v>
      </c>
      <c r="H335" s="40" t="s">
        <v>29</v>
      </c>
      <c r="I335" s="38">
        <v>827.52</v>
      </c>
      <c r="J335" s="17">
        <v>0</v>
      </c>
      <c r="K335" s="79">
        <f t="shared" si="23"/>
        <v>0</v>
      </c>
      <c r="L335" s="81">
        <f t="shared" si="24"/>
        <v>0</v>
      </c>
      <c r="M335" s="82"/>
      <c r="N335" s="83">
        <f t="shared" si="25"/>
        <v>0</v>
      </c>
      <c r="O335" s="80"/>
      <c r="P335" s="80"/>
      <c r="Q335" s="80"/>
      <c r="R335" s="84">
        <f t="shared" si="26"/>
        <v>0</v>
      </c>
      <c r="S335" s="19" t="str">
        <f t="shared" si="22"/>
        <v>OK</v>
      </c>
      <c r="T335" s="103"/>
      <c r="U335" s="103"/>
      <c r="V335" s="103"/>
      <c r="W335" s="103"/>
      <c r="X335" s="103"/>
      <c r="Y335" s="50"/>
      <c r="Z335" s="50"/>
      <c r="AA335" s="50"/>
      <c r="AB335" s="50"/>
      <c r="AC335" s="50"/>
      <c r="AD335" s="50"/>
      <c r="AE335" s="50"/>
      <c r="AF335" s="51"/>
      <c r="AG335" s="51"/>
      <c r="AH335" s="51"/>
      <c r="AI335" s="51"/>
    </row>
    <row r="336" spans="1:35" ht="40" customHeight="1" x14ac:dyDescent="0.35">
      <c r="A336" s="109"/>
      <c r="B336" s="112"/>
      <c r="C336" s="33">
        <v>333</v>
      </c>
      <c r="D336" s="115"/>
      <c r="E336" s="39" t="s">
        <v>69</v>
      </c>
      <c r="F336" s="40" t="s">
        <v>125</v>
      </c>
      <c r="G336" s="40" t="s">
        <v>28</v>
      </c>
      <c r="H336" s="40" t="s">
        <v>29</v>
      </c>
      <c r="I336" s="38">
        <v>413.48</v>
      </c>
      <c r="J336" s="17">
        <v>0</v>
      </c>
      <c r="K336" s="79">
        <f t="shared" si="23"/>
        <v>0</v>
      </c>
      <c r="L336" s="81">
        <f t="shared" si="24"/>
        <v>0</v>
      </c>
      <c r="M336" s="82"/>
      <c r="N336" s="83">
        <f t="shared" si="25"/>
        <v>0</v>
      </c>
      <c r="O336" s="80"/>
      <c r="P336" s="80"/>
      <c r="Q336" s="80"/>
      <c r="R336" s="84">
        <f t="shared" si="26"/>
        <v>0</v>
      </c>
      <c r="S336" s="19" t="str">
        <f t="shared" si="22"/>
        <v>OK</v>
      </c>
      <c r="T336" s="103"/>
      <c r="U336" s="103"/>
      <c r="V336" s="103"/>
      <c r="W336" s="103"/>
      <c r="X336" s="103"/>
      <c r="Y336" s="50"/>
      <c r="Z336" s="50"/>
      <c r="AA336" s="50"/>
      <c r="AB336" s="50"/>
      <c r="AC336" s="50"/>
      <c r="AD336" s="50"/>
      <c r="AE336" s="50"/>
      <c r="AF336" s="51"/>
      <c r="AG336" s="51"/>
      <c r="AH336" s="51"/>
      <c r="AI336" s="51"/>
    </row>
    <row r="337" spans="1:35" ht="40" customHeight="1" x14ac:dyDescent="0.35">
      <c r="A337" s="109"/>
      <c r="B337" s="112"/>
      <c r="C337" s="33">
        <v>334</v>
      </c>
      <c r="D337" s="115"/>
      <c r="E337" s="39" t="s">
        <v>70</v>
      </c>
      <c r="F337" s="40" t="s">
        <v>125</v>
      </c>
      <c r="G337" s="40" t="s">
        <v>71</v>
      </c>
      <c r="H337" s="40" t="s">
        <v>29</v>
      </c>
      <c r="I337" s="38">
        <v>157.21</v>
      </c>
      <c r="J337" s="17">
        <v>0</v>
      </c>
      <c r="K337" s="79">
        <f t="shared" si="23"/>
        <v>0</v>
      </c>
      <c r="L337" s="81">
        <f t="shared" si="24"/>
        <v>0</v>
      </c>
      <c r="M337" s="82"/>
      <c r="N337" s="83">
        <f t="shared" si="25"/>
        <v>0</v>
      </c>
      <c r="O337" s="80"/>
      <c r="P337" s="80"/>
      <c r="Q337" s="80"/>
      <c r="R337" s="84">
        <f t="shared" si="26"/>
        <v>0</v>
      </c>
      <c r="S337" s="19" t="str">
        <f t="shared" si="22"/>
        <v>OK</v>
      </c>
      <c r="T337" s="103"/>
      <c r="U337" s="103"/>
      <c r="V337" s="103"/>
      <c r="W337" s="103"/>
      <c r="X337" s="103"/>
      <c r="Y337" s="50"/>
      <c r="Z337" s="50"/>
      <c r="AA337" s="50"/>
      <c r="AB337" s="50"/>
      <c r="AC337" s="50"/>
      <c r="AD337" s="50"/>
      <c r="AE337" s="50"/>
      <c r="AF337" s="51"/>
      <c r="AG337" s="51"/>
      <c r="AH337" s="51"/>
      <c r="AI337" s="51"/>
    </row>
    <row r="338" spans="1:35" ht="40" customHeight="1" x14ac:dyDescent="0.35">
      <c r="A338" s="109"/>
      <c r="B338" s="112"/>
      <c r="C338" s="33">
        <v>335</v>
      </c>
      <c r="D338" s="115"/>
      <c r="E338" s="39" t="s">
        <v>72</v>
      </c>
      <c r="F338" s="40" t="s">
        <v>125</v>
      </c>
      <c r="G338" s="40" t="s">
        <v>73</v>
      </c>
      <c r="H338" s="40" t="s">
        <v>29</v>
      </c>
      <c r="I338" s="38">
        <v>916.17</v>
      </c>
      <c r="J338" s="17">
        <v>0</v>
      </c>
      <c r="K338" s="79">
        <f t="shared" si="23"/>
        <v>0</v>
      </c>
      <c r="L338" s="81">
        <f t="shared" si="24"/>
        <v>0</v>
      </c>
      <c r="M338" s="82"/>
      <c r="N338" s="83">
        <f t="shared" si="25"/>
        <v>0</v>
      </c>
      <c r="O338" s="80"/>
      <c r="P338" s="80"/>
      <c r="Q338" s="80"/>
      <c r="R338" s="84">
        <f t="shared" si="26"/>
        <v>0</v>
      </c>
      <c r="S338" s="19" t="str">
        <f t="shared" si="22"/>
        <v>OK</v>
      </c>
      <c r="T338" s="103"/>
      <c r="U338" s="103"/>
      <c r="V338" s="103"/>
      <c r="W338" s="103"/>
      <c r="X338" s="103"/>
      <c r="Y338" s="50"/>
      <c r="Z338" s="50"/>
      <c r="AA338" s="50"/>
      <c r="AB338" s="50"/>
      <c r="AC338" s="50"/>
      <c r="AD338" s="50"/>
      <c r="AE338" s="50"/>
      <c r="AF338" s="51"/>
      <c r="AG338" s="51"/>
      <c r="AH338" s="51"/>
      <c r="AI338" s="51"/>
    </row>
    <row r="339" spans="1:35" ht="40" customHeight="1" x14ac:dyDescent="0.35">
      <c r="A339" s="109"/>
      <c r="B339" s="112"/>
      <c r="C339" s="33">
        <v>336</v>
      </c>
      <c r="D339" s="115"/>
      <c r="E339" s="39" t="s">
        <v>74</v>
      </c>
      <c r="F339" s="40" t="s">
        <v>125</v>
      </c>
      <c r="G339" s="40" t="s">
        <v>75</v>
      </c>
      <c r="H339" s="40" t="s">
        <v>29</v>
      </c>
      <c r="I339" s="38">
        <v>1278.82</v>
      </c>
      <c r="J339" s="17">
        <v>0</v>
      </c>
      <c r="K339" s="79">
        <f t="shared" si="23"/>
        <v>0</v>
      </c>
      <c r="L339" s="81">
        <f t="shared" si="24"/>
        <v>0</v>
      </c>
      <c r="M339" s="82"/>
      <c r="N339" s="83">
        <f t="shared" si="25"/>
        <v>0</v>
      </c>
      <c r="O339" s="80"/>
      <c r="P339" s="80"/>
      <c r="Q339" s="80"/>
      <c r="R339" s="84">
        <f t="shared" si="26"/>
        <v>0</v>
      </c>
      <c r="S339" s="19" t="str">
        <f t="shared" si="22"/>
        <v>OK</v>
      </c>
      <c r="T339" s="103"/>
      <c r="U339" s="103"/>
      <c r="V339" s="103"/>
      <c r="W339" s="103"/>
      <c r="X339" s="103"/>
      <c r="Y339" s="50"/>
      <c r="Z339" s="50"/>
      <c r="AA339" s="50"/>
      <c r="AB339" s="50"/>
      <c r="AC339" s="50"/>
      <c r="AD339" s="50"/>
      <c r="AE339" s="50"/>
      <c r="AF339" s="51"/>
      <c r="AG339" s="51"/>
      <c r="AH339" s="51"/>
      <c r="AI339" s="51"/>
    </row>
    <row r="340" spans="1:35" ht="40" customHeight="1" x14ac:dyDescent="0.35">
      <c r="A340" s="109"/>
      <c r="B340" s="112"/>
      <c r="C340" s="33">
        <v>337</v>
      </c>
      <c r="D340" s="115"/>
      <c r="E340" s="39" t="s">
        <v>76</v>
      </c>
      <c r="F340" s="40" t="s">
        <v>125</v>
      </c>
      <c r="G340" s="40" t="s">
        <v>28</v>
      </c>
      <c r="H340" s="40" t="s">
        <v>29</v>
      </c>
      <c r="I340" s="38">
        <v>684.04</v>
      </c>
      <c r="J340" s="17">
        <v>0</v>
      </c>
      <c r="K340" s="79">
        <f t="shared" si="23"/>
        <v>0</v>
      </c>
      <c r="L340" s="81">
        <f t="shared" si="24"/>
        <v>0</v>
      </c>
      <c r="M340" s="82"/>
      <c r="N340" s="83">
        <f t="shared" si="25"/>
        <v>0</v>
      </c>
      <c r="O340" s="80"/>
      <c r="P340" s="80"/>
      <c r="Q340" s="80"/>
      <c r="R340" s="84">
        <f t="shared" si="26"/>
        <v>0</v>
      </c>
      <c r="S340" s="19" t="str">
        <f t="shared" si="22"/>
        <v>OK</v>
      </c>
      <c r="T340" s="103"/>
      <c r="U340" s="103"/>
      <c r="V340" s="103"/>
      <c r="W340" s="103"/>
      <c r="X340" s="103"/>
      <c r="Y340" s="50"/>
      <c r="Z340" s="50"/>
      <c r="AA340" s="50"/>
      <c r="AB340" s="50"/>
      <c r="AC340" s="50"/>
      <c r="AD340" s="50"/>
      <c r="AE340" s="50"/>
      <c r="AF340" s="51"/>
      <c r="AG340" s="51"/>
      <c r="AH340" s="51"/>
      <c r="AI340" s="51"/>
    </row>
    <row r="341" spans="1:35" ht="40" customHeight="1" x14ac:dyDescent="0.35">
      <c r="A341" s="109"/>
      <c r="B341" s="112"/>
      <c r="C341" s="33">
        <v>338</v>
      </c>
      <c r="D341" s="115"/>
      <c r="E341" s="39" t="s">
        <v>77</v>
      </c>
      <c r="F341" s="40" t="s">
        <v>125</v>
      </c>
      <c r="G341" s="40" t="s">
        <v>28</v>
      </c>
      <c r="H341" s="40" t="s">
        <v>29</v>
      </c>
      <c r="I341" s="38">
        <v>1291.77</v>
      </c>
      <c r="J341" s="17">
        <v>0</v>
      </c>
      <c r="K341" s="79">
        <f t="shared" si="23"/>
        <v>0</v>
      </c>
      <c r="L341" s="81">
        <f t="shared" si="24"/>
        <v>0</v>
      </c>
      <c r="M341" s="82"/>
      <c r="N341" s="83">
        <f t="shared" si="25"/>
        <v>0</v>
      </c>
      <c r="O341" s="80"/>
      <c r="P341" s="80"/>
      <c r="Q341" s="80"/>
      <c r="R341" s="84">
        <f t="shared" si="26"/>
        <v>0</v>
      </c>
      <c r="S341" s="19" t="str">
        <f t="shared" si="22"/>
        <v>OK</v>
      </c>
      <c r="T341" s="103"/>
      <c r="U341" s="103"/>
      <c r="V341" s="103"/>
      <c r="W341" s="103"/>
      <c r="X341" s="103"/>
      <c r="Y341" s="50"/>
      <c r="Z341" s="50"/>
      <c r="AA341" s="50"/>
      <c r="AB341" s="50"/>
      <c r="AC341" s="50"/>
      <c r="AD341" s="50"/>
      <c r="AE341" s="50"/>
      <c r="AF341" s="51"/>
      <c r="AG341" s="51"/>
      <c r="AH341" s="51"/>
      <c r="AI341" s="51"/>
    </row>
    <row r="342" spans="1:35" ht="40" customHeight="1" x14ac:dyDescent="0.35">
      <c r="A342" s="109"/>
      <c r="B342" s="112"/>
      <c r="C342" s="33">
        <v>339</v>
      </c>
      <c r="D342" s="115"/>
      <c r="E342" s="39" t="s">
        <v>78</v>
      </c>
      <c r="F342" s="40" t="s">
        <v>125</v>
      </c>
      <c r="G342" s="40" t="s">
        <v>28</v>
      </c>
      <c r="H342" s="40" t="s">
        <v>29</v>
      </c>
      <c r="I342" s="38">
        <v>85.89</v>
      </c>
      <c r="J342" s="17">
        <v>0</v>
      </c>
      <c r="K342" s="79">
        <f t="shared" si="23"/>
        <v>0</v>
      </c>
      <c r="L342" s="81">
        <f t="shared" si="24"/>
        <v>0</v>
      </c>
      <c r="M342" s="82"/>
      <c r="N342" s="83">
        <f t="shared" si="25"/>
        <v>0</v>
      </c>
      <c r="O342" s="80"/>
      <c r="P342" s="80"/>
      <c r="Q342" s="80"/>
      <c r="R342" s="84">
        <f t="shared" si="26"/>
        <v>0</v>
      </c>
      <c r="S342" s="19" t="str">
        <f t="shared" si="22"/>
        <v>OK</v>
      </c>
      <c r="T342" s="103"/>
      <c r="U342" s="103"/>
      <c r="V342" s="103"/>
      <c r="W342" s="103"/>
      <c r="X342" s="103"/>
      <c r="Y342" s="50"/>
      <c r="Z342" s="50"/>
      <c r="AA342" s="50"/>
      <c r="AB342" s="50"/>
      <c r="AC342" s="50"/>
      <c r="AD342" s="50"/>
      <c r="AE342" s="50"/>
      <c r="AF342" s="51"/>
      <c r="AG342" s="51"/>
      <c r="AH342" s="51"/>
      <c r="AI342" s="51"/>
    </row>
    <row r="343" spans="1:35" ht="40" customHeight="1" x14ac:dyDescent="0.35">
      <c r="A343" s="109"/>
      <c r="B343" s="112"/>
      <c r="C343" s="33">
        <v>340</v>
      </c>
      <c r="D343" s="115"/>
      <c r="E343" s="39" t="s">
        <v>131</v>
      </c>
      <c r="F343" s="40" t="s">
        <v>125</v>
      </c>
      <c r="G343" s="40" t="s">
        <v>28</v>
      </c>
      <c r="H343" s="40" t="s">
        <v>29</v>
      </c>
      <c r="I343" s="38">
        <v>81.319999999999993</v>
      </c>
      <c r="J343" s="17">
        <v>0</v>
      </c>
      <c r="K343" s="79">
        <f t="shared" si="23"/>
        <v>0</v>
      </c>
      <c r="L343" s="81">
        <f t="shared" si="24"/>
        <v>0</v>
      </c>
      <c r="M343" s="82"/>
      <c r="N343" s="83">
        <f t="shared" si="25"/>
        <v>0</v>
      </c>
      <c r="O343" s="80"/>
      <c r="P343" s="80"/>
      <c r="Q343" s="80"/>
      <c r="R343" s="84">
        <f t="shared" si="26"/>
        <v>0</v>
      </c>
      <c r="S343" s="19" t="str">
        <f t="shared" si="22"/>
        <v>OK</v>
      </c>
      <c r="T343" s="103"/>
      <c r="U343" s="103"/>
      <c r="V343" s="103"/>
      <c r="W343" s="103"/>
      <c r="X343" s="103"/>
      <c r="Y343" s="50"/>
      <c r="Z343" s="50"/>
      <c r="AA343" s="50"/>
      <c r="AB343" s="50"/>
      <c r="AC343" s="50"/>
      <c r="AD343" s="50"/>
      <c r="AE343" s="50"/>
      <c r="AF343" s="51"/>
      <c r="AG343" s="51"/>
      <c r="AH343" s="51"/>
      <c r="AI343" s="51"/>
    </row>
    <row r="344" spans="1:35" ht="40" customHeight="1" x14ac:dyDescent="0.35">
      <c r="A344" s="109"/>
      <c r="B344" s="112"/>
      <c r="C344" s="33">
        <v>341</v>
      </c>
      <c r="D344" s="115"/>
      <c r="E344" s="39" t="s">
        <v>133</v>
      </c>
      <c r="F344" s="40" t="s">
        <v>37</v>
      </c>
      <c r="G344" s="40" t="s">
        <v>80</v>
      </c>
      <c r="H344" s="40" t="s">
        <v>29</v>
      </c>
      <c r="I344" s="38">
        <v>23.66</v>
      </c>
      <c r="J344" s="17">
        <v>0</v>
      </c>
      <c r="K344" s="79">
        <f t="shared" si="23"/>
        <v>0</v>
      </c>
      <c r="L344" s="81">
        <f t="shared" si="24"/>
        <v>0</v>
      </c>
      <c r="M344" s="82"/>
      <c r="N344" s="83">
        <f t="shared" si="25"/>
        <v>0</v>
      </c>
      <c r="O344" s="80"/>
      <c r="P344" s="80"/>
      <c r="Q344" s="80"/>
      <c r="R344" s="84">
        <f t="shared" si="26"/>
        <v>0</v>
      </c>
      <c r="S344" s="19" t="str">
        <f t="shared" si="22"/>
        <v>OK</v>
      </c>
      <c r="T344" s="103"/>
      <c r="U344" s="103"/>
      <c r="V344" s="103"/>
      <c r="W344" s="103"/>
      <c r="X344" s="103"/>
      <c r="Y344" s="50"/>
      <c r="Z344" s="50"/>
      <c r="AA344" s="50"/>
      <c r="AB344" s="50"/>
      <c r="AC344" s="50"/>
      <c r="AD344" s="50"/>
      <c r="AE344" s="50"/>
      <c r="AF344" s="51"/>
      <c r="AG344" s="51"/>
      <c r="AH344" s="51"/>
      <c r="AI344" s="51"/>
    </row>
    <row r="345" spans="1:35" ht="40" customHeight="1" x14ac:dyDescent="0.35">
      <c r="A345" s="109"/>
      <c r="B345" s="112"/>
      <c r="C345" s="33">
        <v>342</v>
      </c>
      <c r="D345" s="115"/>
      <c r="E345" s="39" t="s">
        <v>134</v>
      </c>
      <c r="F345" s="40" t="s">
        <v>37</v>
      </c>
      <c r="G345" s="40" t="s">
        <v>81</v>
      </c>
      <c r="H345" s="40" t="s">
        <v>29</v>
      </c>
      <c r="I345" s="38">
        <v>24.79</v>
      </c>
      <c r="J345" s="17">
        <v>0</v>
      </c>
      <c r="K345" s="79">
        <f t="shared" si="23"/>
        <v>0</v>
      </c>
      <c r="L345" s="81">
        <f t="shared" si="24"/>
        <v>0</v>
      </c>
      <c r="M345" s="82"/>
      <c r="N345" s="83">
        <f t="shared" si="25"/>
        <v>0</v>
      </c>
      <c r="O345" s="80"/>
      <c r="P345" s="80"/>
      <c r="Q345" s="80"/>
      <c r="R345" s="84">
        <f t="shared" si="26"/>
        <v>0</v>
      </c>
      <c r="S345" s="19" t="str">
        <f t="shared" si="22"/>
        <v>OK</v>
      </c>
      <c r="T345" s="103"/>
      <c r="U345" s="103"/>
      <c r="V345" s="103"/>
      <c r="W345" s="103"/>
      <c r="X345" s="103"/>
      <c r="Y345" s="50"/>
      <c r="Z345" s="50"/>
      <c r="AA345" s="50"/>
      <c r="AB345" s="50"/>
      <c r="AC345" s="50"/>
      <c r="AD345" s="50"/>
      <c r="AE345" s="50"/>
      <c r="AF345" s="51"/>
      <c r="AG345" s="51"/>
      <c r="AH345" s="51"/>
      <c r="AI345" s="51"/>
    </row>
    <row r="346" spans="1:35" ht="40" customHeight="1" x14ac:dyDescent="0.35">
      <c r="A346" s="109"/>
      <c r="B346" s="112"/>
      <c r="C346" s="33">
        <v>343</v>
      </c>
      <c r="D346" s="115"/>
      <c r="E346" s="39" t="s">
        <v>135</v>
      </c>
      <c r="F346" s="40" t="s">
        <v>37</v>
      </c>
      <c r="G346" s="40" t="s">
        <v>82</v>
      </c>
      <c r="H346" s="40" t="s">
        <v>29</v>
      </c>
      <c r="I346" s="38">
        <v>62.42</v>
      </c>
      <c r="J346" s="17">
        <v>0</v>
      </c>
      <c r="K346" s="79">
        <f t="shared" si="23"/>
        <v>0</v>
      </c>
      <c r="L346" s="81">
        <f t="shared" si="24"/>
        <v>0</v>
      </c>
      <c r="M346" s="82"/>
      <c r="N346" s="83">
        <f t="shared" si="25"/>
        <v>0</v>
      </c>
      <c r="O346" s="80"/>
      <c r="P346" s="80"/>
      <c r="Q346" s="80"/>
      <c r="R346" s="84">
        <f t="shared" si="26"/>
        <v>0</v>
      </c>
      <c r="S346" s="19" t="str">
        <f t="shared" si="22"/>
        <v>OK</v>
      </c>
      <c r="T346" s="103"/>
      <c r="U346" s="103"/>
      <c r="V346" s="103"/>
      <c r="W346" s="103"/>
      <c r="X346" s="103"/>
      <c r="Y346" s="50"/>
      <c r="Z346" s="50"/>
      <c r="AA346" s="50"/>
      <c r="AB346" s="50"/>
      <c r="AC346" s="50"/>
      <c r="AD346" s="50"/>
      <c r="AE346" s="50"/>
      <c r="AF346" s="51"/>
      <c r="AG346" s="51"/>
      <c r="AH346" s="51"/>
      <c r="AI346" s="51"/>
    </row>
    <row r="347" spans="1:35" ht="40" customHeight="1" x14ac:dyDescent="0.35">
      <c r="A347" s="109"/>
      <c r="B347" s="112"/>
      <c r="C347" s="33">
        <v>344</v>
      </c>
      <c r="D347" s="115"/>
      <c r="E347" s="39" t="s">
        <v>136</v>
      </c>
      <c r="F347" s="40" t="s">
        <v>37</v>
      </c>
      <c r="G347" s="40" t="s">
        <v>83</v>
      </c>
      <c r="H347" s="40" t="s">
        <v>29</v>
      </c>
      <c r="I347" s="38">
        <v>32.659999999999997</v>
      </c>
      <c r="J347" s="17">
        <v>0</v>
      </c>
      <c r="K347" s="79">
        <f t="shared" si="23"/>
        <v>0</v>
      </c>
      <c r="L347" s="81">
        <f t="shared" si="24"/>
        <v>0</v>
      </c>
      <c r="M347" s="82"/>
      <c r="N347" s="83">
        <f t="shared" si="25"/>
        <v>0</v>
      </c>
      <c r="O347" s="80"/>
      <c r="P347" s="80"/>
      <c r="Q347" s="80"/>
      <c r="R347" s="84">
        <f t="shared" si="26"/>
        <v>0</v>
      </c>
      <c r="S347" s="19" t="str">
        <f t="shared" si="22"/>
        <v>OK</v>
      </c>
      <c r="T347" s="103"/>
      <c r="U347" s="103"/>
      <c r="V347" s="103"/>
      <c r="W347" s="103"/>
      <c r="X347" s="103"/>
      <c r="Y347" s="50"/>
      <c r="Z347" s="50"/>
      <c r="AA347" s="50"/>
      <c r="AB347" s="50"/>
      <c r="AC347" s="50"/>
      <c r="AD347" s="50"/>
      <c r="AE347" s="50"/>
      <c r="AF347" s="51"/>
      <c r="AG347" s="51"/>
      <c r="AH347" s="51"/>
      <c r="AI347" s="51"/>
    </row>
    <row r="348" spans="1:35" ht="40" customHeight="1" x14ac:dyDescent="0.35">
      <c r="A348" s="109"/>
      <c r="B348" s="112"/>
      <c r="C348" s="33">
        <v>345</v>
      </c>
      <c r="D348" s="115"/>
      <c r="E348" s="39" t="s">
        <v>86</v>
      </c>
      <c r="F348" s="40" t="s">
        <v>125</v>
      </c>
      <c r="G348" s="40" t="s">
        <v>87</v>
      </c>
      <c r="H348" s="40" t="s">
        <v>29</v>
      </c>
      <c r="I348" s="38">
        <v>552.51</v>
      </c>
      <c r="J348" s="17">
        <v>0</v>
      </c>
      <c r="K348" s="79">
        <f t="shared" si="23"/>
        <v>0</v>
      </c>
      <c r="L348" s="81">
        <f t="shared" si="24"/>
        <v>0</v>
      </c>
      <c r="M348" s="82"/>
      <c r="N348" s="83">
        <f t="shared" si="25"/>
        <v>0</v>
      </c>
      <c r="O348" s="80"/>
      <c r="P348" s="80"/>
      <c r="Q348" s="80"/>
      <c r="R348" s="84">
        <f t="shared" si="26"/>
        <v>0</v>
      </c>
      <c r="S348" s="19" t="str">
        <f t="shared" si="22"/>
        <v>OK</v>
      </c>
      <c r="T348" s="103"/>
      <c r="U348" s="103"/>
      <c r="V348" s="103"/>
      <c r="W348" s="103"/>
      <c r="X348" s="103"/>
      <c r="Y348" s="50"/>
      <c r="Z348" s="50"/>
      <c r="AA348" s="50"/>
      <c r="AB348" s="50"/>
      <c r="AC348" s="50"/>
      <c r="AD348" s="50"/>
      <c r="AE348" s="50"/>
      <c r="AF348" s="51"/>
      <c r="AG348" s="51"/>
      <c r="AH348" s="51"/>
      <c r="AI348" s="51"/>
    </row>
    <row r="349" spans="1:35" ht="40" customHeight="1" x14ac:dyDescent="0.35">
      <c r="A349" s="109"/>
      <c r="B349" s="112"/>
      <c r="C349" s="33">
        <v>346</v>
      </c>
      <c r="D349" s="115"/>
      <c r="E349" s="39" t="s">
        <v>88</v>
      </c>
      <c r="F349" s="40" t="s">
        <v>125</v>
      </c>
      <c r="G349" s="40" t="s">
        <v>28</v>
      </c>
      <c r="H349" s="40" t="s">
        <v>29</v>
      </c>
      <c r="I349" s="38">
        <v>1097.5</v>
      </c>
      <c r="J349" s="17">
        <v>0</v>
      </c>
      <c r="K349" s="79">
        <f t="shared" si="23"/>
        <v>0</v>
      </c>
      <c r="L349" s="81">
        <f t="shared" si="24"/>
        <v>0</v>
      </c>
      <c r="M349" s="82"/>
      <c r="N349" s="83">
        <f t="shared" si="25"/>
        <v>0</v>
      </c>
      <c r="O349" s="80"/>
      <c r="P349" s="80"/>
      <c r="Q349" s="80"/>
      <c r="R349" s="84">
        <f t="shared" si="26"/>
        <v>0</v>
      </c>
      <c r="S349" s="19" t="str">
        <f t="shared" si="22"/>
        <v>OK</v>
      </c>
      <c r="T349" s="103"/>
      <c r="U349" s="103"/>
      <c r="V349" s="103"/>
      <c r="W349" s="103"/>
      <c r="X349" s="103"/>
      <c r="Y349" s="50"/>
      <c r="Z349" s="50"/>
      <c r="AA349" s="50"/>
      <c r="AB349" s="50"/>
      <c r="AC349" s="50"/>
      <c r="AD349" s="50"/>
      <c r="AE349" s="50"/>
      <c r="AF349" s="51"/>
      <c r="AG349" s="51"/>
      <c r="AH349" s="51"/>
      <c r="AI349" s="51"/>
    </row>
    <row r="350" spans="1:35" ht="40" customHeight="1" x14ac:dyDescent="0.35">
      <c r="A350" s="109"/>
      <c r="B350" s="112"/>
      <c r="C350" s="33">
        <v>347</v>
      </c>
      <c r="D350" s="115"/>
      <c r="E350" s="39" t="s">
        <v>89</v>
      </c>
      <c r="F350" s="40" t="s">
        <v>37</v>
      </c>
      <c r="G350" s="40" t="s">
        <v>28</v>
      </c>
      <c r="H350" s="40" t="s">
        <v>29</v>
      </c>
      <c r="I350" s="38">
        <v>229.04</v>
      </c>
      <c r="J350" s="17">
        <v>0</v>
      </c>
      <c r="K350" s="79">
        <f t="shared" si="23"/>
        <v>0</v>
      </c>
      <c r="L350" s="81">
        <f t="shared" si="24"/>
        <v>0</v>
      </c>
      <c r="M350" s="82"/>
      <c r="N350" s="83">
        <f t="shared" si="25"/>
        <v>0</v>
      </c>
      <c r="O350" s="80"/>
      <c r="P350" s="80"/>
      <c r="Q350" s="80"/>
      <c r="R350" s="84">
        <f t="shared" si="26"/>
        <v>0</v>
      </c>
      <c r="S350" s="19" t="str">
        <f t="shared" si="22"/>
        <v>OK</v>
      </c>
      <c r="T350" s="103"/>
      <c r="U350" s="103"/>
      <c r="V350" s="103"/>
      <c r="W350" s="103"/>
      <c r="X350" s="103"/>
      <c r="Y350" s="50"/>
      <c r="Z350" s="50"/>
      <c r="AA350" s="50"/>
      <c r="AB350" s="50"/>
      <c r="AC350" s="50"/>
      <c r="AD350" s="50"/>
      <c r="AE350" s="50"/>
      <c r="AF350" s="51"/>
      <c r="AG350" s="51"/>
      <c r="AH350" s="51"/>
      <c r="AI350" s="51"/>
    </row>
    <row r="351" spans="1:35" ht="40" customHeight="1" x14ac:dyDescent="0.35">
      <c r="A351" s="109"/>
      <c r="B351" s="112"/>
      <c r="C351" s="33">
        <v>348</v>
      </c>
      <c r="D351" s="115"/>
      <c r="E351" s="39" t="s">
        <v>90</v>
      </c>
      <c r="F351" s="40" t="s">
        <v>37</v>
      </c>
      <c r="G351" s="40" t="s">
        <v>28</v>
      </c>
      <c r="H351" s="40" t="s">
        <v>29</v>
      </c>
      <c r="I351" s="38">
        <v>128.83000000000001</v>
      </c>
      <c r="J351" s="17">
        <v>0</v>
      </c>
      <c r="K351" s="79">
        <f t="shared" si="23"/>
        <v>0</v>
      </c>
      <c r="L351" s="81">
        <f t="shared" si="24"/>
        <v>0</v>
      </c>
      <c r="M351" s="82"/>
      <c r="N351" s="83">
        <f t="shared" si="25"/>
        <v>0</v>
      </c>
      <c r="O351" s="80"/>
      <c r="P351" s="80"/>
      <c r="Q351" s="80"/>
      <c r="R351" s="84">
        <f t="shared" si="26"/>
        <v>0</v>
      </c>
      <c r="S351" s="19" t="str">
        <f t="shared" si="22"/>
        <v>OK</v>
      </c>
      <c r="T351" s="103"/>
      <c r="U351" s="103"/>
      <c r="V351" s="103"/>
      <c r="W351" s="103"/>
      <c r="X351" s="103"/>
      <c r="Y351" s="50"/>
      <c r="Z351" s="50"/>
      <c r="AA351" s="50"/>
      <c r="AB351" s="50"/>
      <c r="AC351" s="50"/>
      <c r="AD351" s="50"/>
      <c r="AE351" s="50"/>
      <c r="AF351" s="51"/>
      <c r="AG351" s="51"/>
      <c r="AH351" s="51"/>
      <c r="AI351" s="51"/>
    </row>
    <row r="352" spans="1:35" ht="40" customHeight="1" x14ac:dyDescent="0.35">
      <c r="A352" s="109"/>
      <c r="B352" s="112"/>
      <c r="C352" s="33">
        <v>349</v>
      </c>
      <c r="D352" s="115"/>
      <c r="E352" s="39" t="s">
        <v>91</v>
      </c>
      <c r="F352" s="40" t="s">
        <v>37</v>
      </c>
      <c r="G352" s="40" t="s">
        <v>92</v>
      </c>
      <c r="H352" s="40" t="s">
        <v>29</v>
      </c>
      <c r="I352" s="38">
        <v>23.1</v>
      </c>
      <c r="J352" s="17">
        <v>0</v>
      </c>
      <c r="K352" s="79">
        <f t="shared" si="23"/>
        <v>0</v>
      </c>
      <c r="L352" s="81">
        <f t="shared" si="24"/>
        <v>0</v>
      </c>
      <c r="M352" s="82"/>
      <c r="N352" s="83">
        <f t="shared" si="25"/>
        <v>0</v>
      </c>
      <c r="O352" s="80"/>
      <c r="P352" s="80"/>
      <c r="Q352" s="80"/>
      <c r="R352" s="84">
        <f t="shared" si="26"/>
        <v>0</v>
      </c>
      <c r="S352" s="19" t="str">
        <f t="shared" si="22"/>
        <v>OK</v>
      </c>
      <c r="T352" s="103"/>
      <c r="U352" s="103"/>
      <c r="V352" s="103"/>
      <c r="W352" s="103"/>
      <c r="X352" s="103"/>
      <c r="Y352" s="50"/>
      <c r="Z352" s="50"/>
      <c r="AA352" s="50"/>
      <c r="AB352" s="50"/>
      <c r="AC352" s="50"/>
      <c r="AD352" s="50"/>
      <c r="AE352" s="50"/>
      <c r="AF352" s="51"/>
      <c r="AG352" s="51"/>
      <c r="AH352" s="51"/>
      <c r="AI352" s="51"/>
    </row>
    <row r="353" spans="1:35" ht="40" customHeight="1" x14ac:dyDescent="0.35">
      <c r="A353" s="109"/>
      <c r="B353" s="112"/>
      <c r="C353" s="33">
        <v>350</v>
      </c>
      <c r="D353" s="115"/>
      <c r="E353" s="39" t="s">
        <v>93</v>
      </c>
      <c r="F353" s="40" t="s">
        <v>125</v>
      </c>
      <c r="G353" s="40" t="s">
        <v>28</v>
      </c>
      <c r="H353" s="40" t="s">
        <v>29</v>
      </c>
      <c r="I353" s="38">
        <v>213.77</v>
      </c>
      <c r="J353" s="17">
        <v>0</v>
      </c>
      <c r="K353" s="79">
        <f t="shared" si="23"/>
        <v>0</v>
      </c>
      <c r="L353" s="81">
        <f t="shared" si="24"/>
        <v>0</v>
      </c>
      <c r="M353" s="82"/>
      <c r="N353" s="83">
        <f t="shared" si="25"/>
        <v>0</v>
      </c>
      <c r="O353" s="80"/>
      <c r="P353" s="80"/>
      <c r="Q353" s="80"/>
      <c r="R353" s="84">
        <f t="shared" si="26"/>
        <v>0</v>
      </c>
      <c r="S353" s="19" t="str">
        <f t="shared" si="22"/>
        <v>OK</v>
      </c>
      <c r="T353" s="103"/>
      <c r="U353" s="103"/>
      <c r="V353" s="103"/>
      <c r="W353" s="103"/>
      <c r="X353" s="103"/>
      <c r="Y353" s="50"/>
      <c r="Z353" s="50"/>
      <c r="AA353" s="50"/>
      <c r="AB353" s="50"/>
      <c r="AC353" s="50"/>
      <c r="AD353" s="50"/>
      <c r="AE353" s="50"/>
      <c r="AF353" s="51"/>
      <c r="AG353" s="51"/>
      <c r="AH353" s="51"/>
      <c r="AI353" s="51"/>
    </row>
    <row r="354" spans="1:35" ht="40" customHeight="1" x14ac:dyDescent="0.35">
      <c r="A354" s="110"/>
      <c r="B354" s="113"/>
      <c r="C354" s="41">
        <v>351</v>
      </c>
      <c r="D354" s="116"/>
      <c r="E354" s="39" t="s">
        <v>94</v>
      </c>
      <c r="F354" s="40" t="s">
        <v>125</v>
      </c>
      <c r="G354" s="40" t="s">
        <v>28</v>
      </c>
      <c r="H354" s="40" t="s">
        <v>29</v>
      </c>
      <c r="I354" s="38">
        <v>233.81</v>
      </c>
      <c r="J354" s="17">
        <v>0</v>
      </c>
      <c r="K354" s="79">
        <f t="shared" si="23"/>
        <v>0</v>
      </c>
      <c r="L354" s="81">
        <f t="shared" si="24"/>
        <v>0</v>
      </c>
      <c r="M354" s="82"/>
      <c r="N354" s="83">
        <f t="shared" si="25"/>
        <v>0</v>
      </c>
      <c r="O354" s="80"/>
      <c r="P354" s="80"/>
      <c r="Q354" s="80"/>
      <c r="R354" s="84">
        <f t="shared" si="26"/>
        <v>0</v>
      </c>
      <c r="S354" s="19" t="str">
        <f t="shared" si="22"/>
        <v>OK</v>
      </c>
      <c r="T354" s="103"/>
      <c r="U354" s="103"/>
      <c r="V354" s="103"/>
      <c r="W354" s="103"/>
      <c r="X354" s="103"/>
      <c r="Y354" s="50"/>
      <c r="Z354" s="50"/>
      <c r="AA354" s="50"/>
      <c r="AB354" s="50"/>
      <c r="AC354" s="50"/>
      <c r="AD354" s="50"/>
      <c r="AE354" s="50"/>
      <c r="AF354" s="51"/>
      <c r="AG354" s="51"/>
      <c r="AH354" s="51"/>
      <c r="AI354" s="51"/>
    </row>
    <row r="355" spans="1:35" ht="24" customHeight="1" x14ac:dyDescent="0.6">
      <c r="J355" s="4">
        <f>SUM(J4:J354)</f>
        <v>13593</v>
      </c>
      <c r="R355" s="4">
        <f t="shared" ref="R355" si="27">SUM(R4:R354)</f>
        <v>12432</v>
      </c>
      <c r="T355" s="104">
        <f>SUMPRODUCT($I$4:$I$354,T4:T354)</f>
        <v>500</v>
      </c>
      <c r="U355" s="104">
        <f t="shared" ref="U355:AI355" si="28">SUMPRODUCT($I$4:$I$354,U4:U354)</f>
        <v>35077.08</v>
      </c>
      <c r="V355" s="104">
        <f t="shared" si="28"/>
        <v>6285.91</v>
      </c>
      <c r="W355" s="104">
        <f t="shared" si="28"/>
        <v>3316.9</v>
      </c>
      <c r="X355" s="104">
        <f t="shared" si="28"/>
        <v>4287.7</v>
      </c>
      <c r="Y355" s="104">
        <f t="shared" si="28"/>
        <v>0</v>
      </c>
      <c r="Z355" s="104">
        <f t="shared" si="28"/>
        <v>0</v>
      </c>
      <c r="AA355" s="104">
        <f t="shared" si="28"/>
        <v>0</v>
      </c>
      <c r="AB355" s="104">
        <f t="shared" si="28"/>
        <v>0</v>
      </c>
      <c r="AC355" s="104">
        <f t="shared" si="28"/>
        <v>0</v>
      </c>
      <c r="AD355" s="104">
        <f t="shared" si="28"/>
        <v>0</v>
      </c>
      <c r="AE355" s="104">
        <f t="shared" si="28"/>
        <v>0</v>
      </c>
      <c r="AF355" s="104">
        <f t="shared" si="28"/>
        <v>0</v>
      </c>
      <c r="AG355" s="104">
        <f t="shared" si="28"/>
        <v>0</v>
      </c>
      <c r="AH355" s="104">
        <f t="shared" si="28"/>
        <v>0</v>
      </c>
      <c r="AI355" s="104">
        <f t="shared" si="28"/>
        <v>0</v>
      </c>
    </row>
    <row r="356" spans="1:35" ht="40" customHeight="1" x14ac:dyDescent="0.6">
      <c r="J356" s="85">
        <f>SUMPRODUCT($I$4:$I$354,J4:J354)</f>
        <v>543957.92000000004</v>
      </c>
      <c r="K356" s="85">
        <f>SUMPRODUCT($I$4:$I$354,K4:K354)</f>
        <v>48445.069999999992</v>
      </c>
      <c r="L356" s="85">
        <f>SUMPRODUCT($I$4:$I$354,L4:L354)</f>
        <v>49467.59</v>
      </c>
      <c r="U356" s="105"/>
      <c r="V356" s="105"/>
    </row>
    <row r="357" spans="1:35" ht="40" customHeight="1" x14ac:dyDescent="0.6">
      <c r="U357" s="105"/>
      <c r="V357" s="105"/>
    </row>
    <row r="358" spans="1:35" ht="40" customHeight="1" x14ac:dyDescent="0.6">
      <c r="U358" s="105"/>
      <c r="V358" s="105"/>
    </row>
    <row r="359" spans="1:35" ht="40" customHeight="1" x14ac:dyDescent="0.6">
      <c r="U359" s="105"/>
      <c r="V359" s="105"/>
    </row>
    <row r="360" spans="1:35" ht="40" customHeight="1" x14ac:dyDescent="0.6">
      <c r="A360" s="58"/>
      <c r="D360" s="61"/>
      <c r="U360" s="105"/>
    </row>
    <row r="361" spans="1:35" ht="40" customHeight="1" x14ac:dyDescent="0.6">
      <c r="A361" s="58"/>
      <c r="D361" s="61"/>
      <c r="U361" s="105"/>
    </row>
    <row r="362" spans="1:35" ht="40" customHeight="1" x14ac:dyDescent="0.6">
      <c r="A362" s="58"/>
      <c r="D362" s="61"/>
      <c r="U362" s="105"/>
    </row>
    <row r="363" spans="1:35" ht="40" customHeight="1" x14ac:dyDescent="0.6">
      <c r="A363" s="58"/>
      <c r="D363" s="61"/>
      <c r="U363" s="105"/>
    </row>
    <row r="364" spans="1:35" ht="40" customHeight="1" x14ac:dyDescent="0.6">
      <c r="A364" s="58"/>
      <c r="D364" s="61"/>
      <c r="U364" s="105"/>
    </row>
    <row r="365" spans="1:35" ht="40" customHeight="1" x14ac:dyDescent="0.6">
      <c r="A365" s="58"/>
      <c r="D365" s="61"/>
      <c r="U365" s="105"/>
    </row>
    <row r="366" spans="1:35" ht="40" customHeight="1" x14ac:dyDescent="0.6">
      <c r="A366" s="58"/>
      <c r="D366" s="61"/>
      <c r="U366" s="105"/>
    </row>
    <row r="367" spans="1:35" ht="40" customHeight="1" x14ac:dyDescent="0.6">
      <c r="A367" s="58"/>
      <c r="D367" s="61"/>
      <c r="U367" s="105"/>
    </row>
    <row r="368" spans="1:35" ht="40" customHeight="1" x14ac:dyDescent="0.6">
      <c r="A368" s="58"/>
      <c r="D368" s="61"/>
    </row>
    <row r="369" spans="1:9" ht="40" customHeight="1" x14ac:dyDescent="0.6">
      <c r="A369" s="58"/>
      <c r="D369" s="61"/>
    </row>
    <row r="370" spans="1:9" ht="40" customHeight="1" x14ac:dyDescent="0.6">
      <c r="A370" s="58"/>
      <c r="D370" s="61"/>
    </row>
    <row r="371" spans="1:9" ht="40" customHeight="1" x14ac:dyDescent="0.6">
      <c r="A371" s="58"/>
      <c r="D371" s="61"/>
    </row>
    <row r="372" spans="1:9" ht="40" customHeight="1" x14ac:dyDescent="0.6">
      <c r="A372" s="58"/>
      <c r="D372" s="61"/>
    </row>
    <row r="373" spans="1:9" ht="40" customHeight="1" x14ac:dyDescent="0.6">
      <c r="A373" s="58"/>
      <c r="D373" s="61"/>
    </row>
    <row r="374" spans="1:9" ht="40" customHeight="1" x14ac:dyDescent="0.6">
      <c r="A374" s="58"/>
      <c r="D374" s="61"/>
    </row>
    <row r="375" spans="1:9" ht="40" customHeight="1" x14ac:dyDescent="0.6">
      <c r="A375" s="58"/>
      <c r="D375" s="61"/>
    </row>
    <row r="376" spans="1:9" ht="40" customHeight="1" x14ac:dyDescent="0.6">
      <c r="A376" s="58"/>
      <c r="D376" s="61"/>
    </row>
    <row r="377" spans="1:9" ht="40" customHeight="1" x14ac:dyDescent="0.6">
      <c r="A377" s="58"/>
      <c r="D377" s="61"/>
    </row>
    <row r="379" spans="1:9" ht="40" customHeight="1" x14ac:dyDescent="0.6">
      <c r="A379" s="58"/>
      <c r="C379" s="3"/>
      <c r="D379" s="61"/>
      <c r="E379" s="53"/>
      <c r="F379" s="3"/>
      <c r="G379" s="3"/>
      <c r="H379" s="3"/>
      <c r="I379" s="54"/>
    </row>
    <row r="380" spans="1:9" ht="40" customHeight="1" x14ac:dyDescent="0.6">
      <c r="A380" s="58"/>
      <c r="C380" s="3"/>
      <c r="D380" s="61"/>
      <c r="E380" s="53"/>
      <c r="F380" s="3"/>
      <c r="G380" s="3"/>
      <c r="H380" s="3"/>
      <c r="I380" s="54"/>
    </row>
  </sheetData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Y4:AE354">
    <cfRule type="cellIs" dxfId="45" priority="10" stopIfTrue="1" operator="greaterThan">
      <formula>0</formula>
    </cfRule>
    <cfRule type="cellIs" dxfId="44" priority="11" stopIfTrue="1" operator="greaterThan">
      <formula>0</formula>
    </cfRule>
    <cfRule type="cellIs" dxfId="43" priority="12" stopIfTrue="1" operator="greaterThan">
      <formula>0</formula>
    </cfRule>
  </conditionalFormatting>
  <conditionalFormatting sqref="Y4:AI354">
    <cfRule type="cellIs" dxfId="42" priority="6" operator="greaterThan">
      <formula>10</formula>
    </cfRule>
    <cfRule type="cellIs" dxfId="41" priority="9" operator="greaterThan">
      <formula>0</formula>
    </cfRule>
  </conditionalFormatting>
  <conditionalFormatting sqref="T4:X354">
    <cfRule type="cellIs" dxfId="40" priority="3" stopIfTrue="1" operator="greaterThan">
      <formula>0</formula>
    </cfRule>
    <cfRule type="cellIs" dxfId="39" priority="4" stopIfTrue="1" operator="greaterThan">
      <formula>0</formula>
    </cfRule>
    <cfRule type="cellIs" dxfId="38" priority="5" stopIfTrue="1" operator="greaterThan">
      <formula>0</formula>
    </cfRule>
  </conditionalFormatting>
  <conditionalFormatting sqref="T4:X354">
    <cfRule type="cellIs" dxfId="37" priority="1" operator="greaterThan">
      <formula>10</formula>
    </cfRule>
    <cfRule type="cellIs" dxfId="36" priority="2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16</vt:i4>
      </vt:variant>
    </vt:vector>
  </HeadingPairs>
  <TitlesOfParts>
    <vt:vector size="16" baseType="lpstr">
      <vt:lpstr>REITORIA</vt:lpstr>
      <vt:lpstr>CEAD</vt:lpstr>
      <vt:lpstr>CEART</vt:lpstr>
      <vt:lpstr>CEFID</vt:lpstr>
      <vt:lpstr>ESAG</vt:lpstr>
      <vt:lpstr>FAED</vt:lpstr>
      <vt:lpstr>CCT</vt:lpstr>
      <vt:lpstr>CAV</vt:lpstr>
      <vt:lpstr>CEO</vt:lpstr>
      <vt:lpstr>CEAVI</vt:lpstr>
      <vt:lpstr>CESFI</vt:lpstr>
      <vt:lpstr>CERES</vt:lpstr>
      <vt:lpstr>CEPLAN</vt:lpstr>
      <vt:lpstr>CESMO</vt:lpstr>
      <vt:lpstr>GESTOR</vt:lpstr>
      <vt:lpstr>(CARONA)</vt:lpstr>
    </vt:vector>
  </TitlesOfParts>
  <Company>..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LETÍCIA-SEGECON/FPOLIS</cp:lastModifiedBy>
  <cp:lastPrinted>2018-01-24T18:18:49Z</cp:lastPrinted>
  <dcterms:created xsi:type="dcterms:W3CDTF">2010-06-19T20:43:11Z</dcterms:created>
  <dcterms:modified xsi:type="dcterms:W3CDTF">2025-03-17T17:32:49Z</dcterms:modified>
</cp:coreProperties>
</file>